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0" yWindow="150" windowWidth="11100" windowHeight="7950" tabRatio="670" firstSheet="2" activeTab="2"/>
  </bookViews>
  <sheets>
    <sheet name="ÚZ" sheetId="21" state="hidden" r:id="rId1"/>
    <sheet name="Postup použitia vzoru" sheetId="39" r:id="rId2"/>
    <sheet name="Titulná strana" sheetId="38" r:id="rId3"/>
    <sheet name="TSVZaS" sheetId="22" state="hidden" r:id="rId4"/>
    <sheet name="A_de_neplatne" sheetId="4" state="hidden" r:id="rId5"/>
    <sheet name="P_de_neplatne" sheetId="11" state="hidden" r:id="rId6"/>
    <sheet name="TSGuV_de" sheetId="8" state="hidden" r:id="rId7"/>
    <sheet name="VZaS_de_neplatne" sheetId="12" state="hidden" r:id="rId8"/>
    <sheet name="A_en_neplatne" sheetId="33" state="hidden" r:id="rId9"/>
    <sheet name="P_en_neplatne" sheetId="34" state="hidden" r:id="rId10"/>
    <sheet name="TS_IS_en" sheetId="35" state="hidden" r:id="rId11"/>
    <sheet name="IS_en_neplatny" sheetId="36" state="hidden" r:id="rId12"/>
    <sheet name="Poznámky" sheetId="37" r:id="rId13"/>
  </sheets>
  <externalReferences>
    <externalReference r:id="rId14"/>
  </externalReferences>
  <definedNames>
    <definedName name="_xlnm.Print_Area" localSheetId="4">A_de_neplatne!$A$1:$I$145</definedName>
    <definedName name="_xlnm.Print_Area" localSheetId="8">A_en_neplatne!$A$1:$I$145</definedName>
    <definedName name="_xlnm.Print_Area" localSheetId="11">IS_en_neplatny!$A$1:$E$67</definedName>
    <definedName name="_xlnm.Print_Area" localSheetId="9">P_en_neplatne!$A$1:$E$62</definedName>
    <definedName name="_xlnm.Print_Area" localSheetId="12">Poznámky!$A$1:$AH$1480</definedName>
    <definedName name="_xlnm.Print_Area" localSheetId="2">'Titulná strana'!$A$1:$AJ$59</definedName>
    <definedName name="_xlnm.Print_Area" localSheetId="10">TS_IS_en!$A$1:$AJ$37</definedName>
    <definedName name="_xlnm.Print_Area" localSheetId="6">TSGuV_de!$A$1:$AJ$37</definedName>
    <definedName name="_xlnm.Print_Area" localSheetId="3">TSVZaS!$A$1:$AJ$37</definedName>
    <definedName name="_xlnm.Print_Area" localSheetId="0">ÚZ!#REF!</definedName>
  </definedNames>
  <calcPr calcId="124519"/>
</workbook>
</file>

<file path=xl/calcChain.xml><?xml version="1.0" encoding="utf-8"?>
<calcChain xmlns="http://schemas.openxmlformats.org/spreadsheetml/2006/main">
  <c r="AF1249" i="37"/>
  <c r="V1249"/>
  <c r="V1252"/>
  <c r="Z331" l="1"/>
  <c r="J772" l="1"/>
  <c r="O772"/>
  <c r="Y772"/>
  <c r="T772"/>
  <c r="AD1425" l="1"/>
  <c r="Y1425"/>
  <c r="AD1413"/>
  <c r="AD1457" s="1"/>
  <c r="Y1413"/>
  <c r="AD1409"/>
  <c r="Y1409"/>
  <c r="AD1351"/>
  <c r="Y1351"/>
  <c r="AD1334"/>
  <c r="Y1334"/>
  <c r="Y1250"/>
  <c r="O1250"/>
  <c r="AC1247"/>
  <c r="AF1247" s="1"/>
  <c r="S1247"/>
  <c r="V1247" s="1"/>
  <c r="AC1245"/>
  <c r="AF1245" s="1"/>
  <c r="S1245"/>
  <c r="V1245" s="1"/>
  <c r="AC1244"/>
  <c r="S1244"/>
  <c r="V1244" s="1"/>
  <c r="AI1243"/>
  <c r="AC1243"/>
  <c r="S1243"/>
  <c r="AI1242"/>
  <c r="AI1210"/>
  <c r="AI1209"/>
  <c r="AB1207"/>
  <c r="U1207"/>
  <c r="AI1204"/>
  <c r="AI1205"/>
  <c r="Z1183"/>
  <c r="Q1183"/>
  <c r="AI1183" s="1"/>
  <c r="Z1169"/>
  <c r="Q1169"/>
  <c r="AI1164"/>
  <c r="AI1163"/>
  <c r="AI1162"/>
  <c r="AI1161"/>
  <c r="Z1158"/>
  <c r="Q1158"/>
  <c r="Z1154"/>
  <c r="AI1154" s="1"/>
  <c r="Q1154"/>
  <c r="AI1155" s="1"/>
  <c r="AD1140"/>
  <c r="AD1145" s="1"/>
  <c r="AI1144" s="1"/>
  <c r="Y1140"/>
  <c r="Y1145" s="1"/>
  <c r="AI1145" s="1"/>
  <c r="T1140"/>
  <c r="O1140"/>
  <c r="J1140"/>
  <c r="AE1125"/>
  <c r="AA1125"/>
  <c r="W1125"/>
  <c r="S1125"/>
  <c r="O1125"/>
  <c r="K1125"/>
  <c r="AE1052"/>
  <c r="AA1052"/>
  <c r="W1052"/>
  <c r="S1052"/>
  <c r="O1052"/>
  <c r="K1052"/>
  <c r="Y1036"/>
  <c r="O1036"/>
  <c r="AD1019"/>
  <c r="Y1019"/>
  <c r="T1019"/>
  <c r="O1019"/>
  <c r="AD1014"/>
  <c r="Y1014"/>
  <c r="T1014"/>
  <c r="O1014"/>
  <c r="AA1001"/>
  <c r="T1001"/>
  <c r="M1001"/>
  <c r="AA997"/>
  <c r="T997"/>
  <c r="M997"/>
  <c r="Z982"/>
  <c r="AI982" s="1"/>
  <c r="Q982"/>
  <c r="AI983" s="1"/>
  <c r="Z979"/>
  <c r="AI979" s="1"/>
  <c r="Q979"/>
  <c r="AI980" s="1"/>
  <c r="Z976"/>
  <c r="AI976" s="1"/>
  <c r="Q976"/>
  <c r="AI977" s="1"/>
  <c r="Z973"/>
  <c r="AI973" s="1"/>
  <c r="Q973"/>
  <c r="AI974" s="1"/>
  <c r="AI954"/>
  <c r="AI953"/>
  <c r="AI952"/>
  <c r="AI951"/>
  <c r="X941"/>
  <c r="M941"/>
  <c r="X937"/>
  <c r="M937"/>
  <c r="AI923"/>
  <c r="AI922"/>
  <c r="AI903"/>
  <c r="AI902"/>
  <c r="AI884"/>
  <c r="AI883"/>
  <c r="AI880"/>
  <c r="AI879"/>
  <c r="Y841"/>
  <c r="Y845" s="1"/>
  <c r="AI845" s="1"/>
  <c r="O841"/>
  <c r="O845" s="1"/>
  <c r="AI846" s="1"/>
  <c r="Y816"/>
  <c r="O816"/>
  <c r="Y810"/>
  <c r="AI810" s="1"/>
  <c r="O810"/>
  <c r="AD801"/>
  <c r="AD800"/>
  <c r="AD799"/>
  <c r="AD798"/>
  <c r="AD797"/>
  <c r="Y796"/>
  <c r="T796"/>
  <c r="O796"/>
  <c r="J796"/>
  <c r="AD795"/>
  <c r="AD794"/>
  <c r="AD793"/>
  <c r="AD792"/>
  <c r="AD791"/>
  <c r="Y790"/>
  <c r="T790"/>
  <c r="O790"/>
  <c r="J790"/>
  <c r="AD777"/>
  <c r="AD776"/>
  <c r="AD775"/>
  <c r="AD774"/>
  <c r="AD773"/>
  <c r="AI772"/>
  <c r="AD771"/>
  <c r="AD770"/>
  <c r="AD769"/>
  <c r="AD768"/>
  <c r="AD767"/>
  <c r="Y766"/>
  <c r="T766"/>
  <c r="O766"/>
  <c r="J766"/>
  <c r="AI766" s="1"/>
  <c r="Y728"/>
  <c r="T728"/>
  <c r="O728"/>
  <c r="J728"/>
  <c r="AD727"/>
  <c r="AD726"/>
  <c r="AD725"/>
  <c r="AI725" s="1"/>
  <c r="AD724"/>
  <c r="AI724" s="1"/>
  <c r="AD723"/>
  <c r="AI723" s="1"/>
  <c r="AD722"/>
  <c r="AI722" s="1"/>
  <c r="AD721"/>
  <c r="AI721" s="1"/>
  <c r="AD720"/>
  <c r="AI720" s="1"/>
  <c r="AD719"/>
  <c r="AI719" s="1"/>
  <c r="AD718"/>
  <c r="AI718" s="1"/>
  <c r="AD717"/>
  <c r="AI717" s="1"/>
  <c r="AD716"/>
  <c r="AI716" s="1"/>
  <c r="AD715"/>
  <c r="AI715" s="1"/>
  <c r="AD714"/>
  <c r="AI714" s="1"/>
  <c r="AD713"/>
  <c r="AI713" s="1"/>
  <c r="AD712"/>
  <c r="AI712" s="1"/>
  <c r="AD711"/>
  <c r="Y703"/>
  <c r="T703"/>
  <c r="O703"/>
  <c r="J703"/>
  <c r="AD702"/>
  <c r="AD701"/>
  <c r="AD700"/>
  <c r="AD699"/>
  <c r="AD698"/>
  <c r="AD697"/>
  <c r="AD696"/>
  <c r="AD695"/>
  <c r="AD694"/>
  <c r="AD693"/>
  <c r="AD692"/>
  <c r="AD691"/>
  <c r="AD690"/>
  <c r="AI690" s="1"/>
  <c r="AD689"/>
  <c r="AI689" s="1"/>
  <c r="AD688"/>
  <c r="AI688" s="1"/>
  <c r="AD687"/>
  <c r="AI687" s="1"/>
  <c r="AD686"/>
  <c r="AI686" s="1"/>
  <c r="AI685"/>
  <c r="R675"/>
  <c r="AI675" s="1"/>
  <c r="AI667"/>
  <c r="R663"/>
  <c r="AI663" s="1"/>
  <c r="AI653"/>
  <c r="AE639"/>
  <c r="AA639"/>
  <c r="W639"/>
  <c r="S639"/>
  <c r="O639"/>
  <c r="K639"/>
  <c r="Y614"/>
  <c r="AI614" s="1"/>
  <c r="O614"/>
  <c r="AI615" s="1"/>
  <c r="Y608"/>
  <c r="AI608" s="1"/>
  <c r="O608"/>
  <c r="AI609" s="1"/>
  <c r="AI602"/>
  <c r="O602"/>
  <c r="AI603" s="1"/>
  <c r="Y596"/>
  <c r="AI596" s="1"/>
  <c r="O596"/>
  <c r="AI597" s="1"/>
  <c r="AA579"/>
  <c r="S579"/>
  <c r="K579"/>
  <c r="Y553"/>
  <c r="T553"/>
  <c r="O553"/>
  <c r="J553"/>
  <c r="AD551"/>
  <c r="AD549"/>
  <c r="W539"/>
  <c r="U539"/>
  <c r="Q539"/>
  <c r="P539"/>
  <c r="K539"/>
  <c r="AC537"/>
  <c r="AD537" s="1"/>
  <c r="AC535"/>
  <c r="AD535" s="1"/>
  <c r="AC533"/>
  <c r="AD533" s="1"/>
  <c r="AC531"/>
  <c r="AD531" s="1"/>
  <c r="AC529"/>
  <c r="AD527"/>
  <c r="Y518"/>
  <c r="AI518" s="1"/>
  <c r="O518"/>
  <c r="AI519" s="1"/>
  <c r="AI511"/>
  <c r="AI510"/>
  <c r="S495"/>
  <c r="K495"/>
  <c r="AA493"/>
  <c r="AI494" s="1"/>
  <c r="AA491"/>
  <c r="AI492" s="1"/>
  <c r="AA489"/>
  <c r="AI490" s="1"/>
  <c r="AA487"/>
  <c r="AI488" s="1"/>
  <c r="AA485"/>
  <c r="AI486" s="1"/>
  <c r="AA483"/>
  <c r="AI484" s="1"/>
  <c r="AA481"/>
  <c r="S478"/>
  <c r="K478"/>
  <c r="AA476"/>
  <c r="AI477" s="1"/>
  <c r="AA474"/>
  <c r="AI475" s="1"/>
  <c r="AA472"/>
  <c r="AI473" s="1"/>
  <c r="AA470"/>
  <c r="AI471" s="1"/>
  <c r="AA468"/>
  <c r="Y444"/>
  <c r="T444"/>
  <c r="O444"/>
  <c r="J444"/>
  <c r="AD443"/>
  <c r="AD442"/>
  <c r="AD441"/>
  <c r="AD440"/>
  <c r="AA432"/>
  <c r="W432"/>
  <c r="S432"/>
  <c r="O432"/>
  <c r="AE431"/>
  <c r="AE430"/>
  <c r="AE429"/>
  <c r="AE428"/>
  <c r="AD419"/>
  <c r="AC372"/>
  <c r="Z372"/>
  <c r="W372"/>
  <c r="T372"/>
  <c r="Q372"/>
  <c r="N372"/>
  <c r="K372"/>
  <c r="H372"/>
  <c r="AC370"/>
  <c r="Z370"/>
  <c r="W370"/>
  <c r="T370"/>
  <c r="Q370"/>
  <c r="N370"/>
  <c r="K370"/>
  <c r="H370"/>
  <c r="AF369"/>
  <c r="AF368"/>
  <c r="AF367"/>
  <c r="AF366"/>
  <c r="AC364"/>
  <c r="Z364"/>
  <c r="W364"/>
  <c r="T364"/>
  <c r="Q364"/>
  <c r="N364"/>
  <c r="K364"/>
  <c r="H364"/>
  <c r="AF363"/>
  <c r="AF362"/>
  <c r="AF361"/>
  <c r="AF360"/>
  <c r="AC358"/>
  <c r="AC373" s="1"/>
  <c r="Z358"/>
  <c r="Z373" s="1"/>
  <c r="W358"/>
  <c r="W373" s="1"/>
  <c r="T358"/>
  <c r="T373" s="1"/>
  <c r="Q358"/>
  <c r="Q373" s="1"/>
  <c r="N358"/>
  <c r="N373" s="1"/>
  <c r="K358"/>
  <c r="K373" s="1"/>
  <c r="H358"/>
  <c r="H373" s="1"/>
  <c r="AF357"/>
  <c r="AF356"/>
  <c r="AF355"/>
  <c r="AF354"/>
  <c r="AF372" s="1"/>
  <c r="AC345"/>
  <c r="Z345"/>
  <c r="W345"/>
  <c r="T345"/>
  <c r="Q345"/>
  <c r="N345"/>
  <c r="K345"/>
  <c r="H345"/>
  <c r="AC343"/>
  <c r="Z343"/>
  <c r="W343"/>
  <c r="T343"/>
  <c r="Q343"/>
  <c r="N343"/>
  <c r="K343"/>
  <c r="H343"/>
  <c r="AF342"/>
  <c r="AF341"/>
  <c r="AF340"/>
  <c r="AF339"/>
  <c r="AC337"/>
  <c r="Z337"/>
  <c r="W337"/>
  <c r="T337"/>
  <c r="Q337"/>
  <c r="N337"/>
  <c r="K337"/>
  <c r="H337"/>
  <c r="AF336"/>
  <c r="AF335"/>
  <c r="AF334"/>
  <c r="AF333"/>
  <c r="AC331"/>
  <c r="AC346" s="1"/>
  <c r="Z346"/>
  <c r="W331"/>
  <c r="W346" s="1"/>
  <c r="T331"/>
  <c r="T346" s="1"/>
  <c r="Q331"/>
  <c r="Q346" s="1"/>
  <c r="N331"/>
  <c r="N346" s="1"/>
  <c r="K331"/>
  <c r="K346" s="1"/>
  <c r="H331"/>
  <c r="H346" s="1"/>
  <c r="AF330"/>
  <c r="AF329"/>
  <c r="AF328"/>
  <c r="AF327"/>
  <c r="AF345" s="1"/>
  <c r="AI345" s="1"/>
  <c r="AC309"/>
  <c r="Z309"/>
  <c r="W309"/>
  <c r="T309"/>
  <c r="Q309"/>
  <c r="N309"/>
  <c r="K309"/>
  <c r="AC307"/>
  <c r="Z307"/>
  <c r="W307"/>
  <c r="T307"/>
  <c r="Q307"/>
  <c r="N307"/>
  <c r="K307"/>
  <c r="AF306"/>
  <c r="AF305"/>
  <c r="AF304"/>
  <c r="AF303"/>
  <c r="AC301"/>
  <c r="Z301"/>
  <c r="W301"/>
  <c r="T301"/>
  <c r="Q301"/>
  <c r="N301"/>
  <c r="K301"/>
  <c r="AF300"/>
  <c r="AF299"/>
  <c r="AF298"/>
  <c r="AF297"/>
  <c r="AC295"/>
  <c r="Z295"/>
  <c r="W295"/>
  <c r="T295"/>
  <c r="Q295"/>
  <c r="N295"/>
  <c r="K295"/>
  <c r="AF294"/>
  <c r="AF293"/>
  <c r="AF292"/>
  <c r="AF291"/>
  <c r="AC282"/>
  <c r="Z282"/>
  <c r="W282"/>
  <c r="T282"/>
  <c r="Q282"/>
  <c r="N282"/>
  <c r="K282"/>
  <c r="AC280"/>
  <c r="Z280"/>
  <c r="W280"/>
  <c r="T280"/>
  <c r="Q280"/>
  <c r="N280"/>
  <c r="K280"/>
  <c r="AF279"/>
  <c r="AF278"/>
  <c r="AF277"/>
  <c r="AF276"/>
  <c r="AC274"/>
  <c r="Z274"/>
  <c r="W274"/>
  <c r="T274"/>
  <c r="Q274"/>
  <c r="N274"/>
  <c r="K274"/>
  <c r="AF273"/>
  <c r="AF272"/>
  <c r="AF271"/>
  <c r="AF270"/>
  <c r="AC268"/>
  <c r="Z268"/>
  <c r="W268"/>
  <c r="T268"/>
  <c r="Q268"/>
  <c r="N268"/>
  <c r="K268"/>
  <c r="AF267"/>
  <c r="AF266"/>
  <c r="AF265"/>
  <c r="AF264"/>
  <c r="AA56"/>
  <c r="S56"/>
  <c r="K56"/>
  <c r="O54" s="1"/>
  <c r="AA41"/>
  <c r="K41"/>
  <c r="O39" s="1"/>
  <c r="S39" s="1"/>
  <c r="AI1124" l="1"/>
  <c r="AD553"/>
  <c r="AI554" s="1"/>
  <c r="AF1244"/>
  <c r="AC1248" s="1"/>
  <c r="AF1248" s="1"/>
  <c r="S1248"/>
  <c r="V1248" s="1"/>
  <c r="AI1125"/>
  <c r="Y1357"/>
  <c r="Y1365" s="1"/>
  <c r="Y1371" s="1"/>
  <c r="T283"/>
  <c r="T310"/>
  <c r="AF370"/>
  <c r="O33"/>
  <c r="S33" s="1"/>
  <c r="AD796"/>
  <c r="AI796" s="1"/>
  <c r="Y1457"/>
  <c r="N283"/>
  <c r="Z283"/>
  <c r="N310"/>
  <c r="Z310"/>
  <c r="AD1357"/>
  <c r="AD1365" s="1"/>
  <c r="AD1371" s="1"/>
  <c r="AD1459" s="1"/>
  <c r="AD1463" s="1"/>
  <c r="AD1468" s="1"/>
  <c r="O37"/>
  <c r="S37" s="1"/>
  <c r="AE432"/>
  <c r="O31"/>
  <c r="S31" s="1"/>
  <c r="O35"/>
  <c r="S35" s="1"/>
  <c r="AF268"/>
  <c r="AI268" s="1"/>
  <c r="K283"/>
  <c r="Q283"/>
  <c r="W283"/>
  <c r="AC283"/>
  <c r="AF309"/>
  <c r="K310"/>
  <c r="Q310"/>
  <c r="W310"/>
  <c r="AC310"/>
  <c r="AF343"/>
  <c r="AD728"/>
  <c r="AA495"/>
  <c r="AI496" s="1"/>
  <c r="AD444"/>
  <c r="AF364"/>
  <c r="AF337"/>
  <c r="Z539"/>
  <c r="O52"/>
  <c r="AA478"/>
  <c r="AI479" s="1"/>
  <c r="AF274"/>
  <c r="AF301"/>
  <c r="AD1358"/>
  <c r="AD1366" s="1"/>
  <c r="AD1372" s="1"/>
  <c r="AF280"/>
  <c r="AF307"/>
  <c r="AI469"/>
  <c r="AI482"/>
  <c r="AI711"/>
  <c r="AD766"/>
  <c r="AI767" s="1"/>
  <c r="AD772"/>
  <c r="AI773" s="1"/>
  <c r="AD790"/>
  <c r="AI790" s="1"/>
  <c r="AF282"/>
  <c r="AI282" s="1"/>
  <c r="AF295"/>
  <c r="AF331"/>
  <c r="AF358"/>
  <c r="AI539"/>
  <c r="AD703"/>
  <c r="O50"/>
  <c r="AD529"/>
  <c r="AC539" s="1"/>
  <c r="S1246"/>
  <c r="V1246" s="1"/>
  <c r="S1250" l="1"/>
  <c r="V1250" s="1"/>
  <c r="AC1246"/>
  <c r="AF1246" s="1"/>
  <c r="AF373"/>
  <c r="AI373" s="1"/>
  <c r="AF283"/>
  <c r="AI283" s="1"/>
  <c r="S41"/>
  <c r="Y1459"/>
  <c r="Y1463" s="1"/>
  <c r="Y1468" s="1"/>
  <c r="AD539"/>
  <c r="AI540" s="1"/>
  <c r="O56"/>
  <c r="O41"/>
  <c r="AF310"/>
  <c r="AI310" s="1"/>
  <c r="AI331"/>
  <c r="AF346"/>
  <c r="AI346" s="1"/>
  <c r="AC1250" l="1"/>
  <c r="AC1251" s="1"/>
  <c r="AC1253" s="1"/>
  <c r="V1251"/>
  <c r="AI419"/>
  <c r="AI1250" l="1"/>
  <c r="S1253"/>
  <c r="V1253" s="1"/>
  <c r="W8" i="8" l="1"/>
  <c r="E31" i="11" l="1"/>
  <c r="E54" i="34" l="1"/>
  <c r="D54"/>
  <c r="E54" i="11"/>
  <c r="D54"/>
  <c r="AD31" i="35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A31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A25"/>
  <c r="AJ22"/>
  <c r="AJ21"/>
  <c r="AI22"/>
  <c r="AI21"/>
  <c r="AH22"/>
  <c r="AH21"/>
  <c r="AG22"/>
  <c r="AG21"/>
  <c r="AF22"/>
  <c r="AF21"/>
  <c r="AE22"/>
  <c r="AE21"/>
  <c r="AD22"/>
  <c r="AD21"/>
  <c r="AC22"/>
  <c r="AC21"/>
  <c r="AB22"/>
  <c r="AB21"/>
  <c r="AA22"/>
  <c r="AA21"/>
  <c r="Z22"/>
  <c r="Z21"/>
  <c r="Y22"/>
  <c r="Y21"/>
  <c r="X22"/>
  <c r="X21"/>
  <c r="W22"/>
  <c r="W21"/>
  <c r="V22"/>
  <c r="V21"/>
  <c r="U22"/>
  <c r="U21"/>
  <c r="T22"/>
  <c r="T21"/>
  <c r="S22"/>
  <c r="S21"/>
  <c r="R22"/>
  <c r="R21"/>
  <c r="Q22"/>
  <c r="Q21"/>
  <c r="P22"/>
  <c r="P21"/>
  <c r="O22"/>
  <c r="O21"/>
  <c r="N22"/>
  <c r="N21"/>
  <c r="M22"/>
  <c r="M21"/>
  <c r="L22"/>
  <c r="L21"/>
  <c r="K22"/>
  <c r="K21"/>
  <c r="J22"/>
  <c r="J21"/>
  <c r="I22"/>
  <c r="I21"/>
  <c r="H22"/>
  <c r="H21"/>
  <c r="G22"/>
  <c r="G21"/>
  <c r="F22"/>
  <c r="F21"/>
  <c r="E22"/>
  <c r="E21"/>
  <c r="D22"/>
  <c r="D21"/>
  <c r="C22"/>
  <c r="C21"/>
  <c r="B22"/>
  <c r="B21"/>
  <c r="A22"/>
  <c r="A21"/>
  <c r="G19"/>
  <c r="E19"/>
  <c r="D19"/>
  <c r="B19"/>
  <c r="A19"/>
  <c r="H17"/>
  <c r="G17"/>
  <c r="F17"/>
  <c r="E17"/>
  <c r="D17"/>
  <c r="C17"/>
  <c r="B17"/>
  <c r="A17"/>
  <c r="J15"/>
  <c r="I15"/>
  <c r="H15"/>
  <c r="G15"/>
  <c r="F15"/>
  <c r="E15"/>
  <c r="D15"/>
  <c r="C15"/>
  <c r="B15"/>
  <c r="A15"/>
  <c r="AJ25"/>
  <c r="AI25"/>
  <c r="AH25"/>
  <c r="AG25"/>
  <c r="AF25"/>
  <c r="AE25"/>
  <c r="AD25"/>
  <c r="E27"/>
  <c r="D27"/>
  <c r="B27"/>
  <c r="A27"/>
  <c r="C27"/>
  <c r="AF29"/>
  <c r="AE29"/>
  <c r="AD29"/>
  <c r="AC29"/>
  <c r="AB29"/>
  <c r="AA29"/>
  <c r="Z29"/>
  <c r="Y29"/>
  <c r="W29"/>
  <c r="V29"/>
  <c r="U29"/>
  <c r="T29"/>
  <c r="M29"/>
  <c r="L29"/>
  <c r="K29"/>
  <c r="J29"/>
  <c r="I29"/>
  <c r="H29"/>
  <c r="G29"/>
  <c r="F29"/>
  <c r="D29"/>
  <c r="C29"/>
  <c r="B29"/>
  <c r="A29"/>
  <c r="E34"/>
  <c r="D34"/>
  <c r="B34"/>
  <c r="A34"/>
  <c r="J34"/>
  <c r="I34"/>
  <c r="J37"/>
  <c r="I37"/>
  <c r="H37"/>
  <c r="G37"/>
  <c r="E37"/>
  <c r="D37"/>
  <c r="B37"/>
  <c r="A37"/>
  <c r="A23"/>
  <c r="A1" i="36"/>
  <c r="A30" s="1"/>
  <c r="A59" s="1"/>
  <c r="A1" i="34"/>
  <c r="A31" s="1"/>
  <c r="A125" i="33"/>
  <c r="A94"/>
  <c r="A63"/>
  <c r="A32"/>
  <c r="AD31" i="8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A31"/>
  <c r="AJ22"/>
  <c r="AJ21"/>
  <c r="AI22"/>
  <c r="AI21"/>
  <c r="AH22"/>
  <c r="AH21"/>
  <c r="AG22"/>
  <c r="AG21"/>
  <c r="AF22"/>
  <c r="AF21"/>
  <c r="AE22"/>
  <c r="AE21"/>
  <c r="AD22"/>
  <c r="AD21"/>
  <c r="AC22"/>
  <c r="AC21"/>
  <c r="AB22"/>
  <c r="AB21"/>
  <c r="AA22"/>
  <c r="AA21"/>
  <c r="Z22"/>
  <c r="Z21"/>
  <c r="Y22"/>
  <c r="Y21"/>
  <c r="X22"/>
  <c r="X21"/>
  <c r="W22"/>
  <c r="W21"/>
  <c r="V22"/>
  <c r="V21"/>
  <c r="U22"/>
  <c r="U21"/>
  <c r="T21"/>
  <c r="T22"/>
  <c r="S22"/>
  <c r="S21"/>
  <c r="R22"/>
  <c r="R21"/>
  <c r="Q22"/>
  <c r="Q21"/>
  <c r="P22"/>
  <c r="P21"/>
  <c r="O22"/>
  <c r="O21"/>
  <c r="N22"/>
  <c r="N21"/>
  <c r="M22"/>
  <c r="M21"/>
  <c r="L22"/>
  <c r="L21"/>
  <c r="K22"/>
  <c r="K21"/>
  <c r="J22"/>
  <c r="J21"/>
  <c r="I22"/>
  <c r="I21"/>
  <c r="H22"/>
  <c r="H21"/>
  <c r="G22"/>
  <c r="G21"/>
  <c r="F22"/>
  <c r="F21"/>
  <c r="E22"/>
  <c r="E21"/>
  <c r="D22"/>
  <c r="C22"/>
  <c r="B22"/>
  <c r="A22"/>
  <c r="D21"/>
  <c r="C21"/>
  <c r="B21"/>
  <c r="A21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A25"/>
  <c r="AJ25"/>
  <c r="AI25"/>
  <c r="AH25"/>
  <c r="AG25"/>
  <c r="AF25"/>
  <c r="AE25"/>
  <c r="AD25"/>
  <c r="E27"/>
  <c r="D27"/>
  <c r="C27"/>
  <c r="B27"/>
  <c r="A27"/>
  <c r="AF29"/>
  <c r="AE29"/>
  <c r="AD29"/>
  <c r="AC29"/>
  <c r="AB29"/>
  <c r="AA29"/>
  <c r="Z29"/>
  <c r="Y29"/>
  <c r="X29"/>
  <c r="W29"/>
  <c r="V29"/>
  <c r="U29"/>
  <c r="T29"/>
  <c r="M29"/>
  <c r="L29"/>
  <c r="K29"/>
  <c r="J29"/>
  <c r="I29"/>
  <c r="H29"/>
  <c r="G29"/>
  <c r="F29"/>
  <c r="E29"/>
  <c r="D29"/>
  <c r="C29"/>
  <c r="B29"/>
  <c r="A29"/>
  <c r="J34"/>
  <c r="I34"/>
  <c r="E34"/>
  <c r="D34"/>
  <c r="B34"/>
  <c r="A34"/>
  <c r="J37"/>
  <c r="I37"/>
  <c r="H37"/>
  <c r="G37"/>
  <c r="E37"/>
  <c r="D37"/>
  <c r="B37"/>
  <c r="A37"/>
  <c r="G19"/>
  <c r="E19"/>
  <c r="D19"/>
  <c r="B19"/>
  <c r="A19"/>
  <c r="H17"/>
  <c r="G17"/>
  <c r="F17"/>
  <c r="E17"/>
  <c r="D17"/>
  <c r="C17"/>
  <c r="B17"/>
  <c r="A17"/>
  <c r="J15"/>
  <c r="I15"/>
  <c r="H15"/>
  <c r="G15"/>
  <c r="F15"/>
  <c r="E15"/>
  <c r="D15"/>
  <c r="C15"/>
  <c r="B15"/>
  <c r="A15"/>
  <c r="AJ22" i="22"/>
  <c r="AJ21"/>
  <c r="AI22"/>
  <c r="AI21"/>
  <c r="AH22"/>
  <c r="AH21"/>
  <c r="AG22"/>
  <c r="AG21"/>
  <c r="AF22"/>
  <c r="AF21"/>
  <c r="AE22"/>
  <c r="AE21"/>
  <c r="AD22"/>
  <c r="AD21"/>
  <c r="AC22"/>
  <c r="AC21"/>
  <c r="AB22"/>
  <c r="AB21"/>
  <c r="AA22"/>
  <c r="AA21"/>
  <c r="Z22"/>
  <c r="Z21"/>
  <c r="Y22"/>
  <c r="Y21"/>
  <c r="X22"/>
  <c r="X21"/>
  <c r="W22"/>
  <c r="W21"/>
  <c r="V22"/>
  <c r="V21"/>
  <c r="U22"/>
  <c r="U21"/>
  <c r="T22"/>
  <c r="T21"/>
  <c r="S22"/>
  <c r="S21"/>
  <c r="R22"/>
  <c r="R21"/>
  <c r="Q22"/>
  <c r="Q21"/>
  <c r="P22"/>
  <c r="P21"/>
  <c r="O22"/>
  <c r="O21"/>
  <c r="N22"/>
  <c r="N21"/>
  <c r="M22"/>
  <c r="M21"/>
  <c r="L22"/>
  <c r="L21"/>
  <c r="K22"/>
  <c r="K21"/>
  <c r="J22"/>
  <c r="J21"/>
  <c r="I22"/>
  <c r="I21"/>
  <c r="H22"/>
  <c r="H21"/>
  <c r="G22"/>
  <c r="G21"/>
  <c r="F22"/>
  <c r="F21"/>
  <c r="E22"/>
  <c r="E21"/>
  <c r="D22"/>
  <c r="D21"/>
  <c r="C22"/>
  <c r="C21"/>
  <c r="B22"/>
  <c r="B21"/>
  <c r="A22"/>
  <c r="A21"/>
  <c r="AJ25"/>
  <c r="AI25"/>
  <c r="AH25"/>
  <c r="AG25"/>
  <c r="AF25"/>
  <c r="AE25"/>
  <c r="AD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A25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E27"/>
  <c r="D27"/>
  <c r="C27"/>
  <c r="B27"/>
  <c r="A27"/>
  <c r="AF29"/>
  <c r="AE29"/>
  <c r="AD29"/>
  <c r="AC29"/>
  <c r="AB29"/>
  <c r="AA29"/>
  <c r="Z29"/>
  <c r="Y29"/>
  <c r="W29"/>
  <c r="V29"/>
  <c r="U29"/>
  <c r="T29"/>
  <c r="M29"/>
  <c r="L29"/>
  <c r="K29"/>
  <c r="J29"/>
  <c r="I29"/>
  <c r="H29"/>
  <c r="G29"/>
  <c r="F29"/>
  <c r="D29"/>
  <c r="C29"/>
  <c r="B29"/>
  <c r="A29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A31"/>
  <c r="J34"/>
  <c r="I34"/>
  <c r="E34"/>
  <c r="D34"/>
  <c r="B34"/>
  <c r="A34"/>
  <c r="J37"/>
  <c r="I37"/>
  <c r="H37"/>
  <c r="G37"/>
  <c r="E37"/>
  <c r="D37"/>
  <c r="B37"/>
  <c r="A37"/>
  <c r="G19"/>
  <c r="E19"/>
  <c r="D19"/>
  <c r="B19"/>
  <c r="A19"/>
  <c r="H17"/>
  <c r="G17"/>
  <c r="F17"/>
  <c r="E17"/>
  <c r="D17"/>
  <c r="C17"/>
  <c r="B17"/>
  <c r="A17"/>
  <c r="J15"/>
  <c r="I15"/>
  <c r="H15"/>
  <c r="G15"/>
  <c r="F15"/>
  <c r="E15"/>
  <c r="D15"/>
  <c r="C15"/>
  <c r="B15"/>
  <c r="A15"/>
  <c r="S15" i="35"/>
  <c r="L15"/>
  <c r="AI18"/>
  <c r="AI17"/>
  <c r="AI16"/>
  <c r="AI15"/>
  <c r="U8"/>
  <c r="S15" i="22"/>
  <c r="L15"/>
  <c r="AI18"/>
  <c r="AI17"/>
  <c r="AI16"/>
  <c r="AI15"/>
  <c r="U8"/>
  <c r="G145" i="4"/>
  <c r="G143"/>
  <c r="G141"/>
  <c r="G139"/>
  <c r="G135"/>
  <c r="G133"/>
  <c r="G131"/>
  <c r="G129"/>
  <c r="G124"/>
  <c r="G120"/>
  <c r="G118"/>
  <c r="G116"/>
  <c r="G114"/>
  <c r="G112"/>
  <c r="G110"/>
  <c r="G108"/>
  <c r="G106"/>
  <c r="G102"/>
  <c r="G100"/>
  <c r="G98"/>
  <c r="G93"/>
  <c r="G91"/>
  <c r="G89"/>
  <c r="G87"/>
  <c r="G83"/>
  <c r="G81"/>
  <c r="G79"/>
  <c r="G77"/>
  <c r="G75"/>
  <c r="G73"/>
  <c r="G67"/>
  <c r="G62"/>
  <c r="G60"/>
  <c r="G58"/>
  <c r="G56"/>
  <c r="G54"/>
  <c r="G52"/>
  <c r="G50"/>
  <c r="G46"/>
  <c r="G44"/>
  <c r="G42"/>
  <c r="G40"/>
  <c r="G38"/>
  <c r="G36"/>
  <c r="G31"/>
  <c r="G29"/>
  <c r="G23"/>
  <c r="G21"/>
  <c r="G19"/>
  <c r="G17"/>
  <c r="G15"/>
  <c r="G13"/>
  <c r="D10"/>
  <c r="D11"/>
  <c r="D12"/>
  <c r="D13"/>
  <c r="D14"/>
  <c r="D15"/>
  <c r="D16"/>
  <c r="D17"/>
  <c r="D18"/>
  <c r="D19"/>
  <c r="D20"/>
  <c r="D21"/>
  <c r="D22"/>
  <c r="D23"/>
  <c r="D31"/>
  <c r="D30"/>
  <c r="D29"/>
  <c r="D28"/>
  <c r="D35"/>
  <c r="D36"/>
  <c r="D37"/>
  <c r="D38"/>
  <c r="D39"/>
  <c r="D40"/>
  <c r="D41"/>
  <c r="D42"/>
  <c r="D43"/>
  <c r="D44"/>
  <c r="D46"/>
  <c r="D45"/>
  <c r="D49"/>
  <c r="D50"/>
  <c r="D51"/>
  <c r="D52"/>
  <c r="D53"/>
  <c r="D54"/>
  <c r="D55"/>
  <c r="D56"/>
  <c r="D57"/>
  <c r="D58"/>
  <c r="D59"/>
  <c r="D60"/>
  <c r="D62"/>
  <c r="D61"/>
  <c r="D67"/>
  <c r="D66"/>
  <c r="D72"/>
  <c r="D73"/>
  <c r="D74"/>
  <c r="D75"/>
  <c r="D76"/>
  <c r="D77"/>
  <c r="D78"/>
  <c r="D79"/>
  <c r="D80"/>
  <c r="D81"/>
  <c r="D83"/>
  <c r="D82"/>
  <c r="D86"/>
  <c r="D87"/>
  <c r="D88"/>
  <c r="D89"/>
  <c r="D90"/>
  <c r="D91"/>
  <c r="D93"/>
  <c r="D92"/>
  <c r="D97"/>
  <c r="D98"/>
  <c r="D99"/>
  <c r="D100"/>
  <c r="D102"/>
  <c r="D101"/>
  <c r="D105"/>
  <c r="D106"/>
  <c r="D107"/>
  <c r="D108"/>
  <c r="F107" s="1"/>
  <c r="D109"/>
  <c r="D110"/>
  <c r="D111"/>
  <c r="D112"/>
  <c r="D113"/>
  <c r="D114"/>
  <c r="D115"/>
  <c r="D116"/>
  <c r="D117"/>
  <c r="D118"/>
  <c r="D120"/>
  <c r="D119"/>
  <c r="D33" i="34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6"/>
  <c r="E56"/>
  <c r="D57"/>
  <c r="E57"/>
  <c r="D59"/>
  <c r="E59"/>
  <c r="D60"/>
  <c r="E60"/>
  <c r="D61"/>
  <c r="E61"/>
  <c r="D62"/>
  <c r="E62"/>
  <c r="E32"/>
  <c r="D32"/>
  <c r="D5"/>
  <c r="E5"/>
  <c r="D6"/>
  <c r="E6"/>
  <c r="D7"/>
  <c r="E7"/>
  <c r="D8"/>
  <c r="E8"/>
  <c r="D10"/>
  <c r="E10"/>
  <c r="D11"/>
  <c r="E11"/>
  <c r="D12"/>
  <c r="E12"/>
  <c r="D13"/>
  <c r="E13"/>
  <c r="D14"/>
  <c r="E14"/>
  <c r="D15"/>
  <c r="E15"/>
  <c r="D17"/>
  <c r="E17"/>
  <c r="D18"/>
  <c r="E18"/>
  <c r="D19"/>
  <c r="E19"/>
  <c r="D21"/>
  <c r="E21"/>
  <c r="D22"/>
  <c r="E22"/>
  <c r="D26"/>
  <c r="E26"/>
  <c r="D27"/>
  <c r="E27"/>
  <c r="D28"/>
  <c r="E28"/>
  <c r="D29"/>
  <c r="E29"/>
  <c r="G145" i="33"/>
  <c r="G143"/>
  <c r="G141"/>
  <c r="G139"/>
  <c r="G135"/>
  <c r="G133"/>
  <c r="G131"/>
  <c r="G129"/>
  <c r="G124"/>
  <c r="G120"/>
  <c r="G118"/>
  <c r="G116"/>
  <c r="G114"/>
  <c r="G112"/>
  <c r="G110"/>
  <c r="G108"/>
  <c r="G106"/>
  <c r="G102"/>
  <c r="G100"/>
  <c r="G98"/>
  <c r="G93"/>
  <c r="G91"/>
  <c r="G89"/>
  <c r="G87"/>
  <c r="G83"/>
  <c r="G81"/>
  <c r="G79"/>
  <c r="G77"/>
  <c r="G75"/>
  <c r="G73"/>
  <c r="G67"/>
  <c r="G62"/>
  <c r="G60"/>
  <c r="G58"/>
  <c r="G56"/>
  <c r="G54"/>
  <c r="G52"/>
  <c r="G50"/>
  <c r="G46"/>
  <c r="G44"/>
  <c r="G42"/>
  <c r="G40"/>
  <c r="G38"/>
  <c r="G36"/>
  <c r="G31"/>
  <c r="G29"/>
  <c r="G27"/>
  <c r="G23"/>
  <c r="G21"/>
  <c r="G19"/>
  <c r="G17"/>
  <c r="G15"/>
  <c r="G13"/>
  <c r="G11"/>
  <c r="D130"/>
  <c r="D131"/>
  <c r="D132"/>
  <c r="D133"/>
  <c r="D134"/>
  <c r="D135"/>
  <c r="D138"/>
  <c r="D139"/>
  <c r="D140"/>
  <c r="D141"/>
  <c r="D142"/>
  <c r="D143"/>
  <c r="D144"/>
  <c r="D145"/>
  <c r="D129"/>
  <c r="D128"/>
  <c r="D99"/>
  <c r="D100"/>
  <c r="D101"/>
  <c r="D102"/>
  <c r="D105"/>
  <c r="D106"/>
  <c r="D107"/>
  <c r="D108"/>
  <c r="D109"/>
  <c r="D110"/>
  <c r="D111"/>
  <c r="D112"/>
  <c r="D113"/>
  <c r="D114"/>
  <c r="D115"/>
  <c r="D116"/>
  <c r="D117"/>
  <c r="D118"/>
  <c r="D119"/>
  <c r="D120"/>
  <c r="D123"/>
  <c r="D124"/>
  <c r="D98"/>
  <c r="D97"/>
  <c r="D72"/>
  <c r="D73"/>
  <c r="D74"/>
  <c r="D75"/>
  <c r="D76"/>
  <c r="D77"/>
  <c r="D78"/>
  <c r="D79"/>
  <c r="D80"/>
  <c r="D81"/>
  <c r="D82"/>
  <c r="D83"/>
  <c r="D86"/>
  <c r="D87"/>
  <c r="D88"/>
  <c r="D89"/>
  <c r="D90"/>
  <c r="D91"/>
  <c r="D92"/>
  <c r="D93"/>
  <c r="D67"/>
  <c r="D66"/>
  <c r="D37"/>
  <c r="D38"/>
  <c r="D39"/>
  <c r="D40"/>
  <c r="D41"/>
  <c r="D42"/>
  <c r="D43"/>
  <c r="D44"/>
  <c r="D45"/>
  <c r="D46"/>
  <c r="D49"/>
  <c r="D50"/>
  <c r="D51"/>
  <c r="D52"/>
  <c r="D53"/>
  <c r="D54"/>
  <c r="D55"/>
  <c r="D56"/>
  <c r="D57"/>
  <c r="D58"/>
  <c r="D59"/>
  <c r="D60"/>
  <c r="D61"/>
  <c r="D62"/>
  <c r="D36"/>
  <c r="D35"/>
  <c r="D10"/>
  <c r="D11"/>
  <c r="D12"/>
  <c r="D13"/>
  <c r="D14"/>
  <c r="D15"/>
  <c r="D16"/>
  <c r="D17"/>
  <c r="D18"/>
  <c r="D19"/>
  <c r="D20"/>
  <c r="D21"/>
  <c r="D22"/>
  <c r="D23"/>
  <c r="D26"/>
  <c r="D27"/>
  <c r="D28"/>
  <c r="D29"/>
  <c r="D30"/>
  <c r="D31"/>
  <c r="E5" i="11"/>
  <c r="E6"/>
  <c r="E7"/>
  <c r="E8"/>
  <c r="E10"/>
  <c r="E11"/>
  <c r="E12"/>
  <c r="E13"/>
  <c r="E14"/>
  <c r="E15"/>
  <c r="E17"/>
  <c r="E18"/>
  <c r="E19"/>
  <c r="E21"/>
  <c r="E22"/>
  <c r="E26"/>
  <c r="E27"/>
  <c r="E28"/>
  <c r="E29"/>
  <c r="E32"/>
  <c r="E33"/>
  <c r="E34"/>
  <c r="E35"/>
  <c r="E36"/>
  <c r="E37"/>
  <c r="E38"/>
  <c r="E39"/>
  <c r="E40"/>
  <c r="E41"/>
  <c r="E42"/>
  <c r="E44"/>
  <c r="E45"/>
  <c r="E46"/>
  <c r="E47"/>
  <c r="E48"/>
  <c r="E49"/>
  <c r="E50"/>
  <c r="E51"/>
  <c r="E52"/>
  <c r="E53"/>
  <c r="E56"/>
  <c r="E57"/>
  <c r="E59"/>
  <c r="E60"/>
  <c r="E61"/>
  <c r="E62"/>
  <c r="D45"/>
  <c r="D46"/>
  <c r="D47"/>
  <c r="D48"/>
  <c r="D49"/>
  <c r="D50"/>
  <c r="D51"/>
  <c r="D52"/>
  <c r="D53"/>
  <c r="D56"/>
  <c r="D57"/>
  <c r="D59"/>
  <c r="D60"/>
  <c r="D61"/>
  <c r="D62"/>
  <c r="D33"/>
  <c r="D34"/>
  <c r="D35"/>
  <c r="D36"/>
  <c r="D37"/>
  <c r="D38"/>
  <c r="D39"/>
  <c r="D40"/>
  <c r="D41"/>
  <c r="D42"/>
  <c r="D44"/>
  <c r="D130" i="4"/>
  <c r="D131"/>
  <c r="D132"/>
  <c r="D133"/>
  <c r="D134"/>
  <c r="D135"/>
  <c r="D138"/>
  <c r="D139"/>
  <c r="D140"/>
  <c r="D141"/>
  <c r="D142"/>
  <c r="D143"/>
  <c r="D144"/>
  <c r="D145"/>
  <c r="D129"/>
  <c r="D128"/>
  <c r="A4"/>
  <c r="G27"/>
  <c r="G11"/>
  <c r="D26"/>
  <c r="D27"/>
  <c r="D8" i="11"/>
  <c r="D29"/>
  <c r="E66" i="36"/>
  <c r="D66"/>
  <c r="E63"/>
  <c r="D63"/>
  <c r="E62"/>
  <c r="E61" s="1"/>
  <c r="D62"/>
  <c r="E57"/>
  <c r="D57"/>
  <c r="E56"/>
  <c r="E58" s="1"/>
  <c r="D56"/>
  <c r="E54"/>
  <c r="D54"/>
  <c r="E53"/>
  <c r="D53"/>
  <c r="E49"/>
  <c r="D49"/>
  <c r="E48"/>
  <c r="D48"/>
  <c r="E47"/>
  <c r="D47"/>
  <c r="E46"/>
  <c r="D46"/>
  <c r="E45"/>
  <c r="D45"/>
  <c r="E44"/>
  <c r="D44"/>
  <c r="E43"/>
  <c r="D43"/>
  <c r="E42"/>
  <c r="D42"/>
  <c r="E41"/>
  <c r="D41"/>
  <c r="E40"/>
  <c r="D40"/>
  <c r="E39"/>
  <c r="D39"/>
  <c r="E38"/>
  <c r="D38"/>
  <c r="E37"/>
  <c r="D37"/>
  <c r="E36"/>
  <c r="D36"/>
  <c r="E35"/>
  <c r="D35"/>
  <c r="E34"/>
  <c r="E33" s="1"/>
  <c r="D34"/>
  <c r="E32"/>
  <c r="D32"/>
  <c r="E29"/>
  <c r="D29"/>
  <c r="E27"/>
  <c r="D27"/>
  <c r="E26"/>
  <c r="D26"/>
  <c r="E25"/>
  <c r="D25"/>
  <c r="E24"/>
  <c r="D24"/>
  <c r="E23"/>
  <c r="D23"/>
  <c r="E22"/>
  <c r="D22"/>
  <c r="E21"/>
  <c r="D21"/>
  <c r="E20"/>
  <c r="D20"/>
  <c r="E19"/>
  <c r="D19"/>
  <c r="E18"/>
  <c r="D18"/>
  <c r="E17"/>
  <c r="D17"/>
  <c r="E16"/>
  <c r="D16"/>
  <c r="E15"/>
  <c r="D15"/>
  <c r="E12"/>
  <c r="D12"/>
  <c r="E11"/>
  <c r="D11"/>
  <c r="E9"/>
  <c r="D9"/>
  <c r="E8"/>
  <c r="D8"/>
  <c r="E7"/>
  <c r="E6" s="1"/>
  <c r="D7"/>
  <c r="E4"/>
  <c r="D4"/>
  <c r="E3"/>
  <c r="D3"/>
  <c r="I26" i="33"/>
  <c r="A20" i="35"/>
  <c r="AB18"/>
  <c r="AB17"/>
  <c r="X18"/>
  <c r="X17"/>
  <c r="AB16"/>
  <c r="AB15"/>
  <c r="R17"/>
  <c r="T16"/>
  <c r="T15"/>
  <c r="M17"/>
  <c r="M15"/>
  <c r="W8"/>
  <c r="M8"/>
  <c r="N8"/>
  <c r="P8"/>
  <c r="Q8"/>
  <c r="V8"/>
  <c r="AD15"/>
  <c r="AE15"/>
  <c r="AJ15"/>
  <c r="AD16"/>
  <c r="AE16"/>
  <c r="AJ16"/>
  <c r="AD17"/>
  <c r="AE17"/>
  <c r="AJ17"/>
  <c r="AD18"/>
  <c r="AE18"/>
  <c r="AJ18"/>
  <c r="C19"/>
  <c r="F19"/>
  <c r="D62" i="12"/>
  <c r="E62"/>
  <c r="D63"/>
  <c r="E63"/>
  <c r="D66"/>
  <c r="E66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3"/>
  <c r="E53"/>
  <c r="D54"/>
  <c r="E54"/>
  <c r="E52" s="1"/>
  <c r="D56"/>
  <c r="E56"/>
  <c r="D57"/>
  <c r="E57"/>
  <c r="E58" s="1"/>
  <c r="E32"/>
  <c r="D32"/>
  <c r="D4"/>
  <c r="E4"/>
  <c r="D7"/>
  <c r="E7"/>
  <c r="D8"/>
  <c r="E8"/>
  <c r="D9"/>
  <c r="E9"/>
  <c r="D11"/>
  <c r="E11"/>
  <c r="D12"/>
  <c r="E12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9"/>
  <c r="E29"/>
  <c r="E3"/>
  <c r="D3"/>
  <c r="D5" s="1"/>
  <c r="D123" i="4"/>
  <c r="D124"/>
  <c r="F37"/>
  <c r="I26"/>
  <c r="C19" i="22"/>
  <c r="C19" i="8" s="1"/>
  <c r="F19" i="22"/>
  <c r="F19" i="8" s="1"/>
  <c r="W8" i="22"/>
  <c r="S15" i="8"/>
  <c r="L15"/>
  <c r="D32" i="11"/>
  <c r="D5"/>
  <c r="D6"/>
  <c r="D7"/>
  <c r="D10"/>
  <c r="D11"/>
  <c r="D12"/>
  <c r="D13"/>
  <c r="D14"/>
  <c r="D15"/>
  <c r="D17"/>
  <c r="D18"/>
  <c r="D19"/>
  <c r="D21"/>
  <c r="D22"/>
  <c r="D26"/>
  <c r="D27"/>
  <c r="D28"/>
  <c r="H34" i="8"/>
  <c r="G34"/>
  <c r="AJ18"/>
  <c r="AI18"/>
  <c r="AJ17"/>
  <c r="AI17"/>
  <c r="AJ16"/>
  <c r="AI16"/>
  <c r="AJ15"/>
  <c r="AI15"/>
  <c r="AE18"/>
  <c r="AD18"/>
  <c r="AE17"/>
  <c r="AD17"/>
  <c r="AE16"/>
  <c r="AD16"/>
  <c r="AE15"/>
  <c r="AD15"/>
  <c r="V8"/>
  <c r="U8"/>
  <c r="Q8"/>
  <c r="P8"/>
  <c r="N8"/>
  <c r="M8"/>
  <c r="B6" i="22"/>
  <c r="C6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M8"/>
  <c r="N8"/>
  <c r="P8"/>
  <c r="Q8"/>
  <c r="AD15"/>
  <c r="AE15"/>
  <c r="AJ15"/>
  <c r="AD16"/>
  <c r="AE16"/>
  <c r="AJ16"/>
  <c r="AD17"/>
  <c r="AE17"/>
  <c r="AJ17"/>
  <c r="AD18"/>
  <c r="AE18"/>
  <c r="AJ18"/>
  <c r="AD24"/>
  <c r="H26"/>
  <c r="T28"/>
  <c r="A33"/>
  <c r="A36"/>
  <c r="F10" i="4"/>
  <c r="F128" i="33" l="1"/>
  <c r="E6" i="12"/>
  <c r="E55" i="34"/>
  <c r="E16" i="11"/>
  <c r="D70" i="33"/>
  <c r="E9" i="34"/>
  <c r="F57" i="33"/>
  <c r="D20" i="11"/>
  <c r="E14" i="36"/>
  <c r="G25" i="4"/>
  <c r="D43" i="34"/>
  <c r="F18" i="4"/>
  <c r="G9"/>
  <c r="F28" i="33"/>
  <c r="F61"/>
  <c r="F53"/>
  <c r="F86"/>
  <c r="F78"/>
  <c r="F97"/>
  <c r="D122"/>
  <c r="F119"/>
  <c r="F115"/>
  <c r="F111"/>
  <c r="F88" i="4"/>
  <c r="F82"/>
  <c r="F66"/>
  <c r="F39"/>
  <c r="F35"/>
  <c r="F14"/>
  <c r="G85"/>
  <c r="G104"/>
  <c r="F107" i="33"/>
  <c r="F101"/>
  <c r="F132"/>
  <c r="E25" i="34"/>
  <c r="D9"/>
  <c r="D30"/>
  <c r="D70" i="4"/>
  <c r="D122"/>
  <c r="E33" i="12"/>
  <c r="E50" s="1"/>
  <c r="E61"/>
  <c r="E64" s="1"/>
  <c r="F26" i="4"/>
  <c r="D136"/>
  <c r="F43" i="33"/>
  <c r="F90"/>
  <c r="F80"/>
  <c r="F76"/>
  <c r="F99"/>
  <c r="G25"/>
  <c r="D55" i="34"/>
  <c r="F113" i="4"/>
  <c r="F76"/>
  <c r="F45"/>
  <c r="F41"/>
  <c r="F142" i="33"/>
  <c r="F134" i="4"/>
  <c r="F130"/>
  <c r="E55" i="11"/>
  <c r="E4"/>
  <c r="F22" i="33"/>
  <c r="D9"/>
  <c r="F10"/>
  <c r="F109" i="4"/>
  <c r="D55" i="11"/>
  <c r="G137" i="33"/>
  <c r="F119" i="4"/>
  <c r="F74"/>
  <c r="D85"/>
  <c r="D5" i="36"/>
  <c r="F16" i="33"/>
  <c r="F35"/>
  <c r="D47"/>
  <c r="D104" i="4"/>
  <c r="F92"/>
  <c r="F22"/>
  <c r="F123"/>
  <c r="F12" i="33"/>
  <c r="F138"/>
  <c r="F105" i="4"/>
  <c r="D84"/>
  <c r="F84" s="1"/>
  <c r="F30" i="33"/>
  <c r="D25"/>
  <c r="F30" i="4"/>
  <c r="F12"/>
  <c r="D8"/>
  <c r="D58" i="12"/>
  <c r="E10" i="36"/>
  <c r="G48" i="4"/>
  <c r="G71"/>
  <c r="D8" i="33"/>
  <c r="D30" i="11"/>
  <c r="D52" i="12"/>
  <c r="D6" i="36"/>
  <c r="E10" i="12"/>
  <c r="E5" i="36"/>
  <c r="D52"/>
  <c r="D61"/>
  <c r="F142" i="4"/>
  <c r="F39" i="33"/>
  <c r="F66"/>
  <c r="G122"/>
  <c r="F101" i="4"/>
  <c r="F97"/>
  <c r="F61"/>
  <c r="F57"/>
  <c r="F53"/>
  <c r="F16"/>
  <c r="E14" i="12"/>
  <c r="D10"/>
  <c r="E5"/>
  <c r="D33"/>
  <c r="D50" s="1"/>
  <c r="D10" i="36"/>
  <c r="D14"/>
  <c r="E50"/>
  <c r="D33"/>
  <c r="D50" s="1"/>
  <c r="E52"/>
  <c r="D58"/>
  <c r="F144" i="4"/>
  <c r="D58" i="11"/>
  <c r="E43"/>
  <c r="E25"/>
  <c r="E20"/>
  <c r="F20" i="33"/>
  <c r="F92"/>
  <c r="D71"/>
  <c r="F70" s="1"/>
  <c r="F109"/>
  <c r="D136"/>
  <c r="G9"/>
  <c r="G71"/>
  <c r="G85"/>
  <c r="D25" i="34"/>
  <c r="E20"/>
  <c r="D20"/>
  <c r="E4"/>
  <c r="D58"/>
  <c r="E43"/>
  <c r="E30"/>
  <c r="F117" i="4"/>
  <c r="F99"/>
  <c r="D71"/>
  <c r="F80"/>
  <c r="F78"/>
  <c r="F59"/>
  <c r="D47"/>
  <c r="D48"/>
  <c r="D24"/>
  <c r="F20"/>
  <c r="G122"/>
  <c r="G137"/>
  <c r="D23" i="34"/>
  <c r="F140" i="4"/>
  <c r="D137"/>
  <c r="D103" i="33"/>
  <c r="F105"/>
  <c r="E64" i="36"/>
  <c r="F55" i="4"/>
  <c r="E13" i="36"/>
  <c r="E28" s="1"/>
  <c r="F128" i="4"/>
  <c r="D121"/>
  <c r="F14" i="33"/>
  <c r="F49"/>
  <c r="F74"/>
  <c r="G104"/>
  <c r="D103" i="4"/>
  <c r="F28"/>
  <c r="D121" i="33"/>
  <c r="F123"/>
  <c r="F51" i="4"/>
  <c r="D25" i="11"/>
  <c r="D14" i="12"/>
  <c r="E58" i="11"/>
  <c r="D24" i="33"/>
  <c r="F26"/>
  <c r="D9" i="4"/>
  <c r="D43" i="11"/>
  <c r="E30"/>
  <c r="D9"/>
  <c r="G48" i="33"/>
  <c r="D16" i="11"/>
  <c r="D4"/>
  <c r="D137" i="33"/>
  <c r="D25" i="4"/>
  <c r="D6" i="12"/>
  <c r="D61"/>
  <c r="F138" i="4"/>
  <c r="F132"/>
  <c r="E9" i="11"/>
  <c r="F18" i="33"/>
  <c r="F59"/>
  <c r="F55"/>
  <c r="F45"/>
  <c r="F72"/>
  <c r="E16" i="34"/>
  <c r="F115" i="4"/>
  <c r="F90"/>
  <c r="F49"/>
  <c r="F41" i="33"/>
  <c r="F37"/>
  <c r="F88"/>
  <c r="F82"/>
  <c r="F117"/>
  <c r="F113"/>
  <c r="F144"/>
  <c r="F140"/>
  <c r="F134"/>
  <c r="F130"/>
  <c r="D16" i="34"/>
  <c r="D4"/>
  <c r="E58"/>
  <c r="F111" i="4"/>
  <c r="F86"/>
  <c r="F72"/>
  <c r="F43"/>
  <c r="D48" i="33"/>
  <c r="D85"/>
  <c r="D84"/>
  <c r="D104"/>
  <c r="F51"/>
  <c r="F70" i="4" l="1"/>
  <c r="F121" i="33"/>
  <c r="F121" i="4"/>
  <c r="G69"/>
  <c r="F136"/>
  <c r="D6"/>
  <c r="E51" i="36"/>
  <c r="E55" s="1"/>
  <c r="E67" s="1"/>
  <c r="G7" i="4"/>
  <c r="D64" i="36"/>
  <c r="E24" i="11"/>
  <c r="D24" i="34"/>
  <c r="E24"/>
  <c r="F47" i="33"/>
  <c r="G7"/>
  <c r="F8" i="4"/>
  <c r="F103" i="33"/>
  <c r="G69"/>
  <c r="D69" i="4"/>
  <c r="F24"/>
  <c r="F8" i="33"/>
  <c r="D64" i="12"/>
  <c r="D6" i="33"/>
  <c r="F103" i="4"/>
  <c r="D13" i="36"/>
  <c r="D28" s="1"/>
  <c r="D51" s="1"/>
  <c r="F136" i="33"/>
  <c r="D23" i="11"/>
  <c r="D3" s="1"/>
  <c r="D3" i="34"/>
  <c r="F84" i="33"/>
  <c r="D68"/>
  <c r="E13" i="12"/>
  <c r="E28" s="1"/>
  <c r="E51" s="1"/>
  <c r="F24" i="33"/>
  <c r="D13" i="12"/>
  <c r="D28" s="1"/>
  <c r="D51" s="1"/>
  <c r="D7" i="4"/>
  <c r="D68"/>
  <c r="F47"/>
  <c r="D7" i="33"/>
  <c r="D24" i="11"/>
  <c r="E23"/>
  <c r="E3" s="1"/>
  <c r="E23" i="34"/>
  <c r="E3" s="1"/>
  <c r="D69" i="33"/>
  <c r="G5" i="4" l="1"/>
  <c r="D2" i="34"/>
  <c r="D5" i="33"/>
  <c r="E65" i="36"/>
  <c r="D5" i="4"/>
  <c r="E2" i="11"/>
  <c r="E2" i="34"/>
  <c r="F6" i="4"/>
  <c r="G5" i="33"/>
  <c r="F68" i="4"/>
  <c r="D4" i="33"/>
  <c r="F6"/>
  <c r="D2" i="11"/>
  <c r="D4" i="4"/>
  <c r="F68" i="33"/>
  <c r="E65" i="12"/>
  <c r="E55"/>
  <c r="E67" s="1"/>
  <c r="D65"/>
  <c r="D55"/>
  <c r="D67" s="1"/>
  <c r="D55" i="36"/>
  <c r="D67" s="1"/>
  <c r="D65"/>
  <c r="F4" i="4" l="1"/>
  <c r="F4" i="33"/>
</calcChain>
</file>

<file path=xl/comments1.xml><?xml version="1.0" encoding="utf-8"?>
<comments xmlns="http://schemas.openxmlformats.org/spreadsheetml/2006/main">
  <authors>
    <author>zkandlerova</author>
    <author>Markovičová, Zuzana</author>
  </authors>
  <commentList>
    <comment ref="A266" authorId="0">
      <text>
        <r>
          <rPr>
            <sz val="8"/>
            <color indexed="81"/>
            <rFont val="Tahoma"/>
            <family val="2"/>
            <charset val="238"/>
          </rPr>
          <t xml:space="preserve">hodnota s mínusom
</t>
        </r>
      </text>
    </comment>
    <comment ref="A267" authorId="0">
      <text>
        <r>
          <rPr>
            <sz val="8"/>
            <color indexed="81"/>
            <rFont val="Tahoma"/>
            <family val="2"/>
            <charset val="238"/>
          </rPr>
          <t xml:space="preserve">hodnota môže byť s plusom aj s mínusom
</t>
        </r>
      </text>
    </comment>
    <comment ref="A272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278" authorId="0">
      <text>
        <r>
          <rPr>
            <sz val="8"/>
            <color indexed="81"/>
            <rFont val="Tahoma"/>
            <family val="2"/>
            <charset val="238"/>
          </rPr>
          <t xml:space="preserve">hodnota s mínusom
</t>
        </r>
      </text>
    </comment>
    <comment ref="A293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294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299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305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329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330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335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341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356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357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362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368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T763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Y763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T787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Y787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A1183" authorId="1">
      <text>
        <r>
          <rPr>
            <sz val="9"/>
            <color indexed="81"/>
            <rFont val="Tahoma"/>
            <family val="2"/>
            <charset val="238"/>
          </rPr>
          <t xml:space="preserve">pre r. 2014, 2013: všetky výnosy okrem výnimočného rozsahu alebo výskytu
</t>
        </r>
      </text>
    </comment>
    <comment ref="A1245" authorId="0">
      <text>
        <r>
          <rPr>
            <sz val="8"/>
            <color indexed="81"/>
            <rFont val="Tahoma"/>
            <family val="2"/>
            <charset val="238"/>
          </rPr>
          <t>s minusom
položky znižujúce ZD</t>
        </r>
      </text>
    </comment>
    <comment ref="A1247" authorId="0">
      <text>
        <r>
          <rPr>
            <sz val="8"/>
            <color indexed="81"/>
            <rFont val="Tahoma"/>
            <family val="2"/>
            <charset val="238"/>
          </rPr>
          <t xml:space="preserve">s mínusom </t>
        </r>
      </text>
    </comment>
  </commentList>
</comments>
</file>

<file path=xl/sharedStrings.xml><?xml version="1.0" encoding="utf-8"?>
<sst xmlns="http://schemas.openxmlformats.org/spreadsheetml/2006/main" count="3349" uniqueCount="1676">
  <si>
    <t>Current accounting period
1</t>
  </si>
  <si>
    <t>Preceding
accounting period
2</t>
  </si>
  <si>
    <t>Trade margin line 01- line 02</t>
  </si>
  <si>
    <t>Production  line 05 + line 06 + line 07</t>
  </si>
  <si>
    <t>Consumption from operation   line 09 + line 10</t>
  </si>
  <si>
    <t>Services  (account group 51)</t>
  </si>
  <si>
    <t>Added value line 03 + line 04 -line 08</t>
  </si>
  <si>
    <t>Personnel expenses total (lines 13 to 16)</t>
  </si>
  <si>
    <t>Wages and salaries  (521, 522)</t>
  </si>
  <si>
    <t>Remuneration of board members of company or cooperative  (523)</t>
  </si>
  <si>
    <t>Social insurance expenses  (524, 525, 526)</t>
  </si>
  <si>
    <t>Taxes and fees  (account group 53)</t>
  </si>
  <si>
    <t>Transfer of operating income (-) (697)</t>
  </si>
  <si>
    <t xml:space="preserve">Transfer of operating expenses (-) (597) </t>
  </si>
  <si>
    <t>Income from other long-term securities and shares (665A)</t>
  </si>
  <si>
    <t>Income from other non-current financial assets  (665A)</t>
  </si>
  <si>
    <t>Income from current financial assets  (666)</t>
  </si>
  <si>
    <t>Expenses related to current financial assets   (566 )</t>
  </si>
  <si>
    <t>Interest income  (662)</t>
  </si>
  <si>
    <t>Interest expense (562)</t>
  </si>
  <si>
    <t>Exchange rate gains   (663)</t>
  </si>
  <si>
    <t>Exchange rate losses   (563)</t>
  </si>
  <si>
    <t>Other income from financial activities (668)</t>
  </si>
  <si>
    <t>Erträge aus Finanzanlagen  Z. 30 + Z. 31 + Z 32</t>
  </si>
  <si>
    <t>Income from non-current financial assets line 30 + line 31 + line 32</t>
  </si>
  <si>
    <t>Other expenses related to financial activities    (568, 569)</t>
  </si>
  <si>
    <t>Transfer of financial income   (-) (698)</t>
  </si>
  <si>
    <t>Transfer of financial expenses  (-) (598)</t>
  </si>
  <si>
    <t>current   (591,595)</t>
  </si>
  <si>
    <t xml:space="preserve"> deferred   (+/-592)</t>
  </si>
  <si>
    <t>Extraordinary income (account group 68)</t>
  </si>
  <si>
    <t>Extraordinary expenses (account group 58)</t>
  </si>
  <si>
    <t>current   (593)</t>
  </si>
  <si>
    <t>deferred  (+/- 594)</t>
  </si>
  <si>
    <t>Transfer of net profit/net loss shares to partners (+/-596)</t>
  </si>
  <si>
    <t>120</t>
  </si>
  <si>
    <t>121</t>
  </si>
  <si>
    <t>122</t>
  </si>
  <si>
    <t>123</t>
  </si>
  <si>
    <t>B.V.</t>
  </si>
  <si>
    <t>B.V.1.</t>
  </si>
  <si>
    <t>J.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</si>
  <si>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</si>
  <si>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</si>
  <si>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</si>
  <si>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</si>
  <si>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</si>
  <si>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</si>
  <si>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</si>
  <si>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</si>
  <si>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</si>
  <si>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</si>
  <si>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</si>
  <si>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</si>
  <si>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</si>
  <si>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</si>
  <si>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</si>
  <si>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</si>
  <si>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</si>
  <si>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</si>
  <si>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</si>
  <si>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</si>
  <si>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</si>
  <si>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</si>
  <si>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</si>
  <si>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</si>
  <si>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</si>
  <si>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 xml:space="preserve">K. </t>
  </si>
  <si>
    <t>V.</t>
  </si>
  <si>
    <t>IV.</t>
  </si>
  <si>
    <t>S.   1.</t>
  </si>
  <si>
    <t>46</t>
  </si>
  <si>
    <t>47</t>
  </si>
  <si>
    <t>48</t>
  </si>
  <si>
    <t>49</t>
  </si>
  <si>
    <t>U.1.</t>
  </si>
  <si>
    <t>58</t>
  </si>
  <si>
    <t>59</t>
  </si>
  <si>
    <t>60</t>
  </si>
  <si>
    <t>61</t>
  </si>
  <si>
    <t>B.I.   1.</t>
  </si>
  <si>
    <t>Finanzvermögen (Z . 056 bis Z. 060)</t>
  </si>
  <si>
    <t>Aufwendungen künftiger Perioden Kurzfristige (381, 382)</t>
  </si>
  <si>
    <t>Einnahmen künftiger Perioden Kurzfristige (385)</t>
  </si>
  <si>
    <t>Aufwendungen künftiger Perioden Langfristige (381, 382)</t>
  </si>
  <si>
    <t>Einnahmen künftiger Perioden Langfristige (385)</t>
  </si>
  <si>
    <t>Forderungen aus ausstehenden Einlagen auf das gezeichnete Kapital (/-/353)</t>
  </si>
  <si>
    <t xml:space="preserve">Eigenkapital  Z. 068 + Z. 073 + Z. 080 + Z. 084 + Z. 087 </t>
  </si>
  <si>
    <t>Gezeichnetes Kapital (Z. 069 bis 072)</t>
  </si>
  <si>
    <t>Kapitalrücklagen (Z. 074 bis 079)</t>
  </si>
  <si>
    <t>Gewinnrücklagen (Z. 081 bis Z. 083)</t>
  </si>
  <si>
    <t>Gewinnvortrag/Verlustvortrag Z. 085 und Z. 086</t>
  </si>
  <si>
    <t>Rückstellungen (Z. 090 bis Z. 093)</t>
  </si>
  <si>
    <t>Gesetzliche Rückstellungen Langfristige (451A)</t>
  </si>
  <si>
    <t>Gesetzliche Rückstellungen Kurzfristige (323A, 451A)</t>
  </si>
  <si>
    <t>Sonstige kurzfristige Rückstellungen (323A, 32X, 459A, 45XA)</t>
  </si>
  <si>
    <t>Ausgaben künftiger Perioden Langfristige (383)</t>
  </si>
  <si>
    <t>Ausgaben künftiger Perioden Kurzfristige (383)</t>
  </si>
  <si>
    <t>Erträge künftiger Perioden Langfristige (384)</t>
  </si>
  <si>
    <t>Erträge künftiger Perioden Kurzfristige (384)</t>
  </si>
  <si>
    <t>Steuerforderungen                                                                                                             (341, 342, 343, 345, 346, 347) - 391A</t>
  </si>
  <si>
    <t>Gesetzliche Rücklage (nicht verteilbare Rücklage) aus Kapitaleinlagen                                                          (417, 418)</t>
  </si>
  <si>
    <t>Sonstige langfristige Verbindlichkeiten                                                                                                     (474A, 479A, 47XA, 372A, 373A, 377A)</t>
  </si>
  <si>
    <t>Non-current financial assets - total (lines  022 to 029)</t>
  </si>
  <si>
    <t>Verbindlichkeiten aus Lieferungen und Leistungen                                                                                         (321, 322, 324, 325, 32X, 475A, 478A, 479A, 47XA)</t>
  </si>
  <si>
    <t>Sonstige Verbindlichkeiten innerhalb des Konzerns                                                                                     (361A, 36XA, 471A, 47XA)</t>
  </si>
  <si>
    <t>Verbindlichkeiten gegenüber Gesellschaftern und Vereinigungen                                                                       (364, 365, 366, 367, 368, 398A, 478A, 479A)</t>
  </si>
  <si>
    <t>IČO</t>
  </si>
  <si>
    <t>A.</t>
  </si>
  <si>
    <t>B.</t>
  </si>
  <si>
    <t>B.I.</t>
  </si>
  <si>
    <t xml:space="preserve">       2.</t>
  </si>
  <si>
    <t xml:space="preserve">       3.</t>
  </si>
  <si>
    <t xml:space="preserve">       4.</t>
  </si>
  <si>
    <t xml:space="preserve">       5.</t>
  </si>
  <si>
    <t xml:space="preserve">       6.</t>
  </si>
  <si>
    <t xml:space="preserve">       7.</t>
  </si>
  <si>
    <t xml:space="preserve">         2.</t>
  </si>
  <si>
    <t xml:space="preserve">         3.</t>
  </si>
  <si>
    <t xml:space="preserve">         4.</t>
  </si>
  <si>
    <t xml:space="preserve">         5.</t>
  </si>
  <si>
    <t xml:space="preserve">         6.</t>
  </si>
  <si>
    <t xml:space="preserve">         7.</t>
  </si>
  <si>
    <t xml:space="preserve">         8.</t>
  </si>
  <si>
    <t>B.III.</t>
  </si>
  <si>
    <t>C.</t>
  </si>
  <si>
    <t xml:space="preserve">        2.</t>
  </si>
  <si>
    <t xml:space="preserve">        6.</t>
  </si>
  <si>
    <t>D.</t>
  </si>
  <si>
    <t>A.I.</t>
  </si>
  <si>
    <t>A.I.1.</t>
  </si>
  <si>
    <t xml:space="preserve">      2.</t>
  </si>
  <si>
    <t xml:space="preserve">      3.</t>
  </si>
  <si>
    <t>A.II.</t>
  </si>
  <si>
    <t>A.II.1.</t>
  </si>
  <si>
    <t>A.III.</t>
  </si>
  <si>
    <t>A.III.1.</t>
  </si>
  <si>
    <t>A.IV.</t>
  </si>
  <si>
    <t>A.IV.1.</t>
  </si>
  <si>
    <t>A.V.</t>
  </si>
  <si>
    <t>B.I.1.</t>
  </si>
  <si>
    <t>B.II.</t>
  </si>
  <si>
    <t>B.II.1.</t>
  </si>
  <si>
    <t xml:space="preserve">       9.</t>
  </si>
  <si>
    <t>B.III.1.</t>
  </si>
  <si>
    <t>B.IV.</t>
  </si>
  <si>
    <t>B.IV.1.</t>
  </si>
  <si>
    <t>I.</t>
  </si>
  <si>
    <t>+</t>
  </si>
  <si>
    <t xml:space="preserve">   II.</t>
  </si>
  <si>
    <t xml:space="preserve">   II.1.</t>
  </si>
  <si>
    <t xml:space="preserve">   2.</t>
  </si>
  <si>
    <t>C.1.</t>
  </si>
  <si>
    <t xml:space="preserve">   3.</t>
  </si>
  <si>
    <t xml:space="preserve">   4.</t>
  </si>
  <si>
    <t>E.</t>
  </si>
  <si>
    <t xml:space="preserve">  III.</t>
  </si>
  <si>
    <t>F.</t>
  </si>
  <si>
    <t xml:space="preserve">  IV.</t>
  </si>
  <si>
    <t>G.</t>
  </si>
  <si>
    <t>H.</t>
  </si>
  <si>
    <t>K.</t>
  </si>
  <si>
    <t>IX.</t>
  </si>
  <si>
    <t>L.</t>
  </si>
  <si>
    <t>M.</t>
  </si>
  <si>
    <t>N.</t>
  </si>
  <si>
    <t>O.</t>
  </si>
  <si>
    <t>P.</t>
  </si>
  <si>
    <t>*</t>
  </si>
  <si>
    <t>S.</t>
  </si>
  <si>
    <t>**</t>
  </si>
  <si>
    <t>T.</t>
  </si>
  <si>
    <t>U.</t>
  </si>
  <si>
    <t>***</t>
  </si>
  <si>
    <t xml:space="preserve">  I.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</si>
  <si>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</si>
  <si>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</si>
  <si>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</si>
  <si>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</si>
  <si>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</si>
  <si>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</si>
  <si>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</si>
  <si>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</si>
  <si>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</si>
  <si>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</si>
  <si>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</si>
  <si>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</si>
  <si>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</si>
  <si>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</si>
  <si>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</si>
  <si>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</si>
  <si>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</si>
  <si>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</si>
  <si>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</si>
  <si>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</si>
  <si>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</si>
  <si>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</si>
  <si>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</si>
  <si>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</si>
  <si>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</si>
  <si>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</si>
  <si>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</si>
  <si>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</si>
  <si>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</si>
  <si>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</si>
  <si>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</si>
  <si>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</si>
  <si>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</si>
  <si>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</si>
  <si>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</si>
  <si>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</si>
  <si>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</si>
  <si>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</si>
  <si>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</si>
  <si>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</si>
  <si>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</si>
  <si>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</si>
  <si>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</si>
  <si>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</si>
  <si>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</si>
  <si>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</si>
  <si>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</si>
  <si>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</si>
  <si>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</si>
  <si>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</si>
  <si>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</si>
  <si>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</si>
  <si>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</si>
  <si>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</si>
  <si>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</si>
  <si>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</si>
  <si>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</si>
  <si>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</si>
  <si>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</si>
  <si>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</si>
  <si>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</si>
  <si>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</si>
  <si>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</si>
  <si>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</si>
  <si>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</si>
  <si>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</si>
  <si>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</si>
  <si>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</si>
  <si>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</si>
  <si>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</si>
  <si>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</si>
  <si>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</si>
  <si>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</si>
  <si>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</si>
  <si>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</si>
  <si>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</si>
  <si>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</si>
  <si>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</si>
  <si>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</si>
  <si>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</si>
  <si>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</si>
  <si>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</si>
  <si>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</si>
  <si>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</si>
  <si>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</si>
  <si>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</si>
  <si>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</si>
  <si>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</si>
  <si>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</si>
  <si>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</si>
  <si>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</si>
  <si>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</si>
  <si>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</si>
  <si>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087</t>
  </si>
  <si>
    <t>088</t>
  </si>
  <si>
    <t>089</t>
  </si>
  <si>
    <t>090</t>
  </si>
  <si>
    <t>091</t>
  </si>
  <si>
    <t>092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</si>
  <si>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</si>
  <si>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</si>
  <si>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</si>
  <si>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</si>
  <si>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</si>
  <si>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</si>
  <si>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</si>
  <si>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</si>
  <si>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</si>
  <si>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</si>
  <si>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</si>
  <si>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</si>
  <si>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</si>
  <si>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</si>
  <si>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</si>
  <si>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</si>
  <si>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</si>
  <si>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</si>
  <si>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</si>
  <si>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114</t>
  </si>
  <si>
    <t>115</t>
  </si>
  <si>
    <t>045</t>
  </si>
  <si>
    <t>50</t>
  </si>
  <si>
    <t>51</t>
  </si>
  <si>
    <t>52</t>
  </si>
  <si>
    <t>53</t>
  </si>
  <si>
    <t>54</t>
  </si>
  <si>
    <t>55</t>
  </si>
  <si>
    <t>56</t>
  </si>
  <si>
    <t>57</t>
  </si>
  <si>
    <t>       4.</t>
  </si>
  <si>
    <t>       2.</t>
  </si>
  <si>
    <t>       3.</t>
  </si>
  <si>
    <t>       5.</t>
  </si>
  <si>
    <t>        7.</t>
  </si>
  <si>
    <t>        5.</t>
  </si>
  <si>
    <t>        3.</t>
  </si>
  <si>
    <t>        2.</t>
  </si>
  <si>
    <t>        4.</t>
  </si>
  <si>
    <t>        6.</t>
  </si>
  <si>
    <t>       8.</t>
  </si>
  <si>
    <t>       7.</t>
  </si>
  <si>
    <t>       6.</t>
  </si>
  <si>
    <t>       9.</t>
  </si>
  <si>
    <t>     10.</t>
  </si>
  <si>
    <t>       4. </t>
  </si>
  <si>
    <t>093</t>
  </si>
  <si>
    <t>B. 1.</t>
  </si>
  <si>
    <t>    2.</t>
  </si>
  <si>
    <t>C.   1.</t>
  </si>
  <si>
    <t>6.</t>
  </si>
  <si>
    <t>3.</t>
  </si>
  <si>
    <t>7.</t>
  </si>
  <si>
    <t xml:space="preserve">        8.</t>
  </si>
  <si>
    <t>113</t>
  </si>
  <si>
    <t>117</t>
  </si>
  <si>
    <t>118</t>
  </si>
  <si>
    <t>4.</t>
  </si>
  <si>
    <t>5.</t>
  </si>
  <si>
    <t>         5.</t>
  </si>
  <si>
    <t>086</t>
  </si>
  <si>
    <t>Goodwill (015) - /075, 091A/</t>
  </si>
  <si>
    <t>Monat</t>
  </si>
  <si>
    <t>Jahr</t>
  </si>
  <si>
    <t>bis</t>
  </si>
  <si>
    <t>Jahresabschluss</t>
  </si>
  <si>
    <t xml:space="preserve">                                                                                                          </t>
  </si>
  <si>
    <t>PLZ</t>
  </si>
  <si>
    <t>Telefonnummer</t>
  </si>
  <si>
    <t>Faxnummer</t>
  </si>
  <si>
    <t>Laufende Buchungsperiode</t>
  </si>
  <si>
    <t>Software    (013) - /073, 091A/</t>
  </si>
  <si>
    <t>Bewertbare Rechte (014) - /074, 091A/</t>
  </si>
  <si>
    <t>Sonstige langfristige immaterielle Vermögensgegenstände 
 (019, 01X) - /079, 07X, 091A/</t>
  </si>
  <si>
    <t>Grundstücke  (031) - 092A</t>
  </si>
  <si>
    <t>Dauerhafte bepflanzte Bestände
 (025) - /085, 092A/</t>
  </si>
  <si>
    <t>Zucht- und Zugtiere
(026) - /086,092A/</t>
  </si>
  <si>
    <t>Sonstige Sachanlagen
(029, 02X, 032) - /089, 08X, 092A/</t>
  </si>
  <si>
    <t>Geleistete Anzahlungen auf Sachanlagen
(052) - 095A</t>
  </si>
  <si>
    <t>Wertpapiere und Anteile an einer Gesellschaft mit maßgeblichem Einfluss (062) - 096A</t>
  </si>
  <si>
    <t>Sonstige langfristige Wertpapiere und Anteile  
(063, 065) - 096A</t>
  </si>
  <si>
    <t>Ausleihungen an eine Buchführungseinheit im Konsolidierungskreis   (066A) - 096A</t>
  </si>
  <si>
    <t>Geleistete Anzahlungen auf Finanzanlagen  
(053) - 095A</t>
  </si>
  <si>
    <t>Unfertige Erzeugnisse und Halbfabrikate 
(121, 122, 12X) - /192, 193, 19X/</t>
  </si>
  <si>
    <t>Fertige Erzeugnisse  (123) - 194</t>
  </si>
  <si>
    <t>Tiere  (124) - 195</t>
  </si>
  <si>
    <t>Forderungen aus Lieferungen und Leistungen   (311A, 312A, 313A, 314A 315A, 31XA) - 391A</t>
  </si>
  <si>
    <t>Bankguthaben  (221A, 22X +/-261)</t>
  </si>
  <si>
    <t>Kurzfristiges Finanzvermögen 
(251, 253, 256, 257, 25X) - /291, 29X)</t>
  </si>
  <si>
    <t>Ident.
a</t>
  </si>
  <si>
    <t>Zeile Nr.
 c</t>
  </si>
  <si>
    <t>Eigene Aktien und eigene Geschäftsanteile  (/-/252)</t>
  </si>
  <si>
    <t>Änderung des Grund-/Stammkapitals   +/- 419</t>
  </si>
  <si>
    <t>Ausgabeagio     (412)</t>
  </si>
  <si>
    <t>Sonstige Kapitalrücklagen (413)</t>
  </si>
  <si>
    <t>Bewertungsdifferenzen aus der Neubewertung von Vermögensgegenständen und Verbindlichkeiten  
(+/- 414)</t>
  </si>
  <si>
    <t>Bewertungsdifferenzen aus der Beteiligungsneubewertung (+/- 415)</t>
  </si>
  <si>
    <t>Gesetzliche Rücklage  (421)</t>
  </si>
  <si>
    <t>Satzungsmäßige Rücklagen und sonstige Rücklagen (423, 427, 42X)</t>
  </si>
  <si>
    <t>Gewinnvortrag (428)</t>
  </si>
  <si>
    <t>Verlustvortrag (/-/429)</t>
  </si>
  <si>
    <t>Sonstige langfristige Rückstellungen (459 A, 45XA)</t>
  </si>
  <si>
    <t>Langfristige erhaltene Anzahlungen (475A)</t>
  </si>
  <si>
    <t>Langfristige Wechselverbindlichkeiten (478A)</t>
  </si>
  <si>
    <t>Verbindlichkeiten aus dem Sozialfond  (472)</t>
  </si>
  <si>
    <t>Latente Steuerverbindlichkeit   (481A)</t>
  </si>
  <si>
    <t>Verbindlichkeiten gegenüber Mitarbeitern  (331,333,33X,479A)</t>
  </si>
  <si>
    <t>Verbindlichkeiten aus der Sozialversicherung  (336, 479A)</t>
  </si>
  <si>
    <t>Sonstige Verbindlichkeiten (372A, 373A, 377A, 379A, 474A, 479A, 47X)</t>
  </si>
  <si>
    <t>Langfristige Bankkredite  (461A, 46XA)</t>
  </si>
  <si>
    <t>Kurzfristige Finanzierungshilfen  (241, 249, 24X, 473A,/-/255A)</t>
  </si>
  <si>
    <t>Zeile Nr.
c</t>
  </si>
  <si>
    <t>Istbestand</t>
  </si>
  <si>
    <t>Laufende Buchungsperiode
1</t>
  </si>
  <si>
    <t>x</t>
  </si>
  <si>
    <t>Unmittelbare Vorperiode
2</t>
  </si>
  <si>
    <t>Produktion  Z. 05 + Z. 06 + Z. 07</t>
  </si>
  <si>
    <t>Bestandsveränderung der innerbetrieblichen Vorräte  
( +/-  Kontengruppe 61)</t>
  </si>
  <si>
    <t>Aktivierte Eigenleistungen  (Kontengruppe 62)</t>
  </si>
  <si>
    <t>Herstellungskosten der zur Erzielung der Umsatzerlöse erbrachten Leistungen Z. 09 + Z. 10</t>
  </si>
  <si>
    <t>Dienstleistungen  (Kontengruppe 51)</t>
  </si>
  <si>
    <t>Mehrwert  Z. 03 + Z. 04 - Z. 08</t>
  </si>
  <si>
    <t>Personalaufwendungen Summe (Z. 13 bis 16)</t>
  </si>
  <si>
    <t>Vergütungen an Organmitglieder der Gesellschaft und Genossenschaft (523)</t>
  </si>
  <si>
    <t>Aufwendungen für Sozialversicherung   (524, 525, 526)</t>
  </si>
  <si>
    <t>Sonstige Sozialaufwendungen (527, 528)</t>
  </si>
  <si>
    <t>Steuern und Gebühren  (Kontengruppe 53)</t>
  </si>
  <si>
    <t>Erlöse aus dem Verkauf von langfristigen Vermögensgegenständen und Material   (641, 642)</t>
  </si>
  <si>
    <t>Erträge aus sonstigen langfristigen Wertpapieren und Anteilen (665A)</t>
  </si>
  <si>
    <t>Erträge aus sonstigen Finanzanlagen (665A)</t>
  </si>
  <si>
    <t>Erträge aus dem kurzfristigen Finanzvermögen  (666)</t>
  </si>
  <si>
    <t>Erträge aus der Neubewertung von Wertpapieren und Erträge aus Derivatgeschäften (664, 667)</t>
  </si>
  <si>
    <t>Zinserträge  (662)</t>
  </si>
  <si>
    <t>Zinsaufwendungen (562)</t>
  </si>
  <si>
    <t>Kursgewinne   (663)</t>
  </si>
  <si>
    <t>Kursverluste   (563)</t>
  </si>
  <si>
    <t>Sonstige Erträge aus der Finanzierungstätigkeit   (668)</t>
  </si>
  <si>
    <t>Übertrag der Finanzerträge  (-) (698)</t>
  </si>
  <si>
    <t>Übertrag der Finanzaufwendungen (-) (598)</t>
  </si>
  <si>
    <t>latent  (+/-592)</t>
  </si>
  <si>
    <t>Außerordentliche Erträge  (Kontengruppe 68)</t>
  </si>
  <si>
    <t>Außerordentliche Aufwendungen (Kontengruppe 58)</t>
  </si>
  <si>
    <t>fällig  (593)</t>
  </si>
  <si>
    <t>latent  (+/- 594)</t>
  </si>
  <si>
    <t>fällig (591, 595)</t>
  </si>
  <si>
    <t>Sachanlagen in Anschaffung [Anlagen im Bau]
(042) - 094</t>
  </si>
  <si>
    <t>Finanzanlagen in Anschaffung   
(043) - 096A</t>
  </si>
  <si>
    <t>Grund-/Stammkapital (411 oder +/- 491)</t>
  </si>
  <si>
    <t>Löhne und Gehälter  (521, 522)</t>
  </si>
  <si>
    <t>Langfristige immaterielle Vermögensgegenstände in Anschaffung
(041) - 093</t>
  </si>
  <si>
    <t>Bankguthaben mit einer Bindungsfrist von mehr als einem Jahr 22XA</t>
  </si>
  <si>
    <t xml:space="preserve"> erstellt</t>
  </si>
  <si>
    <t>festgestellt</t>
  </si>
  <si>
    <t xml:space="preserve"> ordentlicher</t>
  </si>
  <si>
    <t xml:space="preserve"> außerordentlicher</t>
  </si>
  <si>
    <t xml:space="preserve"> Zwischenabschluss</t>
  </si>
  <si>
    <t xml:space="preserve"> (mit x zu bezeichnen)</t>
  </si>
  <si>
    <t>Sitz der Buchführungseinheit</t>
  </si>
  <si>
    <t xml:space="preserve"> Straße  </t>
  </si>
  <si>
    <t xml:space="preserve">Nummer </t>
  </si>
  <si>
    <t>/</t>
  </si>
  <si>
    <t>.</t>
  </si>
  <si>
    <t>zum</t>
  </si>
  <si>
    <t>GEWINN- UND VERLUSTRECHNUNG</t>
  </si>
  <si>
    <t>Ort</t>
  </si>
  <si>
    <t>Steueridentifikationsnummer</t>
  </si>
  <si>
    <t>Für den</t>
  </si>
  <si>
    <t>Zeitraum</t>
  </si>
  <si>
    <t>von</t>
  </si>
  <si>
    <t>Umittelbare</t>
  </si>
  <si>
    <t>Vorperiode</t>
  </si>
  <si>
    <t>Erstellt am:</t>
  </si>
  <si>
    <t>Festgestellt am:</t>
  </si>
  <si>
    <t>der für die</t>
  </si>
  <si>
    <t>Buchführung</t>
  </si>
  <si>
    <t>verantwortlichen</t>
  </si>
  <si>
    <t>Person:</t>
  </si>
  <si>
    <t>Výkaz ziskov a strát Úč POD 2 -01</t>
  </si>
  <si>
    <t xml:space="preserve">Zeile </t>
  </si>
  <si>
    <t>Unmittelbare</t>
  </si>
  <si>
    <t>a</t>
  </si>
  <si>
    <t>b</t>
  </si>
  <si>
    <t>c</t>
  </si>
  <si>
    <t xml:space="preserve">        9.</t>
  </si>
  <si>
    <t>Nr.</t>
  </si>
  <si>
    <t>Laufende
Buchungsperiode
4</t>
  </si>
  <si>
    <t>Unmittelbare Vorperiode
5</t>
  </si>
  <si>
    <t>Abschreibungen und Wertberichtigungen auf langfristige immaterielle Vermögensgegenstände und Sachanlagen (551, 553)</t>
  </si>
  <si>
    <t>VI.</t>
  </si>
  <si>
    <t xml:space="preserve"> VII.</t>
  </si>
  <si>
    <t>E-Mail</t>
  </si>
  <si>
    <t xml:space="preserve">Ident.  </t>
  </si>
  <si>
    <t>Forderungen gegen Gesellschaftern, Mitgliedern und Vereinigungen                                                         (354A, 355A, 358A, 35XA) - 391A</t>
  </si>
  <si>
    <t>Sonstige Forderungen innerhalb des Konzerns (351A) - 391A</t>
  </si>
  <si>
    <t>Forderungen gegenüber Gesellschaftern, Mitgliedern und Vereinigungen  
(354A, 355A, 358A, 35XA, 398A) - 391A</t>
  </si>
  <si>
    <t>Rechnungsabgrenzungsposten                                                                                          (Z. 062 bis Z. 065)</t>
  </si>
  <si>
    <t>C.   1.</t>
  </si>
  <si>
    <t>Nettowert des Fertigungsauftrags  (316A)</t>
  </si>
  <si>
    <t>Aufwendungen zur Anschaffung von verkauften Waren ( 504, 505A, 507)</t>
  </si>
  <si>
    <t>Sonstige betriebliche Erträge (644, 645, 646, 648, 655, 657)</t>
  </si>
  <si>
    <t>Sonstige betriebliche Aufwendungen                                                                                                              (543, 544, 545, 546, 548, 549, 555, 557)</t>
  </si>
  <si>
    <t>Sonstige Aufwendungen für die Finanzierungstätigkeit   (568, 569)</t>
  </si>
  <si>
    <t>Total assets                                             line 002 + line 030 + line  061</t>
  </si>
  <si>
    <t>Receivables from partners, members and associations (354A, 355A, 358A, 35XA) - 391A</t>
  </si>
  <si>
    <t>Receivables from partners, members and associations  
(354A, 355A, 358A, 35XA, 398A) - 391A</t>
  </si>
  <si>
    <t>Other operating income (644, 645, 646, 648, 655, 657)</t>
  </si>
  <si>
    <t>Other operating expenses (543, 544, 545, 546, 548, 549, 555, 557)</t>
  </si>
  <si>
    <t>VII. 1.</t>
  </si>
  <si>
    <t>VIII.</t>
  </si>
  <si>
    <t xml:space="preserve">J. </t>
  </si>
  <si>
    <t>X.</t>
  </si>
  <si>
    <t>XI.</t>
  </si>
  <si>
    <t>XII.</t>
  </si>
  <si>
    <t xml:space="preserve">  XIII.</t>
  </si>
  <si>
    <t>R.</t>
  </si>
  <si>
    <t xml:space="preserve">  XIV.</t>
  </si>
  <si>
    <t>Materialverbrauch, Energieverbrauch und Verbrauch sonstiger nicht lagerfähiger Lieferungen  (501, 502, 503, 505A)</t>
  </si>
  <si>
    <t xml:space="preserve">    V.</t>
  </si>
  <si>
    <t>Latente Steuerforderung ( 481A)</t>
  </si>
  <si>
    <t>k</t>
  </si>
  <si>
    <t>Daňové identifikačné číslo</t>
  </si>
  <si>
    <t>Účtovná závierka</t>
  </si>
  <si>
    <t>Mesiac</t>
  </si>
  <si>
    <t>Rok</t>
  </si>
  <si>
    <t>riadna</t>
  </si>
  <si>
    <t>zostavená</t>
  </si>
  <si>
    <t>Za</t>
  </si>
  <si>
    <t>od</t>
  </si>
  <si>
    <t>mimoriadna</t>
  </si>
  <si>
    <t>schválená</t>
  </si>
  <si>
    <t>obdobie</t>
  </si>
  <si>
    <t>do</t>
  </si>
  <si>
    <t>priebežná</t>
  </si>
  <si>
    <t>(vyznačí sa x)</t>
  </si>
  <si>
    <t>bezprostredne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</si>
  <si>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</si>
  <si>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</si>
  <si>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</si>
  <si>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</si>
  <si>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</si>
  <si>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</si>
  <si>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</si>
  <si>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Telefón</t>
  </si>
  <si>
    <t>Fax</t>
  </si>
  <si>
    <t>E-mail</t>
  </si>
  <si>
    <t>Bežné účtovné obdobie</t>
  </si>
  <si>
    <t>Non-current intangible assets - total  (lines 004 to 010)</t>
  </si>
  <si>
    <t>Kurzfristige Forderungen (Z. 047 bis 054)</t>
  </si>
  <si>
    <t>        8.</t>
  </si>
  <si>
    <t>Langfristige Forderungen (Z. 039 bis 045)</t>
  </si>
  <si>
    <t xml:space="preserve">Umlaufvermögen                                                                                                             Z. 031 + Z. 038 + Z. 046 + Z. 055  </t>
  </si>
  <si>
    <t>Vorräte (Z. 032 bis 037)</t>
  </si>
  <si>
    <t>Kurzfristiges Finanzvermögen in Anschaffung 
(259, 314A) - 291</t>
  </si>
  <si>
    <t>Langfristige immaterielle Vermögensgegenstände
Summe (Z. 004 bis 010)</t>
  </si>
  <si>
    <t>Waren (132, 133, 13X, 139) - /196, 19X/</t>
  </si>
  <si>
    <t>Sachanlagevermögen (Z. 012 bis 020)</t>
  </si>
  <si>
    <t>Finanzanlagen (Z. 022 bis 029)</t>
  </si>
  <si>
    <t>Jahresüberschuss/Jahresfehlbetrag /+-/
Z. 001 - (Z. 068 + Z. 073 + Z. 080 + Z. 084 + Z. 088 + Z. 121)</t>
  </si>
  <si>
    <t>Verbindlichkeiten Z. 89 + Z. 94 + Z. 106 +  Z. 117 + Z. 118</t>
  </si>
  <si>
    <t>Langfristige Verbindlichkeiten (Z. 095 bis Z. 105)</t>
  </si>
  <si>
    <t>Langfristige Verbindlichkeiten aus Lieferungen und Leistungen  (321A, 479A)</t>
  </si>
  <si>
    <t>     11.</t>
  </si>
  <si>
    <t xml:space="preserve">     10.</t>
  </si>
  <si>
    <t>Verbindlichkeiten gegenüber Kreditinstituten Z. 119 + Z. 120</t>
  </si>
  <si>
    <t>Rechnungsabgrenzungsposten (Z. 122 bis Z. 125)</t>
  </si>
  <si>
    <t>Kurzfristige Verbindlichkeiten (Z. 107 bis Z. 116)</t>
  </si>
  <si>
    <t>Erlöse aus dem Verkauf von eigenen Erzeugnissen und Dienstleistungen  (601, 602, 606)</t>
  </si>
  <si>
    <t>Umsatzerlöse aus dem Verkauf von Waren  (604,607)</t>
  </si>
  <si>
    <t xml:space="preserve">Výkaz ziskov a strát </t>
  </si>
  <si>
    <t>EIGENKAPITAL UND PASSIVA INSGESAMT  Z. 067 + Z. 088 + Z. 121</t>
  </si>
  <si>
    <t>Total equity and liabilities line 067 + line 088 + line 121</t>
  </si>
  <si>
    <t>Preceding accounting period</t>
  </si>
  <si>
    <t>no.</t>
  </si>
  <si>
    <t>Equity  line 068+ line 073 + line 080 + line 084 + line 087</t>
  </si>
  <si>
    <t>Funds created from profit                                                       total (lines 081 to 083)</t>
  </si>
  <si>
    <t xml:space="preserve">For the </t>
  </si>
  <si>
    <t>Fin. statements</t>
  </si>
  <si>
    <t>Profit/loss from financial activities line 27 - line 28 + line 29 + line 33 - line 34 + line 35 - line 36 - line 37 + line 38 - line 39 + line 40 - line 41 + line 42 -  line 43)+ (- line 44)- (-line 45)</t>
  </si>
  <si>
    <t>Profit/loss from ordinary activities before tax line 26 + line 46</t>
  </si>
  <si>
    <t>Income tax on ordinary activities line 49+ line 50</t>
  </si>
  <si>
    <t>Profit/loss from ordinary activities after tax line 47 - line 48</t>
  </si>
  <si>
    <t>Income tax on extraordinary activities   line 56 + line 57</t>
  </si>
  <si>
    <t>Profit/loss from extraordinary activities after tax line 54 - line 55</t>
  </si>
  <si>
    <t>Profit/loss from extraordinary activities before tax line 52 - line 53</t>
  </si>
  <si>
    <t>Profit/loss for the accounting period  after tax (+/-) [line 51 + line 58 - line 60]</t>
  </si>
  <si>
    <t>Profit/loss for the accounting period before tax (+/-) [line 47 + line 54]</t>
  </si>
  <si>
    <r>
      <t>Handelsname</t>
    </r>
    <r>
      <rPr>
        <b/>
        <sz val="8"/>
        <rFont val="Verdana"/>
        <family val="2"/>
        <charset val="238"/>
      </rPr>
      <t xml:space="preserve">  </t>
    </r>
    <r>
      <rPr>
        <sz val="8"/>
        <rFont val="Verdana"/>
        <family val="2"/>
        <charset val="238"/>
      </rPr>
      <t xml:space="preserve">(Bezeichnung) der Buchführungseinheit </t>
    </r>
  </si>
  <si>
    <r>
      <t xml:space="preserve">Brutto - </t>
    </r>
    <r>
      <rPr>
        <sz val="8"/>
        <rFont val="Verdana"/>
        <family val="2"/>
        <charset val="238"/>
      </rPr>
      <t>Teil 1</t>
    </r>
  </si>
  <si>
    <r>
      <t xml:space="preserve">Netto       </t>
    </r>
    <r>
      <rPr>
        <sz val="8"/>
        <rFont val="Verdana"/>
        <family val="2"/>
        <charset val="238"/>
      </rPr>
      <t>2</t>
    </r>
  </si>
  <si>
    <r>
      <t>Korrektur</t>
    </r>
    <r>
      <rPr>
        <sz val="8"/>
        <rFont val="Verdana"/>
        <family val="2"/>
        <charset val="238"/>
      </rPr>
      <t xml:space="preserve"> - Teil 2</t>
    </r>
  </si>
  <si>
    <r>
      <t xml:space="preserve">Netto    </t>
    </r>
    <r>
      <rPr>
        <sz val="8"/>
        <rFont val="Verdana"/>
        <family val="2"/>
        <charset val="238"/>
      </rPr>
      <t>3</t>
    </r>
  </si>
  <si>
    <r>
      <t xml:space="preserve">Forderungen gegenüber verbundenen Unternehmen 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>(351A) - 391A</t>
    </r>
  </si>
  <si>
    <r>
      <t>Forderungen im Rahmen der Sozialversicherung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>(336) - 391A</t>
    </r>
  </si>
  <si>
    <r>
      <t>Bewertungsdifferenzen aus der Neubewertung bei der Verschmelzung durch Aufnahme,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>bei der Verschmelzung durch Neugründung und bei der Spaltung (+/- 416)</t>
    </r>
  </si>
  <si>
    <r>
      <t>Langfristige Verbindlichkeiten gegenüber verbundenen Unternehmen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>(471A)</t>
    </r>
  </si>
  <si>
    <r>
      <t>Betriebsergebnis Z. 11 - Z. 12 - Z. 17 - Z. 18 + Z. 19 - Z. 20 -Z. 21 + Z. 22 - Z. 23  + (- Z. 24) - (- Z. 25)</t>
    </r>
    <r>
      <rPr>
        <b/>
        <sz val="8"/>
        <color indexed="10"/>
        <rFont val="Verdana"/>
        <family val="2"/>
        <charset val="238"/>
      </rPr>
      <t xml:space="preserve"> </t>
    </r>
    <r>
      <rPr>
        <b/>
        <sz val="8"/>
        <rFont val="Verdana"/>
        <family val="2"/>
        <charset val="238"/>
      </rPr>
      <t xml:space="preserve"> </t>
    </r>
  </si>
  <si>
    <t>2.</t>
  </si>
  <si>
    <t>Steuerverbindlichkeiten und Zuschüsse (341, 342, 343, 345, 346, 347, 34X)</t>
  </si>
  <si>
    <t>AKTIVA</t>
  </si>
  <si>
    <t>Gewinn- und Verlustrechnung Úč POD 2-01</t>
  </si>
  <si>
    <t>Handelsregisternummer (IČO)</t>
  </si>
  <si>
    <t>Gebäude  (021) - /081, 092A/</t>
  </si>
  <si>
    <t>Selbständige bewegliche Gegenstände und Gesamtheit von beweglichen Gegenständen 
(022) - /082, 092A/</t>
  </si>
  <si>
    <t>Wertberichtigungen zum angeschafften Vermögen  
 (+/- 097) +/- 098</t>
  </si>
  <si>
    <t>Sonstige Forderungen innerhalb des Konzerns
(351A) - 391A</t>
  </si>
  <si>
    <t>Sonstige Forderungen (335A, 33XA, 371A, 373A, 374A, 375A, 376A, 378A) - 391A</t>
  </si>
  <si>
    <t xml:space="preserve">Geldbestand  (211, 213, 21X) </t>
  </si>
  <si>
    <t>Gebundene Rücklagen  (422)</t>
  </si>
  <si>
    <t>Ausstehende Rechnungen aus Lieferungen und Leistungen  (476A)</t>
  </si>
  <si>
    <t>Sonstige langfristige Verbindlichkeiten innerhalb des Konzerns (471A)</t>
  </si>
  <si>
    <t>Emittierte Schuldscheine (473A/-/255A)</t>
  </si>
  <si>
    <t>Ausstehende Rechnungen aus Lieferungen und Leistungen (326, 476A)</t>
  </si>
  <si>
    <t>Verbindlichkeiten gegenüber verbundenen Unternehmen (361A, 471A)</t>
  </si>
  <si>
    <t>Kurzfristige Bankkredite  (221A, 231, 232, 23X, 461A, 46XA)</t>
  </si>
  <si>
    <t>Handelsmarge  Z. 01- Z. 02</t>
  </si>
  <si>
    <t>Übertrag der betrieblichen Erträge  (-) (697)</t>
  </si>
  <si>
    <t xml:space="preserve">Übertrag der betrieblichen Aufwendungen (-) (597) </t>
  </si>
  <si>
    <t>Veräuβerte Wertpapiere und Beteiligungen (561)</t>
  </si>
  <si>
    <t>Erträge aus Finanzanlagen aus Beteiligungen an verbundenen Unternehmen (665A)</t>
  </si>
  <si>
    <t>Übertragung der Ergebnisanteile an die Gesellschafter (+/-596)</t>
  </si>
  <si>
    <t>Podpisový záznam člena štatutárneho orgánu účtovnej jednotky alebo fyzickej osoby, ktorá je účtovnou jednotkou:</t>
  </si>
  <si>
    <t>Podpisový záznam osoby zodpovednej za zostavenie účtovnej závierky:</t>
  </si>
  <si>
    <t>Podpisový záznam osoby zodpovednej za vedenie účtovníctva:</t>
  </si>
  <si>
    <t>Bezprostredne predchádzajúce účtovné obdobie</t>
  </si>
  <si>
    <t>Text
b</t>
  </si>
  <si>
    <t>Unterschrift des Mitglieds des statutarischen Organs der Buchführungseinheit oder der natürlichen Person, die eine Buchführungseinheit ist:</t>
  </si>
  <si>
    <t>Unterschrift der für die Buchführung verantwortlichen Person:</t>
  </si>
  <si>
    <t>Forderungen gegenüber verbundenen Unternehmen (351A) - 391A</t>
  </si>
  <si>
    <t>Restbuchwert des veräuβerten Anlagevermögens und Materials (541, 542)</t>
  </si>
  <si>
    <t>Erlöse aus der Veräuβerung von Wertpapieren und Beteiligungen (661)</t>
  </si>
  <si>
    <t>Aufwendungen für kurzfristiges Finanzvermögen (566 )</t>
  </si>
  <si>
    <t>Aufwendungen für die Neubewertung von Wertpapieren und Aufwendungen für Derivatgeschäfte (564, 567)</t>
  </si>
  <si>
    <t>Bildung und Auflösung der Wertberichtigungen auf Finanzvermögen +/ - 565</t>
  </si>
  <si>
    <t>PASSIVA
b</t>
  </si>
  <si>
    <t>Ident.</t>
  </si>
  <si>
    <t>Unterschrift der für die Erstellung des Jahresabschlusses verantwortlichen Person:</t>
  </si>
  <si>
    <t>Aktivierte Entwicklungskosten                                                                                                    (012) - /072, 091A/</t>
  </si>
  <si>
    <t>Geleistete Anzahlungen auf langfristige immaterielle Vermögensgegenstände                                                   (051) - 095A</t>
  </si>
  <si>
    <t>Anteile an Unternehmen, an denen beherrschender Einfluss besteht                                                                  (061) - 096A</t>
  </si>
  <si>
    <t>Sonstige Finanzanlagen                                                                                                           (067A, 069, 06XA) - 096A</t>
  </si>
  <si>
    <t>Ausleihungen mit einer Laufzeit von höchstens einem Jahr                                                           (066A, 067A, 06XA) - 096A</t>
  </si>
  <si>
    <t>Roh-, Hilfs- und Betriebsstoffe                                                                                            (112, 119, 11X) - /191, 19X/</t>
  </si>
  <si>
    <t>Geleistete Anzahlungen auf Vorräte                                                                                        (314A) - 391A</t>
  </si>
  <si>
    <t>Forderungen aus Lieferungen und Leistungen                                                                      (311A, 312A, 313A, 314A, 315A, 31XA) - 391A</t>
  </si>
  <si>
    <t>(v celých eurách)</t>
  </si>
  <si>
    <t xml:space="preserve"> </t>
  </si>
  <si>
    <t>SK NACE</t>
  </si>
  <si>
    <t>A.I. 1.</t>
  </si>
  <si>
    <t xml:space="preserve">  A.II.</t>
  </si>
  <si>
    <t xml:space="preserve">  A.II.1.</t>
  </si>
  <si>
    <t>A.III. 1.</t>
  </si>
  <si>
    <t>116</t>
  </si>
  <si>
    <t>119</t>
  </si>
  <si>
    <t xml:space="preserve">      4.</t>
  </si>
  <si>
    <t>Bildung und Auflösung der Wertberichtigungen auf Forderungen +/ - 547</t>
  </si>
  <si>
    <t>R</t>
  </si>
  <si>
    <t>S.1.</t>
  </si>
  <si>
    <t>Finanzergebnis Z. 27 - Z. 28 + Z. 29 + Z. 33 -Z. 34 + Z. 35 - Z. 36 - Z. 37 + Z. 38 - Z. 39 + Z. 40 - Z. 41 + Z. 42 - Z. 43 + (-Z. 44) - (- Z. 45)</t>
  </si>
  <si>
    <t>Einkommensteuer aus der gewöhnlichen Geschäftstätigkeit   Z. 49 + Z. 50</t>
  </si>
  <si>
    <t>Ergebnis der gewöhnlichen Geschäftstätigkeit vor Steuern Z. 26 + Z. 46</t>
  </si>
  <si>
    <t>Ergebnis der gewöhnlichen Geschäftstätigkeit nach Steuern Z. 47 - Z. 48</t>
  </si>
  <si>
    <t>Außerordentliches Ergebnis vor Steuern Z. 52 - Z. 53</t>
  </si>
  <si>
    <t>Einkommensteuer aus der außerordentlichen Geschäftstätigkeit                                                                  Z. 56 + Z. 57</t>
  </si>
  <si>
    <t>Außerordentliches Ergebnis nach Steuern Z. 54 - Z. 55</t>
  </si>
  <si>
    <t>Jahresüberschuss/Jahresfehlbetrag vor Steuern (+/-) [Z. 47 + Z. 54]</t>
  </si>
  <si>
    <t>Jahresüberschuss/Jahresfehlbetrag nach Steuern (+/-) [Z. 51 + Z. 58 - Z. 60]</t>
  </si>
  <si>
    <t>as of</t>
  </si>
  <si>
    <t>Tax identification number</t>
  </si>
  <si>
    <t>Month</t>
  </si>
  <si>
    <t>Year</t>
  </si>
  <si>
    <t xml:space="preserve"> extraordinary</t>
  </si>
  <si>
    <t>period</t>
  </si>
  <si>
    <t xml:space="preserve">Street  </t>
  </si>
  <si>
    <t>Number</t>
  </si>
  <si>
    <t>Prepared on:</t>
  </si>
  <si>
    <t>Signature of the person responsible for the preparation of the financial statements:</t>
  </si>
  <si>
    <t>Approved on:</t>
  </si>
  <si>
    <t>ASSETS</t>
  </si>
  <si>
    <t>Line</t>
  </si>
  <si>
    <t>Current accounting period</t>
  </si>
  <si>
    <t>Capitalized development costs (012) - /072, 091A/</t>
  </si>
  <si>
    <t>Valuable rights  (014) - /074, 091A/</t>
  </si>
  <si>
    <t>Other non-current intangible assets 
 (019, 01X) - /079, 07X, 091A/</t>
  </si>
  <si>
    <t>Acquisition of non-current intangible assets 
(041) - 093</t>
  </si>
  <si>
    <t>Land  (031) - 092A</t>
  </si>
  <si>
    <t>Livestock
(026) - /086,092A/</t>
  </si>
  <si>
    <t>Advance payments made for property, plant and equipment
(052) - 095A</t>
  </si>
  <si>
    <t>Value adjustment to acquired assets  
 (+/- 097) +/- 098</t>
  </si>
  <si>
    <t>Other non-current financial assets (067A, 069, 06XA) - 096A</t>
  </si>
  <si>
    <t>Loans with maturity up to one year (066A,067A,06XA)-096A</t>
  </si>
  <si>
    <t>Finished goods  (123) - 194</t>
  </si>
  <si>
    <t>Animals  (124) - 195</t>
  </si>
  <si>
    <t>Trade receivables  (311A, 312A, 313A, 314A, 315A, 31XA) - 391A</t>
  </si>
  <si>
    <t>Other intercompany receivables   
(351A) - 391A</t>
  </si>
  <si>
    <t>Other receivables (335A, 33XA, 371A, 373A, 374A, 375A, 376A, 378A) - 391A</t>
  </si>
  <si>
    <t>Trade receivables  (311A, 312A, 313A, 314A 315A, 31XA) - 391A</t>
  </si>
  <si>
    <t>Non-current receivables                                       total  (lines 039 to 045)</t>
  </si>
  <si>
    <t>Net value of the contract (316A)</t>
  </si>
  <si>
    <t>Current receivables                                                     total (lines 047 to 054)</t>
  </si>
  <si>
    <t>Anlagevermögen                                                                                                                         Z. 003 + Z. 011 + Z. 021</t>
  </si>
  <si>
    <t>Aktiva insgesamt                                                                                                                 Z. 002 + Z. 030 + Z. 061</t>
  </si>
  <si>
    <t>10.</t>
  </si>
  <si>
    <t>Liabilities line 89 + line 94 + line 106+ line 117 + line 118</t>
  </si>
  <si>
    <t>Provisions total (lines 090 to. 093)</t>
  </si>
  <si>
    <t>Non-current liabilities                                                   total (lines 095 to 105)</t>
  </si>
  <si>
    <t>Current liabilities total (lines 107 to 116)</t>
  </si>
  <si>
    <t>Capital funds total (lines 074 to 079)</t>
  </si>
  <si>
    <t>Revenue from sale of own products and services (601, 602, 606)</t>
  </si>
  <si>
    <t>Other intercompany receivables 
(351A) - 391A</t>
  </si>
  <si>
    <t xml:space="preserve"> Tax receivables  (341, 342, 343, 345, 346, 347) - 391A</t>
  </si>
  <si>
    <t>Other receivables  
(335A, 33XA, 371A, 373A, 374A, 375A, 376A, 378A) - 391A</t>
  </si>
  <si>
    <t>Bank accounts  (221A, 22X +/-261)</t>
  </si>
  <si>
    <t>Acquisition of current financial assets  
(259, 314 A) - 291</t>
  </si>
  <si>
    <t>LIABILITIES AND EQUITY
b</t>
  </si>
  <si>
    <t>Line
No.
 c</t>
  </si>
  <si>
    <t>Current accounting period
4</t>
  </si>
  <si>
    <t>Preceding
accounting period
5</t>
  </si>
  <si>
    <t>Own shares or own participating interests (/-/252)</t>
  </si>
  <si>
    <t>Share premium     (412)</t>
  </si>
  <si>
    <t>Other capital funds (413)</t>
  </si>
  <si>
    <t>Legal reserve fund (Non-distributable fund) from capital contributions (417, 418)</t>
  </si>
  <si>
    <t>Legal reserve fund  (421)</t>
  </si>
  <si>
    <t>Non-distributable fund  (422)</t>
  </si>
  <si>
    <t>Statutory funds and other funds (423, 427, 42X)</t>
  </si>
  <si>
    <t xml:space="preserve">        7.</t>
  </si>
  <si>
    <t>124</t>
  </si>
  <si>
    <t>125</t>
  </si>
  <si>
    <t>Other non-current intercompany liabilities (471A)</t>
  </si>
  <si>
    <t>Long-term advance payments received (475A)</t>
  </si>
  <si>
    <t>Bonds issued (473A/-/255A)</t>
  </si>
  <si>
    <t>Other non-current liabilities  (474A, 479A, 47XA, 372A, 373A, 377A)</t>
  </si>
  <si>
    <t>Deferred tax liability    (481A)</t>
  </si>
  <si>
    <t>Other intercompany liabilities  
(361A, 36XA, 471A, 47XA)</t>
  </si>
  <si>
    <t>Income Statement Úč POD 2 -01</t>
  </si>
  <si>
    <t>INCOME STATEMENT</t>
  </si>
  <si>
    <t>Line
No.
c</t>
  </si>
  <si>
    <t>Actual data</t>
  </si>
  <si>
    <t>Zostavený dňa</t>
  </si>
  <si>
    <t>Schválený dňa</t>
  </si>
  <si>
    <t>Company Reg. Number (IČO)</t>
  </si>
  <si>
    <t>ZIP</t>
  </si>
  <si>
    <t>City</t>
  </si>
  <si>
    <t>Phone number</t>
  </si>
  <si>
    <t>Fax number</t>
  </si>
  <si>
    <t>Signature of the person responsible for the bookkeeping:</t>
  </si>
  <si>
    <r>
      <t>Correction</t>
    </r>
    <r>
      <rPr>
        <sz val="8"/>
        <rFont val="Verdana"/>
        <family val="2"/>
        <charset val="238"/>
      </rPr>
      <t xml:space="preserve"> - Part 2</t>
    </r>
  </si>
  <si>
    <r>
      <t xml:space="preserve">Gross - </t>
    </r>
    <r>
      <rPr>
        <sz val="8"/>
        <rFont val="Verdana"/>
        <family val="2"/>
        <charset val="238"/>
      </rPr>
      <t>Part 1</t>
    </r>
  </si>
  <si>
    <r>
      <t xml:space="preserve">Net </t>
    </r>
    <r>
      <rPr>
        <sz val="8"/>
        <rFont val="Verdana"/>
        <family val="2"/>
        <charset val="238"/>
      </rPr>
      <t>2</t>
    </r>
  </si>
  <si>
    <t>Non-current assets                      l. 003 + l. 011 + l. 021</t>
  </si>
  <si>
    <t>Advance payments made for non-current intangible assets (051) - 095A</t>
  </si>
  <si>
    <t>Property, plant and equipment (lines 012 to 020)</t>
  </si>
  <si>
    <t>Structures                              (021) - /081, 092A/</t>
  </si>
  <si>
    <t>Individual movable assets and sets of movable assets  
(022) - /082, 092A/</t>
  </si>
  <si>
    <r>
      <t xml:space="preserve">Net   </t>
    </r>
    <r>
      <rPr>
        <sz val="8"/>
        <rFont val="Verdana"/>
        <family val="2"/>
        <charset val="238"/>
      </rPr>
      <t>3</t>
    </r>
  </si>
  <si>
    <r>
      <rPr>
        <b/>
        <sz val="8"/>
        <rFont val="Verdana"/>
        <family val="2"/>
        <charset val="238"/>
      </rPr>
      <t>Correction</t>
    </r>
    <r>
      <rPr>
        <sz val="8"/>
        <rFont val="Verdana"/>
        <family val="2"/>
        <charset val="238"/>
      </rPr>
      <t xml:space="preserve"> - Part 2</t>
    </r>
  </si>
  <si>
    <t>Perennial crops
 (025) - /085, 092A/</t>
  </si>
  <si>
    <t>Other property, plant and equipment
(029, 02X, 032) - /089, 08X, 092A/</t>
  </si>
  <si>
    <t>Acquisition of property, plant and equipment
(042) - 094</t>
  </si>
  <si>
    <t>Shares and ownership interests in subsidiary entities 
(061) - 096A</t>
  </si>
  <si>
    <t>Shares and ownership interests with significant influence over enterprises                                   (062) - 096A</t>
  </si>
  <si>
    <t>Other long-term shares and ownership interests
(063, 065) - 096A</t>
  </si>
  <si>
    <t>Intercompany loans  (066A) - 096A</t>
  </si>
  <si>
    <t>Acquisition of non-current financial assets  
(043) - 096A</t>
  </si>
  <si>
    <t>Advance paymets for non-current financial assets 
(053) - 095A</t>
  </si>
  <si>
    <t xml:space="preserve">Current assets  line 031 + line 038 + line 046 + line 055      </t>
  </si>
  <si>
    <t>Inventory  (lines 032 to 037)</t>
  </si>
  <si>
    <t>Raw materials  (112, 119, 11X) - /191, 19X/</t>
  </si>
  <si>
    <t>Work in progress  and semi-finished products 
(121, 122, 12X) - /192, 193, 19X/</t>
  </si>
  <si>
    <t>Goods for resale  (132,133 13X, 139) - /196, 19X/</t>
  </si>
  <si>
    <t>Advance payments for inventory  (314A) - 391A</t>
  </si>
  <si>
    <t>Intercompany receivables                               (351A) - 391A</t>
  </si>
  <si>
    <r>
      <t xml:space="preserve">Net  </t>
    </r>
    <r>
      <rPr>
        <sz val="8"/>
        <rFont val="Verdana"/>
        <family val="2"/>
        <charset val="238"/>
      </rPr>
      <t xml:space="preserve"> 3</t>
    </r>
  </si>
  <si>
    <t>Deferred tax receivable ( 481 A)</t>
  </si>
  <si>
    <t>Intercompany receivables  (351A) - 391A</t>
  </si>
  <si>
    <t>Social insurance   (336) - 391A</t>
  </si>
  <si>
    <t>Financial assets                                       total (lines 056 to 060)</t>
  </si>
  <si>
    <t xml:space="preserve">Cash on hand  (211, 213, 21X) </t>
  </si>
  <si>
    <t>Bank accounts with notice period exceeding one year 22XA</t>
  </si>
  <si>
    <t>Current financial assets 
(251, 253, 256, 257, 25X) - /291, 29X/</t>
  </si>
  <si>
    <t>Accruals and deferrals                                                           (lines 062 to 065)</t>
  </si>
  <si>
    <t>Prepaid expenses -long-term (381A, 382A)</t>
  </si>
  <si>
    <t>Prepaid expenses -short-term (381A, 382A)</t>
  </si>
  <si>
    <t>Accrued income  -short-term (385A)</t>
  </si>
  <si>
    <t>Accrued income  -long-term (385A)</t>
  </si>
  <si>
    <t xml:space="preserve">Ident. a </t>
  </si>
  <si>
    <t>Registered capital         (lines 069 to 072)</t>
  </si>
  <si>
    <t>Share capital (411 or +/- 491)</t>
  </si>
  <si>
    <t>Changes in share capital  +/- 419</t>
  </si>
  <si>
    <t>Receivables from contributions to registered capital (/-/353)</t>
  </si>
  <si>
    <t>Revaluation reserves for assets and liabilities
(+/- 414)</t>
  </si>
  <si>
    <t>Revaluation reserves for investments (+/- 415)</t>
  </si>
  <si>
    <t xml:space="preserve">Revaluation reserves in case of acquisition, merger and demerger (+/- 416)                                                          </t>
  </si>
  <si>
    <t xml:space="preserve">        3.</t>
  </si>
  <si>
    <t>Retained earnings/Accumulated losses   line 085 and line 086</t>
  </si>
  <si>
    <t>Retained earnings  (428)</t>
  </si>
  <si>
    <t>Accumulated losses (/-/429)</t>
  </si>
  <si>
    <t>Current period profit/loss /+-/ 
line 001 - (line 068 + line 073 + line 080 + line 084 + line 088 + line 121)</t>
  </si>
  <si>
    <t>Statutory provisions - long-term  (451A)</t>
  </si>
  <si>
    <t>Statutory provisions - short-term  (323A, 451A)</t>
  </si>
  <si>
    <t>Other long-term provisions (459 A, 45XA)</t>
  </si>
  <si>
    <t>Other short-term provisions (323, 32X, 459A, 45XA)</t>
  </si>
  <si>
    <t>Non-current trade liabilities  (321A, 479A)</t>
  </si>
  <si>
    <t xml:space="preserve"> Unbilled deliveries  (476A)</t>
  </si>
  <si>
    <t>Non-current intercompany liabilities (471A)</t>
  </si>
  <si>
    <t>Long-term bills of exchange to be paid (478A)</t>
  </si>
  <si>
    <t>Liabilities related to social fund   (472)</t>
  </si>
  <si>
    <t>Trade liabilities (321, 322, 324, 325, 32X, 475A, 478A, 479A, 47XA)</t>
  </si>
  <si>
    <t>Unbilled deliveries  (326, 476A)</t>
  </si>
  <si>
    <t>Intercompany liabilities  (361A, 471A)</t>
  </si>
  <si>
    <t>Liabilities towards partners and association  (364, 365, 366, 367, 368, 398A, 478A, 479A)</t>
  </si>
  <si>
    <t>Liabilities towards employees (331,333,33X,479A)</t>
  </si>
  <si>
    <t>Social insurance liabilities  (336, 479A)</t>
  </si>
  <si>
    <t>Taxes liabilities and subsidies  (341, 342, 343, 345, 346, 347, 34X)</t>
  </si>
  <si>
    <t>Other liabilities (372A, 373A, 377A, 379A, 474A, 479A, 47X)</t>
  </si>
  <si>
    <t>Short-term financial assistance                            (241, 249, 24X, 473A,/-/255A)</t>
  </si>
  <si>
    <t>Liabilities towards financial institutions line 119 + line 120</t>
  </si>
  <si>
    <t>Long-term bank loans  (461A, 46XA)</t>
  </si>
  <si>
    <t>Short-term bank loans  (221A, 231, 232, 23X, 461A, 46XA)</t>
  </si>
  <si>
    <t>Accruals and deferrals (lines 122 to 125)</t>
  </si>
  <si>
    <t>Accrued expenses -long-term (383A)</t>
  </si>
  <si>
    <t>Accrued expenses -short-term (383A)</t>
  </si>
  <si>
    <t>Deferred income -long-term (384A)</t>
  </si>
  <si>
    <t>Deferred income -short-term (384A)</t>
  </si>
  <si>
    <t>Signature of a member of the statutory body of the accounting entity or of an individual person representing and accounting entity:</t>
  </si>
  <si>
    <t>Revenue from the sale of goods (604, 607)</t>
  </si>
  <si>
    <t>Cost of goods sold  (504, 505A, 507)</t>
  </si>
  <si>
    <t>Change in internal inventory
( +/-  account group 61)</t>
  </si>
  <si>
    <t>Capitalized cost (account group 62)</t>
  </si>
  <si>
    <t>Consumed raw materials, energy consumption and consumption of other non-storable supplies (501, 502, 503, 505A)</t>
  </si>
  <si>
    <t>Other personnel expenses  (527, 528)</t>
  </si>
  <si>
    <t>Amortization and value adjustments of non-current intangible assets and depreciation of property, plant and equipment (551, 553)</t>
  </si>
  <si>
    <t>Revenues from disposal of non-current assets and raw materials  (641, 642)</t>
  </si>
  <si>
    <t>Carrying value of sold non-current assets and raw materials  (541, 542)</t>
  </si>
  <si>
    <t>Set-up and dissolution of value adjustments to receivables (+/ - 547)</t>
  </si>
  <si>
    <t xml:space="preserve"> Profit/loss from operations  line 11 - line 12 - line 17 - line 18 + line 19 - line 20 -line 21+ line 22 - line 23+(- line 24) -(-line 25)</t>
  </si>
  <si>
    <t>Revenue from the sale of shares and ownership interests (661)</t>
  </si>
  <si>
    <t>Ownership interests and shares sold (561)</t>
  </si>
  <si>
    <t>Income from shares and ownership onterests in subsidiary entities and associated companies  (665A)</t>
  </si>
  <si>
    <t>Income from revaluation of securities and income from derivative transactions (664, 667)</t>
  </si>
  <si>
    <t>Expenses from revaluation of securities and from derivative transactions (564, 567)</t>
  </si>
  <si>
    <t>Set-up and dissolution of value adjustments to financial assets +/ - 565</t>
  </si>
  <si>
    <t>9.</t>
  </si>
  <si>
    <t>11.</t>
  </si>
  <si>
    <t>8.</t>
  </si>
  <si>
    <t>12.</t>
  </si>
  <si>
    <t>Úč POD</t>
  </si>
  <si>
    <t>ÚČTOVNÁ ZÁVIERKA</t>
  </si>
  <si>
    <t>Podpisový záznam štatutárneho orgánu účtovnej jednotky
alebo člena štatutárneho orgánu účtovnej jednotky alebo
podpisový záznam fyzickej osoby, ktorá je účtovnou jednotkou:</t>
  </si>
  <si>
    <t>1.</t>
  </si>
  <si>
    <t>INFORMÁCIE O ÚČTOVNEJ JEDNOTKE</t>
  </si>
  <si>
    <t>Hlavným predmetom činnosti je:</t>
  </si>
  <si>
    <t>Informácie o počte zamestnancov:</t>
  </si>
  <si>
    <t>Názov položky</t>
  </si>
  <si>
    <t>Priemerný prepočítaný počet zamestnancov</t>
  </si>
  <si>
    <t>Stav zamestnancov ku dňu, ku ktorému sa zostavuje účtovná závierka, z toho:</t>
  </si>
  <si>
    <t>Počet vedúcich zamestnancov</t>
  </si>
  <si>
    <t>Výška podielu na                   základnom imaní</t>
  </si>
  <si>
    <t>Podiel na hlasovacích               právach v %</t>
  </si>
  <si>
    <t>Iný podiel na ostatných položkách VI ako na ZI v %</t>
  </si>
  <si>
    <t>absolútne</t>
  </si>
  <si>
    <t>v %</t>
  </si>
  <si>
    <t>Spolu</t>
  </si>
  <si>
    <t>Dátum zmeny</t>
  </si>
  <si>
    <t>ZÁKLADNÉ VÝCHODISKÁ PRE ZOSTAVENIE ÚČTOVNEJ ZÁVIERKY</t>
  </si>
  <si>
    <t>POUŽITÉ ÚČTOVNÉ ZÁSADY A METÓDY</t>
  </si>
  <si>
    <t>Účtovné metódy a všeobecné účtovné zásady boli účtovnou jednotkou konzistentne aplikované.</t>
  </si>
  <si>
    <t>V účtovnom období 2014 spoločnosť nevykonala žiadne opravy významných chýb minulých účtovných období.</t>
  </si>
  <si>
    <r>
      <t xml:space="preserve">Účtovné zásady a metódy, ktoré spoločnosť používala pri zostavení účtovnej závierky za rok 2014 a 2013 sú nasledovné: </t>
    </r>
    <r>
      <rPr>
        <sz val="10"/>
        <color indexed="10"/>
        <rFont val="Arial"/>
        <family val="2"/>
        <charset val="238"/>
      </rPr>
      <t>(Pokiaľ došlo ku zmenám, špecifikujte).</t>
    </r>
  </si>
  <si>
    <r>
      <t>a)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Dlhodobý nehmotný majetok</t>
    </r>
  </si>
  <si>
    <t>Nakupovaný dlhodobý nehmotný majetok sa oceňuje v obstarávacích cenách, ktoré obsahujú cenu obstarania a náklady súvisiace s jeho obstaraním.</t>
  </si>
  <si>
    <t xml:space="preserve">Goodwill/ záporny goodwil vznikol ako rozdiel medzi obstarávacou cenou a podielom spoločnosti na reálnej hodnote obstaraného identifikovateľného majetku a záväzkov v deň obstarania. </t>
  </si>
  <si>
    <t>Odpisovanie</t>
  </si>
  <si>
    <t>Predpokladaná doba používania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</si>
  <si>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</si>
  <si>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</si>
  <si>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</si>
  <si>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</si>
  <si>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</si>
  <si>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</si>
  <si>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 xml:space="preserve">Ostatný DNM </t>
  </si>
  <si>
    <t>V prípade prechodného zníženia úžitkovej hodnoty dlhodobého nehmotného majetku sa tvorí opravná položka vo výške rozdielu jeho zistenej úžitkovej hodnoty a zostatkovej hodnoty.</t>
  </si>
  <si>
    <r>
      <t>b)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Dlhodobý hmotný majetok</t>
    </r>
  </si>
  <si>
    <t>Nakupovaný dlhodobý hmotný majetok sa oceňuje v obstarávacích cenách, ktoré zahŕňajú cenu obstarania, náklady na dopravu, clo a ďalšie náklady súvisiace s obstaraním.</t>
  </si>
  <si>
    <t>Náklady na technické zhodnotenie dlhodobého hmotného majetku zvyšujú jeho obstarávaciu cenu. Opravy a údržba sa účtujú do nákladov.</t>
  </si>
  <si>
    <t>Stavby</t>
  </si>
  <si>
    <t>Stroje, prístroje a zariadenia</t>
  </si>
  <si>
    <t>Dopravné prostriedky</t>
  </si>
  <si>
    <t>Inventár</t>
  </si>
  <si>
    <t>Iný dlhodobý hmotný majetok</t>
  </si>
  <si>
    <r>
      <t>c)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Finančný majetok a finančné účty</t>
    </r>
  </si>
  <si>
    <r>
      <t>d)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Zásoby</t>
    </r>
  </si>
  <si>
    <r>
      <t>e)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 xml:space="preserve">Zákazková výroba </t>
    </r>
  </si>
  <si>
    <r>
      <t>f)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 xml:space="preserve">Zákazková výstavba nehnuteľností určených na predaj </t>
    </r>
  </si>
  <si>
    <r>
      <t>g)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Pohľadávky</t>
    </r>
  </si>
  <si>
    <r>
      <t>h)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Náklady budúcich období a príjmy budúcich období</t>
    </r>
  </si>
  <si>
    <t>Náklady budúcich období a príjmy budúcich období sa oceňujú ich menovitou hodnotou, pričom sa vykazujú vo výške, ktorá je potrebná na dodržanie zásady vecnej a časovej súvislosti s účtovným obdobím.</t>
  </si>
  <si>
    <r>
      <t>i)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 xml:space="preserve">Záväzky </t>
    </r>
  </si>
  <si>
    <t>Dlhodobé, krátkodobé úvery sa vykazujú v menovitej hodnote. Za krátkodobý úver sa považuje aj časť dlhodobých úverov, ktorá je splatná do jedného roka od súvahového dňa.</t>
  </si>
  <si>
    <r>
      <t>j)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 xml:space="preserve">Rezervy </t>
    </r>
  </si>
  <si>
    <t>Rezervy sú záväzky s neurčitým časovým vymedzením alebo výškou, tvoria sa na krytie  známych rizík alebo strát z podnikania. Oceňujú sa v očakávanej výške záväzku.</t>
  </si>
  <si>
    <r>
      <t>k)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Výdavky budúcich období a výnosy budúcich období</t>
    </r>
  </si>
  <si>
    <t>Výdavky budúcich období a výnosy budúcich období sa oceňujú ich menovitou hodnotou, pričom sa vykazujú vo výške, ktorá je potrebná na dodržanie zásady vecnej a časovej súvislosti s účtovným obdobím.</t>
  </si>
  <si>
    <t xml:space="preserve">Majetok a záväzky vyjadrené v cudzej mene sa ku dňu uskutočnenia účtovného prípadu prepočítavajú na menu euro referenčným výmenným kurzom určeným a vyhláseným Európskou centrálnou bankou alebo Národnou bankou Slovenska v deň predchádzajúci dňu uskutočnenia účtovného prípadu. </t>
  </si>
  <si>
    <t xml:space="preserve">Majetok a záväzky vyjadrené v cudzej mene (okrem prijatých a poskytnutých preddavkov) sa ku dňu, ku ktorému sa zostavuje účtovná závierka, prepočítavajú na menu euro referenčným výmenným kurzom určeným a vyhláseným Európskou centrálnou bankou alebo Národnou bankou Slovenska v deň, ku ktorému sa zostavuje účtovná závierka, a účtujú sa s vplyvom na výsledok hospodárenia. </t>
  </si>
  <si>
    <t xml:space="preserve">Prijaté a poskytnuté preddavky v cudzej mene prostredníctvom účtu vedeného v tejto cudzej mene sa prepočítavajú na menu euro referenčným výmenným kurzom určeným a vyhláseným Európskou centrálnou bankou alebo Národnou bankou Slovenska v deň predchádzajúci dňu uskutočnenia účtovného prípadu. Ku dňu, ku ktorému sa zostavuje účtovná závierka, sa na menu euro už neprepočítavajú. </t>
  </si>
  <si>
    <r>
      <t>o)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Deriváty</t>
    </r>
  </si>
  <si>
    <r>
      <t>r)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Dotácie</t>
    </r>
  </si>
  <si>
    <t>Informácie o údajoch na strane aktív súvahy</t>
  </si>
  <si>
    <t>DLHODOBÝ MAJETOK</t>
  </si>
  <si>
    <t>a)</t>
  </si>
  <si>
    <t>Informácie o dlhodobom nehmotnom majetku:</t>
  </si>
  <si>
    <t xml:space="preserve">Prehľad o pohybe dlhodobého nehmotného majetku od 1.1.2014 do 31.12.2014 a za porovnateľné obdobie od 1.1.2013 do 31.12.2013 je uvedený v nasledovných tabuľkách. </t>
  </si>
  <si>
    <t>Dlhodobý nehmotný majetok</t>
  </si>
  <si>
    <t>Ostatný DNM</t>
  </si>
  <si>
    <t>Obstaraný DNM</t>
  </si>
  <si>
    <t>Poskytnuté preddavky na DNM</t>
  </si>
  <si>
    <t>d</t>
  </si>
  <si>
    <t>e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</si>
  <si>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</si>
  <si>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</si>
  <si>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</si>
  <si>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</si>
  <si>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</si>
  <si>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</si>
  <si>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</si>
  <si>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</si>
  <si>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</si>
  <si>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</si>
  <si>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kontrola</t>
  </si>
  <si>
    <t>Oprávky</t>
  </si>
  <si>
    <t>Opravné položky</t>
  </si>
  <si>
    <t>Zostatková hodnota</t>
  </si>
  <si>
    <t>Hodnota za bežné účtovné obdobie</t>
  </si>
  <si>
    <t>Dlhodobý nehmotný majetok, na ktorý je zriadené záložné právo</t>
  </si>
  <si>
    <t>b)</t>
  </si>
  <si>
    <t>Informácie o dlhodobom hmotnom majetku:</t>
  </si>
  <si>
    <t xml:space="preserve">Prehľad o pohybe dlhodobého hmotného majetku od 1.1.2014 do 31.12.2014 a za porovnateľné obdobie od 1.1.2013 do 31.12.2013 je uvedený v nasledovných tabuľkách. </t>
  </si>
  <si>
    <t xml:space="preserve">Dlhodobý hmotný majetok </t>
  </si>
  <si>
    <t>Pozemky</t>
  </si>
  <si>
    <t xml:space="preserve">Samostatné hnuteľné veci a súbory hnuteľných vecí </t>
  </si>
  <si>
    <t>Pestovateľ-ské celky trvalých porastov</t>
  </si>
  <si>
    <t>Základné stádo a ťažné zvieratá</t>
  </si>
  <si>
    <t>Ostatný DHM</t>
  </si>
  <si>
    <t>Obstaraný DHM</t>
  </si>
  <si>
    <t>Poskytnuté preddavky na DHM</t>
  </si>
  <si>
    <t>j</t>
  </si>
  <si>
    <t>Bezprostredne predchádzajúce obdobie</t>
  </si>
  <si>
    <t>Dlhodobý hmotný majetok</t>
  </si>
  <si>
    <t>Dlhodobý hmotný majetok, na ktorý je zriadené záložné právo</t>
  </si>
  <si>
    <t>Poistený majetok</t>
  </si>
  <si>
    <t>Poistné riziká</t>
  </si>
  <si>
    <t>Poistná suma</t>
  </si>
  <si>
    <t>c)</t>
  </si>
  <si>
    <t>Informácie o dlhodobom finančnom majetku:</t>
  </si>
  <si>
    <t>Účtovná hodnota</t>
  </si>
  <si>
    <t>Informácie o štruktúre dlhodobého finančného majetku</t>
  </si>
  <si>
    <t>Obchodné meno a sídlo spoločnosti, v ktorej má ÚJ umiestený DFM</t>
  </si>
  <si>
    <t>Podiel ÚJ na ZI v %</t>
  </si>
  <si>
    <t>Podiel ÚJ na hlasovacích právach v %</t>
  </si>
  <si>
    <t>Hodnota vlastného imania ÚJ, v ktorej má ÚJ umiestnený DFM</t>
  </si>
  <si>
    <t>Výsledok hospodárenia ÚJ, v ktorej má ÚJ umiestnený DFM</t>
  </si>
  <si>
    <t>Účtovná hodnota DFM</t>
  </si>
  <si>
    <t xml:space="preserve">b </t>
  </si>
  <si>
    <t>Dcérske účtovné jednotky</t>
  </si>
  <si>
    <t>Účtovné jednotky s podstatným vplyvom</t>
  </si>
  <si>
    <t>Ostatné realizovateľné CP a podiely</t>
  </si>
  <si>
    <t xml:space="preserve">Obstarávaný DFM na účely vykonania vplyvu v inej ÚJ </t>
  </si>
  <si>
    <t>DFM spolu</t>
  </si>
  <si>
    <t>Informácie o dlhových CP držaných do splatnosti</t>
  </si>
  <si>
    <t>Dlhové CP držané do splatnosti</t>
  </si>
  <si>
    <t>Druh CP</t>
  </si>
  <si>
    <t>Zvýšenie hodnoty</t>
  </si>
  <si>
    <t>Zníženie hodnoty</t>
  </si>
  <si>
    <t>Vyradenie dlhového CP z účtovníctva v účtovnom období</t>
  </si>
  <si>
    <t>Do splatnosti viac ako päť rokov</t>
  </si>
  <si>
    <t>Do splatnosti viac ako tri roky a najviac päť rokov vrátane</t>
  </si>
  <si>
    <t>Do splatnosti viac ako jeden rok a najviac tri roky vrátane</t>
  </si>
  <si>
    <t>Do splatnosti do jedného roka vrátane</t>
  </si>
  <si>
    <t>Dlhové CP držané do splatnosti spolu</t>
  </si>
  <si>
    <t>Informácie o poskytnutých dlhodobých pôžičkách</t>
  </si>
  <si>
    <t>Dlhodobé pôžičky</t>
  </si>
  <si>
    <t>Vyradenie pôžičky z účtovníctva v účtovnom období</t>
  </si>
  <si>
    <t>Dlhodobé pôžičky spolu</t>
  </si>
  <si>
    <t>ZÁSOBY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</si>
  <si>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</si>
  <si>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</si>
  <si>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</si>
  <si>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</si>
  <si>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</si>
  <si>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Nedokončená výroba a polotovary vlastnej výroby</t>
  </si>
  <si>
    <t>Výrobky</t>
  </si>
  <si>
    <t>Zvieratá</t>
  </si>
  <si>
    <t>ZÁKAZKOVÁ VÝROBA</t>
  </si>
  <si>
    <t>POHĽADÁVKY</t>
  </si>
  <si>
    <t>Vývoj opravnej položky v priebehu účtovného obdobia je zobrazený v nasledujúcom prehľade:</t>
  </si>
  <si>
    <t>Pohľadávky z obchodného styku</t>
  </si>
  <si>
    <t>Ostatné pohľadávky v rámci konsolidovaného celku</t>
  </si>
  <si>
    <t>Pohľadávky voči spoločníkom, členom a združeniu</t>
  </si>
  <si>
    <t>Iné pohľadávky</t>
  </si>
  <si>
    <t>Pohľadávky spolu</t>
  </si>
  <si>
    <t>Informácie o vekovej štruktúre pohľadávok</t>
  </si>
  <si>
    <t>V lehote splatnosti</t>
  </si>
  <si>
    <t>Po lehote splatnosti</t>
  </si>
  <si>
    <t>Dlhodobé pohľadávky</t>
  </si>
  <si>
    <t>Pohľadávky voči DÚJ a MÚJ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</si>
  <si>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</si>
  <si>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</si>
  <si>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</si>
  <si>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</si>
  <si>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</si>
  <si>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FINANČNÉ ÚČTY A KRÁTKODOBÝ FINANČNÝ MAJETOK</t>
  </si>
  <si>
    <t>Informácie o finančných účtoch:</t>
  </si>
  <si>
    <t>Pokladnica, ceniny</t>
  </si>
  <si>
    <t>Bežné účty v banke alebo v pobočke zahraničnej banky</t>
  </si>
  <si>
    <t>Vkladové účty v banke alebo v pobočke zahraničnej banky termínované</t>
  </si>
  <si>
    <t>Peniaze na ceste</t>
  </si>
  <si>
    <t>Krátkodobý finančný majetok</t>
  </si>
  <si>
    <t xml:space="preserve"> - ak sa netýka spoločnosti, skryte riadky</t>
  </si>
  <si>
    <t>Majetkové CP na obchodovanie</t>
  </si>
  <si>
    <t>Dlhové CP na obchodovanie</t>
  </si>
  <si>
    <t>Emisné kvóty</t>
  </si>
  <si>
    <t>Dlhové CP so splatnosťou do 1 roka držané do splatnosti</t>
  </si>
  <si>
    <t>Ostatné realizovateľné CP</t>
  </si>
  <si>
    <t>Obstarávanie krátkodobého finančného majetku</t>
  </si>
  <si>
    <t>Krátkodobý finančný majetok spolu</t>
  </si>
  <si>
    <r>
      <t xml:space="preserve">Informácie o vývoji opravnej položky ku krátkodobému finančnému majetku </t>
    </r>
    <r>
      <rPr>
        <sz val="10"/>
        <color indexed="10"/>
        <rFont val="Arial"/>
        <family val="2"/>
        <charset val="238"/>
      </rPr>
      <t>(opis dôvodu tvorby a zúčtovania OP)</t>
    </r>
  </si>
  <si>
    <t>Informácie o krátkodobom finančnom majetku, na ktorý bolo zriadené záložné právo:</t>
  </si>
  <si>
    <t>Krátkodobý finančný majetok, na ktorý bolo zriadené záložné právo</t>
  </si>
  <si>
    <t>Krátkodobý finančný majetok, pri ktorom má spoločnosť obmedzené právo nakladať je vo výške xx</t>
  </si>
  <si>
    <t>Informácie o ocenení krátkodobého finančného majetku, ku dňu ku ktorému sa zostavuje účtovná závierka reálnou hodnotou</t>
  </si>
  <si>
    <t xml:space="preserve">Zvýšenie / zníženie hodnoty
(+ / -)
</t>
  </si>
  <si>
    <t>Vplyv ocenenia na výsledok hospodárenia bežného účtovného obdobia</t>
  </si>
  <si>
    <t>Vplyv ocenenia na vlastné imanie</t>
  </si>
  <si>
    <t>Emisné kvóty (komodity)</t>
  </si>
  <si>
    <t>Informácie o vlastných akciách:</t>
  </si>
  <si>
    <t>nové od 2014</t>
  </si>
  <si>
    <t xml:space="preserve"> - dôvode nadobudnutia vlastných akcií počas účtovného obdobia,</t>
  </si>
  <si>
    <t xml:space="preserve"> - počte a menovitej hodnote nadobudnutých vlastných akcií počas účtovného obdobia a o počte a menovitej hodnote prevedených vlastných akcií počas účtovného obdobia, pričom sa uvádza % hodnota týchto vlastných akcií na upísanom základnom imaní,</t>
  </si>
  <si>
    <t xml:space="preserve"> - počte a hodnote, za ktorú sa vlastné akcie počas účtovného obdobia nadobudli a o počte a hodnote, za ktorú sa vlastné akcie počas účtovného obdobia previedli na inú osobu,</t>
  </si>
  <si>
    <t xml:space="preserve"> - počte, menovitej hodnote a hodnote, za ktorú sa vlastné akcie nadobudli a ktoré účtovná jednotka má v držbe k poslednému dňu účtovného obdobia; uvádza sa aj ich percentuálny podiel na upísanom základnom iman</t>
  </si>
  <si>
    <t>ČASOVÉ ROZLÍŠENIE</t>
  </si>
  <si>
    <t>Informácie o významných položkách časového rozlíšenia</t>
  </si>
  <si>
    <t>Opis položky časového rozlíšenia</t>
  </si>
  <si>
    <t>Náklady budúcich období dlhodobé, z toho:</t>
  </si>
  <si>
    <t>Náklady budúcich období krátkodobé, z toho:</t>
  </si>
  <si>
    <t>Príjmy budúcich období dlhodobé, z toho:</t>
  </si>
  <si>
    <t>Príjmy budúcich období krátkodobé, z toho:</t>
  </si>
  <si>
    <t xml:space="preserve">10. </t>
  </si>
  <si>
    <t>MAJETOK PRENAJATÝ FORMOU FINANČNÉHO PRENÁJMU (SPOLOČNOSŤ JE PRENAJÍMATEĽOM)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</si>
  <si>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</si>
  <si>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</si>
  <si>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</si>
  <si>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</si>
  <si>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</si>
  <si>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</si>
  <si>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Údaje o údajoch na strane pasív súvahy </t>
  </si>
  <si>
    <t>VLASTNÉ IMANIE</t>
  </si>
  <si>
    <t>Informácie o rozdelení účtovného zisku alebo o vysporiadaní účtovnej straty</t>
  </si>
  <si>
    <t>Účtovný zisk</t>
  </si>
  <si>
    <t>Rozdelenie účtovného zisku</t>
  </si>
  <si>
    <t xml:space="preserve">Bežné účtovné obdobie 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</si>
  <si>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</si>
  <si>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</si>
  <si>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</si>
  <si>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</si>
  <si>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</si>
  <si>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</si>
  <si>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</si>
  <si>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</si>
  <si>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</si>
  <si>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kontrola, ak VH bol záporný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</si>
  <si>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</si>
  <si>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</si>
  <si>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</si>
  <si>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</si>
  <si>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</si>
  <si>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</si>
  <si>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Informácie o zmenách vlastného imania</t>
  </si>
  <si>
    <t>Prehľad o pohybe vlastného imania v priebehu účtovného obdobia je uvedený v nasledujúcej tabuľke.</t>
  </si>
  <si>
    <t>Položka vlastného imania</t>
  </si>
  <si>
    <t>Základné imanie</t>
  </si>
  <si>
    <t>Zmena základného imania</t>
  </si>
  <si>
    <t>Pohľadávky za upísané vlastné imanie</t>
  </si>
  <si>
    <t>Emisné ážio</t>
  </si>
  <si>
    <t>Ostatné kapitálové fondy</t>
  </si>
  <si>
    <t>Zákonný rezervné fond (nedeliteľný fond)</t>
  </si>
  <si>
    <t>Rezervný fond na vlastné akcie a vlastné podiely</t>
  </si>
  <si>
    <t>Štatutárne fondy</t>
  </si>
  <si>
    <t>Ostatné fondy zo zisku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</si>
  <si>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</si>
  <si>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</si>
  <si>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</si>
  <si>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Nerozdelený zisk minulých rokov</t>
  </si>
  <si>
    <t>Neuhradená strata minulých rokov</t>
  </si>
  <si>
    <t>Výsledok hospodárenia bežného účtovného obdobia</t>
  </si>
  <si>
    <t>Ostatné položky vlastného imania</t>
  </si>
  <si>
    <t>Účet 491 - Vlastné imanie fyzickej osoby - podnikateľa</t>
  </si>
  <si>
    <t>Prehľad o pohybe vlastného imania v priebehu bezprostredne predchádzajúceho účtovného obdobia je nasledovný:</t>
  </si>
  <si>
    <t xml:space="preserve">Bezprostredne predchádzajúce účtovné obdobie </t>
  </si>
  <si>
    <t xml:space="preserve">Popísať jednotlivé zostatky účtov vlastného imania (napr. čo tvorí fond, ako vzniklo emis. Ážio...) </t>
  </si>
  <si>
    <t xml:space="preserve">Základné imanie bolo splatené v plnom rozsahu. </t>
  </si>
  <si>
    <t xml:space="preserve">Valné zhromaždenie spoločnosti rozhodlo o zvýšení základného imania v čiastke ........... EUR k ...................... . Ostatné pohľadávky z upísaného základného imanie k 31.12.2014 a 31.12.2013 sú vykázané v súvahe ako aktívum a sú splatné ........................... . </t>
  </si>
  <si>
    <r>
      <t xml:space="preserve">Valné zhromaždenie spoločnosti, ktoré sa konalo dňa </t>
    </r>
    <r>
      <rPr>
        <sz val="10"/>
        <color indexed="10"/>
        <rFont val="Arial"/>
        <family val="2"/>
        <charset val="238"/>
      </rPr>
      <t>DD/MM/YYYY,</t>
    </r>
    <r>
      <rPr>
        <sz val="10"/>
        <color indexed="8"/>
        <rFont val="Arial"/>
        <family val="2"/>
        <charset val="238"/>
      </rPr>
      <t xml:space="preserve"> schválilo </t>
    </r>
    <r>
      <rPr>
        <sz val="10"/>
        <color indexed="10"/>
        <rFont val="Arial"/>
        <family val="2"/>
        <charset val="238"/>
      </rPr>
      <t>rozdelenie zisku / vyrovnanie straty</t>
    </r>
    <r>
      <rPr>
        <sz val="10"/>
        <color indexed="8"/>
        <rFont val="Arial"/>
        <family val="2"/>
        <charset val="238"/>
      </rPr>
      <t xml:space="preserve"> za rok </t>
    </r>
    <r>
      <rPr>
        <sz val="10"/>
        <color indexed="10"/>
        <rFont val="Arial"/>
        <family val="2"/>
        <charset val="238"/>
      </rPr>
      <t xml:space="preserve">YYYY. </t>
    </r>
  </si>
  <si>
    <t>Na základe rozhodnutia Valného zhromaždenia vyplatila spoločnosť dividendy vo výške ..................... EUR na akciu, v celkovej výške ......................... EUR za rok 2013.</t>
  </si>
  <si>
    <t>Valné zhromaždenie spoločnosti rozhodlo nevyplácať dividendy zo zisku za rok 2013.</t>
  </si>
  <si>
    <t xml:space="preserve">Zisk na akciu/podiel na základnom imaní predstavuje za rok 2013 .................... EUR. </t>
  </si>
  <si>
    <r>
      <t xml:space="preserve">Povinný prídel do zákonného rezervného fondu nie je potrebný, pretože zákonný rezervný fond už </t>
    </r>
    <r>
      <rPr>
        <sz val="10"/>
        <color indexed="10"/>
        <rFont val="Arial"/>
        <family val="2"/>
        <charset val="238"/>
      </rPr>
      <t>dosiahol svoju maximálnu hranicu</t>
    </r>
    <r>
      <rPr>
        <sz val="10"/>
        <color indexed="8"/>
        <rFont val="Arial"/>
        <family val="2"/>
        <charset val="238"/>
      </rPr>
      <t xml:space="preserve"> stanovenú v právnych predpisoch a v spoločenskej zmluve.</t>
    </r>
  </si>
  <si>
    <t>REZERVY</t>
  </si>
  <si>
    <t xml:space="preserve">Informácie o rezervách za bežné účtovné obdobie sú uvedené v nasledujúcej tabuľke: </t>
  </si>
  <si>
    <t>Tvorba</t>
  </si>
  <si>
    <t>Použitie</t>
  </si>
  <si>
    <t>Zrušenie</t>
  </si>
  <si>
    <t>Dlhodobé rezervy, z toho:</t>
  </si>
  <si>
    <t>Krátkodobé rezervy, z toho:</t>
  </si>
  <si>
    <t xml:space="preserve">Informácie o rezervách za bezprostredne predchádzajúce účtovné obdobie sú uvedené v nasledujúcej tabuľke: </t>
  </si>
  <si>
    <t>13.</t>
  </si>
  <si>
    <t>ZÁVÄZKY</t>
  </si>
  <si>
    <t>Informácie o záväzkoch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</si>
  <si>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</si>
  <si>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</si>
  <si>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</si>
  <si>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</si>
  <si>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</si>
  <si>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</si>
  <si>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Súčasťou štruktúry záväzkov nie je odložený daňový záväzok (účet 481), čistá hodnota zákazky (účet 316) a záväzky z derivátových operácií (účty 373, 377)</t>
  </si>
  <si>
    <t>Záväzky vo výške xx EUR sú kryté záložným právom z titulu....</t>
  </si>
  <si>
    <t>Záväzky voči skupine sú vo výške xx</t>
  </si>
  <si>
    <t>Informácie o 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</si>
  <si>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</si>
  <si>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</si>
  <si>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</si>
  <si>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</si>
  <si>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</si>
  <si>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</si>
  <si>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</si>
  <si>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Časť sociálneho fondu sa podľa zákona o sociálnom fonde tvorí povinne na ťarchu nákladov a časť sa môže vytvárať zo zisku. Sociálny fond sa podľa zákona o sociálnom fonde čerpá na sociálne, zdravotné, rekreačné a iné potreby zamestnancov.</t>
  </si>
  <si>
    <t>14.</t>
  </si>
  <si>
    <t>BANKOVÉ ÚVERY A FINANČNÉ VÝPOMOCI</t>
  </si>
  <si>
    <t>Informácie o vydaných dlhopisoch</t>
  </si>
  <si>
    <t>Názov vydaného dlhopisu</t>
  </si>
  <si>
    <t>Menovitá hodnota</t>
  </si>
  <si>
    <t xml:space="preserve">Počet </t>
  </si>
  <si>
    <t>Emisný kurz</t>
  </si>
  <si>
    <t>Úrok</t>
  </si>
  <si>
    <t>Informácie o bankových úveroch, pôžičkách a krátkodobých finančných výpomociach</t>
  </si>
  <si>
    <t>Mena</t>
  </si>
  <si>
    <t>Úrok p.a. v %</t>
  </si>
  <si>
    <t>Dátum splatnosti</t>
  </si>
  <si>
    <t>Suma istiny v príslušnej mene za bežné účtovné obdobie</t>
  </si>
  <si>
    <t>Suma istiny v eurách za bežné účtovné obdobie</t>
  </si>
  <si>
    <t xml:space="preserve">Suma istiny v príslušnej mene za bezprostredne predchádzajúce účtovné obdobie </t>
  </si>
  <si>
    <t>Dlhodobé bankové úvery</t>
  </si>
  <si>
    <t>Krátkodobé bankové úvery</t>
  </si>
  <si>
    <t>Krátkodobé pôžičky</t>
  </si>
  <si>
    <t>Krátkodobé finančné výpomoci</t>
  </si>
  <si>
    <t xml:space="preserve">Zmluva o úvere s .............................. Obsahuje nasledujúce špecifické podmienky, ktoré musí spoločnosť dodržiavať: </t>
  </si>
  <si>
    <t>K 31.12.2014 spoločnosť tieto podmienky dodržiavala/nedodržiavala.</t>
  </si>
  <si>
    <t>Na zabezpečenie úveru vo výške xx bolo v prospech banky zriadené záložné právo ....</t>
  </si>
  <si>
    <t>Kontorokerntné účty a finančné výpomoci sú so splatnosťou do 1 roka</t>
  </si>
  <si>
    <t xml:space="preserve">Prehľad splatnosti bankových úverov a finančných výpomocí: </t>
  </si>
  <si>
    <t>Bankové úvery</t>
  </si>
  <si>
    <t>Kontokorentné účty</t>
  </si>
  <si>
    <t>Finančné výpomoci</t>
  </si>
  <si>
    <t>do 1 roka</t>
  </si>
  <si>
    <t>od 1 do 5 rokov</t>
  </si>
  <si>
    <t>nad 5 rokov</t>
  </si>
  <si>
    <t>15.</t>
  </si>
  <si>
    <t>ODLOŽENÁ DAŇ Z PRÍJMOV</t>
  </si>
  <si>
    <t xml:space="preserve">Podľa zákona o daniach z príjmov môže spoločnosť previesť daňovú stratu vzniknutú v roku 199X/200X do nasledujúcich rokov. Výška daňovej straty z rokov .............. - ............, ktorá nebola v roku 2013 uplatnená a bude prevedená do ďalších rokov, bola vo výške ....................EUR k 31.12.2013. </t>
  </si>
  <si>
    <t xml:space="preserve">Informácie o odloženej daňovej pohľadávke alebo odloženom daňovom záväzku. </t>
  </si>
  <si>
    <t xml:space="preserve">Dočasné rozdiely medzi účtovnou hodnotou majetku a daňovou základňou, z toho: </t>
  </si>
  <si>
    <t>odpočítateľné</t>
  </si>
  <si>
    <t>zdaniteľné</t>
  </si>
  <si>
    <t xml:space="preserve">Dočasné rozdiely medzi účtovnou hodnotou záväzkov a daňovou základňou, z toho: </t>
  </si>
  <si>
    <t>Možnosť umorovať daňovú stratu v budúcnosti</t>
  </si>
  <si>
    <t>Možnosť previesť nevyužité daňové odpočty</t>
  </si>
  <si>
    <t>Sadzba dane z príjmov (v %)</t>
  </si>
  <si>
    <t>Odložená daňová pohľadávka</t>
  </si>
  <si>
    <t>Uplatnená daňová pohľadávka</t>
  </si>
  <si>
    <t>Zaúčtovaná ako náklad</t>
  </si>
  <si>
    <t>Zaúčtovaná do vlastného imania</t>
  </si>
  <si>
    <t xml:space="preserve">Odložený daňový záväzok </t>
  </si>
  <si>
    <t>Zmena odloženého daňového záväzku</t>
  </si>
  <si>
    <r>
      <t xml:space="preserve">Spoločnosť zaúčtovala odložený daňový </t>
    </r>
    <r>
      <rPr>
        <sz val="10"/>
        <color indexed="10"/>
        <rFont val="Arial"/>
        <family val="2"/>
        <charset val="238"/>
      </rPr>
      <t>záväzok/pohľadávku</t>
    </r>
    <r>
      <rPr>
        <sz val="10"/>
        <color indexed="8"/>
        <rFont val="Arial"/>
        <family val="2"/>
        <charset val="238"/>
      </rPr>
      <t xml:space="preserve"> vo výške ................... EUR z titulu ......................... /(</t>
    </r>
    <r>
      <rPr>
        <sz val="10"/>
        <color indexed="10"/>
        <rFont val="Arial"/>
        <family val="2"/>
        <charset val="238"/>
      </rPr>
      <t>z dôvodov neistoty ohľadne budúcich zdaniteľných ziskov)</t>
    </r>
    <r>
      <rPr>
        <sz val="10"/>
        <color indexed="8"/>
        <rFont val="Arial"/>
        <family val="2"/>
        <charset val="238"/>
      </rPr>
      <t xml:space="preserve">. / Spoločnosť nezaúčtovala odloženú daňovú pohľadávku vo výške ...................... EUR. </t>
    </r>
  </si>
  <si>
    <t>Suma odloženého daňového záväzku vo výške XX EUR súvisí s precenením zabezpečovacích derivátov a bola zaúčtovaná do vlastného imania na oceňovacie rozdiely z precenenia majetku a záväzkov.</t>
  </si>
  <si>
    <t>Výdavky budúcich období dlhodobé, z toho:</t>
  </si>
  <si>
    <t>Výdavky budúcich období krátkodobé, z toho:</t>
  </si>
  <si>
    <t>Výnosy budúcich období dlhodobé, z toho:</t>
  </si>
  <si>
    <t xml:space="preserve">Výnosy budúcich období krátkodobé, z toho: </t>
  </si>
  <si>
    <t>17.</t>
  </si>
  <si>
    <t>DERIVÁTY</t>
  </si>
  <si>
    <t xml:space="preserve">Spoločnosť má uzavreté zmluvy o derivátoch, ktoré člení na deriváty určené na obchodovanie a zabezpečovacie deriváty. K 31.12.2014 spoločnosť precenila deriváty na reálnu hodnotu a kladné, resp. záporné reálne hodnoty derivátov sú vykázane v iných pohľadávkach, resp. iných záväzkoch. </t>
  </si>
  <si>
    <t>Informácie o významných položkách derivátov za bežné účtovné obdobie</t>
  </si>
  <si>
    <t>Dohodnutá cena podkladového nástroja</t>
  </si>
  <si>
    <t>pohľadávky</t>
  </si>
  <si>
    <t>záväzky</t>
  </si>
  <si>
    <t xml:space="preserve">d </t>
  </si>
  <si>
    <t>Deriváty určené na obchodovanie, z toho:</t>
  </si>
  <si>
    <t xml:space="preserve">Zabezpečovacie deriváty, z toho: </t>
  </si>
  <si>
    <t xml:space="preserve">Zmena reálnej hodnoty (+/-) s vplyvom na </t>
  </si>
  <si>
    <t>Zmena reálnej hodnoty (+/-) s vplyvom na</t>
  </si>
  <si>
    <t>výsledok hospodárenia</t>
  </si>
  <si>
    <t>vlastné imanie</t>
  </si>
  <si>
    <t xml:space="preserve">vlastné imanie </t>
  </si>
  <si>
    <t xml:space="preserve">Deriváty určené na obchodovanie, z toho: </t>
  </si>
  <si>
    <t>Zabezpečovacie deriváty, z toho:</t>
  </si>
  <si>
    <r>
      <t>Deriváty nespĺňaujúce podmienky pre zabezpečenie sú zahrnuté v derivátoch určených na obchodovanie. (</t>
    </r>
    <r>
      <rPr>
        <sz val="10"/>
        <color indexed="10"/>
        <rFont val="Arial"/>
        <family val="2"/>
        <charset val="238"/>
      </rPr>
      <t>Pokiaľ zahrňujú aj iné deriváty, uviesť dôvod ich uzavretia.</t>
    </r>
    <r>
      <rPr>
        <sz val="10"/>
        <color indexed="8"/>
        <rFont val="Arial"/>
        <family val="2"/>
        <charset val="238"/>
      </rPr>
      <t>)</t>
    </r>
  </si>
  <si>
    <t xml:space="preserve">Informácie o položkách zabezpečených derivátmi. </t>
  </si>
  <si>
    <t>Zabezpečovaná položka</t>
  </si>
  <si>
    <t>Reálna hodnota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</si>
  <si>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</si>
  <si>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</si>
  <si>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</si>
  <si>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</si>
  <si>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18.</t>
  </si>
  <si>
    <t>LÍZING (SPOLOČNOSŤ JE NÁJOMCOM)</t>
  </si>
  <si>
    <t>Výška budúcich platieb rozdelená na istinu a finančný náklad podľa doby splatnosti je uvedená v nasledujúcom prehľade:</t>
  </si>
  <si>
    <t>Do jedného roka vrátane</t>
  </si>
  <si>
    <t>Od jedného roka do piatich rokov vrátane</t>
  </si>
  <si>
    <t>Viac ako päť rokov</t>
  </si>
  <si>
    <t>Finančný náklad</t>
  </si>
  <si>
    <t>Záväzky z finančného prenájmu sú kryté záložným právom k predmetom prenájmu do výšky xx EUR.</t>
  </si>
  <si>
    <t>Informácie o majetku prenajatom formou finančného prenájmu pred 1.1.2004 k 31.12.2014  a 31.12.2013.</t>
  </si>
  <si>
    <t>druh majetku vo finančnom prenájme</t>
  </si>
  <si>
    <t>nájomná zmluva uzatvorená do:</t>
  </si>
  <si>
    <t>19.</t>
  </si>
  <si>
    <r>
      <t>PODMIENENÉ ZÁV</t>
    </r>
    <r>
      <rPr>
        <b/>
        <u/>
        <sz val="10"/>
        <color indexed="8"/>
        <rFont val="Calibri"/>
        <family val="2"/>
        <charset val="238"/>
      </rPr>
      <t>Ä</t>
    </r>
    <r>
      <rPr>
        <b/>
        <u/>
        <sz val="10"/>
        <color indexed="8"/>
        <rFont val="Arial"/>
        <family val="2"/>
        <charset val="238"/>
      </rPr>
      <t>ZKY A AKTÍVA, PODSÚVAHOVÉ POLOŽKY</t>
    </r>
  </si>
  <si>
    <t>Popíšte ďalší významný majetok a záväzky, ktoré nie sú uvedené v súvahe, napr.:</t>
  </si>
  <si>
    <r>
      <t xml:space="preserve">Spoločnosť poskytla záruky .................... </t>
    </r>
    <r>
      <rPr>
        <sz val="10"/>
        <color indexed="10"/>
        <rFont val="Arial"/>
        <family val="2"/>
        <charset val="238"/>
      </rPr>
      <t>popis záruk.</t>
    </r>
  </si>
  <si>
    <r>
      <t xml:space="preserve">Spoločnosť vedie súdne spory .................... </t>
    </r>
    <r>
      <rPr>
        <sz val="10"/>
        <color indexed="10"/>
        <rFont val="Arial"/>
        <family val="2"/>
        <charset val="238"/>
      </rPr>
      <t xml:space="preserve">popis súdnych sporov. </t>
    </r>
  </si>
  <si>
    <t xml:space="preserve">Budúce práva a povinnosti z devízových termínovaných obchodov, opčných obchodov, derivátových obchodov, servisných zmlúv, poistných zmlúv atď. </t>
  </si>
  <si>
    <r>
      <t xml:space="preserve">Spoločnosť uzavrela zmluvu na výstavbu .......................... v čiastke ....................EUR, ktorá bude financovaná z </t>
    </r>
    <r>
      <rPr>
        <sz val="10"/>
        <color indexed="10"/>
        <rFont val="Arial"/>
        <family val="2"/>
        <charset val="238"/>
      </rPr>
      <t>vlastných / z cudzích</t>
    </r>
    <r>
      <rPr>
        <sz val="10"/>
        <color indexed="8"/>
        <rFont val="Arial"/>
        <family val="2"/>
        <charset val="238"/>
      </rPr>
      <t xml:space="preserve"> zdrojov </t>
    </r>
    <r>
      <rPr>
        <sz val="10"/>
        <color indexed="10"/>
        <rFont val="Arial"/>
        <family val="2"/>
        <charset val="238"/>
      </rPr>
      <t>(DD.MM.RRRR</t>
    </r>
    <r>
      <rPr>
        <sz val="10"/>
        <color indexed="8"/>
        <rFont val="Arial"/>
        <family val="2"/>
        <charset val="238"/>
      </rPr>
      <t>: ................EUR)</t>
    </r>
  </si>
  <si>
    <t xml:space="preserve">Spoločnosť nemá poistený majetok v hodnote ................. EUR, ani poistenie zodpovednosti za škody. </t>
  </si>
  <si>
    <t>V zmysle Zákona o správe daní a poplatkov a ostatných zákonov z oblasti daňového práva môžu byť v spoločnosti vykonané kontroly daňových priznaní spätne za obdobie 5 rokov. V dôsledku toho sú  k 31.12.2014 daňové prizanania spoločnosti za roky 2008 až 2014 otvorené a môžu sa stať predmetom kontroly. K závierkovému dňu spoločnosť nevie stanoviť dopad prípadných kontrol na finančné povinnosti spoločnosti.</t>
  </si>
  <si>
    <r>
      <t>Informácie o ostatných finančných povinnostiach -</t>
    </r>
    <r>
      <rPr>
        <sz val="10"/>
        <color indexed="10"/>
        <rFont val="Arial"/>
        <family val="2"/>
        <charset val="238"/>
      </rPr>
      <t xml:space="preserve"> (ide o vyčíslenie budúcich nákladov vyplývajúcich spoločnosti v nasledujúcom období)</t>
    </r>
  </si>
  <si>
    <t>Informácie o podsúvahových položkách, napr.:</t>
  </si>
  <si>
    <t>Spoločnosť má v nájme ... Spoločnosť nepozná hodnotu majetku v nájme, náklady na jej určenie by boli niekoľkonásobne vyššie ako úžitok zo získania informácie o tejto hodnote.</t>
  </si>
  <si>
    <t>Ostatné finančné povinnosti, ktoré sa nesledujú v bežnom účtovníctve a neuvádzajú v súvahe, sú ...</t>
  </si>
  <si>
    <t>Prenajatý majetok</t>
  </si>
  <si>
    <t>Majetok v nájme (operetívny prenájom)</t>
  </si>
  <si>
    <t xml:space="preserve">Majetok prijatý do úschovy </t>
  </si>
  <si>
    <t xml:space="preserve">Pohľadávky z derivátov </t>
  </si>
  <si>
    <t>Záväzky z opcií derivátov</t>
  </si>
  <si>
    <t>Odpísané pohľadávky</t>
  </si>
  <si>
    <t>Pohľadávky z lízingu</t>
  </si>
  <si>
    <t>Záväzky z lízingu</t>
  </si>
  <si>
    <t>Iné položky</t>
  </si>
  <si>
    <t>VÝNOSY A NÁKLADY</t>
  </si>
  <si>
    <t>Tržby</t>
  </si>
  <si>
    <t>Informácie o tržbách za vlastné výkony a tovar podľa jednotlivých segmentov, t.j. podľa typov výrobkov a služieb, a podľa hlavných teritórii sú uvedené v tabuľke:</t>
  </si>
  <si>
    <t>Oblasť odbytu</t>
  </si>
  <si>
    <t>Bezprostredne predchádzajúce účtovné odbobie</t>
  </si>
  <si>
    <t>Údaje o zmene stavu vnútropodnikových zásob</t>
  </si>
  <si>
    <t>Zmena stavu vnútroorganizačných zásob</t>
  </si>
  <si>
    <t>Konečný zostatok</t>
  </si>
  <si>
    <t>Začiatočný stav</t>
  </si>
  <si>
    <t>Bezprostred-ne predchádzajúce účtovné obdobie</t>
  </si>
  <si>
    <t>Manká a škody</t>
  </si>
  <si>
    <t>X</t>
  </si>
  <si>
    <t>Reprezentačné</t>
  </si>
  <si>
    <t>Dary</t>
  </si>
  <si>
    <t xml:space="preserve">Zmena stavu vnútroorganizačných zásob vo výkaze ziskov a strát </t>
  </si>
  <si>
    <t>Aktivácia nákladov, výnosy z hospodárskej a finančnej činnosti</t>
  </si>
  <si>
    <t>Prehľad o výnosoch pri aktivácii nákladov, výnosov z hospodárskej činnosti, finančnej činnosti a výnosov, ktoré majú výnimočný rozsah alebo výskyt je uvedený v tabuľke:</t>
  </si>
  <si>
    <t>Významné položky pri aktivácii nákladov, z toho:</t>
  </si>
  <si>
    <t>Ostatné významné položky výnosov z hospodárskej činnosti, z toho:</t>
  </si>
  <si>
    <t xml:space="preserve"> - vybrané významné ostatné výnosy</t>
  </si>
  <si>
    <t>Finančné výnosy, z toho:</t>
  </si>
  <si>
    <t>Kurzové zisky, z toho:</t>
  </si>
  <si>
    <t>Kurzové zisky ku dňu, ku ktorému sa zostavuje účtovná závierka:</t>
  </si>
  <si>
    <t>Ostatné významné položky finančných výnosov, z toho:</t>
  </si>
  <si>
    <t>Výnosy, ktoré majú výnimočný rozsah alebo výskyt, z toho:</t>
  </si>
  <si>
    <t>Čistý obrat Spoločnosti na účely zistenia povinnosti overenia individuálnej účtovnej závierky audítorom [§ 19 ods. 1 písm.
a) zákona o účtovníctve] je uvedený v nasledujúcom prehľade: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</si>
  <si>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</si>
  <si>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</si>
  <si>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</si>
  <si>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</si>
  <si>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</si>
  <si>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</si>
  <si>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</si>
  <si>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 xml:space="preserve">Spoločnosť uvádza k výnosom ďalšie doplňujúce informácie: </t>
  </si>
  <si>
    <t xml:space="preserve">Náklady </t>
  </si>
  <si>
    <t>Informácie o nákladoch voči audítorovi, audítorskej spoločnosti sú uvedené nižšie:</t>
  </si>
  <si>
    <t xml:space="preserve">Náklady voči audítorovi, audítorskej spoločnosti, z toho: </t>
  </si>
  <si>
    <t>náklady za overenie individuálnej účtovnej závierky</t>
  </si>
  <si>
    <t>iné uisťovacie audítorské služby</t>
  </si>
  <si>
    <t xml:space="preserve">súvisiace audítorské služby </t>
  </si>
  <si>
    <t>daňové poradenstvo</t>
  </si>
  <si>
    <t>ostatné neaudítorské služby</t>
  </si>
  <si>
    <t xml:space="preserve">Informácie o nákladoch na poskytnuté služby, ostatných nákladoch na hospodársku činnosť, finančných a náklady, ktoré majú výnimočný rozsah alebo výskyt sú uvedené v nasledujúcej tabuľke: </t>
  </si>
  <si>
    <t>Náklady za poskytnuté služby, z toho:</t>
  </si>
  <si>
    <t xml:space="preserve">Ostatné významné položky nákladov z hospodárskej činnosti, z toho: </t>
  </si>
  <si>
    <t>Finančné náklady, z toho:</t>
  </si>
  <si>
    <t xml:space="preserve">Kurzové straty, z toho: </t>
  </si>
  <si>
    <t>kurzové straty ku dňu, ku ktorému sa zostavuje účtovná závierka</t>
  </si>
  <si>
    <t xml:space="preserve">Ostatné významné položky finančných nákladov, z toho: </t>
  </si>
  <si>
    <t xml:space="preserve">Náklady, ktoré majú výnimočný rozsah alebo výskyt, z toho: </t>
  </si>
  <si>
    <t xml:space="preserve">Spoločnosť uvádza k nákladom ďalšie doplňujúce informácie: </t>
  </si>
  <si>
    <t>Dane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</si>
  <si>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</si>
  <si>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</si>
  <si>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dočsných rozdielov predchádzajúcich účtovných období, ku ktorým sa v predchádzajúcich účtovných obdobiach odložená daňová pohľadávka neúčtovala</t>
  </si>
  <si>
    <t>Suma odloženého daňového záväzku, ktorý vznikol z dôvodu neúčtovania tej časti odloženej daňovej pohľadávky v bežnom účtovnom období, o ktorej sa účtovalo v predchádzajúcich účtovných obdobiach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</si>
  <si>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</si>
  <si>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</si>
  <si>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r>
      <t>Informácie o zmene sadzby dane z príjmov</t>
    </r>
    <r>
      <rPr>
        <sz val="10"/>
        <color indexed="10"/>
        <rFont val="Arial"/>
        <family val="2"/>
        <charset val="238"/>
      </rPr>
      <t xml:space="preserve">  - uvedené v bode xxx</t>
    </r>
  </si>
  <si>
    <t>Transformácia účtovného hospodárskeho výsledku na základ dane</t>
  </si>
  <si>
    <t xml:space="preserve">Prevod od teoretickej dane z príjmov k vykázanej dani z príjmov je uvedený v nasledujúcej tabuľke: </t>
  </si>
  <si>
    <t xml:space="preserve">Názov položky </t>
  </si>
  <si>
    <t>Základ dane</t>
  </si>
  <si>
    <t>daň</t>
  </si>
  <si>
    <t>daň v %</t>
  </si>
  <si>
    <t>Výsledok hospodárenia pred zdanením, z toho:</t>
  </si>
  <si>
    <t>teoretická daň</t>
  </si>
  <si>
    <t>Daňovo neuznané náklady</t>
  </si>
  <si>
    <t>Výnosy nepodliehajúce dani</t>
  </si>
  <si>
    <t>Vplyv nevykázanej odloženej daňovej pohľadávky</t>
  </si>
  <si>
    <t>Umorenie daňovej straty</t>
  </si>
  <si>
    <t>Zmena sadzby dane</t>
  </si>
  <si>
    <t>Splatná daň z príjmov</t>
  </si>
  <si>
    <t>Odložená daň z príjmov</t>
  </si>
  <si>
    <t>Celková daň z príjmov</t>
  </si>
  <si>
    <t>Informácie o príjmoch a výhodách členov štatutárnych orgánov, dozorných orgánov a iných orgánov účtovnej jednotky</t>
  </si>
  <si>
    <t>Odmeny členov štatutárnych orgánov spoločnosti z dôvodu výkonu ich funkcie pre spoločnosť v sledovanom účtovnom období boli vo výške xx EUR (v roku 2013: xx EUR), odmeny dozorných orgánov spoločnosti vo výške xx EUR (v roku 2013: xx EUR). Členom štatutárnemu orgánu, ani členom dozorných orgánov neboli v roku 2014 poskytnuté žiadne pôžičky, záruky alebo iné formy zabezpečenia, ani finančné prostriedky alebo iné plnenia na súkromné účely členov, ktoré sa vyúčtovávajú (v roku 2013: žiadne).</t>
  </si>
  <si>
    <t>alebo tab.forma: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</si>
  <si>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</si>
  <si>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</si>
  <si>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</si>
  <si>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</si>
  <si>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</si>
  <si>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</si>
  <si>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</si>
  <si>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</si>
  <si>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</si>
  <si>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</si>
  <si>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preddavky</t>
  </si>
  <si>
    <t>Poskytnuté úvery</t>
  </si>
  <si>
    <t>Poskytnuté záruky</t>
  </si>
  <si>
    <t>INFORMÁCIE O EKONOMICKÝCH VZŤAHOCH SPOLOČNOSTI SO SPRIAZNENÝMI OSOBAMI</t>
  </si>
  <si>
    <t>Spoločnosť uskutočnila v priebehu účtovného obdobia nasledujúce transakcie so spriaznenými osobami:</t>
  </si>
  <si>
    <t xml:space="preserve">Spoločnosť pri transakciách so spriaznenými osobami používa ceny ................. (popis)  /porovnateľné s trhovými cenami/. </t>
  </si>
  <si>
    <t>Spriaznená osoba</t>
  </si>
  <si>
    <t>Hodnotové vyjadrenie obchodu</t>
  </si>
  <si>
    <t>Informácie o neukončených obchodoch s hodnotovým vyjadrením alebo % vyjadrením obchodu k celkovému obchodov realizovaných spoločnosťou.</t>
  </si>
  <si>
    <t>Vysvetlivky:</t>
  </si>
  <si>
    <t xml:space="preserve"> - uviesť alebo vytlačiť hárok "vystvelivky"</t>
  </si>
  <si>
    <t>Kód druhu obchodu</t>
  </si>
  <si>
    <t>Druh obchodu</t>
  </si>
  <si>
    <t>kúpa</t>
  </si>
  <si>
    <t>predaj</t>
  </si>
  <si>
    <t>poskytnutie služieb</t>
  </si>
  <si>
    <t>obchoné zasútpenie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</si>
  <si>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</si>
  <si>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</si>
  <si>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</si>
  <si>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</si>
  <si>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</si>
  <si>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</si>
  <si>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</si>
  <si>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VÝZNAMNÉ UDALOSTI, KTORÉ NASTALI PO DNI, KU KTORÉMU SA ZOSTAVUJE ÚČTOVNÁ ZÁVIERKA</t>
  </si>
  <si>
    <t>PREHĽAD PEŇAŽNÝCH TOKOV</t>
  </si>
  <si>
    <t>Označenie položky</t>
  </si>
  <si>
    <t>Obsah položky</t>
  </si>
  <si>
    <t>Peňažné toky z prevádzkovej činnosti</t>
  </si>
  <si>
    <t>Z/S</t>
  </si>
  <si>
    <t>Výsledok hospodárenia z bežnej činnosti pred zdanením daňou z príjmov</t>
  </si>
  <si>
    <t xml:space="preserve"> +/-</t>
  </si>
  <si>
    <t>A.1.</t>
  </si>
  <si>
    <t>Nepeňažné operácie ovplyvňujúce výsledok hospodárenia z bežnej činnosti pred zdanením daňou z príjmov /súčet A1.1.až A1.13./</t>
  </si>
  <si>
    <t>A.1.1.</t>
  </si>
  <si>
    <t>Odpisy dlhodobého nehmotného a dlhodobého hmotného majetku</t>
  </si>
  <si>
    <t>A.1.2.</t>
  </si>
  <si>
    <t>Zostatková hodnota dlhodobého nehmotného majetku a dlhodobého hmotného majetku účtovaná pri vyradení tohto majetku do nákladov na bežnú činnosť,  s výnimkou jeho predaja</t>
  </si>
  <si>
    <t>A.1.3.</t>
  </si>
  <si>
    <t>Odpisy opravnej položky k odplatne nadobudnutému majetku</t>
  </si>
  <si>
    <t>A.1.4.</t>
  </si>
  <si>
    <t>Zmena stavu dlhodobých rezerv</t>
  </si>
  <si>
    <t>A.1.5.</t>
  </si>
  <si>
    <t xml:space="preserve">Zmena stavu opravných položiek </t>
  </si>
  <si>
    <t>A.1.6.</t>
  </si>
  <si>
    <t xml:space="preserve">Zmena stavu položiek časového rozlíšenia nákladov a výnosov </t>
  </si>
  <si>
    <t>A.1.7.</t>
  </si>
  <si>
    <t>Dividendy a iné podiely na zisku účtované do výnosov</t>
  </si>
  <si>
    <t>-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</si>
  <si>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</si>
  <si>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</si>
  <si>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</si>
  <si>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</si>
  <si>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</si>
  <si>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peňaž.ekvivalent. ku dňu, ku ktorému sa zostavuje účtovná závierka</t>
  </si>
  <si>
    <t>A.1.11.</t>
  </si>
  <si>
    <t>Kurzová strata vyčíslená k peňažným prostried.a peňaž.ekvivalent. ku dňu, ku ktorému sa zostavuje účtovná závierka</t>
  </si>
  <si>
    <t>A.1.12.</t>
  </si>
  <si>
    <t xml:space="preserve">Výsledok z predaja dlhodobého majetku,s výnimkou majetku, ktorý sa považuje za peňažný ekvivalent </t>
  </si>
  <si>
    <t>A.1.13.</t>
  </si>
  <si>
    <t>Ostatné položky nepeňažného charakteru, ktoré ovplyvňujú výsledok hospodárenia z bežnej činnosti, s výnimkou tých, ktoré sa uvádzajú osobitne v iných častiach prehľadu prehľadu peňažných tokov</t>
  </si>
  <si>
    <t>A.2.</t>
  </si>
  <si>
    <t xml:space="preserve">Vplyv zmien stavu pracovného kapitálu, ktorý  sa na účely tohto opatrenia rozumie rozdiel medzi bežným majetkom a krátkodobými záväzkami s výnimkou položiek obežného majetku, ktoré sú súčasťou peňažných prostriedkov a peňažných ekvivalentov, na výsledok hospodárenia z bežnej činnosti /súčet A.2.1. až A.2.4/ </t>
  </si>
  <si>
    <t>A.2.1</t>
  </si>
  <si>
    <t>Zmena stavu pohľadávok z prevádzkovej činností</t>
  </si>
  <si>
    <t xml:space="preserve"> -/+</t>
  </si>
  <si>
    <t>A.2.2</t>
  </si>
  <si>
    <t>Zmena stavu záväzkov  z prevádzkovej činností</t>
  </si>
  <si>
    <t>A.2.3</t>
  </si>
  <si>
    <t>Zmena stavu zásob</t>
  </si>
  <si>
    <t>A.2.4</t>
  </si>
  <si>
    <t xml:space="preserve">Zmena stavu krátkodobého finančného majetku, s výnimkou majetku, ktorý je súčasťou peňažných prostriedkov a peňažných ekvivalentov </t>
  </si>
  <si>
    <t>A*</t>
  </si>
  <si>
    <t>Peňažné toky z prevádzkovej činnosti s výnimkov príjmov a výdavkov, ktoré sa uvádzajú osobitne v iných častiach prehľadu peňažných tokov /súčet Z/S+ A.1.+A.2./</t>
  </si>
  <si>
    <t>A.3.</t>
  </si>
  <si>
    <t>Prijaté úroky, s výnimkou tých, ktoré sa začleňujú  do investičnej činnosti</t>
  </si>
  <si>
    <t>A.4.</t>
  </si>
  <si>
    <t>Výdavky na zaplatené úroky, s výnimkou tých, ktoré sa začleňujú do finančnej činnosti</t>
  </si>
  <si>
    <t>A.5.</t>
  </si>
  <si>
    <t>Príjmy z dividend a iných podielov na zisku, s výnimkou tých, ktoré sa začleňujú do investičných činností</t>
  </si>
  <si>
    <t>A.6.</t>
  </si>
  <si>
    <t>Výdavky na dividendy a iné podiely na zisku, s výnimkou tých, ktoré sa začleňujú do investičných činností</t>
  </si>
  <si>
    <t>A**</t>
  </si>
  <si>
    <t xml:space="preserve">Peňažné toky z prevádzkovej činnosti /súčet A*+A.3. až A.6./ </t>
  </si>
  <si>
    <t>A.7.</t>
  </si>
  <si>
    <t>Výdavky na daň z príjmov účtovnej jednotky, s výnimkou tých, ktoré sa začleňujú do invenstičných činností alebo finančných činností</t>
  </si>
  <si>
    <t>A.8.</t>
  </si>
  <si>
    <t xml:space="preserve">Príjmy výnimočného rozsahu alebo výskytu vzťahujúce sa na prevádzkovú činnosť </t>
  </si>
  <si>
    <t xml:space="preserve"> - zmena od 2014</t>
  </si>
  <si>
    <t>A 9.</t>
  </si>
  <si>
    <t xml:space="preserve">Výdavky výnimočného rozsahu alebo výskytu vzťahujúce sa na prevádzkovú činnosť </t>
  </si>
  <si>
    <t>A***</t>
  </si>
  <si>
    <t xml:space="preserve">Čisté peňažné toky z prevádzkovej činnosti /súčet A**+A.7. Až A.9./ </t>
  </si>
  <si>
    <t>Peňažné toky z investičnej činnosti</t>
  </si>
  <si>
    <t>B.1</t>
  </si>
  <si>
    <t>Výdavky na obstaranie dlhodobého nehmotného majetku</t>
  </si>
  <si>
    <t>B.2</t>
  </si>
  <si>
    <t xml:space="preserve">Výdavky na obstaranie dlhodobého hmotného majetku </t>
  </si>
  <si>
    <t>B.3.</t>
  </si>
  <si>
    <t>Výdavky na obstaranie dlhodobých cenných papierov a podielov v iných účtovných jednotkách,s výnimkou cenných papierov,ktoré sa považujú za peňažné ekvivalenty a cenných papierov určených na predaj alebo obchodovanie (+)</t>
  </si>
  <si>
    <t>B.4.</t>
  </si>
  <si>
    <t>Príjmy z predaja dlhodobého nehmotného majetku</t>
  </si>
  <si>
    <t>B.5.</t>
  </si>
  <si>
    <t>Príjmy z predaja dlhodobého hmotného majetku</t>
  </si>
  <si>
    <t>B.6.</t>
  </si>
  <si>
    <t>Príjmy z predaja dlhodobých cenných papierov a podielov v iných účtovných jednotkách,s výnimkou cenných papierov,ktoré sa považujú za peňažné ekvivalenty a cenných papierov určených na predaj alebo na obchodovanie</t>
  </si>
  <si>
    <t>B.7.</t>
  </si>
  <si>
    <t>Výdavky na dlhodobé pôžičky poskytnuté účtovnou jednotkou inej účtovnej jednotke,ktorá je súčasťou konsolidovaného celku</t>
  </si>
  <si>
    <t>B.8.</t>
  </si>
  <si>
    <t>Príjmy zo splácania dlhodobých pôžičiek poskytnutých účtovnou jednotkou inej účtovnej jednotke,ktorá je súčasťou konsolidovaného celku</t>
  </si>
  <si>
    <t>B.9.</t>
  </si>
  <si>
    <t xml:space="preserve">Výdavky na dlhodobé pôžičky poskytnuté účtovnou jednotkou tretím osobám s výnimkou dlhodobých pôžičiek poskytnutých účtovnej jednotke,ktorá je súčasťou konsolidovaného celku </t>
  </si>
  <si>
    <t>B.10.</t>
  </si>
  <si>
    <t xml:space="preserve">Príjmy zo splácania pôžičiek poskytnutých účtovnou jednotkou tretím osobám s výnimkou pôžičiek poskytnutých účtovnej jednotke,ktorá je súčasťou konsolidovaného celku </t>
  </si>
  <si>
    <t>B.11.</t>
  </si>
  <si>
    <t>Prijaté úroky,s výnimkou tých,ktoré sa začleňujú do prevádzkových činností</t>
  </si>
  <si>
    <t>B.12.</t>
  </si>
  <si>
    <t>Príjmy z dividend a iných podielov na zisku,s výnimkou tých,ktoré sa začleňujú do prevádzkových činností</t>
  </si>
  <si>
    <t>B.13.</t>
  </si>
  <si>
    <t>Výdavky súvisiace s derivátmi s výnimkou,ak sú určené na predaj alebo na obchodovanie,alebo ak sa tieto výdavky považujú za peňažné toky z finančnej činnosti</t>
  </si>
  <si>
    <t>B.14.</t>
  </si>
  <si>
    <t>Príjmy súvisiace s derivátmi s výnimkou,ak sú určené na predaj alebo na obchodovanie,alebo ak sa tieto výdavky považujú za peňažné toky z finančnej činnosti</t>
  </si>
  <si>
    <t>B.15.</t>
  </si>
  <si>
    <t>Výdavky na daň z príjmov účtovnej jednotky,ak je ju možné začleniť do investičných činností</t>
  </si>
  <si>
    <t>B.16.</t>
  </si>
  <si>
    <t>Príjmy výnimočného rozsahu alebo výskytu vzťahujúce sa na investičnú činnosť</t>
  </si>
  <si>
    <t>B.17.</t>
  </si>
  <si>
    <t>Výdavky výnimočného rozsahu alebo výskytu vzťahujúce sa na investičnú činnosť</t>
  </si>
  <si>
    <t>B.18.</t>
  </si>
  <si>
    <t>Ostatné príjmy vzťahujúce sa na investičnú činnosť</t>
  </si>
  <si>
    <t>B.19.</t>
  </si>
  <si>
    <t>Ostatné výdavky vzťahujúce sa na investičnú činnosť</t>
  </si>
  <si>
    <t>B*</t>
  </si>
  <si>
    <t>Čisté peňažné toky z investičnej činnosti  /súčet B.1. až B.19./</t>
  </si>
  <si>
    <t>Penažné toky z finančnej činnosti</t>
  </si>
  <si>
    <t>Peňažné toky vo vlastnom imaní /súčet C.1.1. Až C.1.8./</t>
  </si>
  <si>
    <t>C.1.1.</t>
  </si>
  <si>
    <t>Príjmy z upísaných akcií a obchodných podielov</t>
  </si>
  <si>
    <t>C.1.2.</t>
  </si>
  <si>
    <t>Príjmy z ďalších vkladov do vlastného imania spoločníkmi alebo fyzickou osobou,ktorá je účtovnou jednotkou</t>
  </si>
  <si>
    <t>C.1.3.</t>
  </si>
  <si>
    <t>Prijaté peňažné dary</t>
  </si>
  <si>
    <t>C.1.4.</t>
  </si>
  <si>
    <t>Príjmy z úhrady straty spoločníkmi</t>
  </si>
  <si>
    <t>C.1.5.</t>
  </si>
  <si>
    <t>Výdavky na obstaranie alebo spätné odkúpenie vlastných akcií a vlastných obchodných podielov</t>
  </si>
  <si>
    <t>C.1.6.</t>
  </si>
  <si>
    <t>Výdavky spojené so znížením fondov vytvorených účtovnou jednotkou</t>
  </si>
  <si>
    <t>C.1.7.</t>
  </si>
  <si>
    <t xml:space="preserve">Výdavky na vyplatenie podielu na vlastnom imaní spoločníkmi účtovnej jednotky a fyzickou osobou,ktorá je účtovnou jednotkou </t>
  </si>
  <si>
    <t>C.1.8.</t>
  </si>
  <si>
    <t>Výdavky z iných dôvodov,ktoré súvisia so znížením vlastného imania</t>
  </si>
  <si>
    <t>C.2.</t>
  </si>
  <si>
    <t>Peňažné toky vznikajúce z dlhodobých záväzkov a krátkodobých záväzkov z finančnej činnosti /súčet C.2.1. Až C.2.10./</t>
  </si>
  <si>
    <t>C.2.1.</t>
  </si>
  <si>
    <t>Príjmy z emisie dlhodobých cenných papierov</t>
  </si>
  <si>
    <t>C.2.2.</t>
  </si>
  <si>
    <t>Výdavky na úhradu záväzkov z dlhových cenných papierov</t>
  </si>
  <si>
    <t>C.2.3.</t>
  </si>
  <si>
    <t>Príjmy z úverov,ktoré účtovnej jednotke poskytla banka alebo pobočka zahraničnej banky,s výnimkou úverov,ktoré boli poskytnuté na zabezpečenie hlavného predmetu činnosti</t>
  </si>
  <si>
    <t>C.2.4.</t>
  </si>
  <si>
    <t>Výdavky na splácanie úverov,ktoré účtovnej jednotke poskytla banka alebo pobočka zahraničnej banky,s výnimkou úverov,ktoré boli poskytnuté na zabezpečenie hlavného predmetu činnosti</t>
  </si>
  <si>
    <t>C.2.5.</t>
  </si>
  <si>
    <t>Príjmy z prijatých pôžičiek</t>
  </si>
  <si>
    <t>C.2.6.</t>
  </si>
  <si>
    <t>Výdavky na splácanie pôžičiek</t>
  </si>
  <si>
    <t>C.2.7.</t>
  </si>
  <si>
    <t>Výdavky na úhradu záväzkov z používania majetku,ktorý je predmetom zmluvy o kúpe prenajatej veci</t>
  </si>
  <si>
    <t>C.2.8.</t>
  </si>
  <si>
    <t xml:space="preserve">Príjmy z ostatných dlhodob.záväzkov a krátkod.záväz.vyplývajúcich vyplývajúcich z finanč.činnosti účtov.jednotky,s výnimkou tých, ktoré sa uvádzajú osobitne v inej časti prehľadu peňažných tokov </t>
  </si>
  <si>
    <t>C.2.9.</t>
  </si>
  <si>
    <t>Výdavky na splácanie ostatných dlhodob.záväzkov a krátkod.záväz. vyplývajúcich z finanč.činnosti účtov.jednotky,s výnimkou tých,ktoré sa uvádzajú osobitne v inej časti prehľadu peňažných tokov</t>
  </si>
  <si>
    <t>C.3.</t>
  </si>
  <si>
    <t>Výdavky na zaplatené úroky,s výnimkou tých,ktoré sa začleňujú do prevádzkových činností</t>
  </si>
  <si>
    <t>C.4.</t>
  </si>
  <si>
    <t>Výdavky na vyplatené dividendy a iné podiely na zisku,s výnimkou tých,ktoré sa začleňujú do prevádzkových činností</t>
  </si>
  <si>
    <t>C.5.</t>
  </si>
  <si>
    <t>Výdavky súvisiace s derivátmi,s výnimkou,ak sú určené na predaj alebo na obchodovanie,alebo ak sa považujú za peňažné toky z investičnej činnosti</t>
  </si>
  <si>
    <t>C.6.</t>
  </si>
  <si>
    <t>Príjmy súvisiace s derivátmi,s výnimkou,ak sú určené na predaj alebo na obchodovanie,alebo ak sa považujú za peňažné toky z investičnej činnosti</t>
  </si>
  <si>
    <t>C.7.</t>
  </si>
  <si>
    <t>Výdavky na daň z príjmov účtovnej jednotky,ak ich možno začleniť do finančných činností</t>
  </si>
  <si>
    <t>C.8.</t>
  </si>
  <si>
    <t>Príjmy výnimočného rozsahu alebo výskytu vzťahujúce sa na finančnú činnosť</t>
  </si>
  <si>
    <t>C.9.</t>
  </si>
  <si>
    <t>Výdavky výnimočného rozsahu alebo výskytu vzťahujúce sa na finančnú činnosť</t>
  </si>
  <si>
    <t>C*</t>
  </si>
  <si>
    <t>Čisté peňažné toky z finančnej činnosti /súčet C.1. až C.9./</t>
  </si>
  <si>
    <t>Čisté zvýšenie alebo čisté zníženie peňažných prostriedkov                            /súčet A + B + C/</t>
  </si>
  <si>
    <t>Stav peňažných prostriedkov a peňažných ekvivalentov na začiatku účtovného obdobia</t>
  </si>
  <si>
    <t>Stav peňažných prostriedkov a peňažných ekvivalentov na konci účtovného obdobia pred zohľadnením kurzových rozdielov vyčíslených ku dňu,ku ktorému sa zostavuje účtovná závierka</t>
  </si>
  <si>
    <t>Kurzové rozdiely vyčíslené k peňažným prostriedkom a peňažným ekvivalentom ku dňu,ku ktorému sa zostavuje účtovná závierka</t>
  </si>
  <si>
    <t xml:space="preserve">H. </t>
  </si>
  <si>
    <t>Zostatok peňažných prostriedkov a peňažných ekvivalentov na konci účtovného obdobia,upravený o kurzové rozdiely vyčíslené ku dňu, ku ktorému sa zostavuje účtovná závierka</t>
  </si>
  <si>
    <t xml:space="preserve">Podpisový záznam osoby zodpovednej za vedenie účtovníctva: </t>
  </si>
  <si>
    <t>podnikateľov v podvojnom učtovníctve zostavená</t>
  </si>
  <si>
    <t>31.</t>
  </si>
  <si>
    <t xml:space="preserve">            </t>
  </si>
  <si>
    <t>Účtovná jednotka</t>
  </si>
  <si>
    <t>Za obdobie</t>
  </si>
  <si>
    <t>2</t>
  </si>
  <si>
    <t>0</t>
  </si>
  <si>
    <t>1</t>
  </si>
  <si>
    <t>4</t>
  </si>
  <si>
    <t>7</t>
  </si>
  <si>
    <t>5</t>
  </si>
  <si>
    <t>6</t>
  </si>
  <si>
    <t>9</t>
  </si>
  <si>
    <t>mesiac</t>
  </si>
  <si>
    <t>rok</t>
  </si>
  <si>
    <t xml:space="preserve"> - riadna</t>
  </si>
  <si>
    <t xml:space="preserve"> - malá</t>
  </si>
  <si>
    <t xml:space="preserve"> - mimoriadna</t>
  </si>
  <si>
    <t xml:space="preserve"> - veľká</t>
  </si>
  <si>
    <t>3</t>
  </si>
  <si>
    <t xml:space="preserve"> - priebežná</t>
  </si>
  <si>
    <t>Bezprostredne</t>
  </si>
  <si>
    <t>(vyznačí sa</t>
  </si>
  <si>
    <t>)</t>
  </si>
  <si>
    <t>8</t>
  </si>
  <si>
    <t>Priložené súčasti účtovej závierky</t>
  </si>
  <si>
    <t>Súvaha (Úč POD 1-01)</t>
  </si>
  <si>
    <t>Výkaz ziskov a strát(Úč POD 2-01)</t>
  </si>
  <si>
    <t>Poznámky (Úč POD 3-01)</t>
  </si>
  <si>
    <t>(v celých eurách alebo eurocentoch)</t>
  </si>
  <si>
    <r>
      <t xml:space="preserve">Obchodné meno </t>
    </r>
    <r>
      <rPr>
        <sz val="8"/>
        <rFont val="Verdana"/>
        <family val="2"/>
        <charset val="238"/>
      </rPr>
      <t>(názov) účtovnej jednotky</t>
    </r>
  </si>
  <si>
    <t>B</t>
  </si>
  <si>
    <t>E</t>
  </si>
  <si>
    <t>G</t>
  </si>
  <si>
    <t>N</t>
  </si>
  <si>
    <t>&amp;</t>
  </si>
  <si>
    <t>D</t>
  </si>
  <si>
    <t>A</t>
  </si>
  <si>
    <t>,</t>
  </si>
  <si>
    <t>s</t>
  </si>
  <si>
    <r>
      <t xml:space="preserve">Sídlo </t>
    </r>
    <r>
      <rPr>
        <sz val="8"/>
        <rFont val="Verdana"/>
        <family val="2"/>
        <charset val="238"/>
      </rPr>
      <t>účtovnej jednotky, ulica a číslo</t>
    </r>
  </si>
  <si>
    <t>S</t>
  </si>
  <si>
    <t>I</t>
  </si>
  <si>
    <t>K</t>
  </si>
  <si>
    <t>T</t>
  </si>
  <si>
    <t>Označenie obchodného registra a číslo zápisu obchodnej spoločnosti</t>
  </si>
  <si>
    <t>Telefónne číslo</t>
  </si>
  <si>
    <t>Faxové číslo</t>
  </si>
  <si>
    <t>E-mailová adresa</t>
  </si>
  <si>
    <t>n</t>
  </si>
  <si>
    <t>v</t>
  </si>
  <si>
    <t>r</t>
  </si>
  <si>
    <t>o</t>
  </si>
  <si>
    <t>@</t>
  </si>
  <si>
    <t>Zostavená dňa: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</si>
  <si>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</si>
  <si>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</si>
  <si>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Použitie vzorových poznámok účtovej závierky:</t>
  </si>
  <si>
    <t>Pre správne fungovanie nastavených kontrol je potrebné dodržať nasledovné body:</t>
  </si>
  <si>
    <t xml:space="preserve"> - ako prvé je potrebné vyplniť hárky výkazov (zhodné s tlačivom výkazov pre daňové účely), t.j. hárky s názvom "Aktíva", "Pasíva" a "VZaS"</t>
  </si>
  <si>
    <t xml:space="preserve">  - vypĺňajú sa iba tie riadky výkazov, ktoré majú náplň a to za obe účtovné obdobia. Súčtové riadky obsahujú súčtové vzorce, preto ich nevypĺňajte (súčtové riadky sú vyznačené hrubším písmom) </t>
  </si>
  <si>
    <r>
      <t xml:space="preserve"> - ak je potrebné uviesť iné informácie ako uvádza vzor textu poznámok, je potrebné vložiť </t>
    </r>
    <r>
      <rPr>
        <b/>
        <sz val="10"/>
        <color theme="1"/>
        <rFont val="Arial"/>
        <family val="2"/>
        <charset val="238"/>
      </rPr>
      <t>nový riadok</t>
    </r>
    <r>
      <rPr>
        <sz val="10"/>
        <color theme="1"/>
        <rFont val="Arial"/>
        <family val="2"/>
        <charset val="238"/>
      </rPr>
      <t>, aby neboli porušené kontrolné funkcie</t>
    </r>
  </si>
  <si>
    <t xml:space="preserve"> - všetky textové informácie slúžia ako VZOR, preto ak nie je pre ne náplň, treba SKRYŤ celý riadok (vymazanie sa neodporúča pre požitie súboru poznámok aj v nasledujúcich obdobia, kedy môže byť uvedenie informácie potrebné), alebo upraviť text spolu s číslovaním nadpisov alebo kategórii</t>
  </si>
  <si>
    <t xml:space="preserve"> - textové informácie sa vpisujú do zlúčenej bunky na šírku A4 strany, preto vložený riadok taktiež zlúčte (textový hárok má šírku stĺpcov A-I, tabuľ. časť A-AH)</t>
  </si>
  <si>
    <t xml:space="preserve"> - vzorové texty v oboch hárkoch sú buď čiernym alebo červeným písmom. Červená farba znamená AKTUALIZUJTE, VYBERTE z možností alebo DOPLNTE</t>
  </si>
  <si>
    <t xml:space="preserve"> - tabuľky v poznámkach spĺňajú predpísanú formálnu úpravu stanovenú legislatívou. Legislatíva však povoľuje v NIEKTORYCH tabuľkách meniť obsahovú náplň a počet riadkov podľa potreby (zoznam tabuliek v postupoch účtovania v časti Vysvetlivky poznámok). OSTATNE tabuľky sa uvádzajú povinne bez zmeny formy a počtu riadkov, hoci zostane nulová (negatívna informácia, napr. v prípade zábezpeky, ručenia)</t>
  </si>
  <si>
    <t xml:space="preserve"> - Prehľad peňažných tokoch je súčasťou hárku "Poznámky" </t>
  </si>
  <si>
    <t xml:space="preserve"> - v prehľade peňažných tokov sú nastavené iba súčtové vzorce, preto tieto riadky nevypĺňajte</t>
  </si>
  <si>
    <t xml:space="preserve"> - číslovanie strán, hlavička poznámok, formátovanie: </t>
  </si>
  <si>
    <t xml:space="preserve"> - titulná strana a výkazy sú číslované ako tlačivo Účtovná závierka, t.j. od 1. - 12. stranu. Obsahová náplň poznámok začína stranou č. 13. - automaticky nastavené. </t>
  </si>
  <si>
    <t xml:space="preserve"> - v hárku "Poznámky" je potrebné aktualizovať HLAVIČKU (v Nastavení strany): vložiť názov spoločnosti, aktuálny rok, IČ a DIČ (povinný údaj podľa opatrenia MF SR) </t>
  </si>
  <si>
    <t xml:space="preserve"> - na záver po zostavení poznámok je vhodné pozrieť sa na ukážku pred tlačou a skontrolovať, ako je rozmiestnený text a tabuľky na jednotlivých stranách (najvhodnejšie je nastavenie mierky strany 85% (viď hornú lištu "Rozloženie strany")</t>
  </si>
  <si>
    <r>
      <t>Bergner &amp; Dann, s.r.o.,  (ďalej len „spoločnosť”) je spoločnosť s ručením obmedzeným, ktorá bola založená dňa 11.8.1997. Dňa 21.8.1997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bola zapísaná do Obchodného registra vedenom na Okresnom súde Nitra, oddiel s.r.o.,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vložka 10474/N. Spoločnosť sídli  v Nitre, Sikárska 14, Slovenská republika, identifikačné číslo 36 522 546. </t>
    </r>
  </si>
  <si>
    <r>
      <t>V priebehu účtovného obdobia neboli uskutočnené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žiadne významné zmeny v zápise do Obchodného registra.</t>
    </r>
    <r>
      <rPr>
        <sz val="10"/>
        <color indexed="10"/>
        <rFont val="Arial"/>
        <family val="2"/>
        <charset val="238"/>
      </rPr>
      <t xml:space="preserve"> </t>
    </r>
  </si>
  <si>
    <t>1. Prenájom nehnutelnosti</t>
  </si>
  <si>
    <t>2. Sprostredkovateľská činnosť</t>
  </si>
  <si>
    <t>Informácie o štruktúre spoločníkov ku dňu, ku ktorému sa zostavuje účtovná závierka a o štruktúre spoločníkov do dňa jej zmeny v priebehu účtovného obdobia</t>
  </si>
  <si>
    <t>Spoločník</t>
  </si>
  <si>
    <t>Richard Bergner Holding GmbH Co. KG</t>
  </si>
  <si>
    <r>
      <rPr>
        <b/>
        <sz val="8"/>
        <rFont val="Arial"/>
        <family val="2"/>
        <charset val="238"/>
      </rPr>
      <t>Spoločník do dňa zmeny v štruktúre</t>
    </r>
    <r>
      <rPr>
        <b/>
        <sz val="8"/>
        <color indexed="1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spoločníkov</t>
    </r>
  </si>
  <si>
    <r>
      <t>Spoločnosť je súčasťou skupiny Richard Bergner Holding GmbH&amp;Co.KG. Materskou spoločnosťou spoločnosti je Richard Bergner Holding GmbH&amp;Co.KG a materskou spoločnosťou celej skupiny je Richard Bergner Holding GmbH&amp;Co.KG. Konsolidovanú účtovnú závierku za najväčšiu skupinu podnikov zostavuje spoločnosť BEDA VerwaltungsundBeteilung GmbH&amp;Co.KG</t>
    </r>
    <r>
      <rPr>
        <sz val="10"/>
        <color indexed="10"/>
        <rFont val="Arial"/>
        <family val="2"/>
        <charset val="238"/>
      </rPr>
      <t xml:space="preserve">. </t>
    </r>
    <r>
      <rPr>
        <sz val="10"/>
        <rFont val="Arial"/>
        <family val="2"/>
        <charset val="238"/>
      </rPr>
      <t>Táto účtovná závierka je k nahliadnutiu v sídle uvedenej spoločnosti, Bahnhofstrasse 8-16, 911 26 Schwabach.</t>
    </r>
  </si>
  <si>
    <t>Spoločnosť nie je v žiadnom podniku neobmedzene ručiacim spoločníkom.</t>
  </si>
  <si>
    <t>Spoločnosť nemá organizačnú zložku v zahraničí.</t>
  </si>
  <si>
    <r>
      <t>Účtovná závierka bola zostavená podľa Zákona č. 431/2002 Z.z. o účtovníctve v znení neskorších predpisov za predpokladu nepretržitého trvania jej činnosti a je zostavená ako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riadna účtovná závierka. </t>
    </r>
  </si>
  <si>
    <t>Dlhodobý nehmotný majetok spoločnosť nevlastní a tým ani o ňom neúčtuje.</t>
  </si>
  <si>
    <t>Dlhodobý nehmotný majetok sa odpisuje do nákladov počas predpokladanej doby jeho používania a predpokladaného priebehu jeho opotrebenia. Odpisovať sa začína prvým dňom mesiaca nasledujúceho po uvedení dlhodobého majetku do používania. Drobný dlhodobý nehmotný majetok, ktorého obstarávacia cena (resp. vlastné náklady) je 2 400 EUR a nižšia, sa odpisuje jednorazovo pri uvedení do používania. Predpokladaná  doba používania, metóda odpisovania a odpisová sadzba sú  stanovené pre jednotlivé skupiny dlhodobého nehmotného majetku  nasledovne:</t>
  </si>
  <si>
    <t>1,25-2,5</t>
  </si>
  <si>
    <t>rovnomerná</t>
  </si>
  <si>
    <t>Dlhodobý hmotný majetok vytvorený vlastnou činnosťou spoločnosť nevytvorila.</t>
  </si>
  <si>
    <t>Dlhodobý hmotný majetok spoločnosť nezískala bezodplatne.</t>
  </si>
  <si>
    <t>Dlhodobý hmotný majetok nebol obstaraný iným spôsobom.</t>
  </si>
  <si>
    <t xml:space="preserve">Finančné účty tvoria peniaze v hotovosti a na bankových účtoch. Oceňujú sa menovitou hodnotou. Zníženie sa vyjadruje opravnou položkou. </t>
  </si>
  <si>
    <t>Spoločnosť v bežnom roku nenakupovala dlhodobý finančný majetok a ani žiadny nevlastní.</t>
  </si>
  <si>
    <t>Spoločnosť v bežnom roku nenakupovala zásoby a ani žiadne nevlastní.</t>
  </si>
  <si>
    <t>Spoločnosť v bežnom roku a ani v predchádzajúcich rokoch nemala zákazkovú výrobu.</t>
  </si>
  <si>
    <t>Spoločnosť sa nezaoberá zákazkovou výstavbou nehnutelností určených na predaj.</t>
  </si>
  <si>
    <t xml:space="preserve">Pohľadávky sa pri ich vzniku oceňujú menovitou hodnotou. </t>
  </si>
  <si>
    <t>Záväzky sa pri ich vzniku oceňujú menovitou hodnotou.</t>
  </si>
  <si>
    <t>Vlastné imanie sa skladá zo základného imania,  zákonného rezervného fondu, ostatný fondov, a výsledku hospodárenia minulých období a v schvaľovacom konaní.</t>
  </si>
  <si>
    <r>
      <t>Spoločnosť vytvára rezervný fond v súlade s obchodným zákonníkom a to nasledovne:</t>
    </r>
    <r>
      <rPr>
        <i/>
        <sz val="10"/>
        <rFont val="Arial"/>
        <family val="2"/>
        <charset val="238"/>
      </rPr>
      <t xml:space="preserve">  </t>
    </r>
  </si>
  <si>
    <t>Rezervný fond je spoločnosť s ručením obmedzeným povinná každoročne doplnať vo výške 5% z čistého zisku vyčísleného</t>
  </si>
  <si>
    <t>v ročnej účtovnej závierke, a to až do dosiahnutia výšky 10 % základného imania.</t>
  </si>
  <si>
    <t xml:space="preserve">Základné imanie spoločnosti sa vykazuje vo výške zapísanej v obchodnom registri krajského súdu. Prípadné zvýšenie alebo zníženie základného imania na základe rozhodnutia valného zhromaždenia, ktoré nebolo ku dňu účtovnej závierky zaregistrované, sa vykazuje ako zmeny základného imania. </t>
  </si>
  <si>
    <t>Tržby za vlastné výkony a tovar neobsahujú daň z pridanej hodnoty.</t>
  </si>
  <si>
    <t>Spoločnosť neúčtuje o derivátoch.</t>
  </si>
  <si>
    <t xml:space="preserve">Spoločnosť neúčtuje o finančnom lízingu.  </t>
  </si>
  <si>
    <t>Náklad na daň z príjmov sa počíta pomocou platnej daňovej sadzby z účtovného zisku upraveného o trvalé alebo dočasne daňovo neuznateľné náklady a nezdaňované výnosy.</t>
  </si>
  <si>
    <t>Spoločnosť neúčtuje o dotáciách a investičných ponukách.</t>
  </si>
  <si>
    <t xml:space="preserve">Poistenie majetku </t>
  </si>
  <si>
    <t>Dlhodobý majetok je poistený proti poškodeniu a zničeniu vecí živelnou pohromou.</t>
  </si>
  <si>
    <t>dlhodobý majetok</t>
  </si>
  <si>
    <t>zničenie vecí živelnou pohromou</t>
  </si>
  <si>
    <t>Spoločnosť v bežnom období ani v predchádzajúcom období neúčtovala o dlhodobom finančnom majetku.</t>
  </si>
  <si>
    <t>Spoločnosť v bežnom roku nenakupovala zásoby a ani žiadne zásoby nevlastní.</t>
  </si>
  <si>
    <t>Ako finančné účty sú vykázané peniaze v pokladnici, účty v bankách a cenné papiere. Účtami v bankách môže spoločnosť voľne disponovať.</t>
  </si>
  <si>
    <t>poistenie</t>
  </si>
  <si>
    <t>Informácie o majetku prenajatom formou finančného prenájmu - spoločnosť sa takouto činnosťou nezaoberá.</t>
  </si>
  <si>
    <t>Základné imanie spoločnosti je zložené z vkladu Richard Bergner Holding GmbH&amp;Co, KG, vo výške 836 487 EUR.</t>
  </si>
  <si>
    <t>Audit a danové poradenstvo</t>
  </si>
  <si>
    <t>Audit a daňové poradenstvo</t>
  </si>
  <si>
    <t>Rezervy sú vytvorené z dôvodu vykonania účtovného a daňového auditu za rok 2014.</t>
  </si>
  <si>
    <t>Informácie o záväzkoch zo sociálneho fondu - spoločnosť SF netvorí</t>
  </si>
  <si>
    <t>Informácie o vydaných dlhopisoch - spoločnosť nevydala žiadne dlhopisy.</t>
  </si>
  <si>
    <t>Spoločnosť nemá povinnosť účtovať o odloženej dani, vzhľadom na to, že nemá povinnosť mať overenú účtovnú závierku.</t>
  </si>
  <si>
    <t>Informácie o významných položkách časového rozlíšenia na strane pasív - spoločnosť o výdavkoch a výnosoch budúcich</t>
  </si>
  <si>
    <t>období neúčtovala.</t>
  </si>
  <si>
    <t>Informácie o majetku prenajatom formou finančného prenájmu - spoločnosť nevlastní majetok prenajatý formou</t>
  </si>
  <si>
    <t>finančného prenájmu.</t>
  </si>
  <si>
    <t>Spoločnosť nevedie súdne spory.</t>
  </si>
  <si>
    <t>Spoločnosť nemá podmienený majetok.</t>
  </si>
  <si>
    <t xml:space="preserve">Typ výrobkov, tovarov, služieb </t>
  </si>
  <si>
    <t>SR</t>
  </si>
  <si>
    <t>Informácie o zmene stavu vnútroorganizačných zásob -spoločnosť neúčtuje o zmene stavu vnútropodnikových zásob.</t>
  </si>
  <si>
    <t>náklady na externé administratívne práce a náklady súvisiace s prevádzkou budovy</t>
  </si>
  <si>
    <t>poistné</t>
  </si>
  <si>
    <t>úroky</t>
  </si>
  <si>
    <t>ostatné náklady na finančnú činnosť</t>
  </si>
  <si>
    <t>Spoločnosť neposkytuje príjmy ani výhody členom štatutárnych, dozorných a iných orgánov.</t>
  </si>
  <si>
    <t>RIBE Slovakia, k.s.</t>
  </si>
  <si>
    <t xml:space="preserve">Po 31.12.2014 nenastali také udalosti, ktoré majú významný vplyv na verné zobrazenie skutočností uvádzaných v tejto účtovnej závierke (popis jednotlivých položiek). </t>
  </si>
  <si>
    <t>Účtovná závierka spoločnosti za predchádzajúce účtovné obdobie, t.j. k 31.12.2013 bola schválená valným zhromaždením spoločnosti dňa 25.04.2014.</t>
  </si>
  <si>
    <t xml:space="preserve"> - skryť</t>
  </si>
  <si>
    <r>
      <t xml:space="preserve">Povinný prídel do zákonného rezervného fondu  je potrebný, pretože zákonný rezervný fond </t>
    </r>
    <r>
      <rPr>
        <sz val="10"/>
        <rFont val="Arial"/>
        <family val="2"/>
        <charset val="238"/>
      </rPr>
      <t>nedosiahol svoju maximálnu hranicu</t>
    </r>
    <r>
      <rPr>
        <sz val="10"/>
        <color indexed="8"/>
        <rFont val="Arial"/>
        <family val="2"/>
        <charset val="238"/>
      </rPr>
      <t xml:space="preserve"> stanovenú v právnych predpisoch a v spoločenskej zmluve. </t>
    </r>
  </si>
  <si>
    <t xml:space="preserve"> - tabuľku skryť</t>
  </si>
  <si>
    <t>Dlhodobý hmotný majetok sa odpisuje do nákladov počas predpokladanej doby jeho používania a predpokladaného priebehu jeho opotrebenia. Odpisovať sa začína prvým dňom mesiaca nasledujúceho po uvedení dlhodobého majetku do používania. Drobný dlhodobý hmotný majetok, ktorého obstarávacia cena (resp. vlastné náklady) je 1 700 EUR a nižšia, sa odpisuje jednorazovo pri uvedení do používania. Predpokladaná doba používania, metóda odpisovania a odpisová sadzba sú stanovené pre jednotlivé skupiny dlhodobého hmotného majetku  nasledovne:</t>
  </si>
  <si>
    <t>Spoločnosť nemá povinnosť účtovať o odloženej dani, vzhľadom na to, že nemá povinnosť mať overenú účtovnú závierku auditorom.</t>
  </si>
  <si>
    <t>Spoločnosť nevlastní dlhodobý nehmotný majetok.</t>
  </si>
  <si>
    <t xml:space="preserve">Vedenie spoločnosti navrhuje rozdeliť zisk  za rok 2014 nasledovne: </t>
  </si>
  <si>
    <r>
      <t xml:space="preserve">Valné zhromaždenie spoločnosti, ktoré sa konalo dňa 25.4.2014 schválilo </t>
    </r>
    <r>
      <rPr>
        <sz val="10"/>
        <rFont val="Arial"/>
        <family val="2"/>
        <charset val="238"/>
      </rPr>
      <t xml:space="preserve">rozdelenie zisku  za rok 2013. </t>
    </r>
  </si>
  <si>
    <t>Spoločnosť nemá povinnosť vypracovať prehlad peňažných tokov.</t>
  </si>
  <si>
    <t>RIBE Holding GmbH</t>
  </si>
  <si>
    <r>
      <t>k)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Vlastné imanie</t>
    </r>
  </si>
  <si>
    <r>
      <t>l)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Transakcie v cudzích menách</t>
    </r>
  </si>
  <si>
    <r>
      <t>m)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Výnosy</t>
    </r>
  </si>
  <si>
    <r>
      <t>n)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Finančný/operatívny lízing</t>
    </r>
  </si>
  <si>
    <t xml:space="preserve">14. </t>
  </si>
  <si>
    <t>16.</t>
  </si>
  <si>
    <t xml:space="preserve">18. </t>
  </si>
  <si>
    <t>05.2.2015</t>
  </si>
  <si>
    <r>
      <t>o)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Daň z príjmu</t>
    </r>
  </si>
  <si>
    <t>O</t>
  </si>
  <si>
    <t>t</t>
  </si>
  <si>
    <t>l</t>
  </si>
  <si>
    <t>ž</t>
  </si>
  <si>
    <t>č</t>
  </si>
  <si>
    <t>í</t>
  </si>
  <si>
    <t>Á</t>
  </si>
  <si>
    <t>Spoločnosť prenajíma dlhodobý majetok /výrobné priestory/ sesterskej spoločnosti RIBE Slovakia, k.s., na základe</t>
  </si>
  <si>
    <t xml:space="preserve"> uzatvorenej zmluvy na dobu neurčitú.</t>
  </si>
  <si>
    <t>ý</t>
  </si>
  <si>
    <t xml:space="preserve">, </t>
  </si>
  <si>
    <t>V</t>
  </si>
</sst>
</file>

<file path=xl/styles.xml><?xml version="1.0" encoding="utf-8"?>
<styleSheet xmlns="http://schemas.openxmlformats.org/spreadsheetml/2006/main">
  <numFmts count="2">
    <numFmt numFmtId="164" formatCode="_-* #,##0.00\ &quot;Sk&quot;_-;\-* #,##0.00\ &quot;Sk&quot;_-;_-* &quot;-&quot;??\ &quot;Sk&quot;_-;_-@_-"/>
    <numFmt numFmtId="165" formatCode="#,##0.00\ &quot;€&quot;"/>
  </numFmts>
  <fonts count="8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Times New Roman CE"/>
      <family val="1"/>
      <charset val="238"/>
    </font>
    <font>
      <sz val="8"/>
      <name val="Arial CE"/>
      <family val="2"/>
      <charset val="238"/>
    </font>
    <font>
      <sz val="8"/>
      <name val="Times New Roman CE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10"/>
      <color indexed="13"/>
      <name val="Arial"/>
      <family val="2"/>
      <charset val="238"/>
    </font>
    <font>
      <sz val="8"/>
      <name val="Verdana"/>
      <family val="2"/>
      <charset val="238"/>
    </font>
    <font>
      <sz val="10"/>
      <name val="Verdana"/>
      <family val="2"/>
      <charset val="238"/>
    </font>
    <font>
      <sz val="9"/>
      <name val="Verdana"/>
      <family val="2"/>
      <charset val="238"/>
    </font>
    <font>
      <sz val="11"/>
      <name val="Verdana"/>
      <family val="2"/>
      <charset val="238"/>
    </font>
    <font>
      <sz val="16"/>
      <name val="Verdana"/>
      <family val="2"/>
      <charset val="238"/>
    </font>
    <font>
      <b/>
      <sz val="9"/>
      <name val="Verdana"/>
      <family val="2"/>
      <charset val="238"/>
    </font>
    <font>
      <b/>
      <sz val="8"/>
      <name val="Verdana"/>
      <family val="2"/>
      <charset val="238"/>
    </font>
    <font>
      <b/>
      <i/>
      <sz val="8"/>
      <name val="Verdana"/>
      <family val="2"/>
      <charset val="238"/>
    </font>
    <font>
      <b/>
      <sz val="16"/>
      <name val="Verdana"/>
      <family val="2"/>
      <charset val="238"/>
    </font>
    <font>
      <b/>
      <sz val="8"/>
      <color indexed="10"/>
      <name val="Verdana"/>
      <family val="2"/>
      <charset val="238"/>
    </font>
    <font>
      <b/>
      <sz val="10"/>
      <name val="Verdana"/>
      <family val="2"/>
      <charset val="238"/>
    </font>
    <font>
      <i/>
      <sz val="8"/>
      <name val="Verdana"/>
      <family val="2"/>
      <charset val="238"/>
    </font>
    <font>
      <b/>
      <sz val="8"/>
      <name val="Verdana"/>
      <family val="2"/>
    </font>
    <font>
      <sz val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theme="0"/>
      <name val="Verdana"/>
      <family val="2"/>
      <charset val="238"/>
    </font>
    <font>
      <sz val="8"/>
      <color theme="0"/>
      <name val="Verdana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7"/>
      <name val="Times New Roman"/>
      <family val="1"/>
      <charset val="238"/>
    </font>
    <font>
      <b/>
      <i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u/>
      <sz val="10"/>
      <color indexed="8"/>
      <name val="Calibri"/>
      <family val="2"/>
      <charset val="238"/>
    </font>
    <font>
      <b/>
      <u/>
      <sz val="10"/>
      <color indexed="8"/>
      <name val="Arial"/>
      <family val="2"/>
      <charset val="238"/>
    </font>
    <font>
      <b/>
      <sz val="7.5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charset val="238"/>
    </font>
    <font>
      <b/>
      <i/>
      <sz val="11"/>
      <color rgb="FFFF0000"/>
      <name val="Calibri"/>
      <family val="2"/>
      <charset val="238"/>
      <scheme val="minor"/>
    </font>
    <font>
      <b/>
      <sz val="10"/>
      <name val="Arial CE"/>
      <charset val="238"/>
    </font>
    <font>
      <b/>
      <sz val="8"/>
      <name val="Arial CE"/>
      <charset val="238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Helv"/>
    </font>
    <font>
      <i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6" fillId="0" borderId="0" applyFont="0" applyFill="0" applyBorder="0" applyAlignment="0" applyProtection="0"/>
    <xf numFmtId="0" fontId="12" fillId="0" borderId="0"/>
    <xf numFmtId="0" fontId="5" fillId="0" borderId="0"/>
    <xf numFmtId="9" fontId="5" fillId="0" borderId="0" applyFont="0" applyFill="0" applyBorder="0" applyAlignment="0" applyProtection="0"/>
    <xf numFmtId="0" fontId="76" fillId="0" borderId="0"/>
  </cellStyleXfs>
  <cellXfs count="1462">
    <xf numFmtId="0" fontId="0" fillId="0" borderId="0" xfId="0"/>
    <xf numFmtId="0" fontId="7" fillId="0" borderId="0" xfId="0" applyFont="1" applyBorder="1"/>
    <xf numFmtId="0" fontId="7" fillId="0" borderId="0" xfId="0" applyFont="1"/>
    <xf numFmtId="0" fontId="7" fillId="0" borderId="0" xfId="0" applyFont="1" applyFill="1" applyBorder="1"/>
    <xf numFmtId="49" fontId="9" fillId="0" borderId="0" xfId="0" applyNumberFormat="1" applyFont="1" applyBorder="1" applyAlignment="1">
      <alignment horizontal="center" vertical="center"/>
    </xf>
    <xf numFmtId="0" fontId="13" fillId="0" borderId="0" xfId="0" applyFont="1" applyAlignment="1"/>
    <xf numFmtId="0" fontId="12" fillId="0" borderId="0" xfId="0" applyFont="1" applyAlignment="1"/>
    <xf numFmtId="0" fontId="12" fillId="0" borderId="0" xfId="0" applyFont="1" applyBorder="1" applyAlignment="1"/>
    <xf numFmtId="0" fontId="13" fillId="0" borderId="0" xfId="0" applyFont="1" applyBorder="1" applyAlignment="1"/>
    <xf numFmtId="0" fontId="12" fillId="0" borderId="0" xfId="0" applyFont="1" applyBorder="1" applyAlignment="1">
      <alignment wrapText="1"/>
    </xf>
    <xf numFmtId="0" fontId="14" fillId="0" borderId="0" xfId="0" applyFont="1" applyAlignment="1"/>
    <xf numFmtId="0" fontId="14" fillId="0" borderId="0" xfId="0" applyFont="1" applyBorder="1" applyAlignment="1">
      <alignment wrapText="1"/>
    </xf>
    <xf numFmtId="0" fontId="12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49" fontId="14" fillId="0" borderId="0" xfId="0" applyNumberFormat="1" applyFont="1"/>
    <xf numFmtId="3" fontId="14" fillId="0" borderId="0" xfId="0" applyNumberFormat="1" applyFont="1"/>
    <xf numFmtId="3" fontId="12" fillId="0" borderId="0" xfId="0" applyNumberFormat="1" applyFont="1"/>
    <xf numFmtId="0" fontId="12" fillId="0" borderId="0" xfId="0" applyFont="1" applyAlignment="1">
      <alignment wrapText="1"/>
    </xf>
    <xf numFmtId="49" fontId="12" fillId="0" borderId="0" xfId="0" applyNumberFormat="1" applyFont="1"/>
    <xf numFmtId="0" fontId="10" fillId="0" borderId="0" xfId="0" applyFont="1" applyFill="1" applyBorder="1" applyAlignment="1">
      <alignment horizontal="center" wrapText="1"/>
    </xf>
    <xf numFmtId="0" fontId="11" fillId="0" borderId="0" xfId="0" applyFont="1" applyFill="1" applyBorder="1"/>
    <xf numFmtId="0" fontId="12" fillId="0" borderId="0" xfId="0" applyFont="1" applyFill="1" applyBorder="1"/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 shrinkToFit="1"/>
    </xf>
    <xf numFmtId="49" fontId="13" fillId="0" borderId="0" xfId="0" applyNumberFormat="1" applyFont="1" applyBorder="1" applyAlignment="1">
      <alignment horizontal="center" vertical="center"/>
    </xf>
    <xf numFmtId="0" fontId="10" fillId="0" borderId="0" xfId="0" applyFont="1" applyBorder="1"/>
    <xf numFmtId="0" fontId="11" fillId="0" borderId="0" xfId="0" applyFont="1" applyBorder="1"/>
    <xf numFmtId="0" fontId="12" fillId="0" borderId="0" xfId="0" applyFont="1" applyBorder="1"/>
    <xf numFmtId="0" fontId="13" fillId="0" borderId="0" xfId="0" applyFont="1" applyBorder="1"/>
    <xf numFmtId="0" fontId="15" fillId="0" borderId="0" xfId="0" applyFont="1" applyBorder="1" applyAlignment="1">
      <alignment vertical="center" wrapText="1" shrinkToFit="1"/>
    </xf>
    <xf numFmtId="49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vertical="center" wrapText="1" shrinkToFi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/>
    </xf>
    <xf numFmtId="0" fontId="14" fillId="0" borderId="0" xfId="0" applyFont="1" applyBorder="1"/>
    <xf numFmtId="0" fontId="12" fillId="0" borderId="1" xfId="0" applyFont="1" applyBorder="1" applyAlignment="1"/>
    <xf numFmtId="0" fontId="12" fillId="0" borderId="1" xfId="0" applyFont="1" applyBorder="1"/>
    <xf numFmtId="0" fontId="14" fillId="0" borderId="0" xfId="0" applyFont="1" applyAlignment="1">
      <alignment vertical="top" wrapText="1"/>
    </xf>
    <xf numFmtId="0" fontId="16" fillId="2" borderId="0" xfId="0" applyFont="1" applyFill="1"/>
    <xf numFmtId="0" fontId="17" fillId="0" borderId="0" xfId="0" applyFont="1" applyAlignment="1">
      <alignment vertical="center"/>
    </xf>
    <xf numFmtId="0" fontId="17" fillId="0" borderId="0" xfId="0" applyFont="1" applyAlignment="1"/>
    <xf numFmtId="0" fontId="18" fillId="0" borderId="0" xfId="0" applyFont="1" applyAlignment="1"/>
    <xf numFmtId="0" fontId="18" fillId="0" borderId="0" xfId="0" applyFont="1" applyAlignment="1">
      <alignment horizontal="right"/>
    </xf>
    <xf numFmtId="0" fontId="19" fillId="0" borderId="0" xfId="0" applyFont="1" applyBorder="1" applyAlignment="1"/>
    <xf numFmtId="0" fontId="17" fillId="0" borderId="0" xfId="0" applyFont="1" applyBorder="1" applyAlignment="1"/>
    <xf numFmtId="0" fontId="20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1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0" xfId="0" applyFont="1" applyAlignment="1"/>
    <xf numFmtId="0" fontId="19" fillId="0" borderId="4" xfId="0" applyFont="1" applyBorder="1" applyAlignment="1"/>
    <xf numFmtId="0" fontId="19" fillId="0" borderId="6" xfId="0" applyFont="1" applyBorder="1" applyAlignment="1"/>
    <xf numFmtId="0" fontId="19" fillId="0" borderId="0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8" xfId="0" applyFont="1" applyBorder="1" applyAlignment="1"/>
    <xf numFmtId="0" fontId="19" fillId="0" borderId="9" xfId="0" applyFont="1" applyBorder="1" applyAlignment="1"/>
    <xf numFmtId="0" fontId="17" fillId="0" borderId="7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3" xfId="0" applyFont="1" applyBorder="1" applyAlignment="1"/>
    <xf numFmtId="0" fontId="17" fillId="0" borderId="4" xfId="0" applyFont="1" applyBorder="1" applyAlignment="1"/>
    <xf numFmtId="0" fontId="23" fillId="0" borderId="7" xfId="0" applyFont="1" applyBorder="1" applyAlignment="1">
      <alignment horizontal="left" vertical="center"/>
    </xf>
    <xf numFmtId="0" fontId="17" fillId="0" borderId="10" xfId="0" applyFont="1" applyBorder="1" applyAlignment="1"/>
    <xf numFmtId="0" fontId="17" fillId="0" borderId="2" xfId="0" applyFont="1" applyBorder="1" applyAlignment="1"/>
    <xf numFmtId="0" fontId="17" fillId="0" borderId="5" xfId="0" applyFont="1" applyBorder="1" applyAlignment="1"/>
    <xf numFmtId="0" fontId="17" fillId="0" borderId="7" xfId="0" applyFont="1" applyBorder="1" applyAlignment="1">
      <alignment horizontal="center"/>
    </xf>
    <xf numFmtId="0" fontId="17" fillId="0" borderId="6" xfId="0" applyFont="1" applyBorder="1" applyAlignment="1"/>
    <xf numFmtId="0" fontId="17" fillId="0" borderId="1" xfId="0" applyFont="1" applyBorder="1" applyAlignment="1"/>
    <xf numFmtId="0" fontId="17" fillId="0" borderId="0" xfId="0" applyFont="1" applyBorder="1" applyAlignment="1">
      <alignment horizontal="center"/>
    </xf>
    <xf numFmtId="0" fontId="17" fillId="0" borderId="8" xfId="0" applyFont="1" applyBorder="1" applyAlignment="1"/>
    <xf numFmtId="0" fontId="17" fillId="0" borderId="0" xfId="0" applyFont="1" applyBorder="1" applyAlignment="1">
      <alignment horizontal="left"/>
    </xf>
    <xf numFmtId="0" fontId="17" fillId="0" borderId="11" xfId="0" applyFont="1" applyBorder="1" applyAlignment="1"/>
    <xf numFmtId="0" fontId="17" fillId="0" borderId="9" xfId="0" applyFont="1" applyBorder="1" applyAlignment="1"/>
    <xf numFmtId="0" fontId="18" fillId="0" borderId="0" xfId="0" applyFont="1" applyBorder="1" applyAlignment="1"/>
    <xf numFmtId="0" fontId="18" fillId="0" borderId="0" xfId="0" applyFont="1" applyBorder="1" applyAlignment="1">
      <alignment horizontal="left" vertical="top" indent="1"/>
    </xf>
    <xf numFmtId="0" fontId="21" fillId="0" borderId="10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19" fillId="0" borderId="4" xfId="0" applyFont="1" applyBorder="1" applyAlignment="1">
      <alignment horizontal="center"/>
    </xf>
    <xf numFmtId="0" fontId="18" fillId="0" borderId="0" xfId="0" applyFont="1"/>
    <xf numFmtId="0" fontId="19" fillId="0" borderId="7" xfId="0" applyFont="1" applyBorder="1" applyAlignment="1"/>
    <xf numFmtId="0" fontId="19" fillId="0" borderId="0" xfId="0" applyFont="1" applyBorder="1" applyAlignment="1">
      <alignment horizontal="left" vertical="top" indent="1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7" fillId="0" borderId="15" xfId="0" applyFont="1" applyBorder="1" applyAlignment="1"/>
    <xf numFmtId="0" fontId="19" fillId="0" borderId="0" xfId="0" applyFont="1"/>
    <xf numFmtId="0" fontId="23" fillId="3" borderId="5" xfId="0" applyFont="1" applyFill="1" applyBorder="1" applyAlignment="1">
      <alignment horizontal="center"/>
    </xf>
    <xf numFmtId="0" fontId="23" fillId="3" borderId="7" xfId="0" applyFont="1" applyFill="1" applyBorder="1" applyAlignment="1">
      <alignment horizontal="center"/>
    </xf>
    <xf numFmtId="0" fontId="23" fillId="3" borderId="15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/>
    </xf>
    <xf numFmtId="0" fontId="23" fillId="3" borderId="4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17" fillId="3" borderId="15" xfId="0" applyFont="1" applyFill="1" applyBorder="1"/>
    <xf numFmtId="0" fontId="23" fillId="0" borderId="7" xfId="0" applyFont="1" applyBorder="1" applyAlignment="1">
      <alignment horizontal="left" vertical="center" wrapText="1" shrinkToFit="1"/>
    </xf>
    <xf numFmtId="0" fontId="17" fillId="0" borderId="7" xfId="0" applyFont="1" applyBorder="1" applyAlignment="1">
      <alignment horizontal="left" vertical="center"/>
    </xf>
    <xf numFmtId="0" fontId="17" fillId="0" borderId="7" xfId="0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23" fillId="0" borderId="7" xfId="0" applyNumberFormat="1" applyFont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wrapText="1"/>
    </xf>
    <xf numFmtId="49" fontId="17" fillId="0" borderId="0" xfId="0" applyNumberFormat="1" applyFont="1"/>
    <xf numFmtId="3" fontId="19" fillId="0" borderId="7" xfId="0" applyNumberFormat="1" applyFont="1" applyBorder="1" applyAlignment="1">
      <alignment horizontal="right"/>
    </xf>
    <xf numFmtId="0" fontId="23" fillId="3" borderId="7" xfId="0" applyFont="1" applyFill="1" applyBorder="1" applyAlignment="1">
      <alignment horizontal="center" wrapText="1"/>
    </xf>
    <xf numFmtId="49" fontId="23" fillId="3" borderId="7" xfId="0" applyNumberFormat="1" applyFont="1" applyFill="1" applyBorder="1" applyAlignment="1">
      <alignment horizontal="center" wrapText="1"/>
    </xf>
    <xf numFmtId="0" fontId="23" fillId="0" borderId="7" xfId="0" applyFont="1" applyBorder="1" applyAlignment="1">
      <alignment vertical="center"/>
    </xf>
    <xf numFmtId="0" fontId="23" fillId="0" borderId="7" xfId="0" applyFont="1" applyBorder="1" applyAlignment="1">
      <alignment vertical="center" wrapText="1" shrinkToFit="1"/>
    </xf>
    <xf numFmtId="0" fontId="17" fillId="0" borderId="7" xfId="0" applyFont="1" applyBorder="1" applyAlignment="1">
      <alignment vertical="center" wrapText="1" shrinkToFit="1"/>
    </xf>
    <xf numFmtId="0" fontId="17" fillId="0" borderId="7" xfId="0" applyFont="1" applyBorder="1" applyAlignment="1">
      <alignment vertical="center"/>
    </xf>
    <xf numFmtId="3" fontId="22" fillId="0" borderId="7" xfId="0" applyNumberFormat="1" applyFont="1" applyBorder="1"/>
    <xf numFmtId="3" fontId="19" fillId="0" borderId="7" xfId="0" applyNumberFormat="1" applyFont="1" applyBorder="1"/>
    <xf numFmtId="0" fontId="18" fillId="0" borderId="0" xfId="0" applyFont="1" applyBorder="1"/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Border="1"/>
    <xf numFmtId="0" fontId="27" fillId="0" borderId="0" xfId="0" applyFont="1" applyBorder="1"/>
    <xf numFmtId="0" fontId="17" fillId="0" borderId="0" xfId="0" applyFont="1" applyBorder="1"/>
    <xf numFmtId="49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 indent="1"/>
    </xf>
    <xf numFmtId="0" fontId="23" fillId="0" borderId="0" xfId="0" applyFont="1" applyBorder="1" applyAlignment="1">
      <alignment vertical="center" wrapText="1" shrinkToFit="1"/>
    </xf>
    <xf numFmtId="0" fontId="19" fillId="0" borderId="0" xfId="0" applyFont="1" applyBorder="1"/>
    <xf numFmtId="0" fontId="17" fillId="0" borderId="7" xfId="0" applyFont="1" applyBorder="1" applyAlignment="1">
      <alignment horizontal="left" vertical="center" indent="1"/>
    </xf>
    <xf numFmtId="0" fontId="23" fillId="0" borderId="7" xfId="0" applyFont="1" applyBorder="1" applyAlignment="1">
      <alignment horizontal="left" vertical="center" indent="1"/>
    </xf>
    <xf numFmtId="0" fontId="17" fillId="0" borderId="14" xfId="0" applyFont="1" applyBorder="1" applyAlignment="1">
      <alignment vertical="center" wrapText="1" shrinkToFit="1"/>
    </xf>
    <xf numFmtId="0" fontId="17" fillId="0" borderId="13" xfId="0" applyFont="1" applyBorder="1" applyAlignment="1">
      <alignment vertical="center" wrapText="1" shrinkToFit="1"/>
    </xf>
    <xf numFmtId="49" fontId="17" fillId="0" borderId="7" xfId="0" applyNumberFormat="1" applyFont="1" applyBorder="1" applyAlignment="1">
      <alignment vertical="center" wrapText="1" shrinkToFit="1"/>
    </xf>
    <xf numFmtId="0" fontId="17" fillId="0" borderId="1" xfId="0" applyFont="1" applyBorder="1" applyAlignment="1">
      <alignment horizontal="left"/>
    </xf>
    <xf numFmtId="0" fontId="28" fillId="0" borderId="0" xfId="0" applyFont="1" applyBorder="1" applyAlignment="1"/>
    <xf numFmtId="0" fontId="17" fillId="3" borderId="7" xfId="0" applyFont="1" applyFill="1" applyBorder="1"/>
    <xf numFmtId="0" fontId="23" fillId="3" borderId="0" xfId="0" applyFont="1" applyFill="1" applyBorder="1"/>
    <xf numFmtId="0" fontId="9" fillId="0" borderId="0" xfId="0" applyFont="1"/>
    <xf numFmtId="0" fontId="17" fillId="0" borderId="7" xfId="0" applyFont="1" applyFill="1" applyBorder="1" applyAlignment="1">
      <alignment vertical="center" wrapText="1" shrinkToFit="1"/>
    </xf>
    <xf numFmtId="0" fontId="23" fillId="0" borderId="14" xfId="0" applyFont="1" applyBorder="1" applyAlignment="1">
      <alignment vertical="center" wrapText="1" shrinkToFit="1"/>
    </xf>
    <xf numFmtId="0" fontId="23" fillId="0" borderId="7" xfId="0" applyFont="1" applyFill="1" applyBorder="1" applyAlignment="1">
      <alignment vertical="center" wrapText="1" shrinkToFit="1"/>
    </xf>
    <xf numFmtId="0" fontId="9" fillId="0" borderId="0" xfId="0" applyFont="1" applyBorder="1"/>
    <xf numFmtId="0" fontId="23" fillId="0" borderId="0" xfId="0" applyFont="1" applyFill="1" applyBorder="1" applyAlignment="1">
      <alignment horizontal="center" wrapText="1"/>
    </xf>
    <xf numFmtId="0" fontId="17" fillId="0" borderId="7" xfId="0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center" vertical="center"/>
    </xf>
    <xf numFmtId="49" fontId="30" fillId="0" borderId="7" xfId="0" applyNumberFormat="1" applyFont="1" applyBorder="1" applyAlignment="1">
      <alignment horizontal="center" vertical="center"/>
    </xf>
    <xf numFmtId="3" fontId="22" fillId="0" borderId="7" xfId="0" applyNumberFormat="1" applyFont="1" applyFill="1" applyBorder="1" applyAlignment="1">
      <alignment horizontal="right"/>
    </xf>
    <xf numFmtId="3" fontId="22" fillId="0" borderId="7" xfId="0" applyNumberFormat="1" applyFont="1" applyFill="1" applyBorder="1"/>
    <xf numFmtId="3" fontId="32" fillId="0" borderId="7" xfId="0" applyNumberFormat="1" applyFont="1" applyFill="1" applyBorder="1"/>
    <xf numFmtId="3" fontId="19" fillId="0" borderId="7" xfId="0" applyNumberFormat="1" applyFont="1" applyFill="1" applyBorder="1" applyAlignment="1">
      <alignment horizontal="right"/>
    </xf>
    <xf numFmtId="0" fontId="17" fillId="0" borderId="12" xfId="0" applyFont="1" applyBorder="1" applyAlignment="1">
      <alignment horizontal="left" vertical="center"/>
    </xf>
    <xf numFmtId="49" fontId="17" fillId="0" borderId="8" xfId="0" applyNumberFormat="1" applyFont="1" applyBorder="1" applyAlignment="1">
      <alignment horizontal="center" vertical="center"/>
    </xf>
    <xf numFmtId="0" fontId="17" fillId="4" borderId="0" xfId="0" applyFont="1" applyFill="1" applyAlignment="1">
      <alignment vertical="center"/>
    </xf>
    <xf numFmtId="0" fontId="17" fillId="4" borderId="0" xfId="0" applyFont="1" applyFill="1" applyAlignment="1"/>
    <xf numFmtId="0" fontId="18" fillId="4" borderId="0" xfId="0" applyFont="1" applyFill="1" applyAlignment="1"/>
    <xf numFmtId="0" fontId="18" fillId="4" borderId="0" xfId="0" applyFont="1" applyFill="1" applyAlignment="1">
      <alignment horizontal="right"/>
    </xf>
    <xf numFmtId="0" fontId="20" fillId="4" borderId="0" xfId="0" applyFont="1" applyFill="1" applyBorder="1" applyAlignment="1">
      <alignment wrapText="1"/>
    </xf>
    <xf numFmtId="0" fontId="18" fillId="4" borderId="0" xfId="0" applyFont="1" applyFill="1" applyBorder="1" applyAlignment="1">
      <alignment wrapText="1"/>
    </xf>
    <xf numFmtId="0" fontId="19" fillId="4" borderId="0" xfId="0" applyFont="1" applyFill="1" applyBorder="1" applyAlignment="1"/>
    <xf numFmtId="0" fontId="17" fillId="4" borderId="0" xfId="0" applyFont="1" applyFill="1" applyBorder="1" applyAlignment="1"/>
    <xf numFmtId="0" fontId="17" fillId="4" borderId="0" xfId="0" applyFont="1" applyFill="1" applyAlignment="1">
      <alignment horizontal="center"/>
    </xf>
    <xf numFmtId="0" fontId="17" fillId="4" borderId="10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17" fillId="4" borderId="5" xfId="0" applyFont="1" applyFill="1" applyBorder="1" applyAlignment="1">
      <alignment horizontal="center"/>
    </xf>
    <xf numFmtId="0" fontId="17" fillId="4" borderId="3" xfId="0" applyFont="1" applyFill="1" applyBorder="1" applyAlignment="1"/>
    <xf numFmtId="0" fontId="17" fillId="4" borderId="4" xfId="0" applyFont="1" applyFill="1" applyBorder="1" applyAlignment="1"/>
    <xf numFmtId="0" fontId="19" fillId="4" borderId="7" xfId="0" applyFont="1" applyFill="1" applyBorder="1" applyAlignment="1"/>
    <xf numFmtId="0" fontId="19" fillId="4" borderId="4" xfId="0" applyFont="1" applyFill="1" applyBorder="1" applyAlignment="1"/>
    <xf numFmtId="0" fontId="17" fillId="4" borderId="10" xfId="0" applyFont="1" applyFill="1" applyBorder="1" applyAlignment="1"/>
    <xf numFmtId="0" fontId="17" fillId="4" borderId="2" xfId="0" applyFont="1" applyFill="1" applyBorder="1" applyAlignment="1"/>
    <xf numFmtId="0" fontId="17" fillId="4" borderId="5" xfId="0" applyFont="1" applyFill="1" applyBorder="1" applyAlignment="1"/>
    <xf numFmtId="0" fontId="19" fillId="4" borderId="7" xfId="0" applyFont="1" applyFill="1" applyBorder="1" applyAlignment="1">
      <alignment horizontal="center"/>
    </xf>
    <xf numFmtId="0" fontId="19" fillId="4" borderId="6" xfId="0" applyFont="1" applyFill="1" applyBorder="1" applyAlignment="1"/>
    <xf numFmtId="0" fontId="17" fillId="4" borderId="8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17" fillId="4" borderId="0" xfId="0" applyFont="1" applyFill="1" applyBorder="1" applyAlignment="1">
      <alignment horizontal="left"/>
    </xf>
    <xf numFmtId="0" fontId="17" fillId="4" borderId="1" xfId="0" applyFont="1" applyFill="1" applyBorder="1" applyAlignment="1"/>
    <xf numFmtId="0" fontId="19" fillId="4" borderId="0" xfId="0" applyFont="1" applyFill="1" applyBorder="1" applyAlignment="1">
      <alignment horizontal="center"/>
    </xf>
    <xf numFmtId="0" fontId="17" fillId="4" borderId="6" xfId="0" applyFont="1" applyFill="1" applyBorder="1" applyAlignment="1"/>
    <xf numFmtId="0" fontId="17" fillId="4" borderId="8" xfId="0" applyFont="1" applyFill="1" applyBorder="1" applyAlignment="1"/>
    <xf numFmtId="0" fontId="17" fillId="4" borderId="7" xfId="0" applyFont="1" applyFill="1" applyBorder="1" applyAlignment="1"/>
    <xf numFmtId="0" fontId="17" fillId="4" borderId="1" xfId="0" applyFont="1" applyFill="1" applyBorder="1" applyAlignment="1">
      <alignment horizontal="left"/>
    </xf>
    <xf numFmtId="0" fontId="19" fillId="4" borderId="13" xfId="0" applyFont="1" applyFill="1" applyBorder="1" applyAlignment="1">
      <alignment horizontal="center"/>
    </xf>
    <xf numFmtId="0" fontId="28" fillId="4" borderId="0" xfId="0" applyFont="1" applyFill="1" applyBorder="1" applyAlignment="1"/>
    <xf numFmtId="0" fontId="19" fillId="4" borderId="2" xfId="0" applyFont="1" applyFill="1" applyBorder="1" applyAlignment="1">
      <alignment horizontal="center"/>
    </xf>
    <xf numFmtId="0" fontId="19" fillId="4" borderId="4" xfId="0" applyFont="1" applyFill="1" applyBorder="1" applyAlignment="1">
      <alignment horizontal="center"/>
    </xf>
    <xf numFmtId="0" fontId="17" fillId="4" borderId="9" xfId="0" applyFont="1" applyFill="1" applyBorder="1" applyAlignment="1"/>
    <xf numFmtId="0" fontId="17" fillId="4" borderId="11" xfId="0" applyFont="1" applyFill="1" applyBorder="1" applyAlignment="1"/>
    <xf numFmtId="0" fontId="19" fillId="4" borderId="12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7" fillId="4" borderId="0" xfId="0" applyFont="1" applyFill="1" applyBorder="1" applyAlignment="1">
      <alignment horizontal="center"/>
    </xf>
    <xf numFmtId="0" fontId="19" fillId="4" borderId="9" xfId="0" applyFont="1" applyFill="1" applyBorder="1" applyAlignment="1"/>
    <xf numFmtId="0" fontId="18" fillId="4" borderId="7" xfId="0" applyFont="1" applyFill="1" applyBorder="1" applyAlignment="1">
      <alignment horizontal="center"/>
    </xf>
    <xf numFmtId="0" fontId="18" fillId="4" borderId="0" xfId="0" applyFont="1" applyFill="1" applyBorder="1" applyAlignment="1">
      <alignment horizontal="center"/>
    </xf>
    <xf numFmtId="0" fontId="18" fillId="4" borderId="12" xfId="0" applyFont="1" applyFill="1" applyBorder="1" applyAlignment="1">
      <alignment horizontal="center"/>
    </xf>
    <xf numFmtId="0" fontId="18" fillId="4" borderId="4" xfId="0" applyFont="1" applyFill="1" applyBorder="1" applyAlignment="1">
      <alignment horizontal="center"/>
    </xf>
    <xf numFmtId="0" fontId="17" fillId="3" borderId="0" xfId="0" applyFont="1" applyFill="1" applyBorder="1"/>
    <xf numFmtId="0" fontId="19" fillId="4" borderId="8" xfId="0" applyFont="1" applyFill="1" applyBorder="1" applyAlignment="1">
      <alignment horizontal="center"/>
    </xf>
    <xf numFmtId="0" fontId="19" fillId="4" borderId="10" xfId="0" applyFont="1" applyFill="1" applyBorder="1" applyAlignment="1"/>
    <xf numFmtId="0" fontId="19" fillId="4" borderId="2" xfId="0" applyFont="1" applyFill="1" applyBorder="1" applyAlignment="1"/>
    <xf numFmtId="0" fontId="19" fillId="4" borderId="5" xfId="0" applyFont="1" applyFill="1" applyBorder="1" applyAlignment="1"/>
    <xf numFmtId="0" fontId="33" fillId="0" borderId="7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4" borderId="7" xfId="0" applyFont="1" applyFill="1" applyBorder="1" applyAlignment="1">
      <alignment horizontal="center"/>
    </xf>
    <xf numFmtId="0" fontId="33" fillId="4" borderId="12" xfId="0" applyFont="1" applyFill="1" applyBorder="1" applyAlignment="1">
      <alignment horizontal="center"/>
    </xf>
    <xf numFmtId="0" fontId="33" fillId="4" borderId="1" xfId="0" applyFont="1" applyFill="1" applyBorder="1" applyAlignment="1">
      <alignment horizontal="center"/>
    </xf>
    <xf numFmtId="0" fontId="33" fillId="4" borderId="0" xfId="0" applyFont="1" applyFill="1" applyBorder="1" applyAlignment="1">
      <alignment horizontal="center"/>
    </xf>
    <xf numFmtId="0" fontId="34" fillId="4" borderId="0" xfId="0" applyFont="1" applyFill="1" applyBorder="1" applyAlignment="1"/>
    <xf numFmtId="0" fontId="34" fillId="4" borderId="6" xfId="0" applyFont="1" applyFill="1" applyBorder="1" applyAlignment="1"/>
    <xf numFmtId="0" fontId="33" fillId="4" borderId="4" xfId="0" applyFont="1" applyFill="1" applyBorder="1" applyAlignment="1"/>
    <xf numFmtId="0" fontId="34" fillId="4" borderId="4" xfId="0" applyFont="1" applyFill="1" applyBorder="1" applyAlignment="1"/>
    <xf numFmtId="0" fontId="34" fillId="4" borderId="3" xfId="0" applyFont="1" applyFill="1" applyBorder="1" applyAlignment="1"/>
    <xf numFmtId="0" fontId="34" fillId="4" borderId="9" xfId="0" applyFont="1" applyFill="1" applyBorder="1" applyAlignment="1"/>
    <xf numFmtId="0" fontId="34" fillId="4" borderId="10" xfId="0" applyFont="1" applyFill="1" applyBorder="1" applyAlignment="1"/>
    <xf numFmtId="0" fontId="34" fillId="4" borderId="2" xfId="0" applyFont="1" applyFill="1" applyBorder="1" applyAlignment="1"/>
    <xf numFmtId="0" fontId="34" fillId="4" borderId="5" xfId="0" applyFont="1" applyFill="1" applyBorder="1" applyAlignment="1"/>
    <xf numFmtId="0" fontId="33" fillId="4" borderId="4" xfId="0" applyFont="1" applyFill="1" applyBorder="1" applyAlignment="1">
      <alignment horizontal="center"/>
    </xf>
    <xf numFmtId="0" fontId="33" fillId="0" borderId="7" xfId="0" applyFont="1" applyBorder="1" applyAlignment="1"/>
    <xf numFmtId="0" fontId="33" fillId="0" borderId="4" xfId="0" applyFont="1" applyBorder="1" applyAlignment="1">
      <alignment horizontal="center"/>
    </xf>
    <xf numFmtId="0" fontId="34" fillId="0" borderId="10" xfId="0" applyFont="1" applyBorder="1" applyAlignment="1"/>
    <xf numFmtId="0" fontId="34" fillId="0" borderId="2" xfId="0" applyFont="1" applyBorder="1" applyAlignment="1"/>
    <xf numFmtId="0" fontId="34" fillId="0" borderId="5" xfId="0" applyFont="1" applyBorder="1" applyAlignment="1"/>
    <xf numFmtId="0" fontId="33" fillId="0" borderId="12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4" fillId="0" borderId="3" xfId="0" applyFont="1" applyBorder="1" applyAlignment="1"/>
    <xf numFmtId="0" fontId="34" fillId="0" borderId="4" xfId="0" applyFont="1" applyBorder="1" applyAlignment="1"/>
    <xf numFmtId="0" fontId="34" fillId="0" borderId="9" xfId="0" applyFont="1" applyBorder="1" applyAlignment="1"/>
    <xf numFmtId="0" fontId="17" fillId="4" borderId="0" xfId="0" applyFont="1" applyFill="1" applyBorder="1" applyAlignment="1">
      <alignment wrapText="1"/>
    </xf>
    <xf numFmtId="0" fontId="12" fillId="0" borderId="0" xfId="2"/>
    <xf numFmtId="0" fontId="5" fillId="0" borderId="0" xfId="3"/>
    <xf numFmtId="0" fontId="5" fillId="0" borderId="0" xfId="3" applyFill="1"/>
    <xf numFmtId="0" fontId="37" fillId="0" borderId="0" xfId="2" applyFont="1" applyFill="1" applyAlignment="1">
      <alignment wrapText="1"/>
    </xf>
    <xf numFmtId="0" fontId="12" fillId="0" borderId="0" xfId="2" applyFill="1"/>
    <xf numFmtId="0" fontId="37" fillId="0" borderId="0" xfId="2" applyFont="1" applyFill="1" applyAlignment="1"/>
    <xf numFmtId="0" fontId="12" fillId="0" borderId="0" xfId="2" applyFont="1" applyFill="1" applyAlignment="1">
      <alignment wrapText="1"/>
    </xf>
    <xf numFmtId="0" fontId="35" fillId="0" borderId="0" xfId="3" applyFont="1"/>
    <xf numFmtId="0" fontId="12" fillId="0" borderId="0" xfId="2" applyFont="1" applyFill="1" applyAlignment="1"/>
    <xf numFmtId="0" fontId="43" fillId="0" borderId="0" xfId="2" applyFont="1"/>
    <xf numFmtId="0" fontId="12" fillId="0" borderId="0" xfId="2" applyFont="1" applyAlignment="1">
      <alignment horizontal="justify" vertical="top" wrapText="1"/>
    </xf>
    <xf numFmtId="0" fontId="12" fillId="0" borderId="0" xfId="2" applyAlignment="1">
      <alignment horizontal="center"/>
    </xf>
    <xf numFmtId="0" fontId="48" fillId="0" borderId="0" xfId="3" applyFont="1"/>
    <xf numFmtId="0" fontId="49" fillId="0" borderId="0" xfId="3" applyFont="1"/>
    <xf numFmtId="0" fontId="50" fillId="0" borderId="0" xfId="3" applyFont="1"/>
    <xf numFmtId="0" fontId="51" fillId="0" borderId="0" xfId="3" applyFont="1"/>
    <xf numFmtId="0" fontId="5" fillId="0" borderId="0" xfId="3" applyFont="1"/>
    <xf numFmtId="0" fontId="41" fillId="0" borderId="0" xfId="3" applyFont="1" applyFill="1" applyBorder="1" applyAlignment="1">
      <alignment horizontal="left" vertical="center" wrapText="1"/>
    </xf>
    <xf numFmtId="3" fontId="41" fillId="0" borderId="0" xfId="3" applyNumberFormat="1" applyFont="1" applyFill="1" applyBorder="1" applyAlignment="1">
      <alignment horizontal="right" vertical="center"/>
    </xf>
    <xf numFmtId="0" fontId="54" fillId="0" borderId="0" xfId="3" applyFont="1"/>
    <xf numFmtId="0" fontId="49" fillId="0" borderId="0" xfId="3" applyFont="1" applyFill="1"/>
    <xf numFmtId="0" fontId="43" fillId="0" borderId="0" xfId="3" applyFont="1"/>
    <xf numFmtId="0" fontId="56" fillId="0" borderId="0" xfId="3" applyFont="1"/>
    <xf numFmtId="0" fontId="5" fillId="0" borderId="0" xfId="3" applyFill="1" applyBorder="1"/>
    <xf numFmtId="0" fontId="49" fillId="0" borderId="0" xfId="3" applyFont="1" applyAlignment="1">
      <alignment vertical="center"/>
    </xf>
    <xf numFmtId="0" fontId="5" fillId="0" borderId="0" xfId="3" applyFont="1" applyFill="1"/>
    <xf numFmtId="0" fontId="49" fillId="0" borderId="0" xfId="3" applyFont="1" applyAlignment="1">
      <alignment vertical="center" wrapText="1"/>
    </xf>
    <xf numFmtId="0" fontId="49" fillId="0" borderId="0" xfId="3" applyFont="1" applyAlignment="1">
      <alignment horizontal="left" vertical="center" wrapText="1"/>
    </xf>
    <xf numFmtId="0" fontId="5" fillId="0" borderId="0" xfId="3" applyFill="1" applyAlignment="1"/>
    <xf numFmtId="0" fontId="37" fillId="0" borderId="0" xfId="2" applyFont="1" applyFill="1" applyAlignment="1">
      <alignment horizontal="left"/>
    </xf>
    <xf numFmtId="0" fontId="13" fillId="0" borderId="0" xfId="2" applyFont="1" applyFill="1" applyBorder="1" applyAlignment="1">
      <alignment horizontal="left" vertical="center" wrapText="1"/>
    </xf>
    <xf numFmtId="3" fontId="13" fillId="0" borderId="0" xfId="2" applyNumberFormat="1" applyFont="1" applyFill="1" applyBorder="1" applyAlignment="1">
      <alignment horizontal="center" vertical="center" wrapText="1"/>
    </xf>
    <xf numFmtId="0" fontId="37" fillId="0" borderId="0" xfId="2" applyFont="1" applyFill="1" applyBorder="1" applyAlignment="1">
      <alignment horizontal="left"/>
    </xf>
    <xf numFmtId="0" fontId="12" fillId="0" borderId="0" xfId="2" applyFont="1"/>
    <xf numFmtId="0" fontId="10" fillId="0" borderId="0" xfId="2" applyFont="1" applyBorder="1" applyAlignment="1">
      <alignment horizontal="left" vertical="center" wrapText="1"/>
    </xf>
    <xf numFmtId="0" fontId="10" fillId="0" borderId="0" xfId="2" applyFont="1" applyBorder="1" applyAlignment="1">
      <alignment horizontal="center" vertical="center" wrapText="1"/>
    </xf>
    <xf numFmtId="0" fontId="5" fillId="0" borderId="0" xfId="3" applyFont="1" applyAlignment="1">
      <alignment horizontal="left" wrapText="1"/>
    </xf>
    <xf numFmtId="0" fontId="5" fillId="0" borderId="0" xfId="3" applyAlignment="1">
      <alignment horizontal="left" wrapText="1"/>
    </xf>
    <xf numFmtId="0" fontId="12" fillId="0" borderId="0" xfId="2" applyAlignment="1">
      <alignment horizontal="center" wrapText="1"/>
    </xf>
    <xf numFmtId="0" fontId="58" fillId="0" borderId="0" xfId="3" applyFont="1"/>
    <xf numFmtId="0" fontId="12" fillId="0" borderId="0" xfId="2" applyAlignment="1">
      <alignment horizontal="left" wrapText="1"/>
    </xf>
    <xf numFmtId="0" fontId="57" fillId="0" borderId="4" xfId="3" applyFont="1" applyFill="1" applyBorder="1"/>
    <xf numFmtId="0" fontId="50" fillId="0" borderId="0" xfId="3" applyFont="1" applyBorder="1"/>
    <xf numFmtId="0" fontId="59" fillId="0" borderId="0" xfId="3" applyFont="1"/>
    <xf numFmtId="0" fontId="41" fillId="0" borderId="0" xfId="3" applyFont="1" applyBorder="1" applyAlignment="1">
      <alignment horizontal="left" vertical="center"/>
    </xf>
    <xf numFmtId="3" fontId="41" fillId="0" borderId="0" xfId="3" applyNumberFormat="1" applyFont="1" applyBorder="1" applyAlignment="1">
      <alignment horizontal="right" vertical="center"/>
    </xf>
    <xf numFmtId="0" fontId="41" fillId="0" borderId="0" xfId="3" applyFont="1" applyBorder="1" applyAlignment="1">
      <alignment horizontal="left" vertical="center" wrapText="1"/>
    </xf>
    <xf numFmtId="3" fontId="10" fillId="0" borderId="0" xfId="2" applyNumberFormat="1" applyFont="1" applyFill="1" applyBorder="1" applyAlignment="1">
      <alignment horizontal="right" vertical="center" wrapText="1"/>
    </xf>
    <xf numFmtId="0" fontId="43" fillId="0" borderId="0" xfId="2" applyFont="1" applyFill="1" applyBorder="1" applyAlignment="1">
      <alignment horizontal="left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5" fillId="0" borderId="0" xfId="3" applyAlignment="1"/>
    <xf numFmtId="0" fontId="49" fillId="0" borderId="0" xfId="3" applyFont="1" applyAlignment="1">
      <alignment horizontal="left" vertical="center"/>
    </xf>
    <xf numFmtId="0" fontId="52" fillId="0" borderId="0" xfId="3" applyFont="1"/>
    <xf numFmtId="0" fontId="40" fillId="0" borderId="4" xfId="3" applyFont="1" applyBorder="1" applyAlignment="1">
      <alignment vertical="center"/>
    </xf>
    <xf numFmtId="0" fontId="41" fillId="0" borderId="0" xfId="3" applyFont="1" applyBorder="1" applyAlignment="1">
      <alignment horizontal="right" vertical="center" wrapText="1"/>
    </xf>
    <xf numFmtId="0" fontId="49" fillId="0" borderId="0" xfId="3" applyFont="1" applyAlignment="1">
      <alignment horizontal="left"/>
    </xf>
    <xf numFmtId="0" fontId="43" fillId="0" borderId="0" xfId="3" applyFont="1" applyAlignment="1">
      <alignment horizontal="left" wrapText="1"/>
    </xf>
    <xf numFmtId="0" fontId="43" fillId="0" borderId="0" xfId="3" applyFont="1" applyBorder="1" applyAlignment="1">
      <alignment horizontal="center"/>
    </xf>
    <xf numFmtId="0" fontId="57" fillId="0" borderId="0" xfId="3" applyFont="1"/>
    <xf numFmtId="0" fontId="41" fillId="0" borderId="0" xfId="3" applyFont="1" applyBorder="1" applyAlignment="1">
      <alignment horizontal="right" vertical="center"/>
    </xf>
    <xf numFmtId="0" fontId="35" fillId="0" borderId="0" xfId="3" applyFont="1" applyFill="1"/>
    <xf numFmtId="0" fontId="64" fillId="0" borderId="0" xfId="3" applyFont="1" applyBorder="1" applyAlignment="1">
      <alignment horizontal="left" vertical="center" wrapText="1"/>
    </xf>
    <xf numFmtId="3" fontId="41" fillId="0" borderId="0" xfId="3" applyNumberFormat="1" applyFont="1" applyBorder="1" applyAlignment="1">
      <alignment horizontal="right" wrapText="1"/>
    </xf>
    <xf numFmtId="0" fontId="5" fillId="0" borderId="0" xfId="3" applyBorder="1"/>
    <xf numFmtId="0" fontId="12" fillId="0" borderId="0" xfId="3" applyFont="1"/>
    <xf numFmtId="0" fontId="71" fillId="0" borderId="0" xfId="3" applyFont="1" applyFill="1"/>
    <xf numFmtId="0" fontId="41" fillId="0" borderId="12" xfId="3" applyFont="1" applyBorder="1"/>
    <xf numFmtId="0" fontId="41" fillId="0" borderId="11" xfId="3" applyFont="1" applyBorder="1"/>
    <xf numFmtId="0" fontId="41" fillId="0" borderId="2" xfId="3" applyFont="1" applyBorder="1"/>
    <xf numFmtId="0" fontId="41" fillId="0" borderId="8" xfId="3" applyFont="1" applyBorder="1"/>
    <xf numFmtId="0" fontId="41" fillId="0" borderId="0" xfId="3" applyFont="1" applyFill="1" applyBorder="1" applyAlignment="1">
      <alignment vertical="top" wrapText="1"/>
    </xf>
    <xf numFmtId="0" fontId="41" fillId="0" borderId="7" xfId="3" applyFont="1" applyBorder="1"/>
    <xf numFmtId="0" fontId="41" fillId="0" borderId="15" xfId="3" applyFont="1" applyBorder="1" applyAlignment="1">
      <alignment horizontal="center"/>
    </xf>
    <xf numFmtId="0" fontId="41" fillId="0" borderId="1" xfId="3" applyFont="1" applyBorder="1"/>
    <xf numFmtId="0" fontId="41" fillId="0" borderId="0" xfId="3" applyFont="1" applyBorder="1"/>
    <xf numFmtId="0" fontId="41" fillId="0" borderId="0" xfId="3" applyFont="1" applyBorder="1" applyAlignment="1">
      <alignment horizontal="center"/>
    </xf>
    <xf numFmtId="0" fontId="41" fillId="0" borderId="6" xfId="3" applyFont="1" applyBorder="1"/>
    <xf numFmtId="0" fontId="41" fillId="0" borderId="4" xfId="3" applyFont="1" applyBorder="1" applyAlignment="1">
      <alignment horizontal="center"/>
    </xf>
    <xf numFmtId="0" fontId="12" fillId="0" borderId="0" xfId="2" applyFont="1" applyAlignment="1">
      <alignment horizontal="justify" vertical="top" wrapText="1"/>
    </xf>
    <xf numFmtId="49" fontId="17" fillId="4" borderId="0" xfId="5" applyNumberFormat="1" applyFont="1" applyFill="1" applyProtection="1"/>
    <xf numFmtId="49" fontId="17" fillId="4" borderId="0" xfId="5" applyNumberFormat="1" applyFont="1" applyFill="1" applyAlignment="1" applyProtection="1">
      <alignment horizontal="right"/>
    </xf>
    <xf numFmtId="49" fontId="17" fillId="4" borderId="0" xfId="5" applyNumberFormat="1" applyFont="1" applyFill="1" applyBorder="1" applyProtection="1"/>
    <xf numFmtId="49" fontId="17" fillId="4" borderId="0" xfId="5" applyNumberFormat="1" applyFont="1" applyFill="1" applyBorder="1" applyAlignment="1" applyProtection="1">
      <alignment horizontal="center"/>
    </xf>
    <xf numFmtId="49" fontId="17" fillId="4" borderId="0" xfId="5" applyNumberFormat="1" applyFont="1" applyFill="1" applyAlignment="1" applyProtection="1"/>
    <xf numFmtId="49" fontId="23" fillId="4" borderId="0" xfId="5" applyNumberFormat="1" applyFont="1" applyFill="1" applyProtection="1"/>
    <xf numFmtId="49" fontId="23" fillId="4" borderId="0" xfId="5" applyNumberFormat="1" applyFont="1" applyFill="1" applyAlignment="1" applyProtection="1">
      <alignment horizontal="center" wrapText="1"/>
    </xf>
    <xf numFmtId="49" fontId="23" fillId="4" borderId="0" xfId="5" applyNumberFormat="1" applyFont="1" applyFill="1" applyAlignment="1" applyProtection="1">
      <alignment wrapText="1"/>
    </xf>
    <xf numFmtId="0" fontId="23" fillId="4" borderId="0" xfId="5" applyNumberFormat="1" applyFont="1" applyFill="1" applyAlignment="1" applyProtection="1">
      <alignment vertical="center"/>
    </xf>
    <xf numFmtId="0" fontId="23" fillId="4" borderId="0" xfId="5" applyNumberFormat="1" applyFont="1" applyFill="1" applyAlignment="1" applyProtection="1">
      <alignment wrapText="1"/>
    </xf>
    <xf numFmtId="49" fontId="17" fillId="4" borderId="7" xfId="5" applyNumberFormat="1" applyFont="1" applyFill="1" applyBorder="1" applyAlignment="1" applyProtection="1">
      <alignment horizontal="center" vertical="center"/>
      <protection locked="0"/>
    </xf>
    <xf numFmtId="49" fontId="23" fillId="4" borderId="0" xfId="5" applyNumberFormat="1" applyFont="1" applyFill="1" applyAlignment="1" applyProtection="1"/>
    <xf numFmtId="49" fontId="17" fillId="4" borderId="7" xfId="5" applyNumberFormat="1" applyFont="1" applyFill="1" applyBorder="1" applyAlignment="1" applyProtection="1">
      <alignment horizontal="center"/>
      <protection locked="0"/>
    </xf>
    <xf numFmtId="49" fontId="17" fillId="4" borderId="0" xfId="5" applyNumberFormat="1" applyFont="1" applyFill="1" applyBorder="1" applyAlignment="1" applyProtection="1">
      <alignment horizontal="center" vertical="center"/>
    </xf>
    <xf numFmtId="49" fontId="28" fillId="4" borderId="0" xfId="5" applyNumberFormat="1" applyFont="1" applyFill="1" applyProtection="1"/>
    <xf numFmtId="49" fontId="17" fillId="4" borderId="7" xfId="5" applyNumberFormat="1" applyFont="1" applyFill="1" applyBorder="1" applyAlignment="1" applyProtection="1">
      <alignment horizontal="center" vertical="center"/>
    </xf>
    <xf numFmtId="0" fontId="28" fillId="4" borderId="0" xfId="5" applyNumberFormat="1" applyFont="1" applyFill="1" applyProtection="1"/>
    <xf numFmtId="0" fontId="17" fillId="4" borderId="7" xfId="5" applyNumberFormat="1" applyFont="1" applyFill="1" applyBorder="1" applyAlignment="1" applyProtection="1">
      <alignment horizontal="center" vertical="center"/>
      <protection locked="0"/>
    </xf>
    <xf numFmtId="49" fontId="17" fillId="4" borderId="0" xfId="5" applyNumberFormat="1" applyFont="1" applyFill="1" applyAlignment="1" applyProtection="1">
      <alignment horizontal="center" vertical="center"/>
    </xf>
    <xf numFmtId="49" fontId="17" fillId="4" borderId="0" xfId="5" applyNumberFormat="1" applyFont="1" applyFill="1" applyBorder="1" applyAlignment="1" applyProtection="1">
      <alignment horizontal="left" vertical="center"/>
    </xf>
    <xf numFmtId="49" fontId="17" fillId="4" borderId="12" xfId="5" applyNumberFormat="1" applyFont="1" applyFill="1" applyBorder="1" applyAlignment="1" applyProtection="1">
      <alignment horizontal="center" vertical="center"/>
      <protection locked="0"/>
    </xf>
    <xf numFmtId="49" fontId="17" fillId="4" borderId="0" xfId="5" applyNumberFormat="1" applyFont="1" applyFill="1" applyBorder="1" applyAlignment="1" applyProtection="1">
      <alignment vertical="center"/>
      <protection locked="0"/>
    </xf>
    <xf numFmtId="49" fontId="17" fillId="4" borderId="0" xfId="5" applyNumberFormat="1" applyFont="1" applyFill="1" applyBorder="1" applyAlignment="1" applyProtection="1">
      <protection locked="0"/>
    </xf>
    <xf numFmtId="0" fontId="50" fillId="4" borderId="0" xfId="3" applyFont="1" applyFill="1"/>
    <xf numFmtId="0" fontId="49" fillId="4" borderId="0" xfId="3" applyFont="1" applyFill="1"/>
    <xf numFmtId="0" fontId="57" fillId="4" borderId="0" xfId="3" applyFont="1" applyFill="1"/>
    <xf numFmtId="0" fontId="77" fillId="4" borderId="0" xfId="3" applyFont="1" applyFill="1"/>
    <xf numFmtId="0" fontId="12" fillId="0" borderId="0" xfId="2" applyFont="1" applyAlignment="1">
      <alignment horizontal="justify" wrapText="1"/>
    </xf>
    <xf numFmtId="0" fontId="12" fillId="0" borderId="0" xfId="2" applyAlignment="1">
      <alignment wrapText="1"/>
    </xf>
    <xf numFmtId="0" fontId="43" fillId="0" borderId="0" xfId="3" applyFont="1" applyAlignment="1">
      <alignment horizontal="left" wrapText="1"/>
    </xf>
    <xf numFmtId="0" fontId="79" fillId="0" borderId="0" xfId="3" applyFont="1"/>
    <xf numFmtId="0" fontId="13" fillId="0" borderId="0" xfId="3" applyFont="1" applyBorder="1" applyAlignment="1">
      <alignment horizontal="left" vertical="center" wrapText="1"/>
    </xf>
    <xf numFmtId="0" fontId="13" fillId="0" borderId="0" xfId="3" applyFont="1" applyBorder="1" applyAlignment="1">
      <alignment horizontal="center" vertical="center"/>
    </xf>
    <xf numFmtId="3" fontId="13" fillId="0" borderId="0" xfId="3" applyNumberFormat="1" applyFont="1" applyBorder="1" applyAlignment="1">
      <alignment horizontal="right" vertical="center"/>
    </xf>
    <xf numFmtId="0" fontId="5" fillId="4" borderId="0" xfId="3" applyFill="1"/>
    <xf numFmtId="0" fontId="4" fillId="0" borderId="0" xfId="3" applyFont="1"/>
    <xf numFmtId="0" fontId="49" fillId="6" borderId="0" xfId="3" applyFont="1" applyFill="1"/>
    <xf numFmtId="0" fontId="43" fillId="6" borderId="0" xfId="3" applyFont="1" applyFill="1"/>
    <xf numFmtId="0" fontId="43" fillId="6" borderId="0" xfId="3" applyFont="1" applyFill="1" applyAlignment="1">
      <alignment horizontal="left"/>
    </xf>
    <xf numFmtId="0" fontId="49" fillId="6" borderId="0" xfId="3" applyFont="1" applyFill="1" applyAlignment="1">
      <alignment horizontal="left" vertical="center" wrapText="1"/>
    </xf>
    <xf numFmtId="0" fontId="5" fillId="6" borderId="0" xfId="3" applyFill="1"/>
    <xf numFmtId="0" fontId="41" fillId="6" borderId="0" xfId="3" applyFont="1" applyFill="1" applyBorder="1" applyAlignment="1">
      <alignment horizontal="left" vertical="center" wrapText="1"/>
    </xf>
    <xf numFmtId="0" fontId="3" fillId="4" borderId="0" xfId="3" applyFont="1" applyFill="1"/>
    <xf numFmtId="0" fontId="12" fillId="6" borderId="0" xfId="2" applyFill="1"/>
    <xf numFmtId="0" fontId="35" fillId="4" borderId="0" xfId="3" applyFont="1" applyFill="1"/>
    <xf numFmtId="0" fontId="11" fillId="4" borderId="0" xfId="2" applyFont="1" applyFill="1" applyAlignment="1">
      <alignment horizontal="justify" vertical="top" wrapText="1"/>
    </xf>
    <xf numFmtId="0" fontId="3" fillId="0" borderId="0" xfId="3" applyFont="1"/>
    <xf numFmtId="0" fontId="3" fillId="0" borderId="0" xfId="3" applyFont="1" applyAlignment="1">
      <alignment vertical="top"/>
    </xf>
    <xf numFmtId="0" fontId="41" fillId="6" borderId="0" xfId="3" applyFont="1" applyFill="1"/>
    <xf numFmtId="3" fontId="41" fillId="6" borderId="0" xfId="3" applyNumberFormat="1" applyFont="1" applyFill="1" applyBorder="1" applyAlignment="1">
      <alignment horizontal="right" vertical="center"/>
    </xf>
    <xf numFmtId="0" fontId="54" fillId="6" borderId="0" xfId="3" applyFont="1" applyFill="1"/>
    <xf numFmtId="0" fontId="49" fillId="6" borderId="0" xfId="3" applyFont="1" applyFill="1" applyAlignment="1">
      <alignment vertical="center" wrapText="1"/>
    </xf>
    <xf numFmtId="0" fontId="50" fillId="6" borderId="0" xfId="3" applyFont="1" applyFill="1" applyBorder="1"/>
    <xf numFmtId="0" fontId="37" fillId="6" borderId="0" xfId="2" applyFont="1" applyFill="1" applyAlignment="1">
      <alignment wrapText="1"/>
    </xf>
    <xf numFmtId="0" fontId="12" fillId="6" borderId="0" xfId="2" applyFont="1" applyFill="1" applyAlignment="1">
      <alignment wrapText="1"/>
    </xf>
    <xf numFmtId="0" fontId="50" fillId="6" borderId="0" xfId="3" applyFont="1" applyFill="1"/>
    <xf numFmtId="0" fontId="3" fillId="6" borderId="0" xfId="3" applyFont="1" applyFill="1"/>
    <xf numFmtId="0" fontId="40" fillId="6" borderId="2" xfId="3" applyFont="1" applyFill="1" applyBorder="1" applyAlignment="1">
      <alignment horizontal="left" vertical="center"/>
    </xf>
    <xf numFmtId="3" fontId="41" fillId="6" borderId="2" xfId="3" applyNumberFormat="1" applyFont="1" applyFill="1" applyBorder="1" applyAlignment="1">
      <alignment horizontal="right" vertical="center"/>
    </xf>
    <xf numFmtId="0" fontId="43" fillId="6" borderId="0" xfId="3" applyFont="1" applyFill="1" applyBorder="1" applyAlignment="1">
      <alignment horizontal="left"/>
    </xf>
    <xf numFmtId="0" fontId="3" fillId="0" borderId="0" xfId="3" applyFont="1" applyFill="1"/>
    <xf numFmtId="0" fontId="54" fillId="0" borderId="0" xfId="3" applyFont="1" applyFill="1"/>
    <xf numFmtId="0" fontId="13" fillId="6" borderId="0" xfId="3" applyFont="1" applyFill="1" applyBorder="1" applyAlignment="1">
      <alignment horizontal="left" vertical="center" wrapText="1"/>
    </xf>
    <xf numFmtId="0" fontId="49" fillId="6" borderId="0" xfId="3" applyFont="1" applyFill="1" applyAlignment="1">
      <alignment horizontal="center" vertical="center" wrapText="1"/>
    </xf>
    <xf numFmtId="3" fontId="8" fillId="6" borderId="38" xfId="3" applyNumberFormat="1" applyFont="1" applyFill="1" applyBorder="1" applyAlignment="1">
      <alignment vertical="center" wrapText="1"/>
    </xf>
    <xf numFmtId="0" fontId="8" fillId="6" borderId="38" xfId="3" applyFont="1" applyFill="1" applyBorder="1" applyAlignment="1">
      <alignment horizontal="center" vertical="center"/>
    </xf>
    <xf numFmtId="0" fontId="8" fillId="6" borderId="43" xfId="3" applyFont="1" applyFill="1" applyBorder="1" applyAlignment="1">
      <alignment horizontal="center" vertical="center"/>
    </xf>
    <xf numFmtId="0" fontId="8" fillId="6" borderId="12" xfId="3" applyFont="1" applyFill="1" applyBorder="1" applyAlignment="1">
      <alignment horizontal="center" vertical="center"/>
    </xf>
    <xf numFmtId="0" fontId="8" fillId="6" borderId="13" xfId="3" applyFont="1" applyFill="1" applyBorder="1" applyAlignment="1">
      <alignment horizontal="center" vertical="center"/>
    </xf>
    <xf numFmtId="0" fontId="8" fillId="6" borderId="52" xfId="3" applyFont="1" applyFill="1" applyBorder="1" applyAlignment="1">
      <alignment horizontal="center" vertical="center"/>
    </xf>
    <xf numFmtId="0" fontId="8" fillId="6" borderId="38" xfId="3" applyFont="1" applyFill="1" applyBorder="1" applyAlignment="1">
      <alignment horizontal="center" vertical="center" wrapText="1"/>
    </xf>
    <xf numFmtId="0" fontId="41" fillId="4" borderId="0" xfId="3" applyFont="1" applyFill="1" applyBorder="1" applyAlignment="1">
      <alignment horizontal="left" vertical="center" wrapText="1"/>
    </xf>
    <xf numFmtId="3" fontId="41" fillId="4" borderId="0" xfId="3" applyNumberFormat="1" applyFont="1" applyFill="1" applyBorder="1" applyAlignment="1">
      <alignment horizontal="right" vertical="center"/>
    </xf>
    <xf numFmtId="0" fontId="49" fillId="4" borderId="0" xfId="3" applyFont="1" applyFill="1" applyAlignment="1">
      <alignment horizontal="left" vertical="center" wrapText="1"/>
    </xf>
    <xf numFmtId="0" fontId="12" fillId="4" borderId="0" xfId="0" applyFont="1" applyFill="1"/>
    <xf numFmtId="0" fontId="49" fillId="4" borderId="0" xfId="0" applyFont="1" applyFill="1"/>
    <xf numFmtId="0" fontId="12" fillId="4" borderId="0" xfId="3" applyFont="1" applyFill="1"/>
    <xf numFmtId="0" fontId="41" fillId="4" borderId="0" xfId="3" applyFont="1" applyFill="1" applyBorder="1" applyAlignment="1">
      <alignment horizontal="left" vertical="center"/>
    </xf>
    <xf numFmtId="0" fontId="41" fillId="4" borderId="0" xfId="3" applyFont="1" applyFill="1" applyBorder="1" applyAlignment="1">
      <alignment horizontal="center" vertical="center"/>
    </xf>
    <xf numFmtId="0" fontId="1" fillId="0" borderId="0" xfId="3" applyFont="1" applyFill="1"/>
    <xf numFmtId="49" fontId="17" fillId="4" borderId="7" xfId="5" applyNumberFormat="1" applyFont="1" applyFill="1" applyBorder="1" applyAlignment="1" applyProtection="1">
      <alignment horizontal="center" vertical="center"/>
      <protection locked="0"/>
    </xf>
    <xf numFmtId="0" fontId="1" fillId="4" borderId="0" xfId="3" applyFont="1" applyFill="1"/>
    <xf numFmtId="0" fontId="2" fillId="4" borderId="0" xfId="3" applyFont="1" applyFill="1"/>
    <xf numFmtId="0" fontId="5" fillId="4" borderId="0" xfId="3" applyFill="1" applyBorder="1"/>
    <xf numFmtId="0" fontId="5" fillId="4" borderId="0" xfId="3" applyFont="1" applyFill="1"/>
    <xf numFmtId="49" fontId="17" fillId="4" borderId="7" xfId="5" applyNumberFormat="1" applyFont="1" applyFill="1" applyBorder="1" applyAlignment="1" applyProtection="1">
      <alignment horizontal="center" vertical="center"/>
      <protection locked="0"/>
    </xf>
    <xf numFmtId="0" fontId="49" fillId="4" borderId="0" xfId="0" applyFont="1" applyFill="1" applyAlignment="1">
      <alignment vertical="center" wrapText="1"/>
    </xf>
    <xf numFmtId="0" fontId="17" fillId="4" borderId="10" xfId="0" applyFont="1" applyFill="1" applyBorder="1" applyAlignment="1">
      <alignment vertical="top" wrapText="1"/>
    </xf>
    <xf numFmtId="0" fontId="17" fillId="4" borderId="2" xfId="0" applyFont="1" applyFill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17" fillId="4" borderId="1" xfId="0" applyFont="1" applyFill="1" applyBorder="1" applyAlignment="1">
      <alignment vertical="top" wrapText="1"/>
    </xf>
    <xf numFmtId="0" fontId="17" fillId="4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9" xfId="0" applyBorder="1" applyAlignment="1">
      <alignment wrapText="1"/>
    </xf>
    <xf numFmtId="0" fontId="17" fillId="4" borderId="3" xfId="0" applyFont="1" applyFill="1" applyBorder="1" applyAlignment="1">
      <alignment horizontal="left" wrapText="1"/>
    </xf>
    <xf numFmtId="0" fontId="17" fillId="4" borderId="4" xfId="0" applyFont="1" applyFill="1" applyBorder="1" applyAlignment="1"/>
    <xf numFmtId="0" fontId="17" fillId="4" borderId="9" xfId="0" applyFont="1" applyFill="1" applyBorder="1" applyAlignment="1"/>
    <xf numFmtId="0" fontId="19" fillId="4" borderId="0" xfId="0" applyFont="1" applyFill="1" applyBorder="1" applyAlignment="1"/>
    <xf numFmtId="0" fontId="17" fillId="4" borderId="0" xfId="0" applyFont="1" applyFill="1" applyBorder="1" applyAlignment="1"/>
    <xf numFmtId="0" fontId="25" fillId="4" borderId="0" xfId="0" applyFont="1" applyFill="1" applyAlignment="1">
      <alignment horizontal="center"/>
    </xf>
    <xf numFmtId="0" fontId="21" fillId="4" borderId="0" xfId="0" applyFont="1" applyFill="1" applyAlignment="1">
      <alignment horizontal="center"/>
    </xf>
    <xf numFmtId="0" fontId="23" fillId="4" borderId="0" xfId="0" applyFont="1" applyFill="1" applyBorder="1" applyAlignment="1">
      <alignment horizontal="left" wrapText="1"/>
    </xf>
    <xf numFmtId="0" fontId="17" fillId="4" borderId="0" xfId="0" applyFont="1" applyFill="1" applyBorder="1" applyAlignment="1">
      <alignment horizontal="left" wrapText="1"/>
    </xf>
    <xf numFmtId="0" fontId="17" fillId="4" borderId="0" xfId="0" applyFont="1" applyFill="1" applyBorder="1" applyAlignment="1">
      <alignment wrapText="1"/>
    </xf>
    <xf numFmtId="0" fontId="17" fillId="4" borderId="12" xfId="0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8" xfId="0" applyBorder="1" applyAlignment="1">
      <alignment wrapText="1"/>
    </xf>
    <xf numFmtId="0" fontId="17" fillId="4" borderId="7" xfId="0" applyFont="1" applyFill="1" applyBorder="1" applyAlignment="1">
      <alignment wrapText="1"/>
    </xf>
    <xf numFmtId="0" fontId="24" fillId="4" borderId="0" xfId="0" applyFont="1" applyFill="1" applyBorder="1" applyAlignment="1">
      <alignment horizontal="left" wrapText="1"/>
    </xf>
    <xf numFmtId="0" fontId="49" fillId="4" borderId="0" xfId="3" applyFont="1" applyFill="1" applyAlignment="1">
      <alignment horizontal="left" wrapText="1"/>
    </xf>
    <xf numFmtId="0" fontId="78" fillId="4" borderId="0" xfId="3" applyFont="1" applyFill="1" applyAlignment="1">
      <alignment horizontal="left" wrapText="1"/>
    </xf>
    <xf numFmtId="49" fontId="17" fillId="4" borderId="12" xfId="5" applyNumberFormat="1" applyFont="1" applyFill="1" applyBorder="1" applyAlignment="1" applyProtection="1">
      <alignment horizontal="center"/>
    </xf>
    <xf numFmtId="49" fontId="17" fillId="4" borderId="11" xfId="5" applyNumberFormat="1" applyFont="1" applyFill="1" applyBorder="1" applyAlignment="1" applyProtection="1">
      <alignment horizontal="center"/>
    </xf>
    <xf numFmtId="49" fontId="17" fillId="4" borderId="8" xfId="5" applyNumberFormat="1" applyFont="1" applyFill="1" applyBorder="1" applyAlignment="1" applyProtection="1">
      <alignment horizontal="center"/>
    </xf>
    <xf numFmtId="49" fontId="17" fillId="4" borderId="0" xfId="5" applyNumberFormat="1" applyFont="1" applyFill="1" applyAlignment="1" applyProtection="1">
      <alignment horizontal="center"/>
    </xf>
    <xf numFmtId="49" fontId="23" fillId="4" borderId="0" xfId="5" applyNumberFormat="1" applyFont="1" applyFill="1" applyAlignment="1" applyProtection="1">
      <alignment horizontal="center"/>
    </xf>
    <xf numFmtId="49" fontId="23" fillId="4" borderId="0" xfId="5" applyNumberFormat="1" applyFont="1" applyFill="1" applyAlignment="1" applyProtection="1">
      <alignment horizontal="center" wrapText="1"/>
      <protection locked="0"/>
    </xf>
    <xf numFmtId="49" fontId="23" fillId="4" borderId="0" xfId="5" applyNumberFormat="1" applyFont="1" applyFill="1" applyAlignment="1" applyProtection="1">
      <alignment horizontal="center"/>
      <protection locked="0"/>
    </xf>
    <xf numFmtId="49" fontId="23" fillId="4" borderId="0" xfId="5" applyNumberFormat="1" applyFont="1" applyFill="1" applyAlignment="1" applyProtection="1">
      <alignment horizontal="center" vertical="center"/>
      <protection locked="0"/>
    </xf>
    <xf numFmtId="49" fontId="17" fillId="4" borderId="10" xfId="5" applyNumberFormat="1" applyFont="1" applyFill="1" applyBorder="1" applyAlignment="1" applyProtection="1">
      <alignment horizontal="left"/>
    </xf>
    <xf numFmtId="49" fontId="17" fillId="4" borderId="2" xfId="5" applyNumberFormat="1" applyFont="1" applyFill="1" applyBorder="1" applyAlignment="1" applyProtection="1">
      <alignment horizontal="left"/>
    </xf>
    <xf numFmtId="49" fontId="17" fillId="4" borderId="5" xfId="5" applyNumberFormat="1" applyFont="1" applyFill="1" applyBorder="1" applyAlignment="1" applyProtection="1">
      <alignment horizontal="left"/>
    </xf>
    <xf numFmtId="49" fontId="17" fillId="4" borderId="2" xfId="5" applyNumberFormat="1" applyFont="1" applyFill="1" applyBorder="1" applyAlignment="1" applyProtection="1">
      <alignment horizontal="center"/>
    </xf>
    <xf numFmtId="49" fontId="17" fillId="4" borderId="5" xfId="5" applyNumberFormat="1" applyFont="1" applyFill="1" applyBorder="1" applyAlignment="1" applyProtection="1">
      <alignment horizontal="center"/>
    </xf>
    <xf numFmtId="49" fontId="17" fillId="4" borderId="7" xfId="5" applyNumberFormat="1" applyFont="1" applyFill="1" applyBorder="1" applyAlignment="1" applyProtection="1">
      <alignment horizontal="left" vertical="top" wrapText="1"/>
    </xf>
    <xf numFmtId="49" fontId="17" fillId="4" borderId="14" xfId="5" applyNumberFormat="1" applyFont="1" applyFill="1" applyBorder="1" applyAlignment="1" applyProtection="1">
      <alignment horizontal="center" vertical="center"/>
      <protection locked="0"/>
    </xf>
    <xf numFmtId="49" fontId="17" fillId="4" borderId="7" xfId="5" applyNumberFormat="1" applyFont="1" applyFill="1" applyBorder="1" applyAlignment="1" applyProtection="1">
      <alignment horizontal="center" vertical="center"/>
      <protection locked="0"/>
    </xf>
    <xf numFmtId="164" fontId="17" fillId="0" borderId="7" xfId="1" applyFont="1" applyFill="1" applyBorder="1" applyAlignment="1">
      <alignment horizontal="left" vertical="center" wrapText="1" shrinkToFit="1"/>
    </xf>
    <xf numFmtId="0" fontId="17" fillId="0" borderId="7" xfId="0" applyFont="1" applyFill="1" applyBorder="1" applyAlignment="1">
      <alignment horizontal="left" vertical="center" wrapText="1" shrinkToFit="1"/>
    </xf>
    <xf numFmtId="3" fontId="22" fillId="0" borderId="12" xfId="0" applyNumberFormat="1" applyFont="1" applyFill="1" applyBorder="1" applyAlignment="1">
      <alignment horizontal="right"/>
    </xf>
    <xf numFmtId="3" fontId="22" fillId="0" borderId="8" xfId="0" applyNumberFormat="1" applyFont="1" applyFill="1" applyBorder="1" applyAlignment="1">
      <alignment horizontal="right"/>
    </xf>
    <xf numFmtId="0" fontId="23" fillId="3" borderId="7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/>
    </xf>
    <xf numFmtId="3" fontId="22" fillId="0" borderId="11" xfId="0" applyNumberFormat="1" applyFont="1" applyFill="1" applyBorder="1" applyAlignment="1">
      <alignment horizontal="right"/>
    </xf>
    <xf numFmtId="0" fontId="23" fillId="3" borderId="10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center"/>
    </xf>
    <xf numFmtId="3" fontId="22" fillId="0" borderId="7" xfId="0" applyNumberFormat="1" applyFont="1" applyFill="1" applyBorder="1" applyAlignment="1">
      <alignment horizontal="right"/>
    </xf>
    <xf numFmtId="0" fontId="23" fillId="3" borderId="3" xfId="0" applyFont="1" applyFill="1" applyBorder="1" applyAlignment="1">
      <alignment horizontal="center"/>
    </xf>
    <xf numFmtId="0" fontId="23" fillId="3" borderId="9" xfId="0" applyFont="1" applyFill="1" applyBorder="1" applyAlignment="1">
      <alignment horizontal="center"/>
    </xf>
    <xf numFmtId="0" fontId="23" fillId="0" borderId="7" xfId="0" applyFont="1" applyFill="1" applyBorder="1" applyAlignment="1">
      <alignment horizontal="left" vertical="center" wrapText="1" shrinkToFit="1"/>
    </xf>
    <xf numFmtId="0" fontId="23" fillId="3" borderId="13" xfId="0" applyFont="1" applyFill="1" applyBorder="1" applyAlignment="1">
      <alignment horizontal="center"/>
    </xf>
    <xf numFmtId="0" fontId="23" fillId="3" borderId="15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left" vertical="center" wrapText="1" shrinkToFit="1"/>
    </xf>
    <xf numFmtId="0" fontId="17" fillId="0" borderId="14" xfId="0" applyFont="1" applyFill="1" applyBorder="1" applyAlignment="1">
      <alignment horizontal="left" vertical="center" wrapText="1" shrinkToFit="1"/>
    </xf>
    <xf numFmtId="0" fontId="23" fillId="3" borderId="13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164" fontId="23" fillId="0" borderId="7" xfId="1" applyFont="1" applyFill="1" applyBorder="1" applyAlignment="1">
      <alignment horizontal="left" vertical="center" wrapText="1" shrinkToFit="1"/>
    </xf>
    <xf numFmtId="0" fontId="17" fillId="4" borderId="5" xfId="0" applyFont="1" applyFill="1" applyBorder="1" applyAlignment="1">
      <alignment wrapText="1"/>
    </xf>
    <xf numFmtId="0" fontId="17" fillId="4" borderId="6" xfId="0" applyFont="1" applyFill="1" applyBorder="1" applyAlignment="1">
      <alignment wrapText="1"/>
    </xf>
    <xf numFmtId="0" fontId="17" fillId="4" borderId="5" xfId="0" applyFont="1" applyFill="1" applyBorder="1" applyAlignment="1">
      <alignment vertical="top" wrapText="1"/>
    </xf>
    <xf numFmtId="0" fontId="17" fillId="4" borderId="6" xfId="0" applyFont="1" applyFill="1" applyBorder="1" applyAlignment="1">
      <alignment vertical="top" wrapText="1"/>
    </xf>
    <xf numFmtId="0" fontId="17" fillId="4" borderId="10" xfId="0" applyFont="1" applyFill="1" applyBorder="1" applyAlignment="1">
      <alignment horizontal="left" vertical="top" wrapText="1"/>
    </xf>
    <xf numFmtId="0" fontId="17" fillId="4" borderId="2" xfId="0" applyFont="1" applyFill="1" applyBorder="1" applyAlignment="1">
      <alignment horizontal="left" vertical="top" wrapText="1"/>
    </xf>
    <xf numFmtId="0" fontId="17" fillId="4" borderId="5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top" wrapText="1"/>
    </xf>
    <xf numFmtId="0" fontId="17" fillId="4" borderId="0" xfId="0" applyFont="1" applyFill="1" applyBorder="1" applyAlignment="1">
      <alignment horizontal="left" vertical="top" wrapText="1"/>
    </xf>
    <xf numFmtId="0" fontId="17" fillId="4" borderId="6" xfId="0" applyFont="1" applyFill="1" applyBorder="1" applyAlignment="1">
      <alignment horizontal="left" vertical="top" wrapText="1"/>
    </xf>
    <xf numFmtId="0" fontId="17" fillId="4" borderId="3" xfId="0" applyFont="1" applyFill="1" applyBorder="1" applyAlignment="1">
      <alignment horizontal="center" wrapText="1"/>
    </xf>
    <xf numFmtId="0" fontId="17" fillId="4" borderId="4" xfId="0" applyFont="1" applyFill="1" applyBorder="1" applyAlignment="1">
      <alignment horizontal="center" wrapText="1"/>
    </xf>
    <xf numFmtId="0" fontId="17" fillId="4" borderId="9" xfId="0" applyFont="1" applyFill="1" applyBorder="1" applyAlignment="1">
      <alignment horizontal="center" wrapText="1"/>
    </xf>
    <xf numFmtId="0" fontId="17" fillId="0" borderId="7" xfId="0" applyFont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3" fontId="19" fillId="0" borderId="7" xfId="0" applyNumberFormat="1" applyFont="1" applyBorder="1" applyAlignment="1">
      <alignment horizontal="right"/>
    </xf>
    <xf numFmtId="3" fontId="31" fillId="0" borderId="12" xfId="0" applyNumberFormat="1" applyFont="1" applyBorder="1" applyAlignment="1">
      <alignment horizontal="right"/>
    </xf>
    <xf numFmtId="3" fontId="31" fillId="0" borderId="8" xfId="0" applyNumberFormat="1" applyFont="1" applyBorder="1" applyAlignment="1">
      <alignment horizontal="right"/>
    </xf>
    <xf numFmtId="0" fontId="23" fillId="0" borderId="7" xfId="0" applyFont="1" applyBorder="1" applyAlignment="1">
      <alignment horizontal="center" vertical="center"/>
    </xf>
    <xf numFmtId="164" fontId="17" fillId="0" borderId="13" xfId="1" applyFont="1" applyBorder="1" applyAlignment="1">
      <alignment horizontal="right" vertical="center"/>
    </xf>
    <xf numFmtId="164" fontId="17" fillId="0" borderId="14" xfId="1" applyFont="1" applyBorder="1" applyAlignment="1">
      <alignment horizontal="right" vertical="center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 wrapText="1" shrinkToFit="1"/>
    </xf>
    <xf numFmtId="49" fontId="17" fillId="0" borderId="7" xfId="0" applyNumberFormat="1" applyFont="1" applyBorder="1" applyAlignment="1">
      <alignment horizontal="center" vertical="center"/>
    </xf>
    <xf numFmtId="49" fontId="23" fillId="0" borderId="7" xfId="0" applyNumberFormat="1" applyFont="1" applyBorder="1" applyAlignment="1">
      <alignment horizontal="center" vertical="center"/>
    </xf>
    <xf numFmtId="164" fontId="17" fillId="0" borderId="7" xfId="1" applyFont="1" applyBorder="1" applyAlignment="1">
      <alignment horizontal="left" vertical="center" wrapText="1" shrinkToFit="1"/>
    </xf>
    <xf numFmtId="0" fontId="23" fillId="0" borderId="7" xfId="0" applyFont="1" applyBorder="1" applyAlignment="1">
      <alignment horizontal="left" vertical="center" wrapText="1" shrinkToFit="1"/>
    </xf>
    <xf numFmtId="49" fontId="30" fillId="0" borderId="7" xfId="0" applyNumberFormat="1" applyFont="1" applyBorder="1" applyAlignment="1">
      <alignment horizontal="center" vertical="center"/>
    </xf>
    <xf numFmtId="49" fontId="29" fillId="0" borderId="7" xfId="0" applyNumberFormat="1" applyFont="1" applyBorder="1" applyAlignment="1">
      <alignment horizontal="center" vertical="center"/>
    </xf>
    <xf numFmtId="3" fontId="19" fillId="0" borderId="12" xfId="0" applyNumberFormat="1" applyFont="1" applyBorder="1" applyAlignment="1">
      <alignment horizontal="right"/>
    </xf>
    <xf numFmtId="3" fontId="19" fillId="0" borderId="8" xfId="0" applyNumberFormat="1" applyFont="1" applyBorder="1" applyAlignment="1">
      <alignment horizontal="right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164" fontId="23" fillId="0" borderId="7" xfId="1" applyFont="1" applyBorder="1" applyAlignment="1">
      <alignment horizontal="left" vertical="center"/>
    </xf>
    <xf numFmtId="164" fontId="23" fillId="0" borderId="13" xfId="1" applyFont="1" applyBorder="1" applyAlignment="1">
      <alignment vertical="center"/>
    </xf>
    <xf numFmtId="164" fontId="23" fillId="0" borderId="14" xfId="1" applyFont="1" applyBorder="1" applyAlignment="1">
      <alignment vertical="center"/>
    </xf>
    <xf numFmtId="0" fontId="17" fillId="0" borderId="13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164" fontId="23" fillId="0" borderId="7" xfId="1" applyFont="1" applyBorder="1" applyAlignment="1">
      <alignment horizontal="center" vertical="center"/>
    </xf>
    <xf numFmtId="164" fontId="23" fillId="0" borderId="7" xfId="1" applyFont="1" applyBorder="1" applyAlignment="1">
      <alignment horizontal="left" vertical="center" wrapText="1" shrinkToFit="1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0" xfId="0" applyFont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7" fillId="0" borderId="9" xfId="0" applyFont="1" applyBorder="1" applyAlignment="1">
      <alignment vertical="top" wrapText="1"/>
    </xf>
    <xf numFmtId="0" fontId="17" fillId="0" borderId="12" xfId="0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23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24" fillId="0" borderId="0" xfId="0" applyFont="1" applyBorder="1" applyAlignment="1">
      <alignment horizontal="left" wrapText="1"/>
    </xf>
    <xf numFmtId="0" fontId="19" fillId="0" borderId="0" xfId="0" applyFont="1" applyBorder="1" applyAlignment="1"/>
    <xf numFmtId="0" fontId="17" fillId="0" borderId="0" xfId="0" applyFont="1" applyBorder="1" applyAlignment="1"/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23" fillId="3" borderId="13" xfId="0" applyFont="1" applyFill="1" applyBorder="1" applyAlignment="1">
      <alignment horizontal="center" wrapText="1"/>
    </xf>
    <xf numFmtId="0" fontId="17" fillId="0" borderId="14" xfId="0" applyFont="1" applyBorder="1" applyAlignment="1">
      <alignment horizontal="center" wrapText="1"/>
    </xf>
    <xf numFmtId="164" fontId="23" fillId="0" borderId="7" xfId="1" applyFont="1" applyBorder="1" applyAlignment="1">
      <alignment vertical="center"/>
    </xf>
    <xf numFmtId="164" fontId="17" fillId="0" borderId="7" xfId="1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 wrapText="1" shrinkToFit="1"/>
    </xf>
    <xf numFmtId="0" fontId="17" fillId="0" borderId="14" xfId="0" applyFont="1" applyBorder="1" applyAlignment="1">
      <alignment horizontal="left" vertical="center" wrapText="1" shrinkToFit="1"/>
    </xf>
    <xf numFmtId="49" fontId="30" fillId="0" borderId="13" xfId="0" applyNumberFormat="1" applyFont="1" applyBorder="1" applyAlignment="1">
      <alignment horizontal="center" vertical="center"/>
    </xf>
    <xf numFmtId="0" fontId="30" fillId="0" borderId="14" xfId="0" applyNumberFormat="1" applyFont="1" applyBorder="1" applyAlignment="1">
      <alignment horizontal="center" vertical="center"/>
    </xf>
    <xf numFmtId="49" fontId="29" fillId="0" borderId="13" xfId="0" applyNumberFormat="1" applyFont="1" applyBorder="1" applyAlignment="1">
      <alignment horizontal="center" vertical="center"/>
    </xf>
    <xf numFmtId="0" fontId="29" fillId="0" borderId="14" xfId="0" applyNumberFormat="1" applyFont="1" applyBorder="1" applyAlignment="1">
      <alignment horizontal="center" vertical="center"/>
    </xf>
    <xf numFmtId="3" fontId="31" fillId="0" borderId="7" xfId="0" applyNumberFormat="1" applyFont="1" applyBorder="1" applyAlignment="1">
      <alignment horizontal="right"/>
    </xf>
    <xf numFmtId="49" fontId="23" fillId="0" borderId="13" xfId="0" applyNumberFormat="1" applyFont="1" applyBorder="1" applyAlignment="1">
      <alignment horizontal="center" vertical="center"/>
    </xf>
    <xf numFmtId="0" fontId="23" fillId="0" borderId="14" xfId="0" applyNumberFormat="1" applyFont="1" applyBorder="1" applyAlignment="1">
      <alignment horizontal="center" vertical="center"/>
    </xf>
    <xf numFmtId="49" fontId="17" fillId="0" borderId="13" xfId="0" applyNumberFormat="1" applyFont="1" applyBorder="1" applyAlignment="1">
      <alignment horizontal="center" vertical="center"/>
    </xf>
    <xf numFmtId="49" fontId="17" fillId="0" borderId="14" xfId="0" applyNumberFormat="1" applyFont="1" applyBorder="1" applyAlignment="1">
      <alignment horizontal="center" vertical="center"/>
    </xf>
    <xf numFmtId="164" fontId="17" fillId="0" borderId="13" xfId="1" applyFont="1" applyBorder="1" applyAlignment="1">
      <alignment horizontal="left" vertical="center" wrapText="1" shrinkToFit="1"/>
    </xf>
    <xf numFmtId="164" fontId="17" fillId="0" borderId="14" xfId="1" applyFont="1" applyBorder="1" applyAlignment="1">
      <alignment horizontal="left" vertical="center" wrapText="1" shrinkToFit="1"/>
    </xf>
    <xf numFmtId="164" fontId="17" fillId="0" borderId="7" xfId="1" applyFont="1" applyBorder="1" applyAlignment="1">
      <alignment horizontal="right" vertical="center"/>
    </xf>
    <xf numFmtId="164" fontId="23" fillId="0" borderId="13" xfId="1" applyFont="1" applyFill="1" applyBorder="1" applyAlignment="1">
      <alignment horizontal="left" vertical="center" wrapText="1" shrinkToFit="1"/>
    </xf>
    <xf numFmtId="164" fontId="23" fillId="0" borderId="14" xfId="1" applyFont="1" applyFill="1" applyBorder="1" applyAlignment="1">
      <alignment horizontal="left" vertical="center" wrapText="1" shrinkToFit="1"/>
    </xf>
    <xf numFmtId="0" fontId="23" fillId="3" borderId="10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/>
    </xf>
    <xf numFmtId="0" fontId="17" fillId="0" borderId="5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23" fillId="3" borderId="14" xfId="0" applyFont="1" applyFill="1" applyBorder="1" applyAlignment="1">
      <alignment horizontal="center" wrapText="1"/>
    </xf>
    <xf numFmtId="0" fontId="41" fillId="0" borderId="10" xfId="3" applyFont="1" applyBorder="1" applyAlignment="1">
      <alignment horizontal="left" vertical="top" wrapText="1"/>
    </xf>
    <xf numFmtId="0" fontId="41" fillId="0" borderId="2" xfId="3" applyFont="1" applyBorder="1" applyAlignment="1">
      <alignment horizontal="left" vertical="top" wrapText="1"/>
    </xf>
    <xf numFmtId="0" fontId="41" fillId="0" borderId="5" xfId="3" applyFont="1" applyBorder="1" applyAlignment="1">
      <alignment horizontal="left" vertical="top" wrapText="1"/>
    </xf>
    <xf numFmtId="0" fontId="41" fillId="0" borderId="1" xfId="3" applyFont="1" applyBorder="1" applyAlignment="1">
      <alignment horizontal="left" vertical="top" wrapText="1"/>
    </xf>
    <xf numFmtId="0" fontId="41" fillId="0" borderId="0" xfId="3" applyFont="1" applyBorder="1" applyAlignment="1">
      <alignment horizontal="left" vertical="top" wrapText="1"/>
    </xf>
    <xf numFmtId="0" fontId="41" fillId="0" borderId="6" xfId="3" applyFont="1" applyBorder="1" applyAlignment="1">
      <alignment horizontal="left" vertical="top" wrapText="1"/>
    </xf>
    <xf numFmtId="0" fontId="41" fillId="0" borderId="3" xfId="3" applyFont="1" applyBorder="1" applyAlignment="1">
      <alignment horizontal="left" vertical="top" wrapText="1"/>
    </xf>
    <xf numFmtId="0" fontId="41" fillId="0" borderId="4" xfId="3" applyFont="1" applyBorder="1" applyAlignment="1">
      <alignment horizontal="left" vertical="top" wrapText="1"/>
    </xf>
    <xf numFmtId="0" fontId="41" fillId="0" borderId="9" xfId="3" applyFont="1" applyBorder="1" applyAlignment="1">
      <alignment horizontal="left" vertical="top" wrapText="1"/>
    </xf>
    <xf numFmtId="0" fontId="68" fillId="6" borderId="22" xfId="3" applyFont="1" applyFill="1" applyBorder="1" applyAlignment="1">
      <alignment horizontal="left" vertical="center"/>
    </xf>
    <xf numFmtId="0" fontId="68" fillId="6" borderId="23" xfId="3" applyFont="1" applyFill="1" applyBorder="1" applyAlignment="1">
      <alignment horizontal="left" vertical="center"/>
    </xf>
    <xf numFmtId="0" fontId="68" fillId="6" borderId="30" xfId="3" applyFont="1" applyFill="1" applyBorder="1" applyAlignment="1">
      <alignment horizontal="left" vertical="center"/>
    </xf>
    <xf numFmtId="0" fontId="68" fillId="6" borderId="31" xfId="3" applyFont="1" applyFill="1" applyBorder="1" applyAlignment="1">
      <alignment horizontal="left" vertical="center"/>
    </xf>
    <xf numFmtId="0" fontId="8" fillId="6" borderId="24" xfId="3" applyFont="1" applyFill="1" applyBorder="1" applyAlignment="1">
      <alignment horizontal="left" vertical="center" wrapText="1"/>
    </xf>
    <xf numFmtId="0" fontId="8" fillId="6" borderId="23" xfId="3" applyFont="1" applyFill="1" applyBorder="1" applyAlignment="1">
      <alignment horizontal="left" vertical="center" wrapText="1"/>
    </xf>
    <xf numFmtId="0" fontId="8" fillId="6" borderId="25" xfId="3" applyFont="1" applyFill="1" applyBorder="1" applyAlignment="1">
      <alignment horizontal="left" vertical="center" wrapText="1"/>
    </xf>
    <xf numFmtId="0" fontId="8" fillId="6" borderId="32" xfId="3" applyFont="1" applyFill="1" applyBorder="1" applyAlignment="1">
      <alignment horizontal="left" vertical="center" wrapText="1"/>
    </xf>
    <xf numFmtId="0" fontId="8" fillId="6" borderId="31" xfId="3" applyFont="1" applyFill="1" applyBorder="1" applyAlignment="1">
      <alignment horizontal="left" vertical="center" wrapText="1"/>
    </xf>
    <xf numFmtId="0" fontId="8" fillId="6" borderId="33" xfId="3" applyFont="1" applyFill="1" applyBorder="1" applyAlignment="1">
      <alignment horizontal="left" vertical="center" wrapText="1"/>
    </xf>
    <xf numFmtId="0" fontId="8" fillId="6" borderId="26" xfId="3" applyFont="1" applyFill="1" applyBorder="1" applyAlignment="1">
      <alignment horizontal="center" vertical="center"/>
    </xf>
    <xf numFmtId="0" fontId="8" fillId="6" borderId="34" xfId="3" applyFont="1" applyFill="1" applyBorder="1" applyAlignment="1">
      <alignment horizontal="center" vertical="center"/>
    </xf>
    <xf numFmtId="3" fontId="6" fillId="6" borderId="24" xfId="3" applyNumberFormat="1" applyFont="1" applyFill="1" applyBorder="1" applyAlignment="1"/>
    <xf numFmtId="3" fontId="6" fillId="6" borderId="23" xfId="3" applyNumberFormat="1" applyFont="1" applyFill="1" applyBorder="1" applyAlignment="1"/>
    <xf numFmtId="3" fontId="6" fillId="6" borderId="25" xfId="3" applyNumberFormat="1" applyFont="1" applyFill="1" applyBorder="1" applyAlignment="1"/>
    <xf numFmtId="3" fontId="6" fillId="6" borderId="32" xfId="3" applyNumberFormat="1" applyFont="1" applyFill="1" applyBorder="1" applyAlignment="1"/>
    <xf numFmtId="3" fontId="6" fillId="6" borderId="31" xfId="3" applyNumberFormat="1" applyFont="1" applyFill="1" applyBorder="1" applyAlignment="1"/>
    <xf numFmtId="3" fontId="6" fillId="6" borderId="33" xfId="3" applyNumberFormat="1" applyFont="1" applyFill="1" applyBorder="1" applyAlignment="1"/>
    <xf numFmtId="3" fontId="6" fillId="6" borderId="27" xfId="3" applyNumberFormat="1" applyFont="1" applyFill="1" applyBorder="1" applyAlignment="1"/>
    <xf numFmtId="3" fontId="6" fillId="6" borderId="35" xfId="3" applyNumberFormat="1" applyFont="1" applyFill="1" applyBorder="1" applyAlignment="1"/>
    <xf numFmtId="0" fontId="66" fillId="6" borderId="22" xfId="3" applyFont="1" applyFill="1" applyBorder="1" applyAlignment="1">
      <alignment horizontal="left" vertical="center"/>
    </xf>
    <xf numFmtId="0" fontId="66" fillId="6" borderId="23" xfId="3" applyFont="1" applyFill="1" applyBorder="1" applyAlignment="1">
      <alignment horizontal="left" vertical="center"/>
    </xf>
    <xf numFmtId="0" fontId="66" fillId="6" borderId="28" xfId="3" applyFont="1" applyFill="1" applyBorder="1" applyAlignment="1">
      <alignment horizontal="left" vertical="center"/>
    </xf>
    <xf numFmtId="0" fontId="66" fillId="6" borderId="0" xfId="3" applyFont="1" applyFill="1" applyBorder="1" applyAlignment="1">
      <alignment horizontal="left" vertical="center"/>
    </xf>
    <xf numFmtId="0" fontId="66" fillId="6" borderId="30" xfId="3" applyFont="1" applyFill="1" applyBorder="1" applyAlignment="1">
      <alignment horizontal="left" vertical="center"/>
    </xf>
    <xf numFmtId="0" fontId="66" fillId="6" borderId="31" xfId="3" applyFont="1" applyFill="1" applyBorder="1" applyAlignment="1">
      <alignment horizontal="left" vertical="center"/>
    </xf>
    <xf numFmtId="0" fontId="8" fillId="6" borderId="1" xfId="3" applyFont="1" applyFill="1" applyBorder="1" applyAlignment="1">
      <alignment horizontal="left" vertical="center" wrapText="1"/>
    </xf>
    <xf numFmtId="0" fontId="8" fillId="6" borderId="0" xfId="3" applyFont="1" applyFill="1" applyBorder="1" applyAlignment="1">
      <alignment horizontal="left" vertical="center" wrapText="1"/>
    </xf>
    <xf numFmtId="0" fontId="8" fillId="6" borderId="6" xfId="3" applyFont="1" applyFill="1" applyBorder="1" applyAlignment="1">
      <alignment horizontal="left" vertical="center" wrapText="1"/>
    </xf>
    <xf numFmtId="0" fontId="8" fillId="6" borderId="15" xfId="3" applyFont="1" applyFill="1" applyBorder="1" applyAlignment="1">
      <alignment horizontal="center" vertical="center"/>
    </xf>
    <xf numFmtId="3" fontId="6" fillId="6" borderId="24" xfId="3" applyNumberFormat="1" applyFont="1" applyFill="1" applyBorder="1" applyAlignment="1">
      <alignment vertical="center" wrapText="1"/>
    </xf>
    <xf numFmtId="3" fontId="6" fillId="6" borderId="23" xfId="3" applyNumberFormat="1" applyFont="1" applyFill="1" applyBorder="1" applyAlignment="1">
      <alignment vertical="center" wrapText="1"/>
    </xf>
    <xf numFmtId="3" fontId="6" fillId="6" borderId="25" xfId="3" applyNumberFormat="1" applyFont="1" applyFill="1" applyBorder="1" applyAlignment="1">
      <alignment vertical="center" wrapText="1"/>
    </xf>
    <xf numFmtId="3" fontId="6" fillId="6" borderId="1" xfId="3" applyNumberFormat="1" applyFont="1" applyFill="1" applyBorder="1" applyAlignment="1">
      <alignment vertical="center" wrapText="1"/>
    </xf>
    <xf numFmtId="3" fontId="6" fillId="6" borderId="0" xfId="3" applyNumberFormat="1" applyFont="1" applyFill="1" applyBorder="1" applyAlignment="1">
      <alignment vertical="center" wrapText="1"/>
    </xf>
    <xf numFmtId="3" fontId="6" fillId="6" borderId="6" xfId="3" applyNumberFormat="1" applyFont="1" applyFill="1" applyBorder="1" applyAlignment="1">
      <alignment vertical="center" wrapText="1"/>
    </xf>
    <xf numFmtId="3" fontId="6" fillId="6" borderId="32" xfId="3" applyNumberFormat="1" applyFont="1" applyFill="1" applyBorder="1" applyAlignment="1">
      <alignment vertical="center" wrapText="1"/>
    </xf>
    <xf numFmtId="3" fontId="6" fillId="6" borderId="31" xfId="3" applyNumberFormat="1" applyFont="1" applyFill="1" applyBorder="1" applyAlignment="1">
      <alignment vertical="center" wrapText="1"/>
    </xf>
    <xf numFmtId="3" fontId="6" fillId="6" borderId="33" xfId="3" applyNumberFormat="1" applyFont="1" applyFill="1" applyBorder="1" applyAlignment="1">
      <alignment vertical="center" wrapText="1"/>
    </xf>
    <xf numFmtId="3" fontId="6" fillId="6" borderId="27" xfId="3" applyNumberFormat="1" applyFont="1" applyFill="1" applyBorder="1" applyAlignment="1">
      <alignment vertical="center" wrapText="1"/>
    </xf>
    <xf numFmtId="3" fontId="6" fillId="6" borderId="29" xfId="3" applyNumberFormat="1" applyFont="1" applyFill="1" applyBorder="1" applyAlignment="1">
      <alignment vertical="center" wrapText="1"/>
    </xf>
    <xf numFmtId="3" fontId="6" fillId="6" borderId="35" xfId="3" applyNumberFormat="1" applyFont="1" applyFill="1" applyBorder="1" applyAlignment="1">
      <alignment vertical="center" wrapText="1"/>
    </xf>
    <xf numFmtId="0" fontId="67" fillId="6" borderId="22" xfId="3" applyFont="1" applyFill="1" applyBorder="1" applyAlignment="1">
      <alignment horizontal="left" vertical="center" wrapText="1"/>
    </xf>
    <xf numFmtId="0" fontId="67" fillId="6" borderId="23" xfId="3" applyFont="1" applyFill="1" applyBorder="1" applyAlignment="1">
      <alignment horizontal="left" vertical="center" wrapText="1"/>
    </xf>
    <xf numFmtId="0" fontId="67" fillId="6" borderId="30" xfId="3" applyFont="1" applyFill="1" applyBorder="1" applyAlignment="1">
      <alignment horizontal="left" vertical="center" wrapText="1"/>
    </xf>
    <xf numFmtId="0" fontId="67" fillId="6" borderId="31" xfId="3" applyFont="1" applyFill="1" applyBorder="1" applyAlignment="1">
      <alignment horizontal="left" vertical="center" wrapText="1"/>
    </xf>
    <xf numFmtId="0" fontId="73" fillId="6" borderId="24" xfId="3" applyFont="1" applyFill="1" applyBorder="1" applyAlignment="1">
      <alignment horizontal="left" vertical="center" wrapText="1"/>
    </xf>
    <xf numFmtId="0" fontId="73" fillId="6" borderId="23" xfId="3" applyFont="1" applyFill="1" applyBorder="1" applyAlignment="1">
      <alignment horizontal="left" vertical="center" wrapText="1"/>
    </xf>
    <xf numFmtId="0" fontId="73" fillId="6" borderId="25" xfId="3" applyFont="1" applyFill="1" applyBorder="1" applyAlignment="1">
      <alignment horizontal="left" vertical="center" wrapText="1"/>
    </xf>
    <xf numFmtId="0" fontId="73" fillId="6" borderId="32" xfId="3" applyFont="1" applyFill="1" applyBorder="1" applyAlignment="1">
      <alignment horizontal="left" vertical="center" wrapText="1"/>
    </xf>
    <xf numFmtId="0" fontId="73" fillId="6" borderId="31" xfId="3" applyFont="1" applyFill="1" applyBorder="1" applyAlignment="1">
      <alignment horizontal="left" vertical="center" wrapText="1"/>
    </xf>
    <xf numFmtId="0" fontId="73" fillId="6" borderId="33" xfId="3" applyFont="1" applyFill="1" applyBorder="1" applyAlignment="1">
      <alignment horizontal="left" vertical="center" wrapText="1"/>
    </xf>
    <xf numFmtId="0" fontId="8" fillId="6" borderId="26" xfId="3" applyFont="1" applyFill="1" applyBorder="1" applyAlignment="1">
      <alignment horizontal="center" vertical="center" wrapText="1"/>
    </xf>
    <xf numFmtId="0" fontId="8" fillId="6" borderId="34" xfId="3" applyFont="1" applyFill="1" applyBorder="1" applyAlignment="1">
      <alignment horizontal="center" vertical="center" wrapText="1"/>
    </xf>
    <xf numFmtId="0" fontId="68" fillId="6" borderId="28" xfId="3" applyFont="1" applyFill="1" applyBorder="1" applyAlignment="1">
      <alignment horizontal="left" vertical="center"/>
    </xf>
    <xf numFmtId="0" fontId="68" fillId="6" borderId="0" xfId="3" applyFont="1" applyFill="1" applyBorder="1" applyAlignment="1">
      <alignment horizontal="left" vertical="center"/>
    </xf>
    <xf numFmtId="0" fontId="73" fillId="6" borderId="1" xfId="3" applyFont="1" applyFill="1" applyBorder="1" applyAlignment="1">
      <alignment horizontal="left" vertical="center" wrapText="1"/>
    </xf>
    <xf numFmtId="0" fontId="73" fillId="6" borderId="0" xfId="3" applyFont="1" applyFill="1" applyBorder="1" applyAlignment="1">
      <alignment horizontal="left" vertical="center" wrapText="1"/>
    </xf>
    <xf numFmtId="0" fontId="73" fillId="6" borderId="6" xfId="3" applyFont="1" applyFill="1" applyBorder="1" applyAlignment="1">
      <alignment horizontal="left" vertical="center" wrapText="1"/>
    </xf>
    <xf numFmtId="0" fontId="68" fillId="6" borderId="23" xfId="3" applyFont="1" applyFill="1" applyBorder="1" applyAlignment="1">
      <alignment horizontal="center" vertical="center"/>
    </xf>
    <xf numFmtId="0" fontId="68" fillId="6" borderId="50" xfId="3" applyFont="1" applyFill="1" applyBorder="1" applyAlignment="1">
      <alignment horizontal="left" vertical="center"/>
    </xf>
    <xf numFmtId="0" fontId="68" fillId="6" borderId="51" xfId="3" applyFont="1" applyFill="1" applyBorder="1" applyAlignment="1">
      <alignment horizontal="left" vertical="center"/>
    </xf>
    <xf numFmtId="0" fontId="8" fillId="6" borderId="52" xfId="3" applyFont="1" applyFill="1" applyBorder="1" applyAlignment="1">
      <alignment horizontal="left" vertical="center" wrapText="1"/>
    </xf>
    <xf numFmtId="0" fontId="5" fillId="6" borderId="51" xfId="3" applyFill="1" applyBorder="1" applyAlignment="1">
      <alignment horizontal="left" vertical="center" wrapText="1"/>
    </xf>
    <xf numFmtId="0" fontId="5" fillId="6" borderId="53" xfId="3" applyFill="1" applyBorder="1" applyAlignment="1">
      <alignment horizontal="left" vertical="center" wrapText="1"/>
    </xf>
    <xf numFmtId="3" fontId="6" fillId="6" borderId="52" xfId="3" applyNumberFormat="1" applyFont="1" applyFill="1" applyBorder="1" applyAlignment="1"/>
    <xf numFmtId="3" fontId="6" fillId="6" borderId="51" xfId="3" applyNumberFormat="1" applyFont="1" applyFill="1" applyBorder="1" applyAlignment="1"/>
    <xf numFmtId="3" fontId="6" fillId="6" borderId="53" xfId="3" applyNumberFormat="1" applyFont="1" applyFill="1" applyBorder="1" applyAlignment="1"/>
    <xf numFmtId="3" fontId="6" fillId="6" borderId="12" xfId="3" applyNumberFormat="1" applyFont="1" applyFill="1" applyBorder="1" applyAlignment="1"/>
    <xf numFmtId="3" fontId="6" fillId="6" borderId="11" xfId="3" applyNumberFormat="1" applyFont="1" applyFill="1" applyBorder="1" applyAlignment="1"/>
    <xf numFmtId="3" fontId="6" fillId="6" borderId="56" xfId="3" applyNumberFormat="1" applyFont="1" applyFill="1" applyBorder="1" applyAlignment="1"/>
    <xf numFmtId="0" fontId="68" fillId="6" borderId="36" xfId="3" applyFont="1" applyFill="1" applyBorder="1" applyAlignment="1">
      <alignment horizontal="left" vertical="center"/>
    </xf>
    <xf numFmtId="0" fontId="68" fillId="6" borderId="37" xfId="3" applyFont="1" applyFill="1" applyBorder="1" applyAlignment="1">
      <alignment horizontal="left" vertical="center"/>
    </xf>
    <xf numFmtId="0" fontId="66" fillId="6" borderId="38" xfId="3" applyFont="1" applyFill="1" applyBorder="1" applyAlignment="1">
      <alignment horizontal="left" vertical="center" wrapText="1"/>
    </xf>
    <xf numFmtId="0" fontId="5" fillId="6" borderId="37" xfId="3" applyFill="1" applyBorder="1" applyAlignment="1">
      <alignment horizontal="left" vertical="center" wrapText="1"/>
    </xf>
    <xf numFmtId="0" fontId="5" fillId="6" borderId="39" xfId="3" applyFill="1" applyBorder="1" applyAlignment="1">
      <alignment horizontal="left" vertical="center" wrapText="1"/>
    </xf>
    <xf numFmtId="3" fontId="72" fillId="6" borderId="38" xfId="3" applyNumberFormat="1" applyFont="1" applyFill="1" applyBorder="1" applyAlignment="1"/>
    <xf numFmtId="3" fontId="72" fillId="6" borderId="37" xfId="3" applyNumberFormat="1" applyFont="1" applyFill="1" applyBorder="1" applyAlignment="1"/>
    <xf numFmtId="3" fontId="72" fillId="6" borderId="39" xfId="3" applyNumberFormat="1" applyFont="1" applyFill="1" applyBorder="1" applyAlignment="1"/>
    <xf numFmtId="3" fontId="72" fillId="6" borderId="40" xfId="3" applyNumberFormat="1" applyFont="1" applyFill="1" applyBorder="1" applyAlignment="1"/>
    <xf numFmtId="0" fontId="68" fillId="6" borderId="47" xfId="3" applyFont="1" applyFill="1" applyBorder="1" applyAlignment="1">
      <alignment horizontal="left" vertical="center"/>
    </xf>
    <xf numFmtId="0" fontId="68" fillId="6" borderId="2" xfId="3" applyFont="1" applyFill="1" applyBorder="1" applyAlignment="1">
      <alignment horizontal="left" vertical="center"/>
    </xf>
    <xf numFmtId="0" fontId="68" fillId="6" borderId="48" xfId="3" applyFont="1" applyFill="1" applyBorder="1" applyAlignment="1">
      <alignment horizontal="left" vertical="center"/>
    </xf>
    <xf numFmtId="0" fontId="68" fillId="6" borderId="4" xfId="3" applyFont="1" applyFill="1" applyBorder="1" applyAlignment="1">
      <alignment horizontal="left" vertical="center"/>
    </xf>
    <xf numFmtId="0" fontId="8" fillId="6" borderId="10" xfId="3" applyFont="1" applyFill="1" applyBorder="1" applyAlignment="1">
      <alignment horizontal="left" vertical="center" wrapText="1"/>
    </xf>
    <xf numFmtId="0" fontId="5" fillId="6" borderId="2" xfId="3" applyFill="1" applyBorder="1" applyAlignment="1">
      <alignment horizontal="left" vertical="center" wrapText="1"/>
    </xf>
    <xf numFmtId="0" fontId="5" fillId="6" borderId="5" xfId="3" applyFill="1" applyBorder="1" applyAlignment="1">
      <alignment horizontal="left" vertical="center" wrapText="1"/>
    </xf>
    <xf numFmtId="0" fontId="5" fillId="6" borderId="3" xfId="3" applyFill="1" applyBorder="1" applyAlignment="1">
      <alignment horizontal="left" vertical="center" wrapText="1"/>
    </xf>
    <xf numFmtId="0" fontId="5" fillId="6" borderId="4" xfId="3" applyFill="1" applyBorder="1" applyAlignment="1">
      <alignment horizontal="left" vertical="center" wrapText="1"/>
    </xf>
    <xf numFmtId="0" fontId="5" fillId="6" borderId="9" xfId="3" applyFill="1" applyBorder="1" applyAlignment="1">
      <alignment horizontal="left" vertical="center" wrapText="1"/>
    </xf>
    <xf numFmtId="0" fontId="8" fillId="6" borderId="13" xfId="3" applyFont="1" applyFill="1" applyBorder="1" applyAlignment="1">
      <alignment horizontal="center" vertical="center"/>
    </xf>
    <xf numFmtId="0" fontId="8" fillId="6" borderId="14" xfId="3" applyFont="1" applyFill="1" applyBorder="1" applyAlignment="1">
      <alignment horizontal="center" vertical="center"/>
    </xf>
    <xf numFmtId="3" fontId="6" fillId="6" borderId="10" xfId="3" applyNumberFormat="1" applyFont="1" applyFill="1" applyBorder="1" applyAlignment="1"/>
    <xf numFmtId="3" fontId="6" fillId="6" borderId="2" xfId="3" applyNumberFormat="1" applyFont="1" applyFill="1" applyBorder="1" applyAlignment="1"/>
    <xf numFmtId="3" fontId="6" fillId="6" borderId="5" xfId="3" applyNumberFormat="1" applyFont="1" applyFill="1" applyBorder="1" applyAlignment="1"/>
    <xf numFmtId="3" fontId="6" fillId="6" borderId="3" xfId="3" applyNumberFormat="1" applyFont="1" applyFill="1" applyBorder="1" applyAlignment="1"/>
    <xf numFmtId="3" fontId="6" fillId="6" borderId="4" xfId="3" applyNumberFormat="1" applyFont="1" applyFill="1" applyBorder="1" applyAlignment="1"/>
    <xf numFmtId="3" fontId="6" fillId="6" borderId="9" xfId="3" applyNumberFormat="1" applyFont="1" applyFill="1" applyBorder="1" applyAlignment="1"/>
    <xf numFmtId="3" fontId="6" fillId="6" borderId="46" xfId="3" applyNumberFormat="1" applyFont="1" applyFill="1" applyBorder="1" applyAlignment="1"/>
    <xf numFmtId="3" fontId="6" fillId="6" borderId="49" xfId="3" applyNumberFormat="1" applyFont="1" applyFill="1" applyBorder="1" applyAlignment="1"/>
    <xf numFmtId="0" fontId="68" fillId="6" borderId="45" xfId="3" applyFont="1" applyFill="1" applyBorder="1" applyAlignment="1">
      <alignment horizontal="left" vertical="center"/>
    </xf>
    <xf numFmtId="0" fontId="68" fillId="6" borderId="11" xfId="3" applyFont="1" applyFill="1" applyBorder="1" applyAlignment="1">
      <alignment horizontal="left" vertical="center"/>
    </xf>
    <xf numFmtId="0" fontId="8" fillId="6" borderId="12" xfId="3" applyFont="1" applyFill="1" applyBorder="1" applyAlignment="1">
      <alignment horizontal="left" vertical="center" wrapText="1"/>
    </xf>
    <xf numFmtId="0" fontId="5" fillId="6" borderId="11" xfId="3" applyFill="1" applyBorder="1" applyAlignment="1">
      <alignment horizontal="left" vertical="center" wrapText="1"/>
    </xf>
    <xf numFmtId="0" fontId="5" fillId="6" borderId="8" xfId="3" applyFill="1" applyBorder="1" applyAlignment="1">
      <alignment horizontal="left" vertical="center" wrapText="1"/>
    </xf>
    <xf numFmtId="3" fontId="6" fillId="6" borderId="8" xfId="3" applyNumberFormat="1" applyFont="1" applyFill="1" applyBorder="1" applyAlignment="1"/>
    <xf numFmtId="3" fontId="6" fillId="6" borderId="1" xfId="3" applyNumberFormat="1" applyFont="1" applyFill="1" applyBorder="1" applyAlignment="1"/>
    <xf numFmtId="3" fontId="6" fillId="6" borderId="0" xfId="3" applyNumberFormat="1" applyFont="1" applyFill="1" applyBorder="1" applyAlignment="1"/>
    <xf numFmtId="3" fontId="6" fillId="6" borderId="29" xfId="3" applyNumberFormat="1" applyFont="1" applyFill="1" applyBorder="1" applyAlignment="1"/>
    <xf numFmtId="0" fontId="69" fillId="6" borderId="47" xfId="3" applyFont="1" applyFill="1" applyBorder="1" applyAlignment="1">
      <alignment horizontal="left" vertical="center"/>
    </xf>
    <xf numFmtId="0" fontId="69" fillId="6" borderId="2" xfId="3" applyFont="1" applyFill="1" applyBorder="1" applyAlignment="1">
      <alignment horizontal="left" vertical="center"/>
    </xf>
    <xf numFmtId="0" fontId="69" fillId="6" borderId="28" xfId="3" applyFont="1" applyFill="1" applyBorder="1" applyAlignment="1">
      <alignment horizontal="left" vertical="center"/>
    </xf>
    <xf numFmtId="0" fontId="69" fillId="6" borderId="0" xfId="3" applyFont="1" applyFill="1" applyBorder="1" applyAlignment="1">
      <alignment horizontal="left" vertical="center"/>
    </xf>
    <xf numFmtId="0" fontId="69" fillId="6" borderId="48" xfId="3" applyFont="1" applyFill="1" applyBorder="1" applyAlignment="1">
      <alignment horizontal="left" vertical="center"/>
    </xf>
    <xf numFmtId="0" fontId="69" fillId="6" borderId="4" xfId="3" applyFont="1" applyFill="1" applyBorder="1" applyAlignment="1">
      <alignment horizontal="left" vertical="center"/>
    </xf>
    <xf numFmtId="0" fontId="5" fillId="6" borderId="1" xfId="3" applyFill="1" applyBorder="1" applyAlignment="1">
      <alignment horizontal="left" vertical="center" wrapText="1"/>
    </xf>
    <xf numFmtId="0" fontId="5" fillId="6" borderId="0" xfId="3" applyFill="1" applyBorder="1" applyAlignment="1">
      <alignment horizontal="left" vertical="center" wrapText="1"/>
    </xf>
    <xf numFmtId="0" fontId="5" fillId="6" borderId="6" xfId="3" applyFill="1" applyBorder="1" applyAlignment="1">
      <alignment horizontal="left" vertical="center" wrapText="1"/>
    </xf>
    <xf numFmtId="3" fontId="6" fillId="6" borderId="10" xfId="3" applyNumberFormat="1" applyFont="1" applyFill="1" applyBorder="1" applyAlignment="1">
      <alignment vertical="center"/>
    </xf>
    <xf numFmtId="3" fontId="6" fillId="6" borderId="2" xfId="3" applyNumberFormat="1" applyFont="1" applyFill="1" applyBorder="1" applyAlignment="1">
      <alignment vertical="center"/>
    </xf>
    <xf numFmtId="3" fontId="6" fillId="6" borderId="5" xfId="3" applyNumberFormat="1" applyFont="1" applyFill="1" applyBorder="1" applyAlignment="1">
      <alignment vertical="center"/>
    </xf>
    <xf numFmtId="3" fontId="6" fillId="6" borderId="1" xfId="3" applyNumberFormat="1" applyFont="1" applyFill="1" applyBorder="1" applyAlignment="1">
      <alignment vertical="center"/>
    </xf>
    <xf numFmtId="3" fontId="6" fillId="6" borderId="0" xfId="3" applyNumberFormat="1" applyFont="1" applyFill="1" applyBorder="1" applyAlignment="1">
      <alignment vertical="center"/>
    </xf>
    <xf numFmtId="3" fontId="6" fillId="6" borderId="6" xfId="3" applyNumberFormat="1" applyFont="1" applyFill="1" applyBorder="1" applyAlignment="1">
      <alignment vertical="center"/>
    </xf>
    <xf numFmtId="3" fontId="6" fillId="6" borderId="3" xfId="3" applyNumberFormat="1" applyFont="1" applyFill="1" applyBorder="1" applyAlignment="1">
      <alignment vertical="center"/>
    </xf>
    <xf numFmtId="3" fontId="6" fillId="6" borderId="4" xfId="3" applyNumberFormat="1" applyFont="1" applyFill="1" applyBorder="1" applyAlignment="1">
      <alignment vertical="center"/>
    </xf>
    <xf numFmtId="3" fontId="6" fillId="6" borderId="9" xfId="3" applyNumberFormat="1" applyFont="1" applyFill="1" applyBorder="1" applyAlignment="1">
      <alignment vertical="center"/>
    </xf>
    <xf numFmtId="3" fontId="6" fillId="6" borderId="46" xfId="3" applyNumberFormat="1" applyFont="1" applyFill="1" applyBorder="1" applyAlignment="1">
      <alignment vertical="center"/>
    </xf>
    <xf numFmtId="3" fontId="6" fillId="6" borderId="29" xfId="3" applyNumberFormat="1" applyFont="1" applyFill="1" applyBorder="1" applyAlignment="1">
      <alignment vertical="center"/>
    </xf>
    <xf numFmtId="3" fontId="6" fillId="6" borderId="49" xfId="3" applyNumberFormat="1" applyFont="1" applyFill="1" applyBorder="1" applyAlignment="1">
      <alignment vertical="center"/>
    </xf>
    <xf numFmtId="0" fontId="69" fillId="6" borderId="45" xfId="3" applyFont="1" applyFill="1" applyBorder="1" applyAlignment="1">
      <alignment horizontal="left" vertical="center"/>
    </xf>
    <xf numFmtId="0" fontId="69" fillId="6" borderId="11" xfId="3" applyFont="1" applyFill="1" applyBorder="1" applyAlignment="1">
      <alignment horizontal="left" vertical="center"/>
    </xf>
    <xf numFmtId="3" fontId="6" fillId="6" borderId="12" xfId="3" applyNumberFormat="1" applyFont="1" applyFill="1" applyBorder="1" applyAlignment="1">
      <alignment vertical="center"/>
    </xf>
    <xf numFmtId="3" fontId="6" fillId="6" borderId="11" xfId="3" applyNumberFormat="1" applyFont="1" applyFill="1" applyBorder="1" applyAlignment="1">
      <alignment vertical="center"/>
    </xf>
    <xf numFmtId="3" fontId="6" fillId="6" borderId="8" xfId="3" applyNumberFormat="1" applyFont="1" applyFill="1" applyBorder="1" applyAlignment="1">
      <alignment vertical="center"/>
    </xf>
    <xf numFmtId="3" fontId="6" fillId="6" borderId="56" xfId="3" applyNumberFormat="1" applyFont="1" applyFill="1" applyBorder="1" applyAlignment="1">
      <alignment vertical="center"/>
    </xf>
    <xf numFmtId="3" fontId="6" fillId="6" borderId="10" xfId="3" applyNumberFormat="1" applyFont="1" applyFill="1" applyBorder="1" applyAlignment="1">
      <alignment vertical="center" wrapText="1"/>
    </xf>
    <xf numFmtId="3" fontId="6" fillId="6" borderId="2" xfId="3" applyNumberFormat="1" applyFont="1" applyFill="1" applyBorder="1" applyAlignment="1">
      <alignment vertical="center" wrapText="1"/>
    </xf>
    <xf numFmtId="3" fontId="6" fillId="6" borderId="5" xfId="3" applyNumberFormat="1" applyFont="1" applyFill="1" applyBorder="1" applyAlignment="1">
      <alignment vertical="center" wrapText="1"/>
    </xf>
    <xf numFmtId="3" fontId="6" fillId="6" borderId="3" xfId="3" applyNumberFormat="1" applyFont="1" applyFill="1" applyBorder="1" applyAlignment="1">
      <alignment vertical="center" wrapText="1"/>
    </xf>
    <xf numFmtId="3" fontId="6" fillId="6" borderId="4" xfId="3" applyNumberFormat="1" applyFont="1" applyFill="1" applyBorder="1" applyAlignment="1">
      <alignment vertical="center" wrapText="1"/>
    </xf>
    <xf numFmtId="3" fontId="6" fillId="6" borderId="9" xfId="3" applyNumberFormat="1" applyFont="1" applyFill="1" applyBorder="1" applyAlignment="1">
      <alignment vertical="center" wrapText="1"/>
    </xf>
    <xf numFmtId="3" fontId="6" fillId="6" borderId="46" xfId="3" applyNumberFormat="1" applyFont="1" applyFill="1" applyBorder="1" applyAlignment="1">
      <alignment vertical="center" wrapText="1"/>
    </xf>
    <xf numFmtId="3" fontId="6" fillId="6" borderId="49" xfId="3" applyNumberFormat="1" applyFont="1" applyFill="1" applyBorder="1" applyAlignment="1">
      <alignment vertical="center" wrapText="1"/>
    </xf>
    <xf numFmtId="0" fontId="5" fillId="6" borderId="23" xfId="3" applyFill="1" applyBorder="1" applyAlignment="1">
      <alignment horizontal="left" vertical="center" wrapText="1"/>
    </xf>
    <xf numFmtId="0" fontId="5" fillId="6" borderId="25" xfId="3" applyFill="1" applyBorder="1" applyAlignment="1">
      <alignment horizontal="left" vertical="center" wrapText="1"/>
    </xf>
    <xf numFmtId="0" fontId="5" fillId="6" borderId="32" xfId="3" applyFill="1" applyBorder="1" applyAlignment="1">
      <alignment horizontal="left" vertical="center" wrapText="1"/>
    </xf>
    <xf numFmtId="0" fontId="5" fillId="6" borderId="31" xfId="3" applyFill="1" applyBorder="1" applyAlignment="1">
      <alignment horizontal="left" vertical="center" wrapText="1"/>
    </xf>
    <xf numFmtId="0" fontId="5" fillId="6" borderId="33" xfId="3" applyFill="1" applyBorder="1" applyAlignment="1">
      <alignment horizontal="left" vertical="center" wrapText="1"/>
    </xf>
    <xf numFmtId="0" fontId="69" fillId="6" borderId="41" xfId="3" applyFont="1" applyFill="1" applyBorder="1" applyAlignment="1">
      <alignment horizontal="left" vertical="center"/>
    </xf>
    <xf numFmtId="0" fontId="69" fillId="6" borderId="42" xfId="3" applyFont="1" applyFill="1" applyBorder="1" applyAlignment="1">
      <alignment horizontal="left" vertical="center"/>
    </xf>
    <xf numFmtId="0" fontId="8" fillId="6" borderId="43" xfId="3" applyFont="1" applyFill="1" applyBorder="1" applyAlignment="1">
      <alignment horizontal="left" vertical="center" wrapText="1"/>
    </xf>
    <xf numFmtId="0" fontId="5" fillId="6" borderId="42" xfId="3" applyFill="1" applyBorder="1" applyAlignment="1">
      <alignment horizontal="left" vertical="center" wrapText="1"/>
    </xf>
    <xf numFmtId="0" fontId="5" fillId="6" borderId="44" xfId="3" applyFill="1" applyBorder="1" applyAlignment="1">
      <alignment horizontal="left" vertical="center" wrapText="1"/>
    </xf>
    <xf numFmtId="3" fontId="6" fillId="6" borderId="43" xfId="3" applyNumberFormat="1" applyFont="1" applyFill="1" applyBorder="1" applyAlignment="1">
      <alignment vertical="center"/>
    </xf>
    <xf numFmtId="3" fontId="6" fillId="6" borderId="42" xfId="3" applyNumberFormat="1" applyFont="1" applyFill="1" applyBorder="1" applyAlignment="1">
      <alignment vertical="center"/>
    </xf>
    <xf numFmtId="3" fontId="6" fillId="6" borderId="44" xfId="3" applyNumberFormat="1" applyFont="1" applyFill="1" applyBorder="1" applyAlignment="1">
      <alignment vertical="center"/>
    </xf>
    <xf numFmtId="0" fontId="69" fillId="6" borderId="50" xfId="3" applyFont="1" applyFill="1" applyBorder="1" applyAlignment="1">
      <alignment horizontal="left" vertical="center"/>
    </xf>
    <xf numFmtId="0" fontId="69" fillId="6" borderId="51" xfId="3" applyFont="1" applyFill="1" applyBorder="1" applyAlignment="1">
      <alignment horizontal="left" vertical="center"/>
    </xf>
    <xf numFmtId="3" fontId="6" fillId="6" borderId="52" xfId="3" applyNumberFormat="1" applyFont="1" applyFill="1" applyBorder="1" applyAlignment="1">
      <alignment vertical="center"/>
    </xf>
    <xf numFmtId="3" fontId="6" fillId="6" borderId="51" xfId="3" applyNumberFormat="1" applyFont="1" applyFill="1" applyBorder="1" applyAlignment="1">
      <alignment vertical="center"/>
    </xf>
    <xf numFmtId="3" fontId="6" fillId="6" borderId="53" xfId="3" applyNumberFormat="1" applyFont="1" applyFill="1" applyBorder="1" applyAlignment="1">
      <alignment vertical="center"/>
    </xf>
    <xf numFmtId="3" fontId="6" fillId="6" borderId="54" xfId="3" applyNumberFormat="1" applyFont="1" applyFill="1" applyBorder="1" applyAlignment="1">
      <alignment vertical="center"/>
    </xf>
    <xf numFmtId="0" fontId="68" fillId="0" borderId="23" xfId="3" applyFont="1" applyFill="1" applyBorder="1" applyAlignment="1">
      <alignment horizontal="center" vertical="center"/>
    </xf>
    <xf numFmtId="0" fontId="68" fillId="0" borderId="31" xfId="3" applyFont="1" applyFill="1" applyBorder="1" applyAlignment="1">
      <alignment horizontal="center" vertical="center"/>
    </xf>
    <xf numFmtId="0" fontId="67" fillId="6" borderId="36" xfId="3" applyFont="1" applyFill="1" applyBorder="1" applyAlignment="1">
      <alignment horizontal="left" vertical="center" wrapText="1"/>
    </xf>
    <xf numFmtId="0" fontId="67" fillId="6" borderId="37" xfId="3" applyFont="1" applyFill="1" applyBorder="1" applyAlignment="1">
      <alignment horizontal="left" vertical="center" wrapText="1"/>
    </xf>
    <xf numFmtId="0" fontId="66" fillId="6" borderId="37" xfId="3" applyFont="1" applyFill="1" applyBorder="1" applyAlignment="1">
      <alignment horizontal="left" vertical="center" wrapText="1"/>
    </xf>
    <xf numFmtId="0" fontId="66" fillId="6" borderId="39" xfId="3" applyFont="1" applyFill="1" applyBorder="1" applyAlignment="1">
      <alignment horizontal="left" vertical="center" wrapText="1"/>
    </xf>
    <xf numFmtId="3" fontId="6" fillId="6" borderId="38" xfId="3" applyNumberFormat="1" applyFont="1" applyFill="1" applyBorder="1" applyAlignment="1">
      <alignment vertical="center" wrapText="1"/>
    </xf>
    <xf numFmtId="3" fontId="6" fillId="6" borderId="37" xfId="3" applyNumberFormat="1" applyFont="1" applyFill="1" applyBorder="1" applyAlignment="1">
      <alignment vertical="center" wrapText="1"/>
    </xf>
    <xf numFmtId="3" fontId="6" fillId="6" borderId="39" xfId="3" applyNumberFormat="1" applyFont="1" applyFill="1" applyBorder="1" applyAlignment="1">
      <alignment vertical="center" wrapText="1"/>
    </xf>
    <xf numFmtId="3" fontId="6" fillId="6" borderId="40" xfId="3" applyNumberFormat="1" applyFont="1" applyFill="1" applyBorder="1" applyAlignment="1">
      <alignment vertical="center" wrapText="1"/>
    </xf>
    <xf numFmtId="0" fontId="8" fillId="6" borderId="38" xfId="3" applyFont="1" applyFill="1" applyBorder="1" applyAlignment="1">
      <alignment horizontal="left" vertical="center" wrapText="1"/>
    </xf>
    <xf numFmtId="3" fontId="6" fillId="6" borderId="38" xfId="3" applyNumberFormat="1" applyFont="1" applyFill="1" applyBorder="1" applyAlignment="1">
      <alignment vertical="center"/>
    </xf>
    <xf numFmtId="3" fontId="6" fillId="6" borderId="37" xfId="3" applyNumberFormat="1" applyFont="1" applyFill="1" applyBorder="1" applyAlignment="1">
      <alignment vertical="center"/>
    </xf>
    <xf numFmtId="3" fontId="6" fillId="6" borderId="39" xfId="3" applyNumberFormat="1" applyFont="1" applyFill="1" applyBorder="1" applyAlignment="1">
      <alignment vertical="center"/>
    </xf>
    <xf numFmtId="3" fontId="6" fillId="6" borderId="40" xfId="3" applyNumberFormat="1" applyFont="1" applyFill="1" applyBorder="1" applyAlignment="1">
      <alignment vertical="center"/>
    </xf>
    <xf numFmtId="3" fontId="6" fillId="6" borderId="6" xfId="3" applyNumberFormat="1" applyFont="1" applyFill="1" applyBorder="1" applyAlignment="1"/>
    <xf numFmtId="0" fontId="68" fillId="6" borderId="47" xfId="3" applyFont="1" applyFill="1" applyBorder="1" applyAlignment="1">
      <alignment horizontal="left" vertical="center" wrapText="1"/>
    </xf>
    <xf numFmtId="0" fontId="68" fillId="6" borderId="2" xfId="3" applyFont="1" applyFill="1" applyBorder="1" applyAlignment="1">
      <alignment horizontal="left" vertical="center" wrapText="1"/>
    </xf>
    <xf numFmtId="0" fontId="68" fillId="6" borderId="28" xfId="3" applyFont="1" applyFill="1" applyBorder="1" applyAlignment="1">
      <alignment horizontal="left" vertical="center" wrapText="1"/>
    </xf>
    <xf numFmtId="0" fontId="68" fillId="6" borderId="0" xfId="3" applyFont="1" applyFill="1" applyBorder="1" applyAlignment="1">
      <alignment horizontal="left" vertical="center" wrapText="1"/>
    </xf>
    <xf numFmtId="0" fontId="68" fillId="6" borderId="48" xfId="3" applyFont="1" applyFill="1" applyBorder="1" applyAlignment="1">
      <alignment horizontal="left" vertical="center" wrapText="1"/>
    </xf>
    <xf numFmtId="0" fontId="68" fillId="6" borderId="4" xfId="3" applyFont="1" applyFill="1" applyBorder="1" applyAlignment="1">
      <alignment horizontal="left" vertical="center" wrapText="1"/>
    </xf>
    <xf numFmtId="0" fontId="8" fillId="6" borderId="11" xfId="3" applyFont="1" applyFill="1" applyBorder="1" applyAlignment="1">
      <alignment horizontal="left" vertical="center" wrapText="1"/>
    </xf>
    <xf numFmtId="0" fontId="8" fillId="6" borderId="8" xfId="3" applyFont="1" applyFill="1" applyBorder="1" applyAlignment="1">
      <alignment horizontal="left" vertical="center" wrapText="1"/>
    </xf>
    <xf numFmtId="0" fontId="68" fillId="6" borderId="41" xfId="3" applyFont="1" applyFill="1" applyBorder="1" applyAlignment="1">
      <alignment horizontal="left" vertical="center"/>
    </xf>
    <xf numFmtId="0" fontId="68" fillId="6" borderId="42" xfId="3" applyFont="1" applyFill="1" applyBorder="1" applyAlignment="1">
      <alignment horizontal="left" vertical="center"/>
    </xf>
    <xf numFmtId="0" fontId="8" fillId="6" borderId="43" xfId="3" applyFont="1" applyFill="1" applyBorder="1" applyAlignment="1">
      <alignment horizontal="left" vertical="center"/>
    </xf>
    <xf numFmtId="0" fontId="5" fillId="6" borderId="42" xfId="3" applyFill="1" applyBorder="1" applyAlignment="1">
      <alignment horizontal="left" vertical="center"/>
    </xf>
    <xf numFmtId="0" fontId="5" fillId="6" borderId="44" xfId="3" applyFill="1" applyBorder="1" applyAlignment="1">
      <alignment horizontal="left" vertical="center"/>
    </xf>
    <xf numFmtId="0" fontId="8" fillId="6" borderId="12" xfId="3" applyFont="1" applyFill="1" applyBorder="1" applyAlignment="1">
      <alignment horizontal="left" vertical="center"/>
    </xf>
    <xf numFmtId="0" fontId="5" fillId="6" borderId="11" xfId="3" applyFill="1" applyBorder="1" applyAlignment="1">
      <alignment horizontal="left" vertical="center"/>
    </xf>
    <xf numFmtId="0" fontId="5" fillId="6" borderId="8" xfId="3" applyFill="1" applyBorder="1" applyAlignment="1">
      <alignment horizontal="left" vertical="center"/>
    </xf>
    <xf numFmtId="0" fontId="66" fillId="6" borderId="24" xfId="3" applyFont="1" applyFill="1" applyBorder="1" applyAlignment="1">
      <alignment horizontal="left" vertical="center" wrapText="1"/>
    </xf>
    <xf numFmtId="3" fontId="67" fillId="6" borderId="24" xfId="3" applyNumberFormat="1" applyFont="1" applyFill="1" applyBorder="1" applyAlignment="1">
      <alignment vertical="center" wrapText="1"/>
    </xf>
    <xf numFmtId="3" fontId="67" fillId="6" borderId="23" xfId="3" applyNumberFormat="1" applyFont="1" applyFill="1" applyBorder="1" applyAlignment="1">
      <alignment vertical="center" wrapText="1"/>
    </xf>
    <xf numFmtId="3" fontId="67" fillId="6" borderId="25" xfId="3" applyNumberFormat="1" applyFont="1" applyFill="1" applyBorder="1" applyAlignment="1">
      <alignment vertical="center" wrapText="1"/>
    </xf>
    <xf numFmtId="3" fontId="67" fillId="6" borderId="32" xfId="3" applyNumberFormat="1" applyFont="1" applyFill="1" applyBorder="1" applyAlignment="1">
      <alignment vertical="center" wrapText="1"/>
    </xf>
    <xf numFmtId="3" fontId="67" fillId="6" borderId="31" xfId="3" applyNumberFormat="1" applyFont="1" applyFill="1" applyBorder="1" applyAlignment="1">
      <alignment vertical="center" wrapText="1"/>
    </xf>
    <xf numFmtId="3" fontId="67" fillId="6" borderId="33" xfId="3" applyNumberFormat="1" applyFont="1" applyFill="1" applyBorder="1" applyAlignment="1">
      <alignment vertical="center" wrapText="1"/>
    </xf>
    <xf numFmtId="3" fontId="67" fillId="6" borderId="27" xfId="3" applyNumberFormat="1" applyFont="1" applyFill="1" applyBorder="1" applyAlignment="1">
      <alignment vertical="center" wrapText="1"/>
    </xf>
    <xf numFmtId="3" fontId="67" fillId="6" borderId="35" xfId="3" applyNumberFormat="1" applyFont="1" applyFill="1" applyBorder="1" applyAlignment="1">
      <alignment vertical="center" wrapText="1"/>
    </xf>
    <xf numFmtId="0" fontId="66" fillId="6" borderId="38" xfId="3" applyFont="1" applyFill="1" applyBorder="1" applyAlignment="1">
      <alignment horizontal="left" vertical="center"/>
    </xf>
    <xf numFmtId="0" fontId="66" fillId="6" borderId="37" xfId="3" applyFont="1" applyFill="1" applyBorder="1" applyAlignment="1">
      <alignment horizontal="left" vertical="center"/>
    </xf>
    <xf numFmtId="0" fontId="66" fillId="6" borderId="39" xfId="3" applyFont="1" applyFill="1" applyBorder="1" applyAlignment="1">
      <alignment horizontal="left" vertical="center"/>
    </xf>
    <xf numFmtId="3" fontId="6" fillId="6" borderId="43" xfId="3" applyNumberFormat="1" applyFont="1" applyFill="1" applyBorder="1" applyAlignment="1">
      <alignment vertical="center" wrapText="1"/>
    </xf>
    <xf numFmtId="3" fontId="6" fillId="6" borderId="42" xfId="3" applyNumberFormat="1" applyFont="1" applyFill="1" applyBorder="1" applyAlignment="1">
      <alignment vertical="center" wrapText="1"/>
    </xf>
    <xf numFmtId="3" fontId="6" fillId="6" borderId="44" xfId="3" applyNumberFormat="1" applyFont="1" applyFill="1" applyBorder="1" applyAlignment="1">
      <alignment vertical="center" wrapText="1"/>
    </xf>
    <xf numFmtId="3" fontId="6" fillId="6" borderId="55" xfId="3" applyNumberFormat="1" applyFont="1" applyFill="1" applyBorder="1" applyAlignment="1">
      <alignment vertical="center" wrapText="1"/>
    </xf>
    <xf numFmtId="3" fontId="6" fillId="6" borderId="12" xfId="3" applyNumberFormat="1" applyFont="1" applyFill="1" applyBorder="1" applyAlignment="1">
      <alignment vertical="center" wrapText="1"/>
    </xf>
    <xf numFmtId="3" fontId="6" fillId="6" borderId="11" xfId="3" applyNumberFormat="1" applyFont="1" applyFill="1" applyBorder="1" applyAlignment="1">
      <alignment vertical="center" wrapText="1"/>
    </xf>
    <xf numFmtId="3" fontId="6" fillId="6" borderId="8" xfId="3" applyNumberFormat="1" applyFont="1" applyFill="1" applyBorder="1" applyAlignment="1">
      <alignment vertical="center" wrapText="1"/>
    </xf>
    <xf numFmtId="3" fontId="6" fillId="6" borderId="56" xfId="3" applyNumberFormat="1" applyFont="1" applyFill="1" applyBorder="1" applyAlignment="1">
      <alignment vertical="center" wrapText="1"/>
    </xf>
    <xf numFmtId="0" fontId="69" fillId="6" borderId="47" xfId="3" applyFont="1" applyFill="1" applyBorder="1" applyAlignment="1">
      <alignment horizontal="left" vertical="center" wrapText="1"/>
    </xf>
    <xf numFmtId="0" fontId="69" fillId="6" borderId="2" xfId="3" applyFont="1" applyFill="1" applyBorder="1" applyAlignment="1">
      <alignment horizontal="left" vertical="center" wrapText="1"/>
    </xf>
    <xf numFmtId="0" fontId="69" fillId="6" borderId="30" xfId="3" applyFont="1" applyFill="1" applyBorder="1" applyAlignment="1">
      <alignment horizontal="left" vertical="center" wrapText="1"/>
    </xf>
    <xf numFmtId="0" fontId="69" fillId="6" borderId="31" xfId="3" applyFont="1" applyFill="1" applyBorder="1" applyAlignment="1">
      <alignment horizontal="left" vertical="center" wrapText="1"/>
    </xf>
    <xf numFmtId="0" fontId="70" fillId="6" borderId="22" xfId="3" applyFont="1" applyFill="1" applyBorder="1" applyAlignment="1">
      <alignment horizontal="left" vertical="center" wrapText="1"/>
    </xf>
    <xf numFmtId="0" fontId="70" fillId="6" borderId="23" xfId="3" applyFont="1" applyFill="1" applyBorder="1" applyAlignment="1">
      <alignment horizontal="left" vertical="center" wrapText="1"/>
    </xf>
    <xf numFmtId="0" fontId="70" fillId="6" borderId="30" xfId="3" applyFont="1" applyFill="1" applyBorder="1" applyAlignment="1">
      <alignment horizontal="left" vertical="center" wrapText="1"/>
    </xf>
    <xf numFmtId="0" fontId="70" fillId="6" borderId="31" xfId="3" applyFont="1" applyFill="1" applyBorder="1" applyAlignment="1">
      <alignment horizontal="left" vertical="center" wrapText="1"/>
    </xf>
    <xf numFmtId="3" fontId="6" fillId="6" borderId="12" xfId="3" applyNumberFormat="1" applyFont="1" applyFill="1" applyBorder="1" applyAlignment="1">
      <alignment wrapText="1"/>
    </xf>
    <xf numFmtId="3" fontId="6" fillId="6" borderId="11" xfId="3" applyNumberFormat="1" applyFont="1" applyFill="1" applyBorder="1" applyAlignment="1">
      <alignment wrapText="1"/>
    </xf>
    <xf numFmtId="3" fontId="6" fillId="6" borderId="8" xfId="3" applyNumberFormat="1" applyFont="1" applyFill="1" applyBorder="1" applyAlignment="1">
      <alignment wrapText="1"/>
    </xf>
    <xf numFmtId="3" fontId="6" fillId="6" borderId="56" xfId="3" applyNumberFormat="1" applyFont="1" applyFill="1" applyBorder="1" applyAlignment="1">
      <alignment wrapText="1"/>
    </xf>
    <xf numFmtId="0" fontId="8" fillId="6" borderId="37" xfId="3" applyFont="1" applyFill="1" applyBorder="1" applyAlignment="1">
      <alignment horizontal="left" vertical="center" wrapText="1"/>
    </xf>
    <xf numFmtId="0" fontId="8" fillId="6" borderId="39" xfId="3" applyFont="1" applyFill="1" applyBorder="1" applyAlignment="1">
      <alignment horizontal="left" vertical="center" wrapText="1"/>
    </xf>
    <xf numFmtId="3" fontId="67" fillId="6" borderId="38" xfId="3" applyNumberFormat="1" applyFont="1" applyFill="1" applyBorder="1" applyAlignment="1">
      <alignment vertical="center"/>
    </xf>
    <xf numFmtId="3" fontId="67" fillId="6" borderId="37" xfId="3" applyNumberFormat="1" applyFont="1" applyFill="1" applyBorder="1" applyAlignment="1">
      <alignment vertical="center"/>
    </xf>
    <xf numFmtId="3" fontId="67" fillId="6" borderId="39" xfId="3" applyNumberFormat="1" applyFont="1" applyFill="1" applyBorder="1" applyAlignment="1">
      <alignment vertical="center"/>
    </xf>
    <xf numFmtId="3" fontId="67" fillId="6" borderId="40" xfId="3" applyNumberFormat="1" applyFont="1" applyFill="1" applyBorder="1" applyAlignment="1">
      <alignment vertical="center"/>
    </xf>
    <xf numFmtId="0" fontId="8" fillId="6" borderId="42" xfId="3" applyFont="1" applyFill="1" applyBorder="1" applyAlignment="1">
      <alignment horizontal="left" vertical="center" wrapText="1"/>
    </xf>
    <xf numFmtId="0" fontId="8" fillId="6" borderId="44" xfId="3" applyFont="1" applyFill="1" applyBorder="1" applyAlignment="1">
      <alignment horizontal="left" vertical="center" wrapText="1"/>
    </xf>
    <xf numFmtId="0" fontId="69" fillId="6" borderId="48" xfId="3" applyFont="1" applyFill="1" applyBorder="1" applyAlignment="1">
      <alignment horizontal="left" vertical="center" wrapText="1"/>
    </xf>
    <xf numFmtId="0" fontId="69" fillId="6" borderId="4" xfId="3" applyFont="1" applyFill="1" applyBorder="1" applyAlignment="1">
      <alignment horizontal="left" vertical="center" wrapText="1"/>
    </xf>
    <xf numFmtId="0" fontId="8" fillId="6" borderId="2" xfId="3" applyFont="1" applyFill="1" applyBorder="1" applyAlignment="1">
      <alignment horizontal="left" vertical="center" wrapText="1"/>
    </xf>
    <xf numFmtId="0" fontId="8" fillId="6" borderId="5" xfId="3" applyFont="1" applyFill="1" applyBorder="1" applyAlignment="1">
      <alignment horizontal="left" vertical="center" wrapText="1"/>
    </xf>
    <xf numFmtId="0" fontId="8" fillId="6" borderId="3" xfId="3" applyFont="1" applyFill="1" applyBorder="1" applyAlignment="1">
      <alignment horizontal="left" vertical="center" wrapText="1"/>
    </xf>
    <xf numFmtId="0" fontId="8" fillId="6" borderId="4" xfId="3" applyFont="1" applyFill="1" applyBorder="1" applyAlignment="1">
      <alignment horizontal="left" vertical="center" wrapText="1"/>
    </xf>
    <xf numFmtId="0" fontId="8" fillId="6" borderId="9" xfId="3" applyFont="1" applyFill="1" applyBorder="1" applyAlignment="1">
      <alignment horizontal="left" vertical="center" wrapText="1"/>
    </xf>
    <xf numFmtId="3" fontId="6" fillId="6" borderId="10" xfId="3" applyNumberFormat="1" applyFont="1" applyFill="1" applyBorder="1" applyAlignment="1">
      <alignment horizontal="right" vertical="center" wrapText="1"/>
    </xf>
    <xf numFmtId="3" fontId="6" fillId="6" borderId="2" xfId="3" applyNumberFormat="1" applyFont="1" applyFill="1" applyBorder="1" applyAlignment="1">
      <alignment horizontal="right" vertical="center" wrapText="1"/>
    </xf>
    <xf numFmtId="3" fontId="6" fillId="6" borderId="5" xfId="3" applyNumberFormat="1" applyFont="1" applyFill="1" applyBorder="1" applyAlignment="1">
      <alignment horizontal="right" vertical="center" wrapText="1"/>
    </xf>
    <xf numFmtId="3" fontId="6" fillId="6" borderId="3" xfId="3" applyNumberFormat="1" applyFont="1" applyFill="1" applyBorder="1" applyAlignment="1">
      <alignment horizontal="right" vertical="center" wrapText="1"/>
    </xf>
    <xf numFmtId="3" fontId="6" fillId="6" borderId="4" xfId="3" applyNumberFormat="1" applyFont="1" applyFill="1" applyBorder="1" applyAlignment="1">
      <alignment horizontal="right" vertical="center" wrapText="1"/>
    </xf>
    <xf numFmtId="3" fontId="6" fillId="6" borderId="9" xfId="3" applyNumberFormat="1" applyFont="1" applyFill="1" applyBorder="1" applyAlignment="1">
      <alignment horizontal="right" vertical="center" wrapText="1"/>
    </xf>
    <xf numFmtId="3" fontId="6" fillId="6" borderId="46" xfId="3" applyNumberFormat="1" applyFont="1" applyFill="1" applyBorder="1" applyAlignment="1">
      <alignment horizontal="right" vertical="center" wrapText="1"/>
    </xf>
    <xf numFmtId="3" fontId="6" fillId="6" borderId="49" xfId="3" applyNumberFormat="1" applyFont="1" applyFill="1" applyBorder="1" applyAlignment="1">
      <alignment horizontal="right" vertical="center" wrapText="1"/>
    </xf>
    <xf numFmtId="0" fontId="8" fillId="6" borderId="51" xfId="3" applyFont="1" applyFill="1" applyBorder="1" applyAlignment="1">
      <alignment horizontal="left" vertical="center" wrapText="1"/>
    </xf>
    <xf numFmtId="0" fontId="8" fillId="6" borderId="53" xfId="3" applyFont="1" applyFill="1" applyBorder="1" applyAlignment="1">
      <alignment horizontal="left" vertical="center" wrapText="1"/>
    </xf>
    <xf numFmtId="3" fontId="6" fillId="6" borderId="52" xfId="3" applyNumberFormat="1" applyFont="1" applyFill="1" applyBorder="1" applyAlignment="1">
      <alignment horizontal="right" vertical="center" wrapText="1"/>
    </xf>
    <xf numFmtId="3" fontId="6" fillId="6" borderId="51" xfId="3" applyNumberFormat="1" applyFont="1" applyFill="1" applyBorder="1" applyAlignment="1">
      <alignment horizontal="right" vertical="center" wrapText="1"/>
    </xf>
    <xf numFmtId="3" fontId="6" fillId="6" borderId="53" xfId="3" applyNumberFormat="1" applyFont="1" applyFill="1" applyBorder="1" applyAlignment="1">
      <alignment horizontal="right" vertical="center" wrapText="1"/>
    </xf>
    <xf numFmtId="3" fontId="6" fillId="6" borderId="54" xfId="3" applyNumberFormat="1" applyFont="1" applyFill="1" applyBorder="1" applyAlignment="1">
      <alignment horizontal="right" vertical="center" wrapText="1"/>
    </xf>
    <xf numFmtId="0" fontId="8" fillId="6" borderId="11" xfId="3" applyFont="1" applyFill="1" applyBorder="1" applyAlignment="1">
      <alignment horizontal="left" vertical="center"/>
    </xf>
    <xf numFmtId="0" fontId="8" fillId="6" borderId="8" xfId="3" applyFont="1" applyFill="1" applyBorder="1" applyAlignment="1">
      <alignment horizontal="left" vertical="center"/>
    </xf>
    <xf numFmtId="3" fontId="6" fillId="6" borderId="12" xfId="3" applyNumberFormat="1" applyFont="1" applyFill="1" applyBorder="1" applyAlignment="1">
      <alignment horizontal="right" vertical="center" wrapText="1"/>
    </xf>
    <xf numFmtId="3" fontId="6" fillId="6" borderId="11" xfId="3" applyNumberFormat="1" applyFont="1" applyFill="1" applyBorder="1" applyAlignment="1">
      <alignment horizontal="right" vertical="center" wrapText="1"/>
    </xf>
    <xf numFmtId="3" fontId="6" fillId="6" borderId="8" xfId="3" applyNumberFormat="1" applyFont="1" applyFill="1" applyBorder="1" applyAlignment="1">
      <alignment horizontal="right" vertical="center" wrapText="1"/>
    </xf>
    <xf numFmtId="3" fontId="67" fillId="6" borderId="38" xfId="3" applyNumberFormat="1" applyFont="1" applyFill="1" applyBorder="1" applyAlignment="1">
      <alignment horizontal="right" vertical="center" wrapText="1"/>
    </xf>
    <xf numFmtId="3" fontId="67" fillId="6" borderId="37" xfId="3" applyNumberFormat="1" applyFont="1" applyFill="1" applyBorder="1" applyAlignment="1">
      <alignment horizontal="right" vertical="center" wrapText="1"/>
    </xf>
    <xf numFmtId="3" fontId="67" fillId="6" borderId="39" xfId="3" applyNumberFormat="1" applyFont="1" applyFill="1" applyBorder="1" applyAlignment="1">
      <alignment horizontal="right" vertical="center" wrapText="1"/>
    </xf>
    <xf numFmtId="3" fontId="67" fillId="6" borderId="40" xfId="3" applyNumberFormat="1" applyFont="1" applyFill="1" applyBorder="1" applyAlignment="1">
      <alignment horizontal="right" vertical="center" wrapText="1"/>
    </xf>
    <xf numFmtId="3" fontId="6" fillId="6" borderId="43" xfId="3" applyNumberFormat="1" applyFont="1" applyFill="1" applyBorder="1" applyAlignment="1">
      <alignment horizontal="right" vertical="center" wrapText="1"/>
    </xf>
    <xf numFmtId="3" fontId="6" fillId="6" borderId="42" xfId="3" applyNumberFormat="1" applyFont="1" applyFill="1" applyBorder="1" applyAlignment="1">
      <alignment horizontal="right" vertical="center" wrapText="1"/>
    </xf>
    <xf numFmtId="3" fontId="6" fillId="6" borderId="44" xfId="3" applyNumberFormat="1" applyFont="1" applyFill="1" applyBorder="1" applyAlignment="1">
      <alignment horizontal="right" vertical="center" wrapText="1"/>
    </xf>
    <xf numFmtId="3" fontId="6" fillId="6" borderId="0" xfId="3" applyNumberFormat="1" applyFont="1" applyFill="1" applyBorder="1" applyAlignment="1">
      <alignment horizontal="right" vertical="center" wrapText="1"/>
    </xf>
    <xf numFmtId="3" fontId="6" fillId="6" borderId="29" xfId="3" applyNumberFormat="1" applyFont="1" applyFill="1" applyBorder="1" applyAlignment="1">
      <alignment horizontal="right" vertical="center" wrapText="1"/>
    </xf>
    <xf numFmtId="3" fontId="6" fillId="6" borderId="38" xfId="3" applyNumberFormat="1" applyFont="1" applyFill="1" applyBorder="1" applyAlignment="1">
      <alignment horizontal="center" vertical="center" wrapText="1"/>
    </xf>
    <xf numFmtId="3" fontId="6" fillId="6" borderId="37" xfId="3" applyNumberFormat="1" applyFont="1" applyFill="1" applyBorder="1" applyAlignment="1">
      <alignment horizontal="center" vertical="center" wrapText="1"/>
    </xf>
    <xf numFmtId="3" fontId="6" fillId="6" borderId="39" xfId="3" applyNumberFormat="1" applyFont="1" applyFill="1" applyBorder="1" applyAlignment="1">
      <alignment horizontal="center" vertical="center" wrapText="1"/>
    </xf>
    <xf numFmtId="3" fontId="6" fillId="6" borderId="37" xfId="3" applyNumberFormat="1" applyFont="1" applyFill="1" applyBorder="1" applyAlignment="1">
      <alignment horizontal="right" vertical="center" wrapText="1"/>
    </xf>
    <xf numFmtId="3" fontId="6" fillId="6" borderId="40" xfId="3" applyNumberFormat="1" applyFont="1" applyFill="1" applyBorder="1" applyAlignment="1">
      <alignment horizontal="right" vertical="center" wrapText="1"/>
    </xf>
    <xf numFmtId="3" fontId="67" fillId="6" borderId="38" xfId="3" applyNumberFormat="1" applyFont="1" applyFill="1" applyBorder="1" applyAlignment="1">
      <alignment horizontal="right" wrapText="1"/>
    </xf>
    <xf numFmtId="3" fontId="67" fillId="6" borderId="37" xfId="3" applyNumberFormat="1" applyFont="1" applyFill="1" applyBorder="1" applyAlignment="1">
      <alignment horizontal="right" wrapText="1"/>
    </xf>
    <xf numFmtId="3" fontId="67" fillId="6" borderId="39" xfId="3" applyNumberFormat="1" applyFont="1" applyFill="1" applyBorder="1" applyAlignment="1">
      <alignment horizontal="right" wrapText="1"/>
    </xf>
    <xf numFmtId="3" fontId="67" fillId="6" borderId="40" xfId="3" applyNumberFormat="1" applyFont="1" applyFill="1" applyBorder="1" applyAlignment="1">
      <alignment horizontal="right" wrapText="1"/>
    </xf>
    <xf numFmtId="0" fontId="41" fillId="6" borderId="14" xfId="3" applyFont="1" applyFill="1" applyBorder="1" applyAlignment="1">
      <alignment horizontal="center" vertical="center" wrapText="1"/>
    </xf>
    <xf numFmtId="0" fontId="41" fillId="6" borderId="14" xfId="3" applyFont="1" applyFill="1" applyBorder="1" applyAlignment="1">
      <alignment horizontal="left" vertical="center" wrapText="1"/>
    </xf>
    <xf numFmtId="0" fontId="50" fillId="0" borderId="0" xfId="3" applyFont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0" fontId="66" fillId="6" borderId="22" xfId="3" applyFont="1" applyFill="1" applyBorder="1" applyAlignment="1">
      <alignment horizontal="center" vertical="center" wrapText="1"/>
    </xf>
    <xf numFmtId="0" fontId="66" fillId="6" borderId="23" xfId="3" applyFont="1" applyFill="1" applyBorder="1" applyAlignment="1">
      <alignment horizontal="center" vertical="center" wrapText="1"/>
    </xf>
    <xf numFmtId="0" fontId="66" fillId="6" borderId="28" xfId="3" applyFont="1" applyFill="1" applyBorder="1" applyAlignment="1">
      <alignment horizontal="center" vertical="center" wrapText="1"/>
    </xf>
    <xf numFmtId="0" fontId="66" fillId="6" borderId="0" xfId="3" applyFont="1" applyFill="1" applyBorder="1" applyAlignment="1">
      <alignment horizontal="center" vertical="center" wrapText="1"/>
    </xf>
    <xf numFmtId="0" fontId="66" fillId="6" borderId="30" xfId="3" applyFont="1" applyFill="1" applyBorder="1" applyAlignment="1">
      <alignment horizontal="center" vertical="center" wrapText="1"/>
    </xf>
    <xf numFmtId="0" fontId="66" fillId="6" borderId="31" xfId="3" applyFont="1" applyFill="1" applyBorder="1" applyAlignment="1">
      <alignment horizontal="center" vertical="center" wrapText="1"/>
    </xf>
    <xf numFmtId="0" fontId="66" fillId="6" borderId="24" xfId="3" applyFont="1" applyFill="1" applyBorder="1" applyAlignment="1">
      <alignment horizontal="center" vertical="center" wrapText="1"/>
    </xf>
    <xf numFmtId="0" fontId="66" fillId="6" borderId="25" xfId="3" applyFont="1" applyFill="1" applyBorder="1" applyAlignment="1">
      <alignment horizontal="center" vertical="center" wrapText="1"/>
    </xf>
    <xf numFmtId="0" fontId="66" fillId="6" borderId="1" xfId="3" applyFont="1" applyFill="1" applyBorder="1" applyAlignment="1">
      <alignment horizontal="center" vertical="center" wrapText="1"/>
    </xf>
    <xf numFmtId="0" fontId="66" fillId="6" borderId="6" xfId="3" applyFont="1" applyFill="1" applyBorder="1" applyAlignment="1">
      <alignment horizontal="center" vertical="center" wrapText="1"/>
    </xf>
    <xf numFmtId="0" fontId="66" fillId="6" borderId="32" xfId="3" applyFont="1" applyFill="1" applyBorder="1" applyAlignment="1">
      <alignment horizontal="center" vertical="center" wrapText="1"/>
    </xf>
    <xf numFmtId="0" fontId="66" fillId="6" borderId="33" xfId="3" applyFont="1" applyFill="1" applyBorder="1" applyAlignment="1">
      <alignment horizontal="center" vertical="center" wrapText="1"/>
    </xf>
    <xf numFmtId="0" fontId="66" fillId="6" borderId="26" xfId="3" applyFont="1" applyFill="1" applyBorder="1" applyAlignment="1">
      <alignment horizontal="center" vertical="top"/>
    </xf>
    <xf numFmtId="0" fontId="66" fillId="6" borderId="15" xfId="3" applyFont="1" applyFill="1" applyBorder="1" applyAlignment="1">
      <alignment horizontal="center" vertical="top"/>
    </xf>
    <xf numFmtId="0" fontId="66" fillId="6" borderId="34" xfId="3" applyFont="1" applyFill="1" applyBorder="1" applyAlignment="1">
      <alignment horizontal="center" vertical="top"/>
    </xf>
    <xf numFmtId="0" fontId="66" fillId="6" borderId="27" xfId="3" applyFont="1" applyFill="1" applyBorder="1" applyAlignment="1">
      <alignment horizontal="center" vertical="center" wrapText="1"/>
    </xf>
    <xf numFmtId="0" fontId="66" fillId="6" borderId="29" xfId="3" applyFont="1" applyFill="1" applyBorder="1" applyAlignment="1">
      <alignment horizontal="center" vertical="center" wrapText="1"/>
    </xf>
    <xf numFmtId="0" fontId="66" fillId="6" borderId="35" xfId="3" applyFont="1" applyFill="1" applyBorder="1" applyAlignment="1">
      <alignment horizontal="center" vertical="center" wrapText="1"/>
    </xf>
    <xf numFmtId="0" fontId="41" fillId="6" borderId="15" xfId="3" applyFont="1" applyFill="1" applyBorder="1" applyAlignment="1">
      <alignment horizontal="center" vertical="center" wrapText="1"/>
    </xf>
    <xf numFmtId="0" fontId="41" fillId="6" borderId="15" xfId="3" applyFont="1" applyFill="1" applyBorder="1" applyAlignment="1">
      <alignment horizontal="left" vertical="center" wrapText="1"/>
    </xf>
    <xf numFmtId="0" fontId="13" fillId="6" borderId="0" xfId="3" applyFont="1" applyFill="1" applyBorder="1" applyAlignment="1">
      <alignment horizontal="left" vertical="center" wrapText="1"/>
    </xf>
    <xf numFmtId="0" fontId="41" fillId="6" borderId="7" xfId="3" applyFont="1" applyFill="1" applyBorder="1" applyAlignment="1">
      <alignment horizontal="center" vertical="center" wrapText="1"/>
    </xf>
    <xf numFmtId="0" fontId="40" fillId="4" borderId="12" xfId="3" applyFont="1" applyFill="1" applyBorder="1" applyAlignment="1">
      <alignment horizontal="left" vertical="center"/>
    </xf>
    <xf numFmtId="0" fontId="40" fillId="4" borderId="11" xfId="3" applyFont="1" applyFill="1" applyBorder="1" applyAlignment="1">
      <alignment horizontal="left" vertical="center"/>
    </xf>
    <xf numFmtId="0" fontId="40" fillId="4" borderId="8" xfId="3" applyFont="1" applyFill="1" applyBorder="1" applyAlignment="1">
      <alignment horizontal="left" vertical="center"/>
    </xf>
    <xf numFmtId="3" fontId="41" fillId="0" borderId="12" xfId="3" applyNumberFormat="1" applyFont="1" applyBorder="1" applyAlignment="1">
      <alignment horizontal="right" vertical="center"/>
    </xf>
    <xf numFmtId="3" fontId="41" fillId="0" borderId="11" xfId="3" applyNumberFormat="1" applyFont="1" applyBorder="1" applyAlignment="1">
      <alignment horizontal="right" vertical="center"/>
    </xf>
    <xf numFmtId="3" fontId="41" fillId="0" borderId="8" xfId="3" applyNumberFormat="1" applyFont="1" applyBorder="1" applyAlignment="1">
      <alignment horizontal="right" vertical="center"/>
    </xf>
    <xf numFmtId="3" fontId="40" fillId="0" borderId="12" xfId="3" applyNumberFormat="1" applyFont="1" applyBorder="1" applyAlignment="1">
      <alignment horizontal="center" vertical="center"/>
    </xf>
    <xf numFmtId="3" fontId="40" fillId="0" borderId="11" xfId="3" applyNumberFormat="1" applyFont="1" applyBorder="1" applyAlignment="1">
      <alignment horizontal="center" vertical="center"/>
    </xf>
    <xf numFmtId="3" fontId="40" fillId="0" borderId="8" xfId="3" applyNumberFormat="1" applyFont="1" applyBorder="1" applyAlignment="1">
      <alignment horizontal="center" vertical="center"/>
    </xf>
    <xf numFmtId="0" fontId="50" fillId="0" borderId="0" xfId="3" applyFont="1" applyAlignment="1">
      <alignment horizontal="left" wrapText="1"/>
    </xf>
    <xf numFmtId="0" fontId="12" fillId="0" borderId="0" xfId="3" applyFont="1" applyFill="1" applyAlignment="1">
      <alignment horizontal="left" wrapText="1"/>
    </xf>
    <xf numFmtId="0" fontId="43" fillId="0" borderId="0" xfId="3" applyFont="1" applyFill="1" applyBorder="1" applyAlignment="1">
      <alignment wrapText="1"/>
    </xf>
    <xf numFmtId="0" fontId="35" fillId="0" borderId="0" xfId="3" applyFont="1" applyFill="1" applyBorder="1" applyAlignment="1">
      <alignment wrapText="1"/>
    </xf>
    <xf numFmtId="0" fontId="43" fillId="0" borderId="0" xfId="3" applyFont="1" applyAlignment="1">
      <alignment horizontal="left" vertical="center" wrapText="1"/>
    </xf>
    <xf numFmtId="0" fontId="40" fillId="0" borderId="10" xfId="3" applyFont="1" applyBorder="1" applyAlignment="1">
      <alignment horizontal="center" vertical="center" wrapText="1"/>
    </xf>
    <xf numFmtId="0" fontId="40" fillId="0" borderId="2" xfId="3" applyFont="1" applyBorder="1" applyAlignment="1">
      <alignment horizontal="center" vertical="center" wrapText="1"/>
    </xf>
    <xf numFmtId="0" fontId="40" fillId="0" borderId="5" xfId="3" applyFont="1" applyBorder="1" applyAlignment="1">
      <alignment horizontal="center" vertical="center" wrapText="1"/>
    </xf>
    <xf numFmtId="0" fontId="40" fillId="0" borderId="3" xfId="3" applyFont="1" applyBorder="1" applyAlignment="1">
      <alignment horizontal="center" vertical="center" wrapText="1"/>
    </xf>
    <xf numFmtId="0" fontId="40" fillId="0" borderId="4" xfId="3" applyFont="1" applyBorder="1" applyAlignment="1">
      <alignment horizontal="center" vertical="center" wrapText="1"/>
    </xf>
    <xf numFmtId="0" fontId="40" fillId="0" borderId="9" xfId="3" applyFont="1" applyBorder="1" applyAlignment="1">
      <alignment horizontal="center" vertical="center" wrapText="1"/>
    </xf>
    <xf numFmtId="0" fontId="40" fillId="0" borderId="12" xfId="3" applyFont="1" applyBorder="1" applyAlignment="1">
      <alignment horizontal="center" vertical="center" wrapText="1"/>
    </xf>
    <xf numFmtId="0" fontId="40" fillId="0" borderId="11" xfId="3" applyFont="1" applyBorder="1" applyAlignment="1">
      <alignment horizontal="center" vertical="center" wrapText="1"/>
    </xf>
    <xf numFmtId="0" fontId="40" fillId="0" borderId="8" xfId="3" applyFont="1" applyBorder="1" applyAlignment="1">
      <alignment horizontal="center" vertical="center" wrapText="1"/>
    </xf>
    <xf numFmtId="3" fontId="49" fillId="0" borderId="18" xfId="3" applyNumberFormat="1" applyFont="1" applyBorder="1" applyAlignment="1">
      <alignment horizontal="right" vertical="center"/>
    </xf>
    <xf numFmtId="3" fontId="49" fillId="0" borderId="16" xfId="3" applyNumberFormat="1" applyFont="1" applyBorder="1" applyAlignment="1">
      <alignment horizontal="right" vertical="center"/>
    </xf>
    <xf numFmtId="3" fontId="49" fillId="0" borderId="17" xfId="3" applyNumberFormat="1" applyFont="1" applyBorder="1" applyAlignment="1">
      <alignment horizontal="right" vertical="center"/>
    </xf>
    <xf numFmtId="0" fontId="46" fillId="0" borderId="19" xfId="3" applyFont="1" applyBorder="1" applyAlignment="1">
      <alignment horizontal="center"/>
    </xf>
    <xf numFmtId="0" fontId="46" fillId="0" borderId="20" xfId="3" applyFont="1" applyBorder="1" applyAlignment="1">
      <alignment horizontal="center"/>
    </xf>
    <xf numFmtId="3" fontId="49" fillId="0" borderId="21" xfId="3" applyNumberFormat="1" applyFont="1" applyBorder="1" applyAlignment="1">
      <alignment horizontal="right" vertical="center" wrapText="1"/>
    </xf>
    <xf numFmtId="3" fontId="49" fillId="0" borderId="19" xfId="3" applyNumberFormat="1" applyFont="1" applyBorder="1" applyAlignment="1">
      <alignment horizontal="right" vertical="center" wrapText="1"/>
    </xf>
    <xf numFmtId="3" fontId="49" fillId="0" borderId="20" xfId="3" applyNumberFormat="1" applyFont="1" applyBorder="1" applyAlignment="1">
      <alignment horizontal="right" vertical="center" wrapText="1"/>
    </xf>
    <xf numFmtId="0" fontId="41" fillId="0" borderId="10" xfId="3" applyFont="1" applyBorder="1" applyAlignment="1">
      <alignment horizontal="left" vertical="center" wrapText="1"/>
    </xf>
    <xf numFmtId="0" fontId="41" fillId="0" borderId="2" xfId="3" applyFont="1" applyBorder="1" applyAlignment="1">
      <alignment horizontal="left" vertical="center" wrapText="1"/>
    </xf>
    <xf numFmtId="0" fontId="41" fillId="0" borderId="3" xfId="3" applyFont="1" applyBorder="1" applyAlignment="1">
      <alignment horizontal="left" vertical="center" wrapText="1"/>
    </xf>
    <xf numFmtId="0" fontId="41" fillId="0" borderId="4" xfId="3" applyFont="1" applyBorder="1" applyAlignment="1">
      <alignment horizontal="left" vertical="center" wrapText="1"/>
    </xf>
    <xf numFmtId="0" fontId="46" fillId="0" borderId="16" xfId="3" applyFont="1" applyBorder="1" applyAlignment="1">
      <alignment horizontal="center"/>
    </xf>
    <xf numFmtId="0" fontId="46" fillId="0" borderId="17" xfId="3" applyFont="1" applyBorder="1" applyAlignment="1">
      <alignment horizontal="center"/>
    </xf>
    <xf numFmtId="0" fontId="41" fillId="0" borderId="12" xfId="3" applyFont="1" applyBorder="1" applyAlignment="1">
      <alignment horizontal="center" vertical="center" wrapText="1"/>
    </xf>
    <xf numFmtId="0" fontId="41" fillId="0" borderId="11" xfId="3" applyFont="1" applyBorder="1" applyAlignment="1">
      <alignment horizontal="center" vertical="center" wrapText="1"/>
    </xf>
    <xf numFmtId="0" fontId="41" fillId="0" borderId="8" xfId="3" applyFont="1" applyBorder="1" applyAlignment="1">
      <alignment horizontal="center" vertical="center" wrapText="1"/>
    </xf>
    <xf numFmtId="0" fontId="65" fillId="0" borderId="12" xfId="3" applyFont="1" applyBorder="1" applyAlignment="1">
      <alignment horizontal="center" vertical="center" wrapText="1"/>
    </xf>
    <xf numFmtId="0" fontId="65" fillId="0" borderId="11" xfId="3" applyFont="1" applyBorder="1" applyAlignment="1">
      <alignment horizontal="center" vertical="center" wrapText="1"/>
    </xf>
    <xf numFmtId="0" fontId="65" fillId="0" borderId="8" xfId="3" applyFont="1" applyBorder="1" applyAlignment="1">
      <alignment horizontal="center" vertical="center" wrapText="1"/>
    </xf>
    <xf numFmtId="0" fontId="49" fillId="0" borderId="0" xfId="3" applyFont="1" applyFill="1" applyAlignment="1">
      <alignment horizontal="left" vertical="center" wrapText="1"/>
    </xf>
    <xf numFmtId="0" fontId="57" fillId="0" borderId="0" xfId="3" applyFont="1" applyAlignment="1">
      <alignment horizontal="left" vertical="center" wrapText="1"/>
    </xf>
    <xf numFmtId="0" fontId="40" fillId="0" borderId="1" xfId="3" applyFont="1" applyBorder="1" applyAlignment="1">
      <alignment horizontal="center" vertical="center" wrapText="1"/>
    </xf>
    <xf numFmtId="0" fontId="40" fillId="0" borderId="0" xfId="3" applyFont="1" applyBorder="1" applyAlignment="1">
      <alignment horizontal="center" vertical="center" wrapText="1"/>
    </xf>
    <xf numFmtId="0" fontId="40" fillId="0" borderId="6" xfId="3" applyFont="1" applyBorder="1" applyAlignment="1">
      <alignment horizontal="center" vertical="center" wrapText="1"/>
    </xf>
    <xf numFmtId="9" fontId="13" fillId="4" borderId="12" xfId="4" applyFont="1" applyFill="1" applyBorder="1" applyAlignment="1">
      <alignment horizontal="right" vertical="center" wrapText="1"/>
    </xf>
    <xf numFmtId="9" fontId="13" fillId="4" borderId="11" xfId="4" applyFont="1" applyFill="1" applyBorder="1" applyAlignment="1">
      <alignment horizontal="right" vertical="center" wrapText="1"/>
    </xf>
    <xf numFmtId="9" fontId="13" fillId="4" borderId="8" xfId="4" applyFont="1" applyFill="1" applyBorder="1" applyAlignment="1">
      <alignment horizontal="right" vertical="center" wrapText="1"/>
    </xf>
    <xf numFmtId="0" fontId="41" fillId="4" borderId="12" xfId="3" applyFont="1" applyFill="1" applyBorder="1" applyAlignment="1">
      <alignment horizontal="left" vertical="center"/>
    </xf>
    <xf numFmtId="0" fontId="41" fillId="4" borderId="11" xfId="3" applyFont="1" applyFill="1" applyBorder="1" applyAlignment="1">
      <alignment horizontal="left" vertical="center"/>
    </xf>
    <xf numFmtId="0" fontId="41" fillId="4" borderId="8" xfId="3" applyFont="1" applyFill="1" applyBorder="1" applyAlignment="1">
      <alignment horizontal="left" vertical="center"/>
    </xf>
    <xf numFmtId="0" fontId="49" fillId="4" borderId="12" xfId="3" applyFont="1" applyFill="1" applyBorder="1" applyAlignment="1">
      <alignment horizontal="center" vertical="center" wrapText="1"/>
    </xf>
    <xf numFmtId="0" fontId="49" fillId="4" borderId="11" xfId="3" applyFont="1" applyFill="1" applyBorder="1" applyAlignment="1">
      <alignment horizontal="center" vertical="center" wrapText="1"/>
    </xf>
    <xf numFmtId="0" fontId="49" fillId="4" borderId="8" xfId="3" applyFont="1" applyFill="1" applyBorder="1" applyAlignment="1">
      <alignment horizontal="center" vertical="center" wrapText="1"/>
    </xf>
    <xf numFmtId="3" fontId="41" fillId="4" borderId="12" xfId="3" applyNumberFormat="1" applyFont="1" applyFill="1" applyBorder="1" applyAlignment="1">
      <alignment horizontal="right" vertical="center" wrapText="1"/>
    </xf>
    <xf numFmtId="3" fontId="41" fillId="4" borderId="11" xfId="3" applyNumberFormat="1" applyFont="1" applyFill="1" applyBorder="1" applyAlignment="1">
      <alignment horizontal="right" vertical="center" wrapText="1"/>
    </xf>
    <xf numFmtId="3" fontId="41" fillId="4" borderId="8" xfId="3" applyNumberFormat="1" applyFont="1" applyFill="1" applyBorder="1" applyAlignment="1">
      <alignment horizontal="right" vertical="center" wrapText="1"/>
    </xf>
    <xf numFmtId="9" fontId="41" fillId="4" borderId="12" xfId="4" applyFont="1" applyFill="1" applyBorder="1" applyAlignment="1">
      <alignment horizontal="right" vertical="center" wrapText="1"/>
    </xf>
    <xf numFmtId="9" fontId="41" fillId="4" borderId="11" xfId="4" applyFont="1" applyFill="1" applyBorder="1" applyAlignment="1">
      <alignment horizontal="right" vertical="center" wrapText="1"/>
    </xf>
    <xf numFmtId="9" fontId="41" fillId="4" borderId="8" xfId="4" applyFont="1" applyFill="1" applyBorder="1" applyAlignment="1">
      <alignment horizontal="right" vertical="center" wrapText="1"/>
    </xf>
    <xf numFmtId="3" fontId="13" fillId="4" borderId="12" xfId="3" applyNumberFormat="1" applyFont="1" applyFill="1" applyBorder="1" applyAlignment="1">
      <alignment horizontal="right" vertical="center" wrapText="1"/>
    </xf>
    <xf numFmtId="3" fontId="13" fillId="4" borderId="11" xfId="3" applyNumberFormat="1" applyFont="1" applyFill="1" applyBorder="1" applyAlignment="1">
      <alignment horizontal="right" vertical="center" wrapText="1"/>
    </xf>
    <xf numFmtId="3" fontId="13" fillId="4" borderId="8" xfId="3" applyNumberFormat="1" applyFont="1" applyFill="1" applyBorder="1" applyAlignment="1">
      <alignment horizontal="right" vertical="center" wrapText="1"/>
    </xf>
    <xf numFmtId="0" fontId="12" fillId="4" borderId="12" xfId="3" applyFont="1" applyFill="1" applyBorder="1" applyAlignment="1">
      <alignment horizontal="center" vertical="center" wrapText="1"/>
    </xf>
    <xf numFmtId="0" fontId="12" fillId="4" borderId="11" xfId="3" applyFont="1" applyFill="1" applyBorder="1" applyAlignment="1">
      <alignment horizontal="center" vertical="center" wrapText="1"/>
    </xf>
    <xf numFmtId="0" fontId="12" fillId="4" borderId="8" xfId="3" applyFont="1" applyFill="1" applyBorder="1" applyAlignment="1">
      <alignment horizontal="center" vertical="center" wrapText="1"/>
    </xf>
    <xf numFmtId="0" fontId="41" fillId="0" borderId="12" xfId="3" applyFont="1" applyBorder="1" applyAlignment="1">
      <alignment horizontal="center" vertical="center"/>
    </xf>
    <xf numFmtId="0" fontId="41" fillId="0" borderId="11" xfId="3" applyFont="1" applyBorder="1" applyAlignment="1">
      <alignment horizontal="center" vertical="center"/>
    </xf>
    <xf numFmtId="0" fontId="41" fillId="0" borderId="8" xfId="3" applyFont="1" applyBorder="1" applyAlignment="1">
      <alignment horizontal="center" vertical="center"/>
    </xf>
    <xf numFmtId="0" fontId="41" fillId="0" borderId="12" xfId="3" applyFont="1" applyBorder="1" applyAlignment="1">
      <alignment horizontal="left" vertical="center" wrapText="1"/>
    </xf>
    <xf numFmtId="0" fontId="41" fillId="0" borderId="11" xfId="3" applyFont="1" applyBorder="1" applyAlignment="1">
      <alignment horizontal="left" vertical="center" wrapText="1"/>
    </xf>
    <xf numFmtId="0" fontId="41" fillId="0" borderId="8" xfId="3" applyFont="1" applyBorder="1" applyAlignment="1">
      <alignment horizontal="left" vertical="center" wrapText="1"/>
    </xf>
    <xf numFmtId="3" fontId="41" fillId="0" borderId="12" xfId="3" applyNumberFormat="1" applyFont="1" applyBorder="1" applyAlignment="1">
      <alignment horizontal="right" vertical="center" wrapText="1"/>
    </xf>
    <xf numFmtId="3" fontId="41" fillId="0" borderId="11" xfId="3" applyNumberFormat="1" applyFont="1" applyBorder="1" applyAlignment="1">
      <alignment horizontal="right" vertical="center" wrapText="1"/>
    </xf>
    <xf numFmtId="3" fontId="41" fillId="0" borderId="8" xfId="3" applyNumberFormat="1" applyFont="1" applyBorder="1" applyAlignment="1">
      <alignment horizontal="right" vertical="center" wrapText="1"/>
    </xf>
    <xf numFmtId="0" fontId="49" fillId="4" borderId="0" xfId="3" applyFont="1" applyFill="1" applyAlignment="1">
      <alignment horizontal="left" vertical="center" wrapText="1"/>
    </xf>
    <xf numFmtId="0" fontId="41" fillId="4" borderId="12" xfId="3" applyFont="1" applyFill="1" applyBorder="1" applyAlignment="1">
      <alignment horizontal="left" vertical="center" wrapText="1"/>
    </xf>
    <xf numFmtId="0" fontId="41" fillId="4" borderId="11" xfId="3" applyFont="1" applyFill="1" applyBorder="1" applyAlignment="1">
      <alignment horizontal="left" vertical="center" wrapText="1"/>
    </xf>
    <xf numFmtId="0" fontId="41" fillId="4" borderId="8" xfId="3" applyFont="1" applyFill="1" applyBorder="1" applyAlignment="1">
      <alignment horizontal="left" vertical="center" wrapText="1"/>
    </xf>
    <xf numFmtId="3" fontId="41" fillId="4" borderId="12" xfId="3" applyNumberFormat="1" applyFont="1" applyFill="1" applyBorder="1" applyAlignment="1">
      <alignment horizontal="right" wrapText="1"/>
    </xf>
    <xf numFmtId="3" fontId="41" fillId="4" borderId="11" xfId="3" applyNumberFormat="1" applyFont="1" applyFill="1" applyBorder="1" applyAlignment="1">
      <alignment horizontal="right" wrapText="1"/>
    </xf>
    <xf numFmtId="3" fontId="41" fillId="4" borderId="8" xfId="3" applyNumberFormat="1" applyFont="1" applyFill="1" applyBorder="1" applyAlignment="1">
      <alignment horizontal="right" wrapText="1"/>
    </xf>
    <xf numFmtId="0" fontId="40" fillId="4" borderId="12" xfId="3" applyFont="1" applyFill="1" applyBorder="1" applyAlignment="1">
      <alignment horizontal="left" vertical="center" wrapText="1"/>
    </xf>
    <xf numFmtId="0" fontId="40" fillId="4" borderId="11" xfId="3" applyFont="1" applyFill="1" applyBorder="1" applyAlignment="1">
      <alignment horizontal="left" vertical="center" wrapText="1"/>
    </xf>
    <xf numFmtId="0" fontId="40" fillId="4" borderId="8" xfId="3" applyFont="1" applyFill="1" applyBorder="1" applyAlignment="1">
      <alignment horizontal="left" vertical="center" wrapText="1"/>
    </xf>
    <xf numFmtId="0" fontId="64" fillId="4" borderId="12" xfId="3" applyFont="1" applyFill="1" applyBorder="1" applyAlignment="1">
      <alignment horizontal="left" vertical="center" wrapText="1"/>
    </xf>
    <xf numFmtId="0" fontId="64" fillId="4" borderId="11" xfId="3" applyFont="1" applyFill="1" applyBorder="1" applyAlignment="1">
      <alignment horizontal="left" vertical="center" wrapText="1"/>
    </xf>
    <xf numFmtId="0" fontId="64" fillId="4" borderId="8" xfId="3" applyFont="1" applyFill="1" applyBorder="1" applyAlignment="1">
      <alignment horizontal="left" vertical="center" wrapText="1"/>
    </xf>
    <xf numFmtId="0" fontId="40" fillId="4" borderId="7" xfId="3" applyFont="1" applyFill="1" applyBorder="1" applyAlignment="1">
      <alignment horizontal="left" vertical="center" wrapText="1"/>
    </xf>
    <xf numFmtId="0" fontId="36" fillId="4" borderId="7" xfId="3" applyFont="1" applyFill="1" applyBorder="1" applyAlignment="1">
      <alignment horizontal="left" vertical="center" wrapText="1"/>
    </xf>
    <xf numFmtId="3" fontId="41" fillId="4" borderId="7" xfId="3" applyNumberFormat="1" applyFont="1" applyFill="1" applyBorder="1" applyAlignment="1">
      <alignment horizontal="right" wrapText="1"/>
    </xf>
    <xf numFmtId="0" fontId="5" fillId="4" borderId="7" xfId="3" applyFill="1" applyBorder="1" applyAlignment="1">
      <alignment horizontal="right" wrapText="1"/>
    </xf>
    <xf numFmtId="0" fontId="64" fillId="0" borderId="7" xfId="3" applyFont="1" applyBorder="1" applyAlignment="1">
      <alignment horizontal="left" vertical="center" wrapText="1"/>
    </xf>
    <xf numFmtId="3" fontId="41" fillId="0" borderId="7" xfId="3" applyNumberFormat="1" applyFont="1" applyBorder="1" applyAlignment="1">
      <alignment horizontal="right" wrapText="1"/>
    </xf>
    <xf numFmtId="0" fontId="49" fillId="0" borderId="0" xfId="3" applyFont="1" applyAlignment="1">
      <alignment horizontal="left" vertical="center" wrapText="1"/>
    </xf>
    <xf numFmtId="0" fontId="40" fillId="4" borderId="7" xfId="3" applyFont="1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3" fontId="40" fillId="4" borderId="10" xfId="3" applyNumberFormat="1" applyFont="1" applyFill="1" applyBorder="1" applyAlignment="1">
      <alignment horizontal="center" vertical="center" wrapText="1"/>
    </xf>
    <xf numFmtId="0" fontId="36" fillId="4" borderId="2" xfId="3" applyFont="1" applyFill="1" applyBorder="1" applyAlignment="1">
      <alignment horizontal="center" vertical="center" wrapText="1"/>
    </xf>
    <xf numFmtId="0" fontId="36" fillId="4" borderId="5" xfId="3" applyFont="1" applyFill="1" applyBorder="1" applyAlignment="1">
      <alignment horizontal="center" vertical="center" wrapText="1"/>
    </xf>
    <xf numFmtId="0" fontId="36" fillId="4" borderId="3" xfId="3" applyFont="1" applyFill="1" applyBorder="1" applyAlignment="1">
      <alignment horizontal="center" vertical="center" wrapText="1"/>
    </xf>
    <xf numFmtId="0" fontId="36" fillId="4" borderId="4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64" fillId="0" borderId="12" xfId="3" applyFont="1" applyBorder="1" applyAlignment="1">
      <alignment horizontal="left" vertical="center" wrapText="1"/>
    </xf>
    <xf numFmtId="0" fontId="64" fillId="0" borderId="11" xfId="3" applyFont="1" applyBorder="1" applyAlignment="1">
      <alignment horizontal="left" vertical="center" wrapText="1"/>
    </xf>
    <xf numFmtId="0" fontId="64" fillId="0" borderId="8" xfId="3" applyFont="1" applyBorder="1" applyAlignment="1">
      <alignment horizontal="left" vertical="center" wrapText="1"/>
    </xf>
    <xf numFmtId="3" fontId="41" fillId="0" borderId="12" xfId="3" applyNumberFormat="1" applyFont="1" applyBorder="1" applyAlignment="1">
      <alignment horizontal="right" wrapText="1"/>
    </xf>
    <xf numFmtId="3" fontId="41" fillId="0" borderId="11" xfId="3" applyNumberFormat="1" applyFont="1" applyBorder="1" applyAlignment="1">
      <alignment horizontal="right" wrapText="1"/>
    </xf>
    <xf numFmtId="3" fontId="41" fillId="0" borderId="8" xfId="3" applyNumberFormat="1" applyFont="1" applyBorder="1" applyAlignment="1">
      <alignment horizontal="right" wrapText="1"/>
    </xf>
    <xf numFmtId="0" fontId="64" fillId="0" borderId="12" xfId="3" applyFont="1" applyFill="1" applyBorder="1" applyAlignment="1">
      <alignment horizontal="left" vertical="center" wrapText="1"/>
    </xf>
    <xf numFmtId="0" fontId="64" fillId="0" borderId="11" xfId="3" applyFont="1" applyFill="1" applyBorder="1" applyAlignment="1">
      <alignment horizontal="left" vertical="center" wrapText="1"/>
    </xf>
    <xf numFmtId="0" fontId="64" fillId="0" borderId="8" xfId="3" applyFont="1" applyFill="1" applyBorder="1" applyAlignment="1">
      <alignment horizontal="left" vertical="center" wrapText="1"/>
    </xf>
    <xf numFmtId="3" fontId="41" fillId="0" borderId="12" xfId="3" applyNumberFormat="1" applyFont="1" applyFill="1" applyBorder="1" applyAlignment="1">
      <alignment horizontal="right" wrapText="1"/>
    </xf>
    <xf numFmtId="3" fontId="41" fillId="0" borderId="11" xfId="3" applyNumberFormat="1" applyFont="1" applyFill="1" applyBorder="1" applyAlignment="1">
      <alignment horizontal="right" wrapText="1"/>
    </xf>
    <xf numFmtId="3" fontId="41" fillId="0" borderId="8" xfId="3" applyNumberFormat="1" applyFont="1" applyFill="1" applyBorder="1" applyAlignment="1">
      <alignment horizontal="right" wrapText="1"/>
    </xf>
    <xf numFmtId="0" fontId="40" fillId="0" borderId="12" xfId="3" applyFont="1" applyBorder="1" applyAlignment="1">
      <alignment horizontal="left" vertical="center" wrapText="1"/>
    </xf>
    <xf numFmtId="0" fontId="40" fillId="0" borderId="11" xfId="3" applyFont="1" applyBorder="1" applyAlignment="1">
      <alignment horizontal="left" vertical="center" wrapText="1"/>
    </xf>
    <xf numFmtId="0" fontId="40" fillId="0" borderId="8" xfId="3" applyFont="1" applyBorder="1" applyAlignment="1">
      <alignment horizontal="left" vertical="center" wrapText="1"/>
    </xf>
    <xf numFmtId="3" fontId="55" fillId="5" borderId="12" xfId="0" applyNumberFormat="1" applyFont="1" applyFill="1" applyBorder="1" applyAlignment="1">
      <alignment horizontal="right" vertical="center"/>
    </xf>
    <xf numFmtId="3" fontId="55" fillId="5" borderId="11" xfId="0" applyNumberFormat="1" applyFont="1" applyFill="1" applyBorder="1" applyAlignment="1">
      <alignment horizontal="right" vertical="center"/>
    </xf>
    <xf numFmtId="3" fontId="55" fillId="5" borderId="8" xfId="0" applyNumberFormat="1" applyFont="1" applyFill="1" applyBorder="1" applyAlignment="1">
      <alignment horizontal="right" vertical="center"/>
    </xf>
    <xf numFmtId="0" fontId="40" fillId="0" borderId="12" xfId="3" applyFont="1" applyBorder="1" applyAlignment="1">
      <alignment horizontal="left" vertical="center"/>
    </xf>
    <xf numFmtId="0" fontId="40" fillId="0" borderId="11" xfId="3" applyFont="1" applyBorder="1" applyAlignment="1">
      <alignment horizontal="left" vertical="center"/>
    </xf>
    <xf numFmtId="0" fontId="40" fillId="0" borderId="8" xfId="3" applyFont="1" applyBorder="1" applyAlignment="1">
      <alignment horizontal="left" vertical="center"/>
    </xf>
    <xf numFmtId="0" fontId="41" fillId="0" borderId="12" xfId="3" applyFont="1" applyBorder="1" applyAlignment="1">
      <alignment horizontal="left" vertical="center"/>
    </xf>
    <xf numFmtId="0" fontId="41" fillId="0" borderId="11" xfId="3" applyFont="1" applyBorder="1" applyAlignment="1">
      <alignment horizontal="left" vertical="center"/>
    </xf>
    <xf numFmtId="0" fontId="41" fillId="0" borderId="8" xfId="3" applyFont="1" applyBorder="1" applyAlignment="1">
      <alignment horizontal="left" vertical="center"/>
    </xf>
    <xf numFmtId="3" fontId="55" fillId="0" borderId="12" xfId="0" applyNumberFormat="1" applyFont="1" applyBorder="1" applyAlignment="1">
      <alignment horizontal="right" vertical="center"/>
    </xf>
    <xf numFmtId="3" fontId="55" fillId="0" borderId="11" xfId="0" applyNumberFormat="1" applyFont="1" applyBorder="1" applyAlignment="1">
      <alignment horizontal="right" vertical="center"/>
    </xf>
    <xf numFmtId="3" fontId="55" fillId="0" borderId="8" xfId="0" applyNumberFormat="1" applyFont="1" applyBorder="1" applyAlignment="1">
      <alignment horizontal="right" vertical="center"/>
    </xf>
    <xf numFmtId="0" fontId="49" fillId="0" borderId="0" xfId="3" applyFont="1" applyAlignment="1">
      <alignment horizontal="left" wrapText="1"/>
    </xf>
    <xf numFmtId="0" fontId="49" fillId="0" borderId="0" xfId="3" applyFont="1" applyAlignment="1">
      <alignment horizontal="left"/>
    </xf>
    <xf numFmtId="0" fontId="41" fillId="0" borderId="12" xfId="3" applyNumberFormat="1" applyFont="1" applyBorder="1" applyAlignment="1">
      <alignment horizontal="center" vertical="center"/>
    </xf>
    <xf numFmtId="0" fontId="41" fillId="0" borderId="11" xfId="3" applyNumberFormat="1" applyFont="1" applyBorder="1" applyAlignment="1">
      <alignment horizontal="center" vertical="center"/>
    </xf>
    <xf numFmtId="0" fontId="41" fillId="0" borderId="8" xfId="3" applyNumberFormat="1" applyFont="1" applyBorder="1" applyAlignment="1">
      <alignment horizontal="center" vertical="center"/>
    </xf>
    <xf numFmtId="0" fontId="41" fillId="0" borderId="12" xfId="3" applyNumberFormat="1" applyFont="1" applyBorder="1" applyAlignment="1">
      <alignment horizontal="center" vertical="center" wrapText="1"/>
    </xf>
    <xf numFmtId="0" fontId="41" fillId="0" borderId="11" xfId="3" applyNumberFormat="1" applyFont="1" applyBorder="1" applyAlignment="1">
      <alignment horizontal="center" vertical="center" wrapText="1"/>
    </xf>
    <xf numFmtId="0" fontId="41" fillId="0" borderId="8" xfId="3" applyNumberFormat="1" applyFont="1" applyBorder="1" applyAlignment="1">
      <alignment horizontal="center" vertical="center" wrapText="1"/>
    </xf>
    <xf numFmtId="0" fontId="41" fillId="0" borderId="12" xfId="3" applyFont="1" applyBorder="1" applyAlignment="1">
      <alignment horizontal="left"/>
    </xf>
    <xf numFmtId="0" fontId="41" fillId="0" borderId="11" xfId="3" applyFont="1" applyBorder="1" applyAlignment="1">
      <alignment horizontal="left"/>
    </xf>
    <xf numFmtId="0" fontId="41" fillId="0" borderId="8" xfId="3" applyFont="1" applyBorder="1" applyAlignment="1">
      <alignment horizontal="left"/>
    </xf>
    <xf numFmtId="3" fontId="41" fillId="0" borderId="12" xfId="3" applyNumberFormat="1" applyFont="1" applyBorder="1" applyAlignment="1">
      <alignment horizontal="right"/>
    </xf>
    <xf numFmtId="3" fontId="41" fillId="0" borderId="11" xfId="3" applyNumberFormat="1" applyFont="1" applyBorder="1" applyAlignment="1">
      <alignment horizontal="right"/>
    </xf>
    <xf numFmtId="3" fontId="41" fillId="0" borderId="8" xfId="3" applyNumberFormat="1" applyFont="1" applyBorder="1" applyAlignment="1">
      <alignment horizontal="right"/>
    </xf>
    <xf numFmtId="0" fontId="40" fillId="0" borderId="12" xfId="3" applyFont="1" applyFill="1" applyBorder="1" applyAlignment="1">
      <alignment horizontal="right" vertical="center"/>
    </xf>
    <xf numFmtId="0" fontId="40" fillId="0" borderId="11" xfId="3" applyFont="1" applyFill="1" applyBorder="1" applyAlignment="1">
      <alignment horizontal="right" vertical="center"/>
    </xf>
    <xf numFmtId="0" fontId="40" fillId="0" borderId="8" xfId="3" applyFont="1" applyFill="1" applyBorder="1" applyAlignment="1">
      <alignment horizontal="right" vertical="center"/>
    </xf>
    <xf numFmtId="0" fontId="41" fillId="0" borderId="12" xfId="3" applyFont="1" applyFill="1" applyBorder="1" applyAlignment="1">
      <alignment horizontal="right" vertical="center"/>
    </xf>
    <xf numFmtId="0" fontId="41" fillId="0" borderId="11" xfId="3" applyFont="1" applyFill="1" applyBorder="1" applyAlignment="1">
      <alignment horizontal="right" vertical="center"/>
    </xf>
    <xf numFmtId="0" fontId="41" fillId="0" borderId="8" xfId="3" applyFont="1" applyFill="1" applyBorder="1" applyAlignment="1">
      <alignment horizontal="right" vertical="center"/>
    </xf>
    <xf numFmtId="0" fontId="40" fillId="0" borderId="12" xfId="3" applyFont="1" applyBorder="1" applyAlignment="1">
      <alignment horizontal="right" vertical="center"/>
    </xf>
    <xf numFmtId="0" fontId="40" fillId="0" borderId="11" xfId="3" applyFont="1" applyBorder="1" applyAlignment="1">
      <alignment horizontal="right" vertical="center"/>
    </xf>
    <xf numFmtId="0" fontId="40" fillId="0" borderId="8" xfId="3" applyFont="1" applyBorder="1" applyAlignment="1">
      <alignment horizontal="right" vertical="center"/>
    </xf>
    <xf numFmtId="0" fontId="41" fillId="0" borderId="12" xfId="3" applyFont="1" applyBorder="1" applyAlignment="1">
      <alignment horizontal="right" vertical="center"/>
    </xf>
    <xf numFmtId="0" fontId="41" fillId="0" borderId="11" xfId="3" applyFont="1" applyBorder="1" applyAlignment="1">
      <alignment horizontal="right" vertical="center"/>
    </xf>
    <xf numFmtId="0" fontId="41" fillId="0" borderId="8" xfId="3" applyFont="1" applyBorder="1" applyAlignment="1">
      <alignment horizontal="right" vertical="center"/>
    </xf>
    <xf numFmtId="0" fontId="41" fillId="0" borderId="12" xfId="3" applyFont="1" applyBorder="1" applyAlignment="1">
      <alignment horizontal="center"/>
    </xf>
    <xf numFmtId="0" fontId="41" fillId="0" borderId="11" xfId="3" applyFont="1" applyBorder="1" applyAlignment="1">
      <alignment horizontal="center"/>
    </xf>
    <xf numFmtId="0" fontId="41" fillId="0" borderId="8" xfId="3" applyFont="1" applyBorder="1" applyAlignment="1">
      <alignment horizontal="center"/>
    </xf>
    <xf numFmtId="0" fontId="40" fillId="0" borderId="10" xfId="3" applyFont="1" applyBorder="1" applyAlignment="1">
      <alignment horizontal="center" vertical="center"/>
    </xf>
    <xf numFmtId="0" fontId="40" fillId="0" borderId="2" xfId="3" applyFont="1" applyBorder="1" applyAlignment="1">
      <alignment horizontal="center" vertical="center"/>
    </xf>
    <xf numFmtId="0" fontId="40" fillId="0" borderId="5" xfId="3" applyFont="1" applyBorder="1" applyAlignment="1">
      <alignment horizontal="center" vertical="center"/>
    </xf>
    <xf numFmtId="0" fontId="40" fillId="0" borderId="3" xfId="3" applyFont="1" applyBorder="1" applyAlignment="1">
      <alignment horizontal="center" vertical="center"/>
    </xf>
    <xf numFmtId="0" fontId="40" fillId="0" borderId="4" xfId="3" applyFont="1" applyBorder="1" applyAlignment="1">
      <alignment horizontal="center" vertical="center"/>
    </xf>
    <xf numFmtId="0" fontId="40" fillId="0" borderId="9" xfId="3" applyFont="1" applyBorder="1" applyAlignment="1">
      <alignment horizontal="center" vertical="center"/>
    </xf>
    <xf numFmtId="0" fontId="63" fillId="0" borderId="12" xfId="3" applyFont="1" applyBorder="1" applyAlignment="1">
      <alignment horizontal="center" vertical="center" wrapText="1"/>
    </xf>
    <xf numFmtId="0" fontId="63" fillId="0" borderId="11" xfId="3" applyFont="1" applyBorder="1" applyAlignment="1">
      <alignment horizontal="center" vertical="center" wrapText="1"/>
    </xf>
    <xf numFmtId="0" fontId="63" fillId="0" borderId="8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43" fillId="0" borderId="0" xfId="3" applyFont="1" applyAlignment="1">
      <alignment horizontal="left" wrapText="1"/>
    </xf>
    <xf numFmtId="0" fontId="12" fillId="0" borderId="4" xfId="3" applyFont="1" applyBorder="1" applyAlignment="1">
      <alignment horizontal="left"/>
    </xf>
    <xf numFmtId="0" fontId="41" fillId="0" borderId="10" xfId="3" applyFont="1" applyBorder="1" applyAlignment="1">
      <alignment horizontal="center" vertical="center" wrapText="1"/>
    </xf>
    <xf numFmtId="0" fontId="41" fillId="0" borderId="2" xfId="3" applyFont="1" applyBorder="1" applyAlignment="1">
      <alignment horizontal="center" vertical="center" wrapText="1"/>
    </xf>
    <xf numFmtId="0" fontId="41" fillId="0" borderId="5" xfId="3" applyFont="1" applyBorder="1" applyAlignment="1">
      <alignment horizontal="center" vertical="center" wrapText="1"/>
    </xf>
    <xf numFmtId="0" fontId="41" fillId="0" borderId="3" xfId="3" applyFont="1" applyBorder="1" applyAlignment="1">
      <alignment horizontal="center" vertical="center" wrapText="1"/>
    </xf>
    <xf numFmtId="0" fontId="41" fillId="0" borderId="4" xfId="3" applyFont="1" applyBorder="1" applyAlignment="1">
      <alignment horizontal="center" vertical="center" wrapText="1"/>
    </xf>
    <xf numFmtId="0" fontId="41" fillId="0" borderId="9" xfId="3" applyFont="1" applyBorder="1" applyAlignment="1">
      <alignment horizontal="center" vertical="center" wrapText="1"/>
    </xf>
    <xf numFmtId="0" fontId="41" fillId="4" borderId="10" xfId="3" applyFont="1" applyFill="1" applyBorder="1" applyAlignment="1">
      <alignment horizontal="center" vertical="center" wrapText="1"/>
    </xf>
    <xf numFmtId="0" fontId="41" fillId="4" borderId="2" xfId="3" applyFont="1" applyFill="1" applyBorder="1" applyAlignment="1">
      <alignment horizontal="center" vertical="center" wrapText="1"/>
    </xf>
    <xf numFmtId="0" fontId="41" fillId="4" borderId="5" xfId="3" applyFont="1" applyFill="1" applyBorder="1" applyAlignment="1">
      <alignment horizontal="center" vertical="center" wrapText="1"/>
    </xf>
    <xf numFmtId="0" fontId="41" fillId="4" borderId="3" xfId="3" applyFont="1" applyFill="1" applyBorder="1" applyAlignment="1">
      <alignment horizontal="center" vertical="center" wrapText="1"/>
    </xf>
    <xf numFmtId="0" fontId="41" fillId="4" borderId="4" xfId="3" applyFont="1" applyFill="1" applyBorder="1" applyAlignment="1">
      <alignment horizontal="center" vertical="center" wrapText="1"/>
    </xf>
    <xf numFmtId="0" fontId="41" fillId="4" borderId="9" xfId="3" applyFont="1" applyFill="1" applyBorder="1" applyAlignment="1">
      <alignment horizontal="center" vertical="center" wrapText="1"/>
    </xf>
    <xf numFmtId="0" fontId="41" fillId="6" borderId="12" xfId="3" applyFont="1" applyFill="1" applyBorder="1" applyAlignment="1">
      <alignment horizontal="left"/>
    </xf>
    <xf numFmtId="0" fontId="41" fillId="6" borderId="11" xfId="3" applyFont="1" applyFill="1" applyBorder="1" applyAlignment="1">
      <alignment horizontal="left"/>
    </xf>
    <xf numFmtId="0" fontId="41" fillId="6" borderId="8" xfId="3" applyFont="1" applyFill="1" applyBorder="1" applyAlignment="1">
      <alignment horizontal="left"/>
    </xf>
    <xf numFmtId="0" fontId="41" fillId="6" borderId="12" xfId="3" applyFont="1" applyFill="1" applyBorder="1" applyAlignment="1">
      <alignment horizontal="left" vertical="center"/>
    </xf>
    <xf numFmtId="0" fontId="41" fillId="6" borderId="11" xfId="3" applyFont="1" applyFill="1" applyBorder="1" applyAlignment="1">
      <alignment horizontal="left" vertical="center"/>
    </xf>
    <xf numFmtId="0" fontId="41" fillId="6" borderId="8" xfId="3" applyFont="1" applyFill="1" applyBorder="1" applyAlignment="1">
      <alignment horizontal="left" vertical="center"/>
    </xf>
    <xf numFmtId="3" fontId="41" fillId="6" borderId="12" xfId="3" applyNumberFormat="1" applyFont="1" applyFill="1" applyBorder="1" applyAlignment="1">
      <alignment horizontal="right" vertical="center"/>
    </xf>
    <xf numFmtId="3" fontId="41" fillId="6" borderId="11" xfId="3" applyNumberFormat="1" applyFont="1" applyFill="1" applyBorder="1" applyAlignment="1">
      <alignment horizontal="right" vertical="center"/>
    </xf>
    <xf numFmtId="3" fontId="41" fillId="6" borderId="8" xfId="3" applyNumberFormat="1" applyFont="1" applyFill="1" applyBorder="1" applyAlignment="1">
      <alignment horizontal="right" vertical="center"/>
    </xf>
    <xf numFmtId="0" fontId="43" fillId="6" borderId="2" xfId="3" applyFont="1" applyFill="1" applyBorder="1" applyAlignment="1">
      <alignment horizontal="left"/>
    </xf>
    <xf numFmtId="0" fontId="49" fillId="6" borderId="0" xfId="3" applyFont="1" applyFill="1" applyAlignment="1">
      <alignment horizontal="left" vertical="center" wrapText="1"/>
    </xf>
    <xf numFmtId="0" fontId="41" fillId="6" borderId="12" xfId="3" applyFont="1" applyFill="1" applyBorder="1" applyAlignment="1">
      <alignment horizontal="left" vertical="center" wrapText="1"/>
    </xf>
    <xf numFmtId="0" fontId="41" fillId="6" borderId="11" xfId="3" applyFont="1" applyFill="1" applyBorder="1" applyAlignment="1">
      <alignment horizontal="left" vertical="center" wrapText="1"/>
    </xf>
    <xf numFmtId="0" fontId="41" fillId="6" borderId="8" xfId="3" applyFont="1" applyFill="1" applyBorder="1" applyAlignment="1">
      <alignment horizontal="left" vertical="center" wrapText="1"/>
    </xf>
    <xf numFmtId="0" fontId="40" fillId="6" borderId="12" xfId="3" applyFont="1" applyFill="1" applyBorder="1" applyAlignment="1">
      <alignment horizontal="left" vertical="center"/>
    </xf>
    <xf numFmtId="0" fontId="40" fillId="6" borderId="11" xfId="3" applyFont="1" applyFill="1" applyBorder="1" applyAlignment="1">
      <alignment horizontal="left" vertical="center"/>
    </xf>
    <xf numFmtId="0" fontId="40" fillId="6" borderId="8" xfId="3" applyFont="1" applyFill="1" applyBorder="1" applyAlignment="1">
      <alignment horizontal="left" vertical="center"/>
    </xf>
    <xf numFmtId="0" fontId="40" fillId="6" borderId="10" xfId="3" applyFont="1" applyFill="1" applyBorder="1" applyAlignment="1">
      <alignment horizontal="center" vertical="center" wrapText="1"/>
    </xf>
    <xf numFmtId="0" fontId="40" fillId="6" borderId="2" xfId="3" applyFont="1" applyFill="1" applyBorder="1" applyAlignment="1">
      <alignment horizontal="center" vertical="center" wrapText="1"/>
    </xf>
    <xf numFmtId="0" fontId="40" fillId="6" borderId="5" xfId="3" applyFont="1" applyFill="1" applyBorder="1" applyAlignment="1">
      <alignment horizontal="center" vertical="center" wrapText="1"/>
    </xf>
    <xf numFmtId="0" fontId="40" fillId="6" borderId="3" xfId="3" applyFont="1" applyFill="1" applyBorder="1" applyAlignment="1">
      <alignment horizontal="center" vertical="center" wrapText="1"/>
    </xf>
    <xf numFmtId="0" fontId="40" fillId="6" borderId="4" xfId="3" applyFont="1" applyFill="1" applyBorder="1" applyAlignment="1">
      <alignment horizontal="center" vertical="center" wrapText="1"/>
    </xf>
    <xf numFmtId="0" fontId="40" fillId="6" borderId="9" xfId="3" applyFont="1" applyFill="1" applyBorder="1" applyAlignment="1">
      <alignment horizontal="center" vertical="center" wrapText="1"/>
    </xf>
    <xf numFmtId="0" fontId="40" fillId="6" borderId="12" xfId="3" applyFont="1" applyFill="1" applyBorder="1" applyAlignment="1">
      <alignment horizontal="left" vertical="center" wrapText="1"/>
    </xf>
    <xf numFmtId="0" fontId="40" fillId="6" borderId="11" xfId="3" applyFont="1" applyFill="1" applyBorder="1" applyAlignment="1">
      <alignment horizontal="left" vertical="center" wrapText="1"/>
    </xf>
    <xf numFmtId="0" fontId="40" fillId="6" borderId="8" xfId="3" applyFont="1" applyFill="1" applyBorder="1" applyAlignment="1">
      <alignment horizontal="left" vertical="center" wrapText="1"/>
    </xf>
    <xf numFmtId="3" fontId="40" fillId="6" borderId="12" xfId="3" applyNumberFormat="1" applyFont="1" applyFill="1" applyBorder="1" applyAlignment="1">
      <alignment horizontal="right" vertical="center" wrapText="1"/>
    </xf>
    <xf numFmtId="3" fontId="40" fillId="6" borderId="11" xfId="3" applyNumberFormat="1" applyFont="1" applyFill="1" applyBorder="1" applyAlignment="1">
      <alignment horizontal="right" vertical="center" wrapText="1"/>
    </xf>
    <xf numFmtId="3" fontId="40" fillId="6" borderId="8" xfId="3" applyNumberFormat="1" applyFont="1" applyFill="1" applyBorder="1" applyAlignment="1">
      <alignment horizontal="right" vertical="center" wrapText="1"/>
    </xf>
    <xf numFmtId="0" fontId="40" fillId="6" borderId="1" xfId="3" applyFont="1" applyFill="1" applyBorder="1" applyAlignment="1">
      <alignment horizontal="center" vertical="center" wrapText="1"/>
    </xf>
    <xf numFmtId="0" fontId="40" fillId="6" borderId="0" xfId="3" applyFont="1" applyFill="1" applyBorder="1" applyAlignment="1">
      <alignment horizontal="center" vertical="center" wrapText="1"/>
    </xf>
    <xf numFmtId="0" fontId="40" fillId="6" borderId="6" xfId="3" applyFont="1" applyFill="1" applyBorder="1" applyAlignment="1">
      <alignment horizontal="center" vertical="center" wrapText="1"/>
    </xf>
    <xf numFmtId="0" fontId="40" fillId="6" borderId="12" xfId="3" applyFont="1" applyFill="1" applyBorder="1" applyAlignment="1">
      <alignment horizontal="center" vertical="center"/>
    </xf>
    <xf numFmtId="0" fontId="40" fillId="6" borderId="11" xfId="3" applyFont="1" applyFill="1" applyBorder="1" applyAlignment="1">
      <alignment horizontal="center" vertical="center"/>
    </xf>
    <xf numFmtId="0" fontId="40" fillId="6" borderId="8" xfId="3" applyFont="1" applyFill="1" applyBorder="1" applyAlignment="1">
      <alignment horizontal="center" vertical="center"/>
    </xf>
    <xf numFmtId="0" fontId="40" fillId="6" borderId="12" xfId="3" applyFont="1" applyFill="1" applyBorder="1" applyAlignment="1">
      <alignment horizontal="center" vertical="center" wrapText="1"/>
    </xf>
    <xf numFmtId="0" fontId="40" fillId="6" borderId="11" xfId="3" applyFont="1" applyFill="1" applyBorder="1" applyAlignment="1">
      <alignment horizontal="center" vertical="center" wrapText="1"/>
    </xf>
    <xf numFmtId="0" fontId="40" fillId="6" borderId="8" xfId="3" applyFont="1" applyFill="1" applyBorder="1" applyAlignment="1">
      <alignment horizontal="center" vertical="center" wrapText="1"/>
    </xf>
    <xf numFmtId="3" fontId="41" fillId="6" borderId="12" xfId="3" applyNumberFormat="1" applyFont="1" applyFill="1" applyBorder="1" applyAlignment="1">
      <alignment horizontal="right" vertical="center" wrapText="1"/>
    </xf>
    <xf numFmtId="3" fontId="41" fillId="6" borderId="11" xfId="3" applyNumberFormat="1" applyFont="1" applyFill="1" applyBorder="1" applyAlignment="1">
      <alignment horizontal="right" vertical="center" wrapText="1"/>
    </xf>
    <xf numFmtId="3" fontId="41" fillId="6" borderId="8" xfId="3" applyNumberFormat="1" applyFont="1" applyFill="1" applyBorder="1" applyAlignment="1">
      <alignment horizontal="right" vertical="center" wrapText="1"/>
    </xf>
    <xf numFmtId="0" fontId="49" fillId="6" borderId="0" xfId="3" applyFont="1" applyFill="1" applyAlignment="1">
      <alignment horizontal="left" vertical="top" wrapText="1"/>
    </xf>
    <xf numFmtId="0" fontId="49" fillId="6" borderId="12" xfId="3" applyFont="1" applyFill="1" applyBorder="1" applyAlignment="1">
      <alignment horizontal="center" vertical="center"/>
    </xf>
    <xf numFmtId="0" fontId="49" fillId="6" borderId="11" xfId="3" applyFont="1" applyFill="1" applyBorder="1" applyAlignment="1">
      <alignment horizontal="center" vertical="center"/>
    </xf>
    <xf numFmtId="0" fontId="49" fillId="6" borderId="8" xfId="3" applyFont="1" applyFill="1" applyBorder="1" applyAlignment="1">
      <alignment horizontal="center" vertical="center"/>
    </xf>
    <xf numFmtId="0" fontId="41" fillId="6" borderId="12" xfId="3" applyFont="1" applyFill="1" applyBorder="1" applyAlignment="1">
      <alignment horizontal="center" vertical="center"/>
    </xf>
    <xf numFmtId="0" fontId="41" fillId="6" borderId="11" xfId="3" applyFont="1" applyFill="1" applyBorder="1" applyAlignment="1">
      <alignment horizontal="center" vertical="center"/>
    </xf>
    <xf numFmtId="0" fontId="41" fillId="6" borderId="8" xfId="3" applyFont="1" applyFill="1" applyBorder="1" applyAlignment="1">
      <alignment horizontal="center" vertical="center"/>
    </xf>
    <xf numFmtId="0" fontId="40" fillId="6" borderId="10" xfId="3" applyFont="1" applyFill="1" applyBorder="1" applyAlignment="1">
      <alignment horizontal="center" vertical="center"/>
    </xf>
    <xf numFmtId="0" fontId="40" fillId="6" borderId="2" xfId="3" applyFont="1" applyFill="1" applyBorder="1" applyAlignment="1">
      <alignment horizontal="center" vertical="center"/>
    </xf>
    <xf numFmtId="0" fontId="40" fillId="6" borderId="5" xfId="3" applyFont="1" applyFill="1" applyBorder="1" applyAlignment="1">
      <alignment horizontal="center" vertical="center"/>
    </xf>
    <xf numFmtId="0" fontId="40" fillId="6" borderId="3" xfId="3" applyFont="1" applyFill="1" applyBorder="1" applyAlignment="1">
      <alignment horizontal="center" vertical="center"/>
    </xf>
    <xf numFmtId="0" fontId="40" fillId="6" borderId="4" xfId="3" applyFont="1" applyFill="1" applyBorder="1" applyAlignment="1">
      <alignment horizontal="center" vertical="center"/>
    </xf>
    <xf numFmtId="0" fontId="40" fillId="6" borderId="9" xfId="3" applyFont="1" applyFill="1" applyBorder="1" applyAlignment="1">
      <alignment horizontal="center" vertical="center"/>
    </xf>
    <xf numFmtId="0" fontId="41" fillId="0" borderId="5" xfId="3" applyFont="1" applyBorder="1" applyAlignment="1">
      <alignment horizontal="left" vertical="center" wrapText="1"/>
    </xf>
    <xf numFmtId="0" fontId="41" fillId="0" borderId="12" xfId="3" applyFont="1" applyBorder="1" applyAlignment="1">
      <alignment horizontal="right" vertical="center" wrapText="1"/>
    </xf>
    <xf numFmtId="0" fontId="41" fillId="0" borderId="11" xfId="3" applyFont="1" applyBorder="1" applyAlignment="1">
      <alignment horizontal="right" vertical="center" wrapText="1"/>
    </xf>
    <xf numFmtId="0" fontId="41" fillId="0" borderId="8" xfId="3" applyFont="1" applyBorder="1" applyAlignment="1">
      <alignment horizontal="right" vertical="center" wrapText="1"/>
    </xf>
    <xf numFmtId="1" fontId="41" fillId="0" borderId="12" xfId="3" applyNumberFormat="1" applyFont="1" applyBorder="1" applyAlignment="1">
      <alignment horizontal="right" vertical="center" wrapText="1"/>
    </xf>
    <xf numFmtId="1" fontId="41" fillId="0" borderId="11" xfId="3" applyNumberFormat="1" applyFont="1" applyBorder="1" applyAlignment="1">
      <alignment horizontal="right" vertical="center" wrapText="1"/>
    </xf>
    <xf numFmtId="1" fontId="41" fillId="0" borderId="8" xfId="3" applyNumberFormat="1" applyFont="1" applyBorder="1" applyAlignment="1">
      <alignment horizontal="right" vertical="center" wrapText="1"/>
    </xf>
    <xf numFmtId="0" fontId="41" fillId="0" borderId="2" xfId="3" applyFont="1" applyFill="1" applyBorder="1" applyAlignment="1">
      <alignment horizontal="left" vertical="center" wrapText="1"/>
    </xf>
    <xf numFmtId="0" fontId="41" fillId="0" borderId="5" xfId="3" applyFont="1" applyFill="1" applyBorder="1" applyAlignment="1">
      <alignment horizontal="left" vertical="center" wrapText="1"/>
    </xf>
    <xf numFmtId="0" fontId="41" fillId="0" borderId="12" xfId="3" applyFont="1" applyFill="1" applyBorder="1" applyAlignment="1">
      <alignment horizontal="right" vertical="center" wrapText="1"/>
    </xf>
    <xf numFmtId="0" fontId="41" fillId="0" borderId="11" xfId="3" applyFont="1" applyFill="1" applyBorder="1" applyAlignment="1">
      <alignment horizontal="right" vertical="center" wrapText="1"/>
    </xf>
    <xf numFmtId="0" fontId="41" fillId="0" borderId="8" xfId="3" applyFont="1" applyFill="1" applyBorder="1" applyAlignment="1">
      <alignment horizontal="right" vertical="center" wrapText="1"/>
    </xf>
    <xf numFmtId="0" fontId="40" fillId="0" borderId="10" xfId="3" applyFont="1" applyBorder="1" applyAlignment="1">
      <alignment horizontal="left" vertical="center" wrapText="1"/>
    </xf>
    <xf numFmtId="0" fontId="40" fillId="0" borderId="2" xfId="3" applyFont="1" applyBorder="1" applyAlignment="1">
      <alignment horizontal="left" vertical="center" wrapText="1"/>
    </xf>
    <xf numFmtId="0" fontId="40" fillId="0" borderId="5" xfId="3" applyFont="1" applyBorder="1" applyAlignment="1">
      <alignment horizontal="left" vertical="center" wrapText="1"/>
    </xf>
    <xf numFmtId="0" fontId="40" fillId="0" borderId="3" xfId="3" applyFont="1" applyBorder="1" applyAlignment="1">
      <alignment horizontal="left" vertical="center" wrapText="1"/>
    </xf>
    <xf numFmtId="0" fontId="40" fillId="0" borderId="4" xfId="3" applyFont="1" applyBorder="1" applyAlignment="1">
      <alignment horizontal="left" vertical="center" wrapText="1"/>
    </xf>
    <xf numFmtId="0" fontId="40" fillId="0" borderId="9" xfId="3" applyFont="1" applyBorder="1" applyAlignment="1">
      <alignment horizontal="left" vertical="center" wrapText="1"/>
    </xf>
    <xf numFmtId="0" fontId="41" fillId="0" borderId="10" xfId="3" applyFont="1" applyBorder="1" applyAlignment="1">
      <alignment horizontal="right" vertical="center"/>
    </xf>
    <xf numFmtId="0" fontId="41" fillId="0" borderId="2" xfId="3" applyFont="1" applyBorder="1" applyAlignment="1">
      <alignment horizontal="right" vertical="center"/>
    </xf>
    <xf numFmtId="0" fontId="41" fillId="0" borderId="5" xfId="3" applyFont="1" applyBorder="1" applyAlignment="1">
      <alignment horizontal="right" vertical="center"/>
    </xf>
    <xf numFmtId="0" fontId="41" fillId="0" borderId="3" xfId="3" applyFont="1" applyBorder="1" applyAlignment="1">
      <alignment horizontal="right" vertical="center"/>
    </xf>
    <xf numFmtId="0" fontId="41" fillId="0" borderId="4" xfId="3" applyFont="1" applyBorder="1" applyAlignment="1">
      <alignment horizontal="right" vertical="center"/>
    </xf>
    <xf numFmtId="0" fontId="41" fillId="0" borderId="9" xfId="3" applyFont="1" applyBorder="1" applyAlignment="1">
      <alignment horizontal="right" vertical="center"/>
    </xf>
    <xf numFmtId="0" fontId="41" fillId="0" borderId="0" xfId="3" applyFont="1" applyAlignment="1">
      <alignment horizontal="left"/>
    </xf>
    <xf numFmtId="3" fontId="41" fillId="0" borderId="1" xfId="3" applyNumberFormat="1" applyFont="1" applyBorder="1" applyAlignment="1">
      <alignment horizontal="center" vertical="center"/>
    </xf>
    <xf numFmtId="3" fontId="41" fillId="0" borderId="0" xfId="3" applyNumberFormat="1" applyFont="1" applyBorder="1" applyAlignment="1">
      <alignment horizontal="center" vertical="center"/>
    </xf>
    <xf numFmtId="3" fontId="41" fillId="0" borderId="6" xfId="3" applyNumberFormat="1" applyFont="1" applyBorder="1" applyAlignment="1">
      <alignment horizontal="center" vertical="center"/>
    </xf>
    <xf numFmtId="0" fontId="41" fillId="0" borderId="2" xfId="3" applyFont="1" applyBorder="1" applyAlignment="1">
      <alignment horizontal="left"/>
    </xf>
    <xf numFmtId="3" fontId="41" fillId="0" borderId="10" xfId="3" applyNumberFormat="1" applyFont="1" applyBorder="1" applyAlignment="1">
      <alignment horizontal="center" vertical="center"/>
    </xf>
    <xf numFmtId="3" fontId="41" fillId="0" borderId="2" xfId="3" applyNumberFormat="1" applyFont="1" applyBorder="1" applyAlignment="1">
      <alignment horizontal="center" vertical="center"/>
    </xf>
    <xf numFmtId="3" fontId="41" fillId="0" borderId="5" xfId="3" applyNumberFormat="1" applyFont="1" applyBorder="1" applyAlignment="1">
      <alignment horizontal="center" vertical="center"/>
    </xf>
    <xf numFmtId="3" fontId="41" fillId="0" borderId="7" xfId="3" applyNumberFormat="1" applyFont="1" applyBorder="1" applyAlignment="1">
      <alignment horizontal="right" vertical="center" wrapText="1"/>
    </xf>
    <xf numFmtId="0" fontId="5" fillId="0" borderId="7" xfId="3" applyBorder="1" applyAlignment="1">
      <alignment horizontal="right" vertical="center" wrapText="1"/>
    </xf>
    <xf numFmtId="0" fontId="43" fillId="0" borderId="0" xfId="3" applyFont="1" applyAlignment="1">
      <alignment horizontal="left" vertical="center"/>
    </xf>
    <xf numFmtId="0" fontId="41" fillId="0" borderId="7" xfId="3" applyFont="1" applyBorder="1" applyAlignment="1">
      <alignment horizontal="center" vertical="center" wrapText="1"/>
    </xf>
    <xf numFmtId="0" fontId="5" fillId="0" borderId="7" xfId="3" applyBorder="1" applyAlignment="1">
      <alignment horizontal="center" vertical="center" wrapText="1"/>
    </xf>
    <xf numFmtId="9" fontId="41" fillId="0" borderId="7" xfId="4" applyFont="1" applyBorder="1" applyAlignment="1">
      <alignment horizontal="center" vertical="center" wrapText="1"/>
    </xf>
    <xf numFmtId="14" fontId="41" fillId="0" borderId="7" xfId="3" applyNumberFormat="1" applyFont="1" applyBorder="1" applyAlignment="1">
      <alignment horizontal="center" vertical="center" wrapText="1"/>
    </xf>
    <xf numFmtId="0" fontId="5" fillId="0" borderId="7" xfId="3" applyBorder="1" applyAlignment="1">
      <alignment wrapText="1"/>
    </xf>
    <xf numFmtId="0" fontId="5" fillId="0" borderId="7" xfId="3" applyBorder="1" applyAlignment="1">
      <alignment horizontal="right" wrapText="1"/>
    </xf>
    <xf numFmtId="0" fontId="40" fillId="0" borderId="7" xfId="3" applyFont="1" applyBorder="1" applyAlignment="1">
      <alignment horizontal="center" vertical="center" wrapText="1"/>
    </xf>
    <xf numFmtId="0" fontId="40" fillId="0" borderId="12" xfId="3" applyFont="1" applyBorder="1" applyAlignment="1">
      <alignment horizontal="left" wrapText="1"/>
    </xf>
    <xf numFmtId="0" fontId="40" fillId="0" borderId="11" xfId="3" applyFont="1" applyBorder="1" applyAlignment="1">
      <alignment horizontal="left" wrapText="1"/>
    </xf>
    <xf numFmtId="0" fontId="40" fillId="0" borderId="8" xfId="3" applyFont="1" applyBorder="1" applyAlignment="1">
      <alignment horizontal="left" wrapText="1"/>
    </xf>
    <xf numFmtId="0" fontId="40" fillId="0" borderId="7" xfId="3" applyFont="1" applyFill="1" applyBorder="1" applyAlignment="1">
      <alignment horizontal="center" vertical="center" wrapText="1"/>
    </xf>
    <xf numFmtId="0" fontId="5" fillId="0" borderId="7" xfId="3" applyFill="1" applyBorder="1" applyAlignment="1">
      <alignment horizontal="center" vertical="center" wrapText="1"/>
    </xf>
    <xf numFmtId="0" fontId="41" fillId="0" borderId="9" xfId="3" applyFont="1" applyBorder="1" applyAlignment="1">
      <alignment horizontal="left" vertical="center" wrapText="1"/>
    </xf>
    <xf numFmtId="3" fontId="41" fillId="0" borderId="10" xfId="3" applyNumberFormat="1" applyFont="1" applyBorder="1" applyAlignment="1">
      <alignment horizontal="right" vertical="center"/>
    </xf>
    <xf numFmtId="3" fontId="41" fillId="0" borderId="2" xfId="3" applyNumberFormat="1" applyFont="1" applyBorder="1" applyAlignment="1">
      <alignment horizontal="right" vertical="center"/>
    </xf>
    <xf numFmtId="3" fontId="41" fillId="0" borderId="5" xfId="3" applyNumberFormat="1" applyFont="1" applyBorder="1" applyAlignment="1">
      <alignment horizontal="right" vertical="center"/>
    </xf>
    <xf numFmtId="3" fontId="41" fillId="0" borderId="3" xfId="3" applyNumberFormat="1" applyFont="1" applyBorder="1" applyAlignment="1">
      <alignment horizontal="right" vertical="center"/>
    </xf>
    <xf numFmtId="3" fontId="41" fillId="0" borderId="4" xfId="3" applyNumberFormat="1" applyFont="1" applyBorder="1" applyAlignment="1">
      <alignment horizontal="right" vertical="center"/>
    </xf>
    <xf numFmtId="3" fontId="41" fillId="0" borderId="9" xfId="3" applyNumberFormat="1" applyFont="1" applyBorder="1" applyAlignment="1">
      <alignment horizontal="right" vertical="center"/>
    </xf>
    <xf numFmtId="0" fontId="41" fillId="0" borderId="10" xfId="3" applyFont="1" applyBorder="1" applyAlignment="1">
      <alignment horizontal="right" vertical="center" wrapText="1"/>
    </xf>
    <xf numFmtId="0" fontId="41" fillId="0" borderId="2" xfId="3" applyFont="1" applyBorder="1" applyAlignment="1">
      <alignment horizontal="right" vertical="center" wrapText="1"/>
    </xf>
    <xf numFmtId="0" fontId="41" fillId="0" borderId="5" xfId="3" applyFont="1" applyBorder="1" applyAlignment="1">
      <alignment horizontal="right" vertical="center" wrapText="1"/>
    </xf>
    <xf numFmtId="0" fontId="41" fillId="0" borderId="3" xfId="3" applyFont="1" applyBorder="1" applyAlignment="1">
      <alignment horizontal="right" vertical="center" wrapText="1"/>
    </xf>
    <xf numFmtId="0" fontId="41" fillId="0" borderId="4" xfId="3" applyFont="1" applyBorder="1" applyAlignment="1">
      <alignment horizontal="right" vertical="center" wrapText="1"/>
    </xf>
    <xf numFmtId="0" fontId="41" fillId="0" borderId="9" xfId="3" applyFont="1" applyBorder="1" applyAlignment="1">
      <alignment horizontal="right" vertical="center" wrapText="1"/>
    </xf>
    <xf numFmtId="9" fontId="41" fillId="0" borderId="10" xfId="4" applyFont="1" applyBorder="1" applyAlignment="1">
      <alignment horizontal="right" vertical="center"/>
    </xf>
    <xf numFmtId="9" fontId="41" fillId="0" borderId="2" xfId="4" applyFont="1" applyBorder="1" applyAlignment="1">
      <alignment horizontal="right" vertical="center"/>
    </xf>
    <xf numFmtId="9" fontId="41" fillId="0" borderId="5" xfId="4" applyFont="1" applyBorder="1" applyAlignment="1">
      <alignment horizontal="right" vertical="center"/>
    </xf>
    <xf numFmtId="9" fontId="41" fillId="0" borderId="3" xfId="4" applyFont="1" applyBorder="1" applyAlignment="1">
      <alignment horizontal="right" vertical="center"/>
    </xf>
    <xf numFmtId="9" fontId="41" fillId="0" borderId="4" xfId="4" applyFont="1" applyBorder="1" applyAlignment="1">
      <alignment horizontal="right" vertical="center"/>
    </xf>
    <xf numFmtId="9" fontId="41" fillId="0" borderId="9" xfId="4" applyFont="1" applyBorder="1" applyAlignment="1">
      <alignment horizontal="right" vertical="center"/>
    </xf>
    <xf numFmtId="0" fontId="10" fillId="0" borderId="10" xfId="2" applyFont="1" applyBorder="1" applyAlignment="1">
      <alignment horizontal="left" vertical="center" wrapText="1"/>
    </xf>
    <xf numFmtId="0" fontId="10" fillId="0" borderId="2" xfId="2" applyFont="1" applyBorder="1" applyAlignment="1">
      <alignment horizontal="left" vertical="center" wrapText="1"/>
    </xf>
    <xf numFmtId="0" fontId="10" fillId="0" borderId="5" xfId="2" applyFont="1" applyBorder="1" applyAlignment="1">
      <alignment horizontal="left" vertical="center" wrapText="1"/>
    </xf>
    <xf numFmtId="0" fontId="10" fillId="0" borderId="3" xfId="2" applyFont="1" applyBorder="1" applyAlignment="1">
      <alignment horizontal="left" vertical="center" wrapText="1"/>
    </xf>
    <xf numFmtId="0" fontId="10" fillId="0" borderId="4" xfId="2" applyFont="1" applyBorder="1" applyAlignment="1">
      <alignment horizontal="left" vertical="center" wrapText="1"/>
    </xf>
    <xf numFmtId="0" fontId="10" fillId="0" borderId="9" xfId="2" applyFont="1" applyBorder="1" applyAlignment="1">
      <alignment horizontal="left" vertical="center" wrapText="1"/>
    </xf>
    <xf numFmtId="3" fontId="10" fillId="0" borderId="7" xfId="2" applyNumberFormat="1" applyFont="1" applyBorder="1" applyAlignment="1">
      <alignment horizontal="right" vertical="center" wrapText="1"/>
    </xf>
    <xf numFmtId="0" fontId="13" fillId="0" borderId="10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13" fillId="0" borderId="5" xfId="2" applyFont="1" applyBorder="1" applyAlignment="1">
      <alignment horizontal="left" vertical="center" wrapText="1"/>
    </xf>
    <xf numFmtId="0" fontId="13" fillId="0" borderId="3" xfId="2" applyFont="1" applyBorder="1" applyAlignment="1">
      <alignment horizontal="left" vertical="center" wrapText="1"/>
    </xf>
    <xf numFmtId="0" fontId="13" fillId="0" borderId="4" xfId="2" applyFont="1" applyBorder="1" applyAlignment="1">
      <alignment horizontal="left" vertical="center" wrapText="1"/>
    </xf>
    <xf numFmtId="0" fontId="13" fillId="0" borderId="9" xfId="2" applyFont="1" applyBorder="1" applyAlignment="1">
      <alignment horizontal="left" vertical="center" wrapText="1"/>
    </xf>
    <xf numFmtId="3" fontId="13" fillId="0" borderId="7" xfId="2" applyNumberFormat="1" applyFont="1" applyBorder="1" applyAlignment="1">
      <alignment horizontal="right" vertical="center" wrapText="1"/>
    </xf>
    <xf numFmtId="0" fontId="12" fillId="6" borderId="0" xfId="2" applyFont="1" applyFill="1" applyAlignment="1">
      <alignment horizontal="justify" wrapText="1"/>
    </xf>
    <xf numFmtId="0" fontId="12" fillId="6" borderId="0" xfId="2" applyFill="1" applyAlignment="1">
      <alignment wrapText="1"/>
    </xf>
    <xf numFmtId="0" fontId="10" fillId="0" borderId="7" xfId="2" applyFont="1" applyBorder="1" applyAlignment="1">
      <alignment horizontal="center" vertical="center" wrapText="1"/>
    </xf>
    <xf numFmtId="0" fontId="13" fillId="0" borderId="10" xfId="2" applyFont="1" applyFill="1" applyBorder="1" applyAlignment="1">
      <alignment horizontal="left" vertical="center" wrapText="1"/>
    </xf>
    <xf numFmtId="0" fontId="13" fillId="0" borderId="2" xfId="2" applyFont="1" applyFill="1" applyBorder="1" applyAlignment="1">
      <alignment horizontal="left" vertical="center" wrapText="1"/>
    </xf>
    <xf numFmtId="0" fontId="13" fillId="0" borderId="5" xfId="2" applyFont="1" applyFill="1" applyBorder="1" applyAlignment="1">
      <alignment horizontal="left" vertical="center" wrapText="1"/>
    </xf>
    <xf numFmtId="0" fontId="13" fillId="0" borderId="3" xfId="2" applyFont="1" applyFill="1" applyBorder="1" applyAlignment="1">
      <alignment horizontal="left" vertical="center" wrapText="1"/>
    </xf>
    <xf numFmtId="0" fontId="13" fillId="0" borderId="4" xfId="2" applyFont="1" applyFill="1" applyBorder="1" applyAlignment="1">
      <alignment horizontal="left" vertical="center" wrapText="1"/>
    </xf>
    <xf numFmtId="0" fontId="13" fillId="0" borderId="9" xfId="2" applyFont="1" applyFill="1" applyBorder="1" applyAlignment="1">
      <alignment horizontal="left" vertical="center" wrapText="1"/>
    </xf>
    <xf numFmtId="3" fontId="13" fillId="0" borderId="7" xfId="2" applyNumberFormat="1" applyFont="1" applyFill="1" applyBorder="1" applyAlignment="1">
      <alignment horizontal="right" vertical="center" wrapText="1"/>
    </xf>
    <xf numFmtId="0" fontId="43" fillId="0" borderId="0" xfId="2" applyFont="1" applyFill="1" applyBorder="1" applyAlignment="1">
      <alignment horizontal="left" vertical="center" wrapText="1"/>
    </xf>
    <xf numFmtId="0" fontId="10" fillId="0" borderId="10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0" fontId="10" fillId="0" borderId="5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10" fillId="0" borderId="4" xfId="2" applyFont="1" applyFill="1" applyBorder="1" applyAlignment="1">
      <alignment horizontal="left" vertical="center" wrapText="1"/>
    </xf>
    <xf numFmtId="0" fontId="10" fillId="0" borderId="9" xfId="2" applyFont="1" applyFill="1" applyBorder="1" applyAlignment="1">
      <alignment horizontal="left" vertical="center" wrapText="1"/>
    </xf>
    <xf numFmtId="3" fontId="10" fillId="0" borderId="7" xfId="2" applyNumberFormat="1" applyFont="1" applyFill="1" applyBorder="1" applyAlignment="1">
      <alignment vertical="center" wrapText="1"/>
    </xf>
    <xf numFmtId="3" fontId="13" fillId="4" borderId="7" xfId="2" applyNumberFormat="1" applyFont="1" applyFill="1" applyBorder="1" applyAlignment="1">
      <alignment vertical="center" wrapText="1"/>
    </xf>
    <xf numFmtId="3" fontId="13" fillId="0" borderId="7" xfId="2" applyNumberFormat="1" applyFont="1" applyFill="1" applyBorder="1" applyAlignment="1">
      <alignment vertical="center" wrapText="1"/>
    </xf>
    <xf numFmtId="3" fontId="13" fillId="4" borderId="7" xfId="2" applyNumberFormat="1" applyFont="1" applyFill="1" applyBorder="1" applyAlignment="1">
      <alignment horizontal="right" vertical="center" wrapText="1"/>
    </xf>
    <xf numFmtId="3" fontId="13" fillId="4" borderId="10" xfId="2" applyNumberFormat="1" applyFont="1" applyFill="1" applyBorder="1" applyAlignment="1">
      <alignment horizontal="right" vertical="center" wrapText="1"/>
    </xf>
    <xf numFmtId="3" fontId="13" fillId="4" borderId="2" xfId="2" applyNumberFormat="1" applyFont="1" applyFill="1" applyBorder="1" applyAlignment="1">
      <alignment horizontal="right" vertical="center" wrapText="1"/>
    </xf>
    <xf numFmtId="3" fontId="13" fillId="4" borderId="5" xfId="2" applyNumberFormat="1" applyFont="1" applyFill="1" applyBorder="1" applyAlignment="1">
      <alignment horizontal="right" vertical="center" wrapText="1"/>
    </xf>
    <xf numFmtId="3" fontId="13" fillId="4" borderId="3" xfId="2" applyNumberFormat="1" applyFont="1" applyFill="1" applyBorder="1" applyAlignment="1">
      <alignment horizontal="right" vertical="center" wrapText="1"/>
    </xf>
    <xf numFmtId="3" fontId="13" fillId="4" borderId="4" xfId="2" applyNumberFormat="1" applyFont="1" applyFill="1" applyBorder="1" applyAlignment="1">
      <alignment horizontal="right" vertical="center" wrapText="1"/>
    </xf>
    <xf numFmtId="3" fontId="13" fillId="4" borderId="9" xfId="2" applyNumberFormat="1" applyFont="1" applyFill="1" applyBorder="1" applyAlignment="1">
      <alignment horizontal="right" vertical="center" wrapText="1"/>
    </xf>
    <xf numFmtId="3" fontId="13" fillId="0" borderId="10" xfId="2" applyNumberFormat="1" applyFont="1" applyFill="1" applyBorder="1" applyAlignment="1">
      <alignment horizontal="right" vertical="center" wrapText="1"/>
    </xf>
    <xf numFmtId="3" fontId="13" fillId="0" borderId="2" xfId="2" applyNumberFormat="1" applyFont="1" applyFill="1" applyBorder="1" applyAlignment="1">
      <alignment horizontal="right" vertical="center" wrapText="1"/>
    </xf>
    <xf numFmtId="3" fontId="13" fillId="0" borderId="5" xfId="2" applyNumberFormat="1" applyFont="1" applyFill="1" applyBorder="1" applyAlignment="1">
      <alignment horizontal="right" vertical="center" wrapText="1"/>
    </xf>
    <xf numFmtId="3" fontId="13" fillId="0" borderId="3" xfId="2" applyNumberFormat="1" applyFont="1" applyFill="1" applyBorder="1" applyAlignment="1">
      <alignment horizontal="right" vertical="center" wrapText="1"/>
    </xf>
    <xf numFmtId="3" fontId="13" fillId="0" borderId="4" xfId="2" applyNumberFormat="1" applyFont="1" applyFill="1" applyBorder="1" applyAlignment="1">
      <alignment horizontal="right" vertical="center" wrapText="1"/>
    </xf>
    <xf numFmtId="3" fontId="13" fillId="0" borderId="9" xfId="2" applyNumberFormat="1" applyFont="1" applyFill="1" applyBorder="1" applyAlignment="1">
      <alignment horizontal="right" vertical="center" wrapText="1"/>
    </xf>
    <xf numFmtId="0" fontId="12" fillId="0" borderId="0" xfId="2" applyFont="1" applyAlignment="1">
      <alignment horizontal="justify" wrapText="1"/>
    </xf>
    <xf numFmtId="0" fontId="12" fillId="0" borderId="0" xfId="2" applyAlignment="1">
      <alignment wrapText="1"/>
    </xf>
    <xf numFmtId="3" fontId="10" fillId="0" borderId="7" xfId="2" applyNumberFormat="1" applyFont="1" applyFill="1" applyBorder="1" applyAlignment="1">
      <alignment horizontal="right" vertical="center" wrapText="1"/>
    </xf>
    <xf numFmtId="0" fontId="57" fillId="0" borderId="10" xfId="3" applyFont="1" applyBorder="1" applyAlignment="1">
      <alignment horizontal="center" vertical="center"/>
    </xf>
    <xf numFmtId="0" fontId="57" fillId="0" borderId="2" xfId="3" applyFont="1" applyBorder="1" applyAlignment="1">
      <alignment horizontal="center" vertical="center"/>
    </xf>
    <xf numFmtId="0" fontId="57" fillId="0" borderId="5" xfId="3" applyFont="1" applyBorder="1" applyAlignment="1">
      <alignment horizontal="center" vertical="center"/>
    </xf>
    <xf numFmtId="0" fontId="57" fillId="0" borderId="1" xfId="3" applyFont="1" applyBorder="1" applyAlignment="1">
      <alignment horizontal="center" vertical="center"/>
    </xf>
    <xf numFmtId="0" fontId="57" fillId="0" borderId="0" xfId="3" applyFont="1" applyBorder="1" applyAlignment="1">
      <alignment horizontal="center" vertical="center"/>
    </xf>
    <xf numFmtId="0" fontId="57" fillId="0" borderId="6" xfId="3" applyFont="1" applyBorder="1" applyAlignment="1">
      <alignment horizontal="center" vertical="center"/>
    </xf>
    <xf numFmtId="0" fontId="57" fillId="0" borderId="3" xfId="3" applyFont="1" applyBorder="1" applyAlignment="1">
      <alignment horizontal="center" vertical="center"/>
    </xf>
    <xf numFmtId="0" fontId="57" fillId="0" borderId="4" xfId="3" applyFont="1" applyBorder="1" applyAlignment="1">
      <alignment horizontal="center" vertical="center"/>
    </xf>
    <xf numFmtId="0" fontId="57" fillId="0" borderId="9" xfId="3" applyFont="1" applyBorder="1" applyAlignment="1">
      <alignment horizontal="center" vertical="center"/>
    </xf>
    <xf numFmtId="3" fontId="41" fillId="4" borderId="12" xfId="3" applyNumberFormat="1" applyFont="1" applyFill="1" applyBorder="1" applyAlignment="1">
      <alignment horizontal="right" vertical="center"/>
    </xf>
    <xf numFmtId="3" fontId="41" fillId="4" borderId="11" xfId="3" applyNumberFormat="1" applyFont="1" applyFill="1" applyBorder="1" applyAlignment="1">
      <alignment horizontal="right" vertical="center"/>
    </xf>
    <xf numFmtId="3" fontId="41" fillId="4" borderId="8" xfId="3" applyNumberFormat="1" applyFont="1" applyFill="1" applyBorder="1" applyAlignment="1">
      <alignment horizontal="right" vertical="center"/>
    </xf>
    <xf numFmtId="0" fontId="43" fillId="6" borderId="0" xfId="3" applyFont="1" applyFill="1" applyAlignment="1">
      <alignment horizontal="left"/>
    </xf>
    <xf numFmtId="0" fontId="43" fillId="6" borderId="0" xfId="3" applyFont="1" applyFill="1" applyAlignment="1">
      <alignment horizontal="left" wrapText="1"/>
    </xf>
    <xf numFmtId="0" fontId="49" fillId="4" borderId="0" xfId="0" applyFont="1" applyFill="1" applyAlignment="1">
      <alignment horizontal="left" vertical="center" wrapText="1"/>
    </xf>
    <xf numFmtId="0" fontId="12" fillId="4" borderId="0" xfId="0" applyFont="1" applyFill="1" applyAlignment="1">
      <alignment horizontal="left" vertical="center" wrapText="1"/>
    </xf>
    <xf numFmtId="0" fontId="41" fillId="0" borderId="12" xfId="3" applyFont="1" applyFill="1" applyBorder="1" applyAlignment="1">
      <alignment horizontal="left" vertical="center" wrapText="1"/>
    </xf>
    <xf numFmtId="0" fontId="41" fillId="0" borderId="11" xfId="3" applyFont="1" applyFill="1" applyBorder="1" applyAlignment="1">
      <alignment horizontal="left" vertical="center" wrapText="1"/>
    </xf>
    <xf numFmtId="0" fontId="41" fillId="0" borderId="8" xfId="3" applyFont="1" applyFill="1" applyBorder="1" applyAlignment="1">
      <alignment horizontal="left" vertical="center" wrapText="1"/>
    </xf>
    <xf numFmtId="0" fontId="41" fillId="0" borderId="10" xfId="3" applyFont="1" applyBorder="1" applyAlignment="1">
      <alignment horizontal="center" vertical="center"/>
    </xf>
    <xf numFmtId="0" fontId="41" fillId="0" borderId="2" xfId="3" applyFont="1" applyBorder="1" applyAlignment="1">
      <alignment horizontal="center" vertical="center"/>
    </xf>
    <xf numFmtId="0" fontId="41" fillId="0" borderId="5" xfId="3" applyFont="1" applyBorder="1" applyAlignment="1">
      <alignment horizontal="center" vertical="center"/>
    </xf>
    <xf numFmtId="0" fontId="41" fillId="0" borderId="1" xfId="3" applyFont="1" applyBorder="1" applyAlignment="1">
      <alignment horizontal="center" vertical="center"/>
    </xf>
    <xf numFmtId="0" fontId="41" fillId="0" borderId="0" xfId="3" applyFont="1" applyBorder="1" applyAlignment="1">
      <alignment horizontal="center" vertical="center"/>
    </xf>
    <xf numFmtId="0" fontId="41" fillId="0" borderId="6" xfId="3" applyFont="1" applyBorder="1" applyAlignment="1">
      <alignment horizontal="center" vertical="center"/>
    </xf>
    <xf numFmtId="0" fontId="41" fillId="0" borderId="3" xfId="3" applyFont="1" applyBorder="1" applyAlignment="1">
      <alignment horizontal="center" vertical="center"/>
    </xf>
    <xf numFmtId="0" fontId="41" fillId="0" borderId="4" xfId="3" applyFont="1" applyBorder="1" applyAlignment="1">
      <alignment horizontal="center" vertical="center"/>
    </xf>
    <xf numFmtId="0" fontId="41" fillId="0" borderId="9" xfId="3" applyFont="1" applyBorder="1" applyAlignment="1">
      <alignment horizontal="center" vertical="center"/>
    </xf>
    <xf numFmtId="3" fontId="55" fillId="4" borderId="12" xfId="0" applyNumberFormat="1" applyFont="1" applyFill="1" applyBorder="1" applyAlignment="1">
      <alignment horizontal="right" vertical="center"/>
    </xf>
    <xf numFmtId="3" fontId="55" fillId="4" borderId="11" xfId="0" applyNumberFormat="1" applyFont="1" applyFill="1" applyBorder="1" applyAlignment="1">
      <alignment horizontal="right" vertical="center"/>
    </xf>
    <xf numFmtId="3" fontId="55" fillId="4" borderId="8" xfId="0" applyNumberFormat="1" applyFont="1" applyFill="1" applyBorder="1" applyAlignment="1">
      <alignment horizontal="right" vertical="center"/>
    </xf>
    <xf numFmtId="3" fontId="41" fillId="0" borderId="12" xfId="3" applyNumberFormat="1" applyFont="1" applyBorder="1" applyAlignment="1">
      <alignment vertical="center"/>
    </xf>
    <xf numFmtId="3" fontId="41" fillId="0" borderId="11" xfId="3" applyNumberFormat="1" applyFont="1" applyBorder="1" applyAlignment="1">
      <alignment vertical="center"/>
    </xf>
    <xf numFmtId="3" fontId="41" fillId="0" borderId="8" xfId="3" applyNumberFormat="1" applyFont="1" applyBorder="1" applyAlignment="1">
      <alignment vertical="center"/>
    </xf>
    <xf numFmtId="0" fontId="40" fillId="0" borderId="12" xfId="3" applyFont="1" applyBorder="1" applyAlignment="1">
      <alignment horizontal="center" vertical="center"/>
    </xf>
    <xf numFmtId="0" fontId="40" fillId="0" borderId="11" xfId="3" applyFont="1" applyBorder="1" applyAlignment="1">
      <alignment horizontal="center" vertical="center"/>
    </xf>
    <xf numFmtId="0" fontId="40" fillId="0" borderId="8" xfId="3" applyFont="1" applyBorder="1" applyAlignment="1">
      <alignment horizontal="center" vertical="center"/>
    </xf>
    <xf numFmtId="0" fontId="46" fillId="0" borderId="12" xfId="3" applyFont="1" applyBorder="1" applyAlignment="1">
      <alignment horizontal="left" vertical="center"/>
    </xf>
    <xf numFmtId="0" fontId="46" fillId="0" borderId="11" xfId="3" applyFont="1" applyBorder="1" applyAlignment="1">
      <alignment horizontal="left" vertical="center"/>
    </xf>
    <xf numFmtId="0" fontId="46" fillId="0" borderId="8" xfId="3" applyFont="1" applyBorder="1" applyAlignment="1">
      <alignment horizontal="left" vertical="center"/>
    </xf>
    <xf numFmtId="3" fontId="55" fillId="4" borderId="12" xfId="0" applyNumberFormat="1" applyFont="1" applyFill="1" applyBorder="1" applyAlignment="1">
      <alignment vertical="center"/>
    </xf>
    <xf numFmtId="3" fontId="55" fillId="4" borderId="11" xfId="0" applyNumberFormat="1" applyFont="1" applyFill="1" applyBorder="1" applyAlignment="1">
      <alignment vertical="center"/>
    </xf>
    <xf numFmtId="3" fontId="55" fillId="4" borderId="8" xfId="0" applyNumberFormat="1" applyFont="1" applyFill="1" applyBorder="1" applyAlignment="1">
      <alignment vertical="center"/>
    </xf>
    <xf numFmtId="0" fontId="13" fillId="0" borderId="12" xfId="3" applyFont="1" applyBorder="1" applyAlignment="1">
      <alignment horizontal="left" vertical="center"/>
    </xf>
    <xf numFmtId="0" fontId="13" fillId="0" borderId="11" xfId="3" applyFont="1" applyBorder="1" applyAlignment="1">
      <alignment horizontal="left" vertical="center"/>
    </xf>
    <xf numFmtId="0" fontId="13" fillId="0" borderId="8" xfId="3" applyFont="1" applyBorder="1" applyAlignment="1">
      <alignment horizontal="left" vertical="center"/>
    </xf>
    <xf numFmtId="3" fontId="13" fillId="0" borderId="7" xfId="2" applyNumberFormat="1" applyFont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 wrapText="1"/>
    </xf>
    <xf numFmtId="0" fontId="13" fillId="0" borderId="7" xfId="2" applyFont="1" applyBorder="1" applyAlignment="1">
      <alignment horizontal="left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37" fillId="6" borderId="0" xfId="2" applyFont="1" applyFill="1" applyAlignment="1">
      <alignment horizontal="left" vertical="center" wrapText="1"/>
    </xf>
    <xf numFmtId="0" fontId="12" fillId="6" borderId="0" xfId="2" applyFont="1" applyFill="1" applyAlignment="1">
      <alignment wrapText="1"/>
    </xf>
    <xf numFmtId="0" fontId="12" fillId="0" borderId="7" xfId="2" applyBorder="1" applyAlignment="1">
      <alignment wrapText="1"/>
    </xf>
    <xf numFmtId="3" fontId="12" fillId="0" borderId="7" xfId="2" applyNumberFormat="1" applyBorder="1" applyAlignment="1">
      <alignment horizontal="right" vertical="center" wrapText="1"/>
    </xf>
    <xf numFmtId="0" fontId="12" fillId="0" borderId="0" xfId="2" applyAlignment="1">
      <alignment horizontal="left" wrapText="1"/>
    </xf>
    <xf numFmtId="0" fontId="37" fillId="0" borderId="0" xfId="2" applyFont="1" applyFill="1" applyAlignment="1">
      <alignment horizontal="left" wrapText="1"/>
    </xf>
    <xf numFmtId="0" fontId="11" fillId="0" borderId="0" xfId="2" applyFont="1" applyFill="1" applyAlignment="1">
      <alignment horizontal="left" wrapText="1"/>
    </xf>
    <xf numFmtId="0" fontId="13" fillId="0" borderId="7" xfId="2" applyFont="1" applyBorder="1" applyAlignment="1">
      <alignment horizontal="center" vertical="center" wrapText="1"/>
    </xf>
    <xf numFmtId="0" fontId="12" fillId="0" borderId="0" xfId="2" applyFont="1" applyAlignment="1">
      <alignment wrapText="1"/>
    </xf>
    <xf numFmtId="3" fontId="13" fillId="0" borderId="7" xfId="2" applyNumberFormat="1" applyFont="1" applyFill="1" applyBorder="1" applyAlignment="1">
      <alignment horizontal="center" vertical="center" wrapText="1"/>
    </xf>
    <xf numFmtId="0" fontId="10" fillId="0" borderId="7" xfId="2" applyFont="1" applyBorder="1" applyAlignment="1">
      <alignment wrapText="1"/>
    </xf>
    <xf numFmtId="3" fontId="13" fillId="0" borderId="10" xfId="2" applyNumberFormat="1" applyFont="1" applyBorder="1" applyAlignment="1">
      <alignment horizontal="right" vertical="center" wrapText="1"/>
    </xf>
    <xf numFmtId="0" fontId="5" fillId="0" borderId="2" xfId="3" applyBorder="1" applyAlignment="1">
      <alignment horizontal="right" vertical="center" wrapText="1"/>
    </xf>
    <xf numFmtId="0" fontId="5" fillId="0" borderId="5" xfId="3" applyBorder="1" applyAlignment="1">
      <alignment horizontal="right" vertical="center" wrapText="1"/>
    </xf>
    <xf numFmtId="0" fontId="5" fillId="0" borderId="3" xfId="3" applyBorder="1" applyAlignment="1">
      <alignment horizontal="right" vertical="center" wrapText="1"/>
    </xf>
    <xf numFmtId="0" fontId="5" fillId="0" borderId="4" xfId="3" applyBorder="1" applyAlignment="1">
      <alignment horizontal="right" vertical="center" wrapText="1"/>
    </xf>
    <xf numFmtId="0" fontId="5" fillId="0" borderId="9" xfId="3" applyBorder="1" applyAlignment="1">
      <alignment horizontal="right" vertical="center" wrapText="1"/>
    </xf>
    <xf numFmtId="0" fontId="43" fillId="0" borderId="0" xfId="2" applyFont="1" applyAlignment="1">
      <alignment horizontal="justify" wrapText="1"/>
    </xf>
    <xf numFmtId="0" fontId="43" fillId="0" borderId="0" xfId="2" applyFont="1" applyAlignment="1">
      <alignment wrapText="1"/>
    </xf>
    <xf numFmtId="0" fontId="10" fillId="0" borderId="7" xfId="2" applyFont="1" applyFill="1" applyBorder="1" applyAlignment="1">
      <alignment horizontal="center" vertical="center" wrapText="1"/>
    </xf>
    <xf numFmtId="0" fontId="5" fillId="0" borderId="2" xfId="3" applyBorder="1" applyAlignment="1">
      <alignment horizontal="center" vertical="center" wrapText="1"/>
    </xf>
    <xf numFmtId="0" fontId="5" fillId="0" borderId="5" xfId="3" applyBorder="1" applyAlignment="1">
      <alignment horizontal="center" vertical="center" wrapText="1"/>
    </xf>
    <xf numFmtId="0" fontId="5" fillId="0" borderId="0" xfId="3" applyAlignment="1">
      <alignment horizontal="center" vertical="center" wrapText="1"/>
    </xf>
    <xf numFmtId="0" fontId="5" fillId="0" borderId="6" xfId="3" applyBorder="1" applyAlignment="1">
      <alignment horizontal="center" vertical="center" wrapText="1"/>
    </xf>
    <xf numFmtId="0" fontId="5" fillId="0" borderId="4" xfId="3" applyBorder="1" applyAlignment="1">
      <alignment horizontal="center" vertical="center" wrapText="1"/>
    </xf>
    <xf numFmtId="0" fontId="5" fillId="0" borderId="9" xfId="3" applyBorder="1" applyAlignment="1">
      <alignment horizontal="center" vertical="center" wrapText="1"/>
    </xf>
    <xf numFmtId="0" fontId="13" fillId="0" borderId="7" xfId="2" applyFont="1" applyFill="1" applyBorder="1" applyAlignment="1">
      <alignment horizontal="left" vertical="center" wrapText="1"/>
    </xf>
    <xf numFmtId="0" fontId="79" fillId="0" borderId="0" xfId="3" applyFont="1" applyAlignment="1">
      <alignment horizontal="left" wrapText="1"/>
    </xf>
    <xf numFmtId="0" fontId="10" fillId="0" borderId="12" xfId="2" applyFont="1" applyBorder="1" applyAlignment="1">
      <alignment horizontal="left" vertical="center" wrapText="1"/>
    </xf>
    <xf numFmtId="0" fontId="10" fillId="0" borderId="11" xfId="2" applyFont="1" applyBorder="1" applyAlignment="1">
      <alignment horizontal="left" vertical="center" wrapText="1"/>
    </xf>
    <xf numFmtId="0" fontId="10" fillId="0" borderId="8" xfId="2" applyFont="1" applyBorder="1" applyAlignment="1">
      <alignment horizontal="left" vertical="center" wrapText="1"/>
    </xf>
    <xf numFmtId="0" fontId="12" fillId="0" borderId="0" xfId="2" applyFont="1" applyAlignment="1">
      <alignment horizontal="left" wrapText="1"/>
    </xf>
    <xf numFmtId="3" fontId="54" fillId="6" borderId="12" xfId="3" applyNumberFormat="1" applyFont="1" applyFill="1" applyBorder="1" applyAlignment="1">
      <alignment horizontal="center" vertical="center"/>
    </xf>
    <xf numFmtId="3" fontId="54" fillId="6" borderId="11" xfId="3" applyNumberFormat="1" applyFont="1" applyFill="1" applyBorder="1" applyAlignment="1">
      <alignment horizontal="center" vertical="center"/>
    </xf>
    <xf numFmtId="3" fontId="54" fillId="6" borderId="8" xfId="3" applyNumberFormat="1" applyFont="1" applyFill="1" applyBorder="1" applyAlignment="1">
      <alignment horizontal="center" vertical="center"/>
    </xf>
    <xf numFmtId="0" fontId="41" fillId="6" borderId="12" xfId="3" applyFont="1" applyFill="1" applyBorder="1" applyAlignment="1">
      <alignment horizontal="center" vertical="center" wrapText="1"/>
    </xf>
    <xf numFmtId="0" fontId="41" fillId="6" borderId="11" xfId="3" applyFont="1" applyFill="1" applyBorder="1" applyAlignment="1">
      <alignment horizontal="center" vertical="center" wrapText="1"/>
    </xf>
    <xf numFmtId="0" fontId="41" fillId="6" borderId="8" xfId="3" applyFont="1" applyFill="1" applyBorder="1" applyAlignment="1">
      <alignment horizontal="center" vertical="center" wrapText="1"/>
    </xf>
    <xf numFmtId="0" fontId="40" fillId="6" borderId="1" xfId="3" applyFont="1" applyFill="1" applyBorder="1" applyAlignment="1">
      <alignment horizontal="center" vertical="center"/>
    </xf>
    <xf numFmtId="0" fontId="40" fillId="6" borderId="0" xfId="3" applyFont="1" applyFill="1" applyBorder="1" applyAlignment="1">
      <alignment horizontal="center" vertical="center"/>
    </xf>
    <xf numFmtId="0" fontId="40" fillId="6" borderId="6" xfId="3" applyFont="1" applyFill="1" applyBorder="1" applyAlignment="1">
      <alignment horizontal="center" vertical="center"/>
    </xf>
    <xf numFmtId="0" fontId="41" fillId="6" borderId="10" xfId="3" applyFont="1" applyFill="1" applyBorder="1" applyAlignment="1">
      <alignment horizontal="center" vertical="center" wrapText="1"/>
    </xf>
    <xf numFmtId="0" fontId="41" fillId="6" borderId="2" xfId="3" applyFont="1" applyFill="1" applyBorder="1" applyAlignment="1">
      <alignment horizontal="center" vertical="center" wrapText="1"/>
    </xf>
    <xf numFmtId="0" fontId="41" fillId="6" borderId="5" xfId="3" applyFont="1" applyFill="1" applyBorder="1" applyAlignment="1">
      <alignment horizontal="center" vertical="center" wrapText="1"/>
    </xf>
    <xf numFmtId="0" fontId="41" fillId="6" borderId="1" xfId="3" applyFont="1" applyFill="1" applyBorder="1" applyAlignment="1">
      <alignment horizontal="center" vertical="center" wrapText="1"/>
    </xf>
    <xf numFmtId="0" fontId="41" fillId="6" borderId="0" xfId="3" applyFont="1" applyFill="1" applyBorder="1" applyAlignment="1">
      <alignment horizontal="center" vertical="center" wrapText="1"/>
    </xf>
    <xf numFmtId="0" fontId="41" fillId="6" borderId="6" xfId="3" applyFont="1" applyFill="1" applyBorder="1" applyAlignment="1">
      <alignment horizontal="center" vertical="center" wrapText="1"/>
    </xf>
    <xf numFmtId="0" fontId="41" fillId="6" borderId="3" xfId="3" applyFont="1" applyFill="1" applyBorder="1" applyAlignment="1">
      <alignment horizontal="center" vertical="center" wrapText="1"/>
    </xf>
    <xf numFmtId="0" fontId="41" fillId="6" borderId="4" xfId="3" applyFont="1" applyFill="1" applyBorder="1" applyAlignment="1">
      <alignment horizontal="center" vertical="center" wrapText="1"/>
    </xf>
    <xf numFmtId="0" fontId="41" fillId="6" borderId="9" xfId="3" applyFont="1" applyFill="1" applyBorder="1" applyAlignment="1">
      <alignment horizontal="center" vertical="center" wrapText="1"/>
    </xf>
    <xf numFmtId="0" fontId="41" fillId="6" borderId="10" xfId="3" applyFont="1" applyFill="1" applyBorder="1" applyAlignment="1">
      <alignment horizontal="center" vertical="center"/>
    </xf>
    <xf numFmtId="0" fontId="41" fillId="6" borderId="2" xfId="3" applyFont="1" applyFill="1" applyBorder="1" applyAlignment="1">
      <alignment horizontal="center" vertical="center"/>
    </xf>
    <xf numFmtId="0" fontId="41" fillId="6" borderId="5" xfId="3" applyFont="1" applyFill="1" applyBorder="1" applyAlignment="1">
      <alignment horizontal="center" vertical="center"/>
    </xf>
    <xf numFmtId="0" fontId="41" fillId="6" borderId="1" xfId="3" applyFont="1" applyFill="1" applyBorder="1" applyAlignment="1">
      <alignment horizontal="center" vertical="center"/>
    </xf>
    <xf numFmtId="0" fontId="41" fillId="6" borderId="0" xfId="3" applyFont="1" applyFill="1" applyBorder="1" applyAlignment="1">
      <alignment horizontal="center" vertical="center"/>
    </xf>
    <xf numFmtId="0" fontId="41" fillId="6" borderId="6" xfId="3" applyFont="1" applyFill="1" applyBorder="1" applyAlignment="1">
      <alignment horizontal="center" vertical="center"/>
    </xf>
    <xf numFmtId="0" fontId="41" fillId="6" borderId="3" xfId="3" applyFont="1" applyFill="1" applyBorder="1" applyAlignment="1">
      <alignment horizontal="center" vertical="center"/>
    </xf>
    <xf numFmtId="0" fontId="41" fillId="6" borderId="4" xfId="3" applyFont="1" applyFill="1" applyBorder="1" applyAlignment="1">
      <alignment horizontal="center" vertical="center"/>
    </xf>
    <xf numFmtId="0" fontId="41" fillId="6" borderId="9" xfId="3" applyFont="1" applyFill="1" applyBorder="1" applyAlignment="1">
      <alignment horizontal="center" vertical="center"/>
    </xf>
    <xf numFmtId="0" fontId="54" fillId="6" borderId="12" xfId="3" applyFont="1" applyFill="1" applyBorder="1" applyAlignment="1">
      <alignment horizontal="center" vertical="center"/>
    </xf>
    <xf numFmtId="0" fontId="54" fillId="6" borderId="11" xfId="3" applyFont="1" applyFill="1" applyBorder="1" applyAlignment="1">
      <alignment horizontal="center" vertical="center"/>
    </xf>
    <xf numFmtId="0" fontId="54" fillId="6" borderId="8" xfId="3" applyFont="1" applyFill="1" applyBorder="1" applyAlignment="1">
      <alignment horizontal="center" vertical="center"/>
    </xf>
    <xf numFmtId="3" fontId="54" fillId="6" borderId="12" xfId="3" applyNumberFormat="1" applyFont="1" applyFill="1" applyBorder="1" applyAlignment="1">
      <alignment horizontal="right" vertical="center"/>
    </xf>
    <xf numFmtId="3" fontId="54" fillId="6" borderId="11" xfId="3" applyNumberFormat="1" applyFont="1" applyFill="1" applyBorder="1" applyAlignment="1">
      <alignment horizontal="right" vertical="center"/>
    </xf>
    <xf numFmtId="3" fontId="54" fillId="6" borderId="8" xfId="3" applyNumberFormat="1" applyFont="1" applyFill="1" applyBorder="1" applyAlignment="1">
      <alignment horizontal="right" vertical="center"/>
    </xf>
    <xf numFmtId="0" fontId="40" fillId="6" borderId="12" xfId="3" applyFont="1" applyFill="1" applyBorder="1" applyAlignment="1">
      <alignment horizontal="left" wrapText="1"/>
    </xf>
    <xf numFmtId="0" fontId="40" fillId="6" borderId="11" xfId="3" applyFont="1" applyFill="1" applyBorder="1" applyAlignment="1">
      <alignment horizontal="left" wrapText="1"/>
    </xf>
    <xf numFmtId="0" fontId="40" fillId="6" borderId="8" xfId="3" applyFont="1" applyFill="1" applyBorder="1" applyAlignment="1">
      <alignment horizontal="left" wrapText="1"/>
    </xf>
    <xf numFmtId="1" fontId="41" fillId="6" borderId="12" xfId="3" applyNumberFormat="1" applyFont="1" applyFill="1" applyBorder="1" applyAlignment="1">
      <alignment horizontal="right" vertical="center"/>
    </xf>
    <xf numFmtId="0" fontId="41" fillId="6" borderId="11" xfId="3" applyFont="1" applyFill="1" applyBorder="1" applyAlignment="1">
      <alignment horizontal="right" vertical="center"/>
    </xf>
    <xf numFmtId="0" fontId="41" fillId="6" borderId="8" xfId="3" applyFont="1" applyFill="1" applyBorder="1" applyAlignment="1">
      <alignment horizontal="right" vertical="center"/>
    </xf>
    <xf numFmtId="0" fontId="41" fillId="0" borderId="10" xfId="3" applyFont="1" applyBorder="1" applyAlignment="1">
      <alignment horizontal="center"/>
    </xf>
    <xf numFmtId="0" fontId="41" fillId="0" borderId="2" xfId="3" applyFont="1" applyBorder="1" applyAlignment="1">
      <alignment horizontal="center"/>
    </xf>
    <xf numFmtId="0" fontId="41" fillId="0" borderId="5" xfId="3" applyFont="1" applyBorder="1" applyAlignment="1">
      <alignment horizontal="center"/>
    </xf>
    <xf numFmtId="0" fontId="46" fillId="0" borderId="12" xfId="3" applyFont="1" applyBorder="1" applyAlignment="1">
      <alignment horizontal="right"/>
    </xf>
    <xf numFmtId="0" fontId="46" fillId="0" borderId="11" xfId="3" applyFont="1" applyBorder="1" applyAlignment="1">
      <alignment horizontal="right"/>
    </xf>
    <xf numFmtId="0" fontId="46" fillId="0" borderId="8" xfId="3" applyFont="1" applyBorder="1" applyAlignment="1">
      <alignment horizontal="right"/>
    </xf>
    <xf numFmtId="0" fontId="41" fillId="0" borderId="7" xfId="3" applyFont="1" applyBorder="1" applyAlignment="1">
      <alignment horizontal="center" vertical="center"/>
    </xf>
    <xf numFmtId="165" fontId="13" fillId="4" borderId="12" xfId="3" applyNumberFormat="1" applyFont="1" applyFill="1" applyBorder="1" applyAlignment="1">
      <alignment horizontal="right"/>
    </xf>
    <xf numFmtId="165" fontId="13" fillId="4" borderId="11" xfId="3" applyNumberFormat="1" applyFont="1" applyFill="1" applyBorder="1" applyAlignment="1">
      <alignment horizontal="right"/>
    </xf>
    <xf numFmtId="165" fontId="13" fillId="4" borderId="8" xfId="3" applyNumberFormat="1" applyFont="1" applyFill="1" applyBorder="1" applyAlignment="1">
      <alignment horizontal="right"/>
    </xf>
    <xf numFmtId="3" fontId="41" fillId="0" borderId="12" xfId="3" applyNumberFormat="1" applyFont="1" applyFill="1" applyBorder="1" applyAlignment="1">
      <alignment horizontal="right" vertical="center"/>
    </xf>
    <xf numFmtId="0" fontId="5" fillId="0" borderId="11" xfId="3" applyFill="1" applyBorder="1"/>
    <xf numFmtId="0" fontId="5" fillId="0" borderId="8" xfId="3" applyFill="1" applyBorder="1"/>
    <xf numFmtId="0" fontId="5" fillId="0" borderId="11" xfId="3" applyBorder="1" applyAlignment="1">
      <alignment horizontal="center"/>
    </xf>
    <xf numFmtId="0" fontId="5" fillId="0" borderId="8" xfId="3" applyBorder="1" applyAlignment="1">
      <alignment horizontal="center"/>
    </xf>
    <xf numFmtId="0" fontId="5" fillId="0" borderId="11" xfId="3" applyBorder="1" applyAlignment="1">
      <alignment horizontal="left" vertical="center" wrapText="1"/>
    </xf>
    <xf numFmtId="0" fontId="5" fillId="0" borderId="11" xfId="3" applyBorder="1" applyAlignment="1">
      <alignment horizontal="right" vertical="center" wrapText="1"/>
    </xf>
    <xf numFmtId="0" fontId="5" fillId="0" borderId="8" xfId="3" applyBorder="1" applyAlignment="1">
      <alignment horizontal="right" vertical="center" wrapText="1"/>
    </xf>
    <xf numFmtId="3" fontId="41" fillId="0" borderId="11" xfId="3" applyNumberFormat="1" applyFont="1" applyFill="1" applyBorder="1" applyAlignment="1">
      <alignment horizontal="right" vertical="center"/>
    </xf>
    <xf numFmtId="3" fontId="41" fillId="0" borderId="8" xfId="3" applyNumberFormat="1" applyFont="1" applyFill="1" applyBorder="1" applyAlignment="1">
      <alignment horizontal="right" vertical="center"/>
    </xf>
    <xf numFmtId="0" fontId="5" fillId="0" borderId="11" xfId="3" applyFill="1" applyBorder="1" applyAlignment="1">
      <alignment horizontal="left" vertical="center" wrapText="1"/>
    </xf>
    <xf numFmtId="3" fontId="41" fillId="0" borderId="12" xfId="3" applyNumberFormat="1" applyFont="1" applyFill="1" applyBorder="1" applyAlignment="1">
      <alignment horizontal="right" vertical="center" wrapText="1"/>
    </xf>
    <xf numFmtId="0" fontId="5" fillId="0" borderId="11" xfId="3" applyFill="1" applyBorder="1" applyAlignment="1">
      <alignment horizontal="right" vertical="center" wrapText="1"/>
    </xf>
    <xf numFmtId="0" fontId="5" fillId="0" borderId="8" xfId="3" applyFill="1" applyBorder="1" applyAlignment="1">
      <alignment horizontal="right" vertical="center" wrapText="1"/>
    </xf>
    <xf numFmtId="0" fontId="40" fillId="0" borderId="12" xfId="3" applyFont="1" applyFill="1" applyBorder="1" applyAlignment="1">
      <alignment horizontal="left" vertical="center"/>
    </xf>
    <xf numFmtId="0" fontId="40" fillId="0" borderId="11" xfId="3" applyFont="1" applyFill="1" applyBorder="1" applyAlignment="1">
      <alignment horizontal="left" vertical="center"/>
    </xf>
    <xf numFmtId="0" fontId="40" fillId="0" borderId="8" xfId="3" applyFont="1" applyFill="1" applyBorder="1" applyAlignment="1">
      <alignment horizontal="left" vertical="center"/>
    </xf>
    <xf numFmtId="0" fontId="41" fillId="0" borderId="1" xfId="3" applyFont="1" applyBorder="1" applyAlignment="1">
      <alignment horizontal="center" vertical="center" wrapText="1"/>
    </xf>
    <xf numFmtId="0" fontId="41" fillId="0" borderId="0" xfId="3" applyFont="1" applyBorder="1" applyAlignment="1">
      <alignment horizontal="center" vertical="center" wrapText="1"/>
    </xf>
    <xf numFmtId="0" fontId="41" fillId="0" borderId="6" xfId="3" applyFont="1" applyBorder="1" applyAlignment="1">
      <alignment horizontal="center" vertical="center" wrapText="1"/>
    </xf>
    <xf numFmtId="0" fontId="57" fillId="0" borderId="10" xfId="3" applyFont="1" applyBorder="1" applyAlignment="1">
      <alignment horizontal="center" vertical="center" wrapText="1"/>
    </xf>
    <xf numFmtId="0" fontId="57" fillId="0" borderId="2" xfId="3" applyFont="1" applyBorder="1" applyAlignment="1">
      <alignment horizontal="center" vertical="center" wrapText="1"/>
    </xf>
    <xf numFmtId="0" fontId="57" fillId="0" borderId="1" xfId="3" applyFont="1" applyBorder="1" applyAlignment="1">
      <alignment horizontal="center" vertical="center" wrapText="1"/>
    </xf>
    <xf numFmtId="0" fontId="57" fillId="0" borderId="0" xfId="3" applyFont="1" applyBorder="1" applyAlignment="1">
      <alignment horizontal="center" vertical="center" wrapText="1"/>
    </xf>
    <xf numFmtId="0" fontId="57" fillId="0" borderId="3" xfId="3" applyFont="1" applyBorder="1" applyAlignment="1">
      <alignment horizontal="center" vertical="center" wrapText="1"/>
    </xf>
    <xf numFmtId="0" fontId="57" fillId="0" borderId="4" xfId="3" applyFont="1" applyBorder="1" applyAlignment="1">
      <alignment horizontal="center" vertical="center" wrapText="1"/>
    </xf>
    <xf numFmtId="3" fontId="55" fillId="0" borderId="12" xfId="0" applyNumberFormat="1" applyFont="1" applyBorder="1" applyAlignment="1">
      <alignment horizontal="right"/>
    </xf>
    <xf numFmtId="3" fontId="55" fillId="0" borderId="11" xfId="0" applyNumberFormat="1" applyFont="1" applyBorder="1" applyAlignment="1">
      <alignment horizontal="right"/>
    </xf>
    <xf numFmtId="3" fontId="55" fillId="0" borderId="8" xfId="0" applyNumberFormat="1" applyFont="1" applyBorder="1" applyAlignment="1">
      <alignment horizontal="right"/>
    </xf>
    <xf numFmtId="3" fontId="55" fillId="4" borderId="12" xfId="0" applyNumberFormat="1" applyFont="1" applyFill="1" applyBorder="1" applyAlignment="1">
      <alignment horizontal="right"/>
    </xf>
    <xf numFmtId="3" fontId="55" fillId="4" borderId="11" xfId="0" applyNumberFormat="1" applyFont="1" applyFill="1" applyBorder="1" applyAlignment="1">
      <alignment horizontal="right"/>
    </xf>
    <xf numFmtId="3" fontId="55" fillId="4" borderId="8" xfId="0" applyNumberFormat="1" applyFont="1" applyFill="1" applyBorder="1" applyAlignment="1">
      <alignment horizontal="right"/>
    </xf>
    <xf numFmtId="0" fontId="49" fillId="0" borderId="0" xfId="3" applyFont="1" applyFill="1" applyAlignment="1">
      <alignment horizontal="left" vertical="top" wrapText="1"/>
    </xf>
    <xf numFmtId="3" fontId="55" fillId="6" borderId="12" xfId="0" applyNumberFormat="1" applyFont="1" applyFill="1" applyBorder="1" applyAlignment="1">
      <alignment horizontal="right" vertical="center"/>
    </xf>
    <xf numFmtId="3" fontId="55" fillId="6" borderId="11" xfId="0" applyNumberFormat="1" applyFont="1" applyFill="1" applyBorder="1" applyAlignment="1">
      <alignment horizontal="right" vertical="center"/>
    </xf>
    <xf numFmtId="3" fontId="55" fillId="6" borderId="8" xfId="0" applyNumberFormat="1" applyFont="1" applyFill="1" applyBorder="1" applyAlignment="1">
      <alignment horizontal="right" vertical="center"/>
    </xf>
    <xf numFmtId="0" fontId="41" fillId="6" borderId="12" xfId="3" applyFont="1" applyFill="1" applyBorder="1" applyAlignment="1">
      <alignment horizontal="center"/>
    </xf>
    <xf numFmtId="0" fontId="41" fillId="6" borderId="11" xfId="3" applyFont="1" applyFill="1" applyBorder="1" applyAlignment="1">
      <alignment horizontal="center"/>
    </xf>
    <xf numFmtId="0" fontId="41" fillId="6" borderId="8" xfId="3" applyFont="1" applyFill="1" applyBorder="1" applyAlignment="1">
      <alignment horizontal="center"/>
    </xf>
    <xf numFmtId="0" fontId="53" fillId="6" borderId="10" xfId="3" applyFont="1" applyFill="1" applyBorder="1" applyAlignment="1">
      <alignment horizontal="center" vertical="center" wrapText="1"/>
    </xf>
    <xf numFmtId="0" fontId="53" fillId="6" borderId="2" xfId="3" applyFont="1" applyFill="1" applyBorder="1" applyAlignment="1">
      <alignment horizontal="center" vertical="center" wrapText="1"/>
    </xf>
    <xf numFmtId="0" fontId="53" fillId="6" borderId="5" xfId="3" applyFont="1" applyFill="1" applyBorder="1" applyAlignment="1">
      <alignment horizontal="center" vertical="center" wrapText="1"/>
    </xf>
    <xf numFmtId="0" fontId="53" fillId="6" borderId="1" xfId="3" applyFont="1" applyFill="1" applyBorder="1" applyAlignment="1">
      <alignment horizontal="center" vertical="center" wrapText="1"/>
    </xf>
    <xf numFmtId="0" fontId="53" fillId="6" borderId="0" xfId="3" applyFont="1" applyFill="1" applyBorder="1" applyAlignment="1">
      <alignment horizontal="center" vertical="center" wrapText="1"/>
    </xf>
    <xf numFmtId="0" fontId="53" fillId="6" borderId="6" xfId="3" applyFont="1" applyFill="1" applyBorder="1" applyAlignment="1">
      <alignment horizontal="center" vertical="center" wrapText="1"/>
    </xf>
    <xf numFmtId="0" fontId="53" fillId="6" borderId="3" xfId="3" applyFont="1" applyFill="1" applyBorder="1" applyAlignment="1">
      <alignment horizontal="center" vertical="center" wrapText="1"/>
    </xf>
    <xf numFmtId="0" fontId="53" fillId="6" borderId="4" xfId="3" applyFont="1" applyFill="1" applyBorder="1" applyAlignment="1">
      <alignment horizontal="center" vertical="center" wrapText="1"/>
    </xf>
    <xf numFmtId="0" fontId="53" fillId="6" borderId="9" xfId="3" applyFont="1" applyFill="1" applyBorder="1" applyAlignment="1">
      <alignment horizontal="center" vertical="center" wrapText="1"/>
    </xf>
    <xf numFmtId="0" fontId="12" fillId="4" borderId="0" xfId="2" applyFont="1" applyFill="1" applyAlignment="1">
      <alignment horizontal="justify" vertical="top" wrapText="1"/>
    </xf>
    <xf numFmtId="0" fontId="43" fillId="0" borderId="0" xfId="2" applyFont="1" applyAlignment="1">
      <alignment horizontal="left" wrapText="1"/>
    </xf>
    <xf numFmtId="0" fontId="11" fillId="6" borderId="0" xfId="2" applyFont="1" applyFill="1" applyAlignment="1">
      <alignment horizontal="justify" vertical="top" wrapText="1"/>
    </xf>
    <xf numFmtId="0" fontId="12" fillId="6" borderId="0" xfId="2" applyFont="1" applyFill="1" applyAlignment="1">
      <alignment horizontal="justify" vertical="top" wrapText="1"/>
    </xf>
    <xf numFmtId="0" fontId="12" fillId="0" borderId="0" xfId="2" applyFont="1" applyAlignment="1">
      <alignment horizontal="justify" vertical="top" wrapText="1"/>
    </xf>
    <xf numFmtId="0" fontId="11" fillId="0" borderId="0" xfId="2" applyFont="1" applyAlignment="1">
      <alignment horizontal="justify" vertical="top" wrapText="1"/>
    </xf>
    <xf numFmtId="0" fontId="43" fillId="0" borderId="0" xfId="2" applyFont="1" applyAlignment="1">
      <alignment horizontal="justify" vertical="top" wrapText="1"/>
    </xf>
    <xf numFmtId="0" fontId="12" fillId="0" borderId="0" xfId="2" applyFont="1" applyAlignment="1">
      <alignment horizontal="left" vertical="top" wrapText="1"/>
    </xf>
    <xf numFmtId="0" fontId="13" fillId="0" borderId="7" xfId="2" applyFont="1" applyBorder="1" applyAlignment="1">
      <alignment horizontal="left" wrapText="1"/>
    </xf>
    <xf numFmtId="0" fontId="41" fillId="0" borderId="7" xfId="3" applyFont="1" applyBorder="1" applyAlignment="1">
      <alignment horizontal="center"/>
    </xf>
    <xf numFmtId="0" fontId="13" fillId="0" borderId="7" xfId="2" applyFont="1" applyFill="1" applyBorder="1" applyAlignment="1">
      <alignment horizontal="left" wrapText="1"/>
    </xf>
    <xf numFmtId="0" fontId="41" fillId="4" borderId="7" xfId="3" applyFont="1" applyFill="1" applyBorder="1" applyAlignment="1">
      <alignment horizontal="center"/>
    </xf>
    <xf numFmtId="0" fontId="41" fillId="0" borderId="7" xfId="3" applyFont="1" applyFill="1" applyBorder="1" applyAlignment="1">
      <alignment horizontal="center"/>
    </xf>
    <xf numFmtId="0" fontId="45" fillId="0" borderId="0" xfId="2" applyFont="1" applyAlignment="1">
      <alignment horizontal="justify" vertical="top" wrapText="1"/>
    </xf>
    <xf numFmtId="0" fontId="40" fillId="0" borderId="7" xfId="3" applyFont="1" applyBorder="1" applyAlignment="1">
      <alignment horizontal="center" vertical="center"/>
    </xf>
    <xf numFmtId="0" fontId="13" fillId="6" borderId="7" xfId="2" applyFont="1" applyFill="1" applyBorder="1" applyAlignment="1">
      <alignment horizontal="left" wrapText="1"/>
    </xf>
    <xf numFmtId="0" fontId="41" fillId="6" borderId="7" xfId="3" applyFont="1" applyFill="1" applyBorder="1" applyAlignment="1">
      <alignment horizontal="center"/>
    </xf>
    <xf numFmtId="0" fontId="45" fillId="6" borderId="0" xfId="2" applyFont="1" applyFill="1" applyAlignment="1">
      <alignment horizontal="justify" vertical="top" wrapText="1"/>
    </xf>
    <xf numFmtId="0" fontId="13" fillId="6" borderId="7" xfId="2" applyFont="1" applyFill="1" applyBorder="1" applyAlignment="1">
      <alignment horizontal="center" vertical="center" wrapText="1"/>
    </xf>
    <xf numFmtId="0" fontId="40" fillId="6" borderId="7" xfId="3" applyFont="1" applyFill="1" applyBorder="1" applyAlignment="1">
      <alignment horizontal="center" vertical="center" wrapText="1"/>
    </xf>
    <xf numFmtId="0" fontId="40" fillId="6" borderId="7" xfId="3" applyFont="1" applyFill="1" applyBorder="1" applyAlignment="1">
      <alignment horizontal="center" vertical="center"/>
    </xf>
    <xf numFmtId="0" fontId="11" fillId="4" borderId="0" xfId="2" applyFont="1" applyFill="1" applyAlignment="1">
      <alignment horizontal="justify" vertical="top" wrapText="1"/>
    </xf>
    <xf numFmtId="0" fontId="43" fillId="6" borderId="0" xfId="2" applyFont="1" applyFill="1" applyAlignment="1">
      <alignment horizontal="justify" vertical="top" wrapText="1"/>
    </xf>
    <xf numFmtId="14" fontId="10" fillId="0" borderId="7" xfId="2" applyNumberFormat="1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3" fontId="40" fillId="0" borderId="7" xfId="3" applyNumberFormat="1" applyFont="1" applyBorder="1" applyAlignment="1">
      <alignment horizontal="center" vertical="center"/>
    </xf>
    <xf numFmtId="14" fontId="13" fillId="0" borderId="7" xfId="2" applyNumberFormat="1" applyFont="1" applyBorder="1" applyAlignment="1">
      <alignment horizontal="center" vertical="center"/>
    </xf>
    <xf numFmtId="0" fontId="13" fillId="0" borderId="7" xfId="2" applyFont="1" applyBorder="1" applyAlignment="1">
      <alignment horizontal="center" vertical="center"/>
    </xf>
    <xf numFmtId="3" fontId="41" fillId="0" borderId="7" xfId="3" applyNumberFormat="1" applyFont="1" applyBorder="1" applyAlignment="1">
      <alignment horizontal="center" vertical="center"/>
    </xf>
    <xf numFmtId="0" fontId="39" fillId="0" borderId="10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1" xfId="2" applyFont="1" applyBorder="1" applyAlignment="1">
      <alignment horizontal="center" vertical="center" wrapText="1"/>
    </xf>
    <xf numFmtId="0" fontId="39" fillId="0" borderId="0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</cellXfs>
  <cellStyles count="6">
    <cellStyle name="meny" xfId="1" builtinId="4"/>
    <cellStyle name="Normal_vzorvykazov98" xfId="5"/>
    <cellStyle name="Normálna 2" xfId="3"/>
    <cellStyle name="normálne" xfId="0" builtinId="0"/>
    <cellStyle name="normálne 2" xfId="2"/>
    <cellStyle name="Percentá 2" xfId="4"/>
  </cellStyles>
  <dxfs count="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3</xdr:row>
      <xdr:rowOff>142876</xdr:rowOff>
    </xdr:from>
    <xdr:to>
      <xdr:col>27</xdr:col>
      <xdr:colOff>57150</xdr:colOff>
      <xdr:row>5</xdr:row>
      <xdr:rowOff>123826</xdr:rowOff>
    </xdr:to>
    <xdr:sp macro="" textlink="">
      <xdr:nvSpPr>
        <xdr:cNvPr id="2" name="Text 2"/>
        <xdr:cNvSpPr txBox="1">
          <a:spLocks noChangeArrowheads="1"/>
        </xdr:cNvSpPr>
      </xdr:nvSpPr>
      <xdr:spPr bwMode="auto">
        <a:xfrm>
          <a:off x="1314450" y="533401"/>
          <a:ext cx="3543300" cy="2571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r>
            <a:rPr lang="sk-SK" sz="18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ÚČTOV</a:t>
          </a:r>
          <a:r>
            <a:rPr lang="en-US" sz="18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</a:t>
          </a:r>
          <a:r>
            <a:rPr lang="sk-SK" sz="18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Á ZÁVIERKA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rgova\AppData\Local\Microsoft\Windows\Temporary%20Internet%20Files\Content.Outlook\ZX5F0QVP\Pozn&#225;mky%20BD%20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up použitia vzoru"/>
      <sheetName val="info iba pre UZ 2014"/>
      <sheetName val="Titulná strana"/>
      <sheetName val="A"/>
      <sheetName val="P"/>
      <sheetName val="VZaS"/>
      <sheetName val="TSS_de"/>
      <sheetName val="A_de"/>
      <sheetName val="A_de_neplatne"/>
      <sheetName val="P_de"/>
      <sheetName val="P_de_neplatne"/>
      <sheetName val="TSGuV_de"/>
      <sheetName val="VZaS_de_neplatne"/>
      <sheetName val="GuV_de"/>
      <sheetName val="TB_BS_en"/>
      <sheetName val="A_en"/>
      <sheetName val="A_en_neplatne"/>
      <sheetName val="P_en"/>
      <sheetName val="P_en_neplatne"/>
      <sheetName val="TS_IS_en"/>
      <sheetName val="IS_en"/>
      <sheetName val="IS_en_neplatny"/>
      <sheetName val="Poznámky"/>
      <sheetName val="Zákonná povinnosť"/>
    </sheetNames>
    <sheetDataSet>
      <sheetData sheetId="0" refreshError="1"/>
      <sheetData sheetId="1" refreshError="1"/>
      <sheetData sheetId="2" refreshError="1"/>
      <sheetData sheetId="3">
        <row r="8">
          <cell r="D8">
            <v>0</v>
          </cell>
          <cell r="F8">
            <v>0</v>
          </cell>
        </row>
        <row r="9">
          <cell r="G9">
            <v>0</v>
          </cell>
        </row>
        <row r="24">
          <cell r="D24">
            <v>3395166</v>
          </cell>
          <cell r="F24">
            <v>2343261</v>
          </cell>
        </row>
        <row r="25">
          <cell r="G25">
            <v>2065048</v>
          </cell>
        </row>
        <row r="90">
          <cell r="D90">
            <v>0</v>
          </cell>
        </row>
        <row r="92">
          <cell r="D92">
            <v>0</v>
          </cell>
        </row>
        <row r="117">
          <cell r="D117">
            <v>82756</v>
          </cell>
        </row>
        <row r="119">
          <cell r="D119">
            <v>40512</v>
          </cell>
        </row>
        <row r="140">
          <cell r="D140">
            <v>42244</v>
          </cell>
        </row>
        <row r="146">
          <cell r="F146">
            <v>0</v>
          </cell>
        </row>
        <row r="147">
          <cell r="D147">
            <v>0</v>
          </cell>
          <cell r="G147">
            <v>0</v>
          </cell>
        </row>
        <row r="159">
          <cell r="F159">
            <v>95184</v>
          </cell>
        </row>
        <row r="160">
          <cell r="G160">
            <v>153283</v>
          </cell>
        </row>
        <row r="161">
          <cell r="F161">
            <v>86</v>
          </cell>
        </row>
        <row r="162">
          <cell r="G162">
            <v>93</v>
          </cell>
        </row>
        <row r="167">
          <cell r="F167">
            <v>0</v>
          </cell>
        </row>
        <row r="169">
          <cell r="F169">
            <v>150</v>
          </cell>
        </row>
        <row r="170">
          <cell r="G170">
            <v>149</v>
          </cell>
        </row>
        <row r="171">
          <cell r="F171">
            <v>0</v>
          </cell>
        </row>
        <row r="173">
          <cell r="F173">
            <v>0</v>
          </cell>
        </row>
      </sheetData>
      <sheetData sheetId="4">
        <row r="3">
          <cell r="D3">
            <v>1613553</v>
          </cell>
        </row>
        <row r="5">
          <cell r="D5">
            <v>836487</v>
          </cell>
          <cell r="E5">
            <v>836487</v>
          </cell>
        </row>
        <row r="11">
          <cell r="E11">
            <v>38013</v>
          </cell>
        </row>
        <row r="21">
          <cell r="E21">
            <v>675307</v>
          </cell>
        </row>
        <row r="25">
          <cell r="E25">
            <v>558798</v>
          </cell>
        </row>
        <row r="42">
          <cell r="D42">
            <v>0</v>
          </cell>
          <cell r="E42">
            <v>0</v>
          </cell>
        </row>
        <row r="61">
          <cell r="D61">
            <v>4800</v>
          </cell>
          <cell r="E61">
            <v>5500</v>
          </cell>
        </row>
      </sheetData>
      <sheetData sheetId="5">
        <row r="3">
          <cell r="D3">
            <v>204788</v>
          </cell>
        </row>
        <row r="7">
          <cell r="D7">
            <v>204775</v>
          </cell>
          <cell r="E7">
            <v>196280</v>
          </cell>
        </row>
        <row r="16">
          <cell r="D16">
            <v>23165</v>
          </cell>
          <cell r="E16">
            <v>15035</v>
          </cell>
        </row>
        <row r="33">
          <cell r="D33">
            <v>13</v>
          </cell>
          <cell r="E33">
            <v>11</v>
          </cell>
        </row>
        <row r="49">
          <cell r="D49">
            <v>46124</v>
          </cell>
          <cell r="E49">
            <v>51158</v>
          </cell>
        </row>
        <row r="62">
          <cell r="D62">
            <v>32079</v>
          </cell>
          <cell r="E62">
            <v>32631</v>
          </cell>
        </row>
        <row r="64">
          <cell r="E64">
            <v>2</v>
          </cell>
        </row>
        <row r="67">
          <cell r="E67">
            <v>32629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48"/>
  <sheetViews>
    <sheetView view="pageBreakPreview" workbookViewId="0">
      <selection activeCell="AC48" sqref="AC48"/>
    </sheetView>
  </sheetViews>
  <sheetFormatPr defaultColWidth="2.5703125" defaultRowHeight="18" customHeight="1"/>
  <cols>
    <col min="1" max="36" width="2.5703125" style="45" customWidth="1"/>
    <col min="37" max="16384" width="2.5703125" style="6"/>
  </cols>
  <sheetData>
    <row r="1" spans="1:66" ht="12.95" customHeight="1">
      <c r="A1" s="151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3"/>
      <c r="W1" s="153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4"/>
      <c r="AI1" s="152"/>
      <c r="AJ1" s="152"/>
      <c r="AK1" s="7"/>
    </row>
    <row r="2" spans="1:66" s="5" customFormat="1" ht="18" customHeight="1">
      <c r="A2" s="152" t="s">
        <v>340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3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</row>
    <row r="3" spans="1:66" s="5" customFormat="1" ht="17.25" customHeight="1">
      <c r="A3" s="415" t="s">
        <v>819</v>
      </c>
      <c r="B3" s="416"/>
      <c r="C3" s="417"/>
      <c r="D3" s="226"/>
      <c r="E3" s="226"/>
      <c r="F3" s="226"/>
      <c r="G3" s="226"/>
      <c r="H3" s="226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408"/>
      <c r="AD3" s="409"/>
      <c r="AE3" s="409"/>
      <c r="AF3" s="409"/>
      <c r="AG3" s="409"/>
      <c r="AH3" s="409"/>
      <c r="AI3" s="152"/>
      <c r="AJ3" s="152"/>
    </row>
    <row r="4" spans="1:66" s="5" customFormat="1" ht="17.25" customHeight="1">
      <c r="A4" s="155"/>
      <c r="B4" s="156"/>
      <c r="C4" s="156"/>
      <c r="D4" s="156"/>
      <c r="E4" s="156"/>
      <c r="F4" s="156"/>
      <c r="G4" s="156"/>
      <c r="H4" s="156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7"/>
      <c r="AD4" s="158"/>
      <c r="AE4" s="158"/>
      <c r="AF4" s="158"/>
      <c r="AG4" s="158"/>
      <c r="AH4" s="158"/>
      <c r="AI4" s="152"/>
      <c r="AJ4" s="152"/>
    </row>
    <row r="5" spans="1:66" s="5" customFormat="1" ht="17.25" customHeight="1">
      <c r="A5" s="155"/>
      <c r="B5" s="156"/>
      <c r="C5" s="156"/>
      <c r="D5" s="156"/>
      <c r="E5" s="156"/>
      <c r="F5" s="156"/>
      <c r="G5" s="156"/>
      <c r="H5" s="156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7"/>
      <c r="AD5" s="158"/>
      <c r="AE5" s="158"/>
      <c r="AF5" s="158"/>
      <c r="AG5" s="158"/>
      <c r="AH5" s="158"/>
      <c r="AI5" s="152"/>
      <c r="AJ5" s="152"/>
    </row>
    <row r="6" spans="1:66" s="5" customFormat="1" ht="19.5">
      <c r="A6" s="410" t="s">
        <v>820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411"/>
      <c r="Q6" s="411"/>
      <c r="R6" s="411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411"/>
      <c r="AF6" s="411"/>
      <c r="AG6" s="411"/>
      <c r="AH6" s="411"/>
      <c r="AI6" s="152"/>
      <c r="AJ6" s="152"/>
    </row>
    <row r="7" spans="1:66" s="5" customFormat="1" ht="18" customHeight="1">
      <c r="A7" s="159"/>
      <c r="B7" s="159"/>
      <c r="C7" s="159"/>
      <c r="D7" s="159"/>
      <c r="E7" s="159"/>
      <c r="F7" s="159"/>
      <c r="G7" s="159"/>
      <c r="H7" s="159"/>
      <c r="I7" s="159"/>
      <c r="J7" s="160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2"/>
      <c r="AC7" s="159"/>
      <c r="AD7" s="159"/>
      <c r="AE7" s="159"/>
      <c r="AF7" s="159"/>
      <c r="AG7" s="159"/>
      <c r="AH7" s="159"/>
      <c r="AI7" s="152"/>
      <c r="AJ7" s="152"/>
    </row>
    <row r="8" spans="1:66" s="5" customFormat="1" ht="21.75" customHeight="1">
      <c r="A8" s="152"/>
      <c r="B8" s="152"/>
      <c r="C8" s="152"/>
      <c r="D8" s="152"/>
      <c r="E8" s="152"/>
      <c r="F8" s="152"/>
      <c r="G8" s="152"/>
      <c r="H8" s="152"/>
      <c r="I8" s="152"/>
      <c r="J8" s="163"/>
      <c r="K8" s="164"/>
      <c r="L8" s="164" t="s">
        <v>493</v>
      </c>
      <c r="M8" s="165">
        <v>3</v>
      </c>
      <c r="N8" s="165">
        <v>1</v>
      </c>
      <c r="O8" s="166" t="s">
        <v>435</v>
      </c>
      <c r="P8" s="165">
        <v>1</v>
      </c>
      <c r="Q8" s="165">
        <v>2</v>
      </c>
      <c r="R8" s="166" t="s">
        <v>435</v>
      </c>
      <c r="S8" s="165">
        <v>2</v>
      </c>
      <c r="T8" s="165">
        <v>0</v>
      </c>
      <c r="U8" s="165">
        <v>1</v>
      </c>
      <c r="V8" s="165">
        <v>4</v>
      </c>
      <c r="W8" s="405" t="s">
        <v>618</v>
      </c>
      <c r="X8" s="406"/>
      <c r="Y8" s="406"/>
      <c r="Z8" s="406"/>
      <c r="AA8" s="406"/>
      <c r="AB8" s="407"/>
      <c r="AC8" s="152"/>
      <c r="AD8" s="152"/>
      <c r="AE8" s="152"/>
      <c r="AF8" s="152"/>
      <c r="AG8" s="152"/>
      <c r="AH8" s="152"/>
      <c r="AI8" s="152"/>
      <c r="AJ8" s="152"/>
    </row>
    <row r="9" spans="1:66" s="5" customFormat="1" ht="3.2" customHeight="1">
      <c r="A9" s="412"/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  <c r="R9" s="412"/>
      <c r="S9" s="412"/>
      <c r="T9" s="412"/>
      <c r="U9" s="412"/>
      <c r="V9" s="412"/>
      <c r="W9" s="412"/>
      <c r="X9" s="412"/>
      <c r="Y9" s="412"/>
      <c r="Z9" s="412"/>
      <c r="AA9" s="412"/>
      <c r="AB9" s="412"/>
      <c r="AC9" s="412"/>
      <c r="AD9" s="412"/>
      <c r="AE9" s="412"/>
      <c r="AF9" s="412"/>
      <c r="AG9" s="412"/>
      <c r="AH9" s="412"/>
      <c r="AI9" s="413"/>
      <c r="AJ9" s="414"/>
    </row>
    <row r="10" spans="1:66" ht="13.5" customHeight="1">
      <c r="A10" s="413"/>
      <c r="B10" s="413"/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  <c r="AF10" s="413"/>
      <c r="AG10" s="413"/>
      <c r="AH10" s="413"/>
      <c r="AI10" s="413"/>
      <c r="AJ10" s="414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</row>
    <row r="11" spans="1:66" ht="12" customHeight="1">
      <c r="A11" s="413"/>
      <c r="B11" s="414"/>
      <c r="C11" s="414"/>
      <c r="D11" s="414"/>
      <c r="E11" s="414"/>
      <c r="F11" s="414"/>
      <c r="G11" s="414"/>
      <c r="H11" s="414"/>
      <c r="I11" s="414"/>
      <c r="J11" s="414"/>
      <c r="K11" s="414"/>
      <c r="L11" s="414"/>
      <c r="M11" s="414"/>
      <c r="N11" s="414"/>
      <c r="O11" s="414"/>
      <c r="P11" s="414"/>
      <c r="Q11" s="414"/>
      <c r="R11" s="414"/>
      <c r="S11" s="414"/>
      <c r="T11" s="414"/>
      <c r="U11" s="414"/>
      <c r="V11" s="414"/>
      <c r="W11" s="414"/>
      <c r="X11" s="414"/>
      <c r="Y11" s="414"/>
      <c r="Z11" s="414"/>
      <c r="AA11" s="414"/>
      <c r="AB11" s="414"/>
      <c r="AC11" s="414"/>
      <c r="AD11" s="414"/>
      <c r="AE11" s="414"/>
      <c r="AF11" s="414"/>
      <c r="AG11" s="414"/>
      <c r="AH11" s="414"/>
      <c r="AI11" s="414"/>
      <c r="AJ11" s="414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</row>
    <row r="12" spans="1:66" ht="12.95" customHeight="1">
      <c r="A12" s="414"/>
      <c r="B12" s="414"/>
      <c r="C12" s="414"/>
      <c r="D12" s="414"/>
      <c r="E12" s="414"/>
      <c r="F12" s="414"/>
      <c r="G12" s="414"/>
      <c r="H12" s="414"/>
      <c r="I12" s="414"/>
      <c r="J12" s="414"/>
      <c r="K12" s="414"/>
      <c r="L12" s="414"/>
      <c r="M12" s="414"/>
      <c r="N12" s="414"/>
      <c r="O12" s="414"/>
      <c r="P12" s="414"/>
      <c r="Q12" s="414"/>
      <c r="R12" s="414"/>
      <c r="S12" s="414"/>
      <c r="T12" s="414"/>
      <c r="U12" s="414"/>
      <c r="V12" s="414"/>
      <c r="W12" s="414"/>
      <c r="X12" s="414"/>
      <c r="Y12" s="414"/>
      <c r="Z12" s="414"/>
      <c r="AA12" s="414"/>
      <c r="AB12" s="414"/>
      <c r="AC12" s="414"/>
      <c r="AD12" s="414"/>
      <c r="AE12" s="414"/>
      <c r="AF12" s="414"/>
      <c r="AG12" s="414"/>
      <c r="AH12" s="414"/>
      <c r="AI12" s="414"/>
      <c r="AJ12" s="414"/>
    </row>
    <row r="13" spans="1:66" ht="16.5" customHeight="1">
      <c r="A13" s="419"/>
      <c r="B13" s="419"/>
      <c r="C13" s="419"/>
      <c r="D13" s="419"/>
      <c r="E13" s="419"/>
      <c r="F13" s="419"/>
      <c r="G13" s="419"/>
      <c r="H13" s="419"/>
      <c r="I13" s="419"/>
      <c r="J13" s="419"/>
      <c r="K13" s="419"/>
      <c r="L13" s="419"/>
      <c r="M13" s="419"/>
      <c r="N13" s="419"/>
      <c r="O13" s="419"/>
      <c r="P13" s="419"/>
      <c r="Q13" s="419"/>
      <c r="R13" s="419"/>
      <c r="S13" s="419"/>
      <c r="T13" s="419"/>
      <c r="U13" s="419"/>
      <c r="V13" s="419"/>
      <c r="W13" s="419"/>
      <c r="X13" s="419"/>
      <c r="Y13" s="419"/>
      <c r="Z13" s="419"/>
      <c r="AA13" s="419"/>
      <c r="AB13" s="419"/>
      <c r="AC13" s="419"/>
      <c r="AD13" s="419"/>
      <c r="AE13" s="419"/>
      <c r="AF13" s="419"/>
      <c r="AG13" s="419"/>
      <c r="AH13" s="419"/>
      <c r="AI13" s="419"/>
      <c r="AJ13" s="158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</row>
    <row r="14" spans="1:66" ht="20.25" customHeight="1">
      <c r="A14" s="167" t="s">
        <v>494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9"/>
      <c r="L14" s="168" t="s">
        <v>495</v>
      </c>
      <c r="M14" s="168"/>
      <c r="N14" s="168"/>
      <c r="O14" s="168"/>
      <c r="P14" s="168"/>
      <c r="Q14" s="168"/>
      <c r="R14" s="168" t="s">
        <v>495</v>
      </c>
      <c r="S14" s="168"/>
      <c r="T14" s="168"/>
      <c r="U14" s="168"/>
      <c r="V14" s="168"/>
      <c r="W14" s="168"/>
      <c r="X14" s="167"/>
      <c r="Y14" s="168"/>
      <c r="Z14" s="168"/>
      <c r="AA14" s="168"/>
      <c r="AB14" s="168"/>
      <c r="AC14" s="168"/>
      <c r="AD14" s="168" t="s">
        <v>496</v>
      </c>
      <c r="AE14" s="168"/>
      <c r="AF14" s="168"/>
      <c r="AG14" s="168" t="s">
        <v>497</v>
      </c>
      <c r="AH14" s="168"/>
      <c r="AI14" s="168"/>
      <c r="AJ14" s="169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</row>
    <row r="15" spans="1:66" ht="20.25" customHeight="1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1"/>
      <c r="L15" s="172" t="s">
        <v>388</v>
      </c>
      <c r="M15" s="158" t="s">
        <v>498</v>
      </c>
      <c r="N15" s="158"/>
      <c r="O15" s="158"/>
      <c r="P15" s="158"/>
      <c r="Q15" s="158"/>
      <c r="R15" s="158"/>
      <c r="S15" s="173" t="s">
        <v>388</v>
      </c>
      <c r="T15" s="174" t="s">
        <v>499</v>
      </c>
      <c r="U15" s="158"/>
      <c r="V15" s="158"/>
      <c r="W15" s="158"/>
      <c r="X15" s="175" t="s">
        <v>500</v>
      </c>
      <c r="Y15" s="158"/>
      <c r="Z15" s="158"/>
      <c r="AA15" s="158"/>
      <c r="AB15" s="158"/>
      <c r="AC15" s="158" t="s">
        <v>501</v>
      </c>
      <c r="AD15" s="170">
        <v>0</v>
      </c>
      <c r="AE15" s="170">
        <v>1</v>
      </c>
      <c r="AF15" s="176"/>
      <c r="AG15" s="170">
        <v>2</v>
      </c>
      <c r="AH15" s="170">
        <v>0</v>
      </c>
      <c r="AI15" s="170">
        <v>1</v>
      </c>
      <c r="AJ15" s="170">
        <v>4</v>
      </c>
    </row>
    <row r="16" spans="1:66" ht="20.25" customHeight="1">
      <c r="A16" s="175" t="s">
        <v>107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77"/>
      <c r="L16" s="178"/>
      <c r="M16" s="158" t="s">
        <v>502</v>
      </c>
      <c r="N16" s="158"/>
      <c r="O16" s="158"/>
      <c r="P16" s="158"/>
      <c r="Q16" s="158"/>
      <c r="R16" s="158"/>
      <c r="S16" s="179"/>
      <c r="T16" s="180" t="s">
        <v>503</v>
      </c>
      <c r="U16" s="174"/>
      <c r="V16" s="174"/>
      <c r="W16" s="174"/>
      <c r="X16" s="175" t="s">
        <v>504</v>
      </c>
      <c r="Y16" s="158"/>
      <c r="Z16" s="158"/>
      <c r="AA16" s="158"/>
      <c r="AB16" s="158"/>
      <c r="AC16" s="158" t="s">
        <v>505</v>
      </c>
      <c r="AD16" s="181">
        <v>1</v>
      </c>
      <c r="AE16" s="181">
        <v>2</v>
      </c>
      <c r="AF16" s="176"/>
      <c r="AG16" s="181">
        <v>2</v>
      </c>
      <c r="AH16" s="181">
        <v>0</v>
      </c>
      <c r="AI16" s="181">
        <v>1</v>
      </c>
      <c r="AJ16" s="181">
        <v>4</v>
      </c>
    </row>
    <row r="17" spans="1:44" ht="20.25" customHeight="1">
      <c r="A17" s="170"/>
      <c r="B17" s="170"/>
      <c r="C17" s="170"/>
      <c r="D17" s="170"/>
      <c r="E17" s="170"/>
      <c r="F17" s="170"/>
      <c r="G17" s="170"/>
      <c r="H17" s="170"/>
      <c r="I17" s="158"/>
      <c r="J17" s="158"/>
      <c r="K17" s="177"/>
      <c r="L17" s="169"/>
      <c r="M17" s="158" t="s">
        <v>506</v>
      </c>
      <c r="N17" s="158"/>
      <c r="O17" s="158"/>
      <c r="P17" s="158"/>
      <c r="Q17" s="158"/>
      <c r="R17" s="182" t="s">
        <v>507</v>
      </c>
      <c r="S17" s="158"/>
      <c r="T17" s="158"/>
      <c r="U17" s="158"/>
      <c r="V17" s="158"/>
      <c r="W17" s="177"/>
      <c r="X17" s="168" t="s">
        <v>508</v>
      </c>
      <c r="Y17" s="168"/>
      <c r="Z17" s="168"/>
      <c r="AA17" s="168"/>
      <c r="AB17" s="168"/>
      <c r="AC17" s="168" t="s">
        <v>501</v>
      </c>
      <c r="AD17" s="170">
        <v>0</v>
      </c>
      <c r="AE17" s="170">
        <v>1</v>
      </c>
      <c r="AF17" s="183"/>
      <c r="AG17" s="170">
        <v>2</v>
      </c>
      <c r="AH17" s="170">
        <v>0</v>
      </c>
      <c r="AI17" s="170">
        <v>1</v>
      </c>
      <c r="AJ17" s="170">
        <v>3</v>
      </c>
    </row>
    <row r="18" spans="1:44" ht="20.25" customHeight="1">
      <c r="A18" s="175" t="s">
        <v>620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77"/>
      <c r="L18" s="16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77"/>
      <c r="X18" s="158" t="s">
        <v>509</v>
      </c>
      <c r="Y18" s="158"/>
      <c r="Z18" s="158"/>
      <c r="AA18" s="158"/>
      <c r="AB18" s="158"/>
      <c r="AC18" s="158" t="s">
        <v>505</v>
      </c>
      <c r="AD18" s="170">
        <v>1</v>
      </c>
      <c r="AE18" s="170">
        <v>2</v>
      </c>
      <c r="AF18" s="176"/>
      <c r="AG18" s="170">
        <v>2</v>
      </c>
      <c r="AH18" s="170">
        <v>0</v>
      </c>
      <c r="AI18" s="170">
        <v>1</v>
      </c>
      <c r="AJ18" s="170">
        <v>3</v>
      </c>
    </row>
    <row r="19" spans="1:44" ht="20.25" customHeight="1">
      <c r="A19" s="170"/>
      <c r="B19" s="170"/>
      <c r="C19" s="184" t="s">
        <v>435</v>
      </c>
      <c r="D19" s="170"/>
      <c r="E19" s="170"/>
      <c r="F19" s="184" t="s">
        <v>435</v>
      </c>
      <c r="G19" s="170"/>
      <c r="H19" s="164"/>
      <c r="I19" s="164"/>
      <c r="J19" s="164"/>
      <c r="K19" s="185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85"/>
      <c r="X19" s="163" t="s">
        <v>504</v>
      </c>
      <c r="Y19" s="164"/>
      <c r="Z19" s="164"/>
      <c r="AA19" s="164"/>
      <c r="AB19" s="164"/>
      <c r="AC19" s="164"/>
      <c r="AD19" s="186"/>
      <c r="AE19" s="186"/>
      <c r="AF19" s="164"/>
      <c r="AG19" s="164"/>
      <c r="AH19" s="164"/>
      <c r="AI19" s="164"/>
      <c r="AJ19" s="185"/>
      <c r="AR19" s="7"/>
    </row>
    <row r="20" spans="1:44" ht="20.25" customHeight="1">
      <c r="A20" s="175" t="s">
        <v>510</v>
      </c>
      <c r="B20" s="158"/>
      <c r="C20" s="158"/>
      <c r="D20" s="158"/>
      <c r="E20" s="158"/>
      <c r="F20" s="158"/>
      <c r="G20" s="158"/>
      <c r="H20" s="175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77"/>
    </row>
    <row r="21" spans="1:44" ht="20.25" customHeight="1">
      <c r="A21" s="170"/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 t="s">
        <v>619</v>
      </c>
      <c r="W21" s="170" t="s">
        <v>619</v>
      </c>
      <c r="X21" s="170" t="s">
        <v>619</v>
      </c>
      <c r="Y21" s="170" t="s">
        <v>619</v>
      </c>
      <c r="Z21" s="170" t="s">
        <v>619</v>
      </c>
      <c r="AA21" s="170" t="s">
        <v>619</v>
      </c>
      <c r="AB21" s="170" t="s">
        <v>619</v>
      </c>
      <c r="AC21" s="170" t="s">
        <v>619</v>
      </c>
      <c r="AD21" s="170" t="s">
        <v>619</v>
      </c>
      <c r="AE21" s="170" t="s">
        <v>619</v>
      </c>
      <c r="AF21" s="170" t="s">
        <v>619</v>
      </c>
      <c r="AG21" s="170" t="s">
        <v>619</v>
      </c>
      <c r="AH21" s="170" t="s">
        <v>619</v>
      </c>
      <c r="AI21" s="170" t="s">
        <v>619</v>
      </c>
      <c r="AJ21" s="170" t="s">
        <v>619</v>
      </c>
      <c r="AK21" s="10"/>
      <c r="AL21" s="10"/>
      <c r="AM21" s="10"/>
    </row>
    <row r="22" spans="1:44" ht="20.25" customHeight="1">
      <c r="A22" s="170" t="s">
        <v>619</v>
      </c>
      <c r="B22" s="170" t="s">
        <v>619</v>
      </c>
      <c r="C22" s="170" t="s">
        <v>619</v>
      </c>
      <c r="D22" s="170" t="s">
        <v>619</v>
      </c>
      <c r="E22" s="170" t="s">
        <v>619</v>
      </c>
      <c r="F22" s="170" t="s">
        <v>619</v>
      </c>
      <c r="G22" s="170" t="s">
        <v>619</v>
      </c>
      <c r="H22" s="170" t="s">
        <v>619</v>
      </c>
      <c r="I22" s="170" t="s">
        <v>619</v>
      </c>
      <c r="J22" s="170" t="s">
        <v>619</v>
      </c>
      <c r="K22" s="170" t="s">
        <v>619</v>
      </c>
      <c r="L22" s="170" t="s">
        <v>619</v>
      </c>
      <c r="M22" s="170" t="s">
        <v>619</v>
      </c>
      <c r="N22" s="170" t="s">
        <v>619</v>
      </c>
      <c r="O22" s="170" t="s">
        <v>619</v>
      </c>
      <c r="P22" s="170" t="s">
        <v>619</v>
      </c>
      <c r="Q22" s="170" t="s">
        <v>619</v>
      </c>
      <c r="R22" s="170" t="s">
        <v>619</v>
      </c>
      <c r="S22" s="170" t="s">
        <v>619</v>
      </c>
      <c r="T22" s="170" t="s">
        <v>619</v>
      </c>
      <c r="U22" s="170" t="s">
        <v>619</v>
      </c>
      <c r="V22" s="170" t="s">
        <v>619</v>
      </c>
      <c r="W22" s="170" t="s">
        <v>619</v>
      </c>
      <c r="X22" s="170" t="s">
        <v>619</v>
      </c>
      <c r="Y22" s="170" t="s">
        <v>619</v>
      </c>
      <c r="Z22" s="170" t="s">
        <v>619</v>
      </c>
      <c r="AA22" s="170" t="s">
        <v>619</v>
      </c>
      <c r="AB22" s="170" t="s">
        <v>619</v>
      </c>
      <c r="AC22" s="170" t="s">
        <v>619</v>
      </c>
      <c r="AD22" s="170" t="s">
        <v>619</v>
      </c>
      <c r="AE22" s="170" t="s">
        <v>619</v>
      </c>
      <c r="AF22" s="170" t="s">
        <v>619</v>
      </c>
      <c r="AG22" s="170" t="s">
        <v>619</v>
      </c>
      <c r="AH22" s="170" t="s">
        <v>619</v>
      </c>
      <c r="AI22" s="170" t="s">
        <v>619</v>
      </c>
      <c r="AJ22" s="170" t="s">
        <v>619</v>
      </c>
      <c r="AK22" s="10"/>
      <c r="AL22" s="10"/>
      <c r="AM22" s="10"/>
    </row>
    <row r="23" spans="1:44" ht="20.25" customHeight="1">
      <c r="A23" s="418" t="s">
        <v>511</v>
      </c>
      <c r="B23" s="418"/>
      <c r="C23" s="418"/>
      <c r="D23" s="418"/>
      <c r="E23" s="418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  <c r="V23" s="418"/>
      <c r="W23" s="418"/>
      <c r="X23" s="418"/>
      <c r="Y23" s="418"/>
      <c r="Z23" s="418"/>
      <c r="AA23" s="418"/>
      <c r="AB23" s="418"/>
      <c r="AC23" s="418"/>
      <c r="AD23" s="418"/>
      <c r="AE23" s="418"/>
      <c r="AF23" s="418"/>
      <c r="AG23" s="418"/>
      <c r="AH23" s="418"/>
      <c r="AI23" s="418"/>
      <c r="AJ23" s="418"/>
    </row>
    <row r="24" spans="1:44" ht="20.25" customHeight="1">
      <c r="A24" s="167" t="s">
        <v>512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 t="s">
        <v>513</v>
      </c>
      <c r="AE24" s="168"/>
      <c r="AF24" s="168"/>
      <c r="AG24" s="168"/>
      <c r="AH24" s="168"/>
      <c r="AI24" s="168"/>
      <c r="AJ24" s="169"/>
    </row>
    <row r="25" spans="1:44" ht="20.2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 t="s">
        <v>619</v>
      </c>
      <c r="Q25" s="170" t="s">
        <v>619</v>
      </c>
      <c r="R25" s="170" t="s">
        <v>619</v>
      </c>
      <c r="S25" s="170" t="s">
        <v>619</v>
      </c>
      <c r="T25" s="170" t="s">
        <v>619</v>
      </c>
      <c r="U25" s="170" t="s">
        <v>619</v>
      </c>
      <c r="V25" s="170" t="s">
        <v>619</v>
      </c>
      <c r="W25" s="170" t="s">
        <v>619</v>
      </c>
      <c r="X25" s="170" t="s">
        <v>619</v>
      </c>
      <c r="Y25" s="170" t="s">
        <v>619</v>
      </c>
      <c r="Z25" s="170" t="s">
        <v>619</v>
      </c>
      <c r="AA25" s="170" t="s">
        <v>619</v>
      </c>
      <c r="AB25" s="176"/>
      <c r="AC25" s="176"/>
      <c r="AD25" s="170" t="s">
        <v>619</v>
      </c>
      <c r="AE25" s="170" t="s">
        <v>619</v>
      </c>
      <c r="AF25" s="170" t="s">
        <v>619</v>
      </c>
      <c r="AG25" s="170" t="s">
        <v>619</v>
      </c>
      <c r="AH25" s="170" t="s">
        <v>619</v>
      </c>
      <c r="AI25" s="170"/>
      <c r="AJ25" s="170"/>
    </row>
    <row r="26" spans="1:44" ht="20.25" customHeight="1">
      <c r="A26" s="175" t="s">
        <v>514</v>
      </c>
      <c r="B26" s="158"/>
      <c r="C26" s="158"/>
      <c r="D26" s="158"/>
      <c r="E26" s="158"/>
      <c r="F26" s="158"/>
      <c r="G26" s="158"/>
      <c r="H26" s="158" t="s">
        <v>515</v>
      </c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77"/>
    </row>
    <row r="27" spans="1:44" ht="20.25" customHeight="1">
      <c r="A27" s="170"/>
      <c r="B27" s="170"/>
      <c r="C27" s="170"/>
      <c r="D27" s="170"/>
      <c r="E27" s="187"/>
      <c r="F27" s="188"/>
      <c r="G27" s="176"/>
      <c r="H27" s="170"/>
      <c r="I27" s="170"/>
      <c r="J27" s="170"/>
      <c r="K27" s="170"/>
      <c r="L27" s="170"/>
      <c r="M27" s="170"/>
      <c r="N27" s="170"/>
      <c r="O27" s="170" t="s">
        <v>619</v>
      </c>
      <c r="P27" s="170" t="s">
        <v>619</v>
      </c>
      <c r="Q27" s="170" t="s">
        <v>619</v>
      </c>
      <c r="R27" s="170" t="s">
        <v>619</v>
      </c>
      <c r="S27" s="170" t="s">
        <v>619</v>
      </c>
      <c r="T27" s="170" t="s">
        <v>619</v>
      </c>
      <c r="U27" s="170" t="s">
        <v>619</v>
      </c>
      <c r="V27" s="170" t="s">
        <v>619</v>
      </c>
      <c r="W27" s="170" t="s">
        <v>619</v>
      </c>
      <c r="X27" s="170" t="s">
        <v>619</v>
      </c>
      <c r="Y27" s="170" t="s">
        <v>619</v>
      </c>
      <c r="Z27" s="170" t="s">
        <v>619</v>
      </c>
      <c r="AA27" s="170" t="s">
        <v>619</v>
      </c>
      <c r="AB27" s="170" t="s">
        <v>619</v>
      </c>
      <c r="AC27" s="170" t="s">
        <v>619</v>
      </c>
      <c r="AD27" s="170" t="s">
        <v>619</v>
      </c>
      <c r="AE27" s="170" t="s">
        <v>619</v>
      </c>
      <c r="AF27" s="170" t="s">
        <v>619</v>
      </c>
      <c r="AG27" s="170" t="s">
        <v>619</v>
      </c>
      <c r="AH27" s="170" t="s">
        <v>619</v>
      </c>
      <c r="AI27" s="170" t="s">
        <v>619</v>
      </c>
      <c r="AJ27" s="170" t="s">
        <v>619</v>
      </c>
    </row>
    <row r="28" spans="1:44" ht="20.25" customHeight="1">
      <c r="A28" s="175" t="s">
        <v>516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 t="s">
        <v>517</v>
      </c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77"/>
    </row>
    <row r="29" spans="1:44" ht="20.25" customHeight="1">
      <c r="A29" s="165" t="s">
        <v>619</v>
      </c>
      <c r="B29" s="165" t="s">
        <v>619</v>
      </c>
      <c r="C29" s="165" t="s">
        <v>619</v>
      </c>
      <c r="D29" s="165" t="s">
        <v>619</v>
      </c>
      <c r="E29" s="157" t="s">
        <v>434</v>
      </c>
      <c r="F29" s="165" t="s">
        <v>619</v>
      </c>
      <c r="G29" s="165" t="s">
        <v>619</v>
      </c>
      <c r="H29" s="165" t="s">
        <v>619</v>
      </c>
      <c r="I29" s="165" t="s">
        <v>619</v>
      </c>
      <c r="J29" s="165" t="s">
        <v>619</v>
      </c>
      <c r="K29" s="165" t="s">
        <v>619</v>
      </c>
      <c r="L29" s="165" t="s">
        <v>619</v>
      </c>
      <c r="M29" s="165" t="s">
        <v>619</v>
      </c>
      <c r="N29" s="157"/>
      <c r="O29" s="157"/>
      <c r="P29" s="157"/>
      <c r="Q29" s="157"/>
      <c r="R29" s="157"/>
      <c r="S29" s="157"/>
      <c r="T29" s="165" t="s">
        <v>619</v>
      </c>
      <c r="U29" s="165" t="s">
        <v>619</v>
      </c>
      <c r="V29" s="165" t="s">
        <v>619</v>
      </c>
      <c r="W29" s="165" t="s">
        <v>619</v>
      </c>
      <c r="X29" s="157" t="s">
        <v>434</v>
      </c>
      <c r="Y29" s="165" t="s">
        <v>619</v>
      </c>
      <c r="Z29" s="165" t="s">
        <v>619</v>
      </c>
      <c r="AA29" s="165" t="s">
        <v>619</v>
      </c>
      <c r="AB29" s="165" t="s">
        <v>619</v>
      </c>
      <c r="AC29" s="165" t="s">
        <v>619</v>
      </c>
      <c r="AD29" s="165" t="s">
        <v>619</v>
      </c>
      <c r="AE29" s="165" t="s">
        <v>619</v>
      </c>
      <c r="AF29" s="165" t="s">
        <v>619</v>
      </c>
      <c r="AG29" s="157"/>
      <c r="AH29" s="157"/>
      <c r="AI29" s="157"/>
      <c r="AJ29" s="171"/>
    </row>
    <row r="30" spans="1:44" ht="20.25" customHeight="1">
      <c r="A30" s="175" t="s">
        <v>518</v>
      </c>
      <c r="B30" s="158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77"/>
    </row>
    <row r="31" spans="1:44" ht="20.25" customHeight="1">
      <c r="A31" s="165" t="s">
        <v>619</v>
      </c>
      <c r="B31" s="165" t="s">
        <v>619</v>
      </c>
      <c r="C31" s="170" t="s">
        <v>619</v>
      </c>
      <c r="D31" s="170" t="s">
        <v>619</v>
      </c>
      <c r="E31" s="170" t="s">
        <v>619</v>
      </c>
      <c r="F31" s="170" t="s">
        <v>619</v>
      </c>
      <c r="G31" s="170" t="s">
        <v>619</v>
      </c>
      <c r="H31" s="170" t="s">
        <v>619</v>
      </c>
      <c r="I31" s="170" t="s">
        <v>619</v>
      </c>
      <c r="J31" s="170" t="s">
        <v>619</v>
      </c>
      <c r="K31" s="170" t="s">
        <v>619</v>
      </c>
      <c r="L31" s="170" t="s">
        <v>619</v>
      </c>
      <c r="M31" s="170" t="s">
        <v>619</v>
      </c>
      <c r="N31" s="165" t="s">
        <v>619</v>
      </c>
      <c r="O31" s="165" t="s">
        <v>619</v>
      </c>
      <c r="P31" s="165" t="s">
        <v>619</v>
      </c>
      <c r="Q31" s="165" t="s">
        <v>619</v>
      </c>
      <c r="R31" s="165" t="s">
        <v>619</v>
      </c>
      <c r="S31" s="165" t="s">
        <v>619</v>
      </c>
      <c r="T31" s="165" t="s">
        <v>619</v>
      </c>
      <c r="U31" s="165" t="s">
        <v>619</v>
      </c>
      <c r="V31" s="165" t="s">
        <v>619</v>
      </c>
      <c r="W31" s="165" t="s">
        <v>619</v>
      </c>
      <c r="X31" s="165" t="s">
        <v>619</v>
      </c>
      <c r="Y31" s="165" t="s">
        <v>619</v>
      </c>
      <c r="Z31" s="165" t="s">
        <v>619</v>
      </c>
      <c r="AA31" s="165" t="s">
        <v>619</v>
      </c>
      <c r="AB31" s="165" t="s">
        <v>619</v>
      </c>
      <c r="AC31" s="165" t="s">
        <v>619</v>
      </c>
      <c r="AD31" s="165" t="s">
        <v>619</v>
      </c>
      <c r="AE31" s="166"/>
      <c r="AF31" s="166"/>
      <c r="AG31" s="166"/>
      <c r="AH31" s="166"/>
      <c r="AI31" s="166"/>
      <c r="AJ31" s="190"/>
    </row>
    <row r="32" spans="1:44" ht="20.25" customHeight="1">
      <c r="A32" s="175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86"/>
      <c r="AB32" s="186"/>
      <c r="AC32" s="186"/>
      <c r="AD32" s="186"/>
      <c r="AE32" s="186"/>
      <c r="AF32" s="186"/>
      <c r="AG32" s="186"/>
      <c r="AH32" s="186"/>
      <c r="AI32" s="186"/>
      <c r="AJ32" s="178"/>
    </row>
    <row r="33" spans="1:38" ht="20.25" customHeight="1">
      <c r="A33" s="167" t="s">
        <v>711</v>
      </c>
      <c r="B33" s="168"/>
      <c r="C33" s="168"/>
      <c r="D33" s="168"/>
      <c r="E33" s="168"/>
      <c r="F33" s="168"/>
      <c r="G33" s="168"/>
      <c r="H33" s="168"/>
      <c r="I33" s="168"/>
      <c r="J33" s="168"/>
      <c r="K33" s="393" t="s">
        <v>821</v>
      </c>
      <c r="L33" s="394"/>
      <c r="M33" s="394"/>
      <c r="N33" s="394"/>
      <c r="O33" s="394"/>
      <c r="P33" s="394"/>
      <c r="Q33" s="394"/>
      <c r="R33" s="394"/>
      <c r="S33" s="395"/>
      <c r="T33" s="395"/>
      <c r="U33" s="395"/>
      <c r="V33" s="395"/>
      <c r="W33" s="395"/>
      <c r="X33" s="395"/>
      <c r="Y33" s="395"/>
      <c r="Z33" s="395"/>
      <c r="AA33" s="395"/>
      <c r="AB33" s="395"/>
      <c r="AC33" s="395"/>
      <c r="AD33" s="395"/>
      <c r="AE33" s="395"/>
      <c r="AF33" s="395"/>
      <c r="AG33" s="395"/>
      <c r="AH33" s="395"/>
      <c r="AI33" s="395"/>
      <c r="AJ33" s="396"/>
    </row>
    <row r="34" spans="1:38" ht="20.25" customHeight="1">
      <c r="A34" s="191"/>
      <c r="B34" s="191" t="s">
        <v>619</v>
      </c>
      <c r="C34" s="192" t="s">
        <v>435</v>
      </c>
      <c r="D34" s="191"/>
      <c r="E34" s="191" t="s">
        <v>619</v>
      </c>
      <c r="F34" s="192" t="s">
        <v>435</v>
      </c>
      <c r="G34" s="191"/>
      <c r="H34" s="191"/>
      <c r="I34" s="191"/>
      <c r="J34" s="193"/>
      <c r="K34" s="397"/>
      <c r="L34" s="398"/>
      <c r="M34" s="398"/>
      <c r="N34" s="398"/>
      <c r="O34" s="398"/>
      <c r="P34" s="398"/>
      <c r="Q34" s="398"/>
      <c r="R34" s="398"/>
      <c r="S34" s="399"/>
      <c r="T34" s="399"/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399"/>
      <c r="AJ34" s="400"/>
      <c r="AK34" s="41"/>
    </row>
    <row r="35" spans="1:38" ht="20.25" customHeight="1">
      <c r="A35" s="175"/>
      <c r="B35" s="158"/>
      <c r="C35" s="158"/>
      <c r="D35" s="158"/>
      <c r="E35" s="158"/>
      <c r="F35" s="158"/>
      <c r="G35" s="158"/>
      <c r="H35" s="158"/>
      <c r="I35" s="158"/>
      <c r="J35" s="158"/>
      <c r="K35" s="397"/>
      <c r="L35" s="398"/>
      <c r="M35" s="398"/>
      <c r="N35" s="398"/>
      <c r="O35" s="398"/>
      <c r="P35" s="398"/>
      <c r="Q35" s="398"/>
      <c r="R35" s="398"/>
      <c r="S35" s="399"/>
      <c r="T35" s="399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399"/>
      <c r="AJ35" s="400"/>
      <c r="AK35" s="41"/>
    </row>
    <row r="36" spans="1:38" ht="20.25" customHeight="1">
      <c r="A36" s="167" t="s">
        <v>712</v>
      </c>
      <c r="B36" s="168"/>
      <c r="C36" s="168"/>
      <c r="D36" s="168"/>
      <c r="E36" s="168"/>
      <c r="F36" s="168"/>
      <c r="G36" s="168"/>
      <c r="H36" s="168"/>
      <c r="I36" s="168"/>
      <c r="J36" s="169"/>
      <c r="K36" s="401"/>
      <c r="L36" s="399"/>
      <c r="M36" s="399"/>
      <c r="N36" s="399"/>
      <c r="O36" s="399"/>
      <c r="P36" s="399"/>
      <c r="Q36" s="399"/>
      <c r="R36" s="399"/>
      <c r="S36" s="399"/>
      <c r="T36" s="399"/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399"/>
      <c r="AJ36" s="400"/>
    </row>
    <row r="37" spans="1:38" ht="20.25" customHeight="1">
      <c r="A37" s="191" t="s">
        <v>619</v>
      </c>
      <c r="B37" s="191" t="s">
        <v>619</v>
      </c>
      <c r="C37" s="194" t="s">
        <v>435</v>
      </c>
      <c r="D37" s="191">
        <v>1</v>
      </c>
      <c r="E37" s="191" t="s">
        <v>619</v>
      </c>
      <c r="F37" s="194" t="s">
        <v>435</v>
      </c>
      <c r="G37" s="191">
        <v>2</v>
      </c>
      <c r="H37" s="191">
        <v>0</v>
      </c>
      <c r="I37" s="191" t="s">
        <v>619</v>
      </c>
      <c r="J37" s="191" t="s">
        <v>619</v>
      </c>
      <c r="K37" s="402"/>
      <c r="L37" s="403"/>
      <c r="M37" s="403"/>
      <c r="N37" s="403"/>
      <c r="O37" s="403"/>
      <c r="P37" s="403"/>
      <c r="Q37" s="403"/>
      <c r="R37" s="403"/>
      <c r="S37" s="403"/>
      <c r="T37" s="403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3"/>
      <c r="AJ37" s="404"/>
    </row>
    <row r="38" spans="1:38" ht="12.75"/>
    <row r="39" spans="1:38" ht="12.75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7"/>
      <c r="AL39" s="7"/>
    </row>
    <row r="40" spans="1:38" ht="42.95" customHeight="1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</row>
    <row r="41" spans="1:38" ht="42" customHeight="1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</row>
    <row r="42" spans="1:38" ht="16.5" customHeight="1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</row>
    <row r="43" spans="1:38" ht="16.5" customHeight="1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</row>
    <row r="44" spans="1:38" ht="18" customHeight="1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</row>
    <row r="45" spans="1:38" ht="18" customHeight="1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</row>
    <row r="46" spans="1:38" ht="18" customHeight="1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</row>
    <row r="47" spans="1:38" ht="18" customHeight="1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7"/>
      <c r="AL47" s="7"/>
    </row>
    <row r="48" spans="1:38" ht="18" customHeight="1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7"/>
      <c r="AL48" s="7"/>
    </row>
  </sheetData>
  <mergeCells count="9">
    <mergeCell ref="K33:AJ37"/>
    <mergeCell ref="W8:AB8"/>
    <mergeCell ref="AC3:AH3"/>
    <mergeCell ref="A6:AH6"/>
    <mergeCell ref="A9:AJ10"/>
    <mergeCell ref="A3:C3"/>
    <mergeCell ref="A23:AJ23"/>
    <mergeCell ref="A11:AJ12"/>
    <mergeCell ref="A13:AI13"/>
  </mergeCells>
  <phoneticPr fontId="8" type="noConversion"/>
  <pageMargins left="0.56000000000000005" right="0.21" top="0.35" bottom="0.28000000000000003" header="0.36" footer="0.19"/>
  <pageSetup paperSize="9" orientation="portrait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CCFFFF"/>
  </sheetPr>
  <dimension ref="A1:Q314"/>
  <sheetViews>
    <sheetView view="pageBreakPreview" topLeftCell="A49" zoomScaleNormal="85" workbookViewId="0">
      <selection activeCell="E15" activeCellId="1" sqref="F14:H14 E15:E17"/>
    </sheetView>
  </sheetViews>
  <sheetFormatPr defaultRowHeight="12.75"/>
  <cols>
    <col min="1" max="1" width="6.7109375" style="12" customWidth="1"/>
    <col min="2" max="2" width="42.28515625" style="20" customWidth="1"/>
    <col min="3" max="3" width="6.28515625" style="21" customWidth="1"/>
    <col min="4" max="4" width="26.140625" style="12" customWidth="1"/>
    <col min="5" max="5" width="29.140625" style="12" customWidth="1"/>
    <col min="6" max="16384" width="9.140625" style="12"/>
  </cols>
  <sheetData>
    <row r="1" spans="1:5" s="106" customFormat="1" ht="31.5">
      <c r="A1" s="110" t="str">
        <f>A_en_neplatne!A1</f>
        <v xml:space="preserve">Ident. a </v>
      </c>
      <c r="B1" s="110" t="s">
        <v>687</v>
      </c>
      <c r="C1" s="111" t="s">
        <v>688</v>
      </c>
      <c r="D1" s="110" t="s">
        <v>689</v>
      </c>
      <c r="E1" s="110" t="s">
        <v>690</v>
      </c>
    </row>
    <row r="2" spans="1:5" ht="25.5" customHeight="1">
      <c r="A2" s="112"/>
      <c r="B2" s="113" t="s">
        <v>544</v>
      </c>
      <c r="C2" s="105" t="s">
        <v>248</v>
      </c>
      <c r="D2" s="116" t="e">
        <f>D3+D24+D58</f>
        <v>#REF!</v>
      </c>
      <c r="E2" s="116" t="e">
        <f>E3+E24+E58</f>
        <v>#REF!</v>
      </c>
    </row>
    <row r="3" spans="1:5" ht="25.5" customHeight="1">
      <c r="A3" s="68" t="s">
        <v>108</v>
      </c>
      <c r="B3" s="113" t="s">
        <v>547</v>
      </c>
      <c r="C3" s="105" t="s">
        <v>249</v>
      </c>
      <c r="D3" s="116" t="e">
        <f>D4+D9+D16+D20+D23</f>
        <v>#REF!</v>
      </c>
      <c r="E3" s="116" t="e">
        <f>E4+E9+E16+E20+E23</f>
        <v>#REF!</v>
      </c>
    </row>
    <row r="4" spans="1:5" ht="25.5" customHeight="1">
      <c r="A4" s="68" t="s">
        <v>129</v>
      </c>
      <c r="B4" s="113" t="s">
        <v>759</v>
      </c>
      <c r="C4" s="105" t="s">
        <v>250</v>
      </c>
      <c r="D4" s="116" t="e">
        <f>D5+D6+D7+D8</f>
        <v>#REF!</v>
      </c>
      <c r="E4" s="116" t="e">
        <f>E5+E6+E7+E8</f>
        <v>#REF!</v>
      </c>
    </row>
    <row r="5" spans="1:5" ht="25.5" customHeight="1">
      <c r="A5" s="102" t="s">
        <v>130</v>
      </c>
      <c r="B5" s="137" t="s">
        <v>760</v>
      </c>
      <c r="C5" s="104" t="s">
        <v>251</v>
      </c>
      <c r="D5" s="117" t="e">
        <f>#REF!</f>
        <v>#REF!</v>
      </c>
      <c r="E5" s="117" t="e">
        <f>#REF!</f>
        <v>#REF!</v>
      </c>
    </row>
    <row r="6" spans="1:5" ht="25.5" customHeight="1">
      <c r="A6" s="102" t="s">
        <v>131</v>
      </c>
      <c r="B6" s="137" t="s">
        <v>691</v>
      </c>
      <c r="C6" s="104" t="s">
        <v>252</v>
      </c>
      <c r="D6" s="117" t="e">
        <f>#REF!</f>
        <v>#REF!</v>
      </c>
      <c r="E6" s="117" t="e">
        <f>#REF!</f>
        <v>#REF!</v>
      </c>
    </row>
    <row r="7" spans="1:5" ht="25.5" customHeight="1">
      <c r="A7" s="102" t="s">
        <v>132</v>
      </c>
      <c r="B7" s="137" t="s">
        <v>761</v>
      </c>
      <c r="C7" s="104" t="s">
        <v>253</v>
      </c>
      <c r="D7" s="117" t="e">
        <f>#REF!</f>
        <v>#REF!</v>
      </c>
      <c r="E7" s="117" t="e">
        <f>#REF!</f>
        <v>#REF!</v>
      </c>
    </row>
    <row r="8" spans="1:5" ht="25.5" customHeight="1">
      <c r="A8" s="102" t="s">
        <v>627</v>
      </c>
      <c r="B8" s="137" t="s">
        <v>762</v>
      </c>
      <c r="C8" s="104" t="s">
        <v>254</v>
      </c>
      <c r="D8" s="117" t="e">
        <f>#REF!</f>
        <v>#REF!</v>
      </c>
      <c r="E8" s="117" t="e">
        <f>#REF!</f>
        <v>#REF!</v>
      </c>
    </row>
    <row r="9" spans="1:5" ht="25.5" customHeight="1">
      <c r="A9" s="68" t="s">
        <v>133</v>
      </c>
      <c r="B9" s="113" t="s">
        <v>680</v>
      </c>
      <c r="C9" s="105" t="s">
        <v>255</v>
      </c>
      <c r="D9" s="116" t="e">
        <f>D10+D11+D12+D13+D14+D15</f>
        <v>#REF!</v>
      </c>
      <c r="E9" s="116" t="e">
        <f>E10+E11+E12+E13+E14+E15</f>
        <v>#REF!</v>
      </c>
    </row>
    <row r="10" spans="1:5" ht="25.5" customHeight="1">
      <c r="A10" s="102" t="s">
        <v>134</v>
      </c>
      <c r="B10" s="114" t="s">
        <v>692</v>
      </c>
      <c r="C10" s="104" t="s">
        <v>256</v>
      </c>
      <c r="D10" s="117" t="e">
        <f>#REF!</f>
        <v>#REF!</v>
      </c>
      <c r="E10" s="117" t="e">
        <f>#REF!</f>
        <v>#REF!</v>
      </c>
    </row>
    <row r="11" spans="1:5" ht="25.5" customHeight="1">
      <c r="A11" s="102" t="s">
        <v>111</v>
      </c>
      <c r="B11" s="114" t="s">
        <v>693</v>
      </c>
      <c r="C11" s="104" t="s">
        <v>257</v>
      </c>
      <c r="D11" s="117" t="e">
        <f>#REF!</f>
        <v>#REF!</v>
      </c>
      <c r="E11" s="117" t="e">
        <f>#REF!</f>
        <v>#REF!</v>
      </c>
    </row>
    <row r="12" spans="1:5" ht="25.5" customHeight="1">
      <c r="A12" s="102" t="s">
        <v>112</v>
      </c>
      <c r="B12" s="114" t="s">
        <v>694</v>
      </c>
      <c r="C12" s="104" t="s">
        <v>258</v>
      </c>
      <c r="D12" s="117" t="e">
        <f>#REF!</f>
        <v>#REF!</v>
      </c>
      <c r="E12" s="117" t="e">
        <f>#REF!</f>
        <v>#REF!</v>
      </c>
    </row>
    <row r="13" spans="1:5" ht="33" customHeight="1">
      <c r="A13" s="102" t="s">
        <v>113</v>
      </c>
      <c r="B13" s="114" t="s">
        <v>763</v>
      </c>
      <c r="C13" s="104" t="s">
        <v>259</v>
      </c>
      <c r="D13" s="117" t="e">
        <f>#REF!</f>
        <v>#REF!</v>
      </c>
      <c r="E13" s="117" t="e">
        <f>#REF!</f>
        <v>#REF!</v>
      </c>
    </row>
    <row r="14" spans="1:5" ht="25.5" customHeight="1">
      <c r="A14" s="102" t="s">
        <v>114</v>
      </c>
      <c r="B14" s="114" t="s">
        <v>764</v>
      </c>
      <c r="C14" s="104" t="s">
        <v>260</v>
      </c>
      <c r="D14" s="117" t="e">
        <f>#REF!</f>
        <v>#REF!</v>
      </c>
      <c r="E14" s="117" t="e">
        <f>#REF!</f>
        <v>#REF!</v>
      </c>
    </row>
    <row r="15" spans="1:5" ht="25.5" customHeight="1">
      <c r="A15" s="102" t="s">
        <v>115</v>
      </c>
      <c r="B15" s="114" t="s">
        <v>765</v>
      </c>
      <c r="C15" s="104" t="s">
        <v>261</v>
      </c>
      <c r="D15" s="117" t="e">
        <f>#REF!</f>
        <v>#REF!</v>
      </c>
      <c r="E15" s="117" t="e">
        <f>#REF!</f>
        <v>#REF!</v>
      </c>
    </row>
    <row r="16" spans="1:5" ht="25.5" customHeight="1">
      <c r="A16" s="68" t="s">
        <v>135</v>
      </c>
      <c r="B16" s="113" t="s">
        <v>548</v>
      </c>
      <c r="C16" s="105" t="s">
        <v>262</v>
      </c>
      <c r="D16" s="116" t="e">
        <f>D17+D18+D19</f>
        <v>#REF!</v>
      </c>
      <c r="E16" s="116" t="e">
        <f>E17+E18+E19</f>
        <v>#REF!</v>
      </c>
    </row>
    <row r="17" spans="1:6" ht="25.5" customHeight="1">
      <c r="A17" s="102" t="s">
        <v>136</v>
      </c>
      <c r="B17" s="114" t="s">
        <v>695</v>
      </c>
      <c r="C17" s="104" t="s">
        <v>263</v>
      </c>
      <c r="D17" s="117" t="e">
        <f>#REF!</f>
        <v>#REF!</v>
      </c>
      <c r="E17" s="117" t="e">
        <f>#REF!</f>
        <v>#REF!</v>
      </c>
    </row>
    <row r="18" spans="1:6" ht="25.5" customHeight="1">
      <c r="A18" s="102" t="s">
        <v>126</v>
      </c>
      <c r="B18" s="114" t="s">
        <v>696</v>
      </c>
      <c r="C18" s="104" t="s">
        <v>264</v>
      </c>
      <c r="D18" s="117" t="e">
        <f>#REF!</f>
        <v>#REF!</v>
      </c>
      <c r="E18" s="117" t="e">
        <f>#REF!</f>
        <v>#REF!</v>
      </c>
    </row>
    <row r="19" spans="1:6" ht="25.5" customHeight="1">
      <c r="A19" s="102" t="s">
        <v>766</v>
      </c>
      <c r="B19" s="114" t="s">
        <v>697</v>
      </c>
      <c r="C19" s="104" t="s">
        <v>265</v>
      </c>
      <c r="D19" s="117" t="e">
        <f>#REF!</f>
        <v>#REF!</v>
      </c>
      <c r="E19" s="117" t="e">
        <f>#REF!</f>
        <v>#REF!</v>
      </c>
    </row>
    <row r="20" spans="1:6" ht="25.5" customHeight="1">
      <c r="A20" s="68" t="s">
        <v>137</v>
      </c>
      <c r="B20" s="113" t="s">
        <v>767</v>
      </c>
      <c r="C20" s="105" t="s">
        <v>266</v>
      </c>
      <c r="D20" s="116" t="e">
        <f>D21+D22</f>
        <v>#REF!</v>
      </c>
      <c r="E20" s="116" t="e">
        <f>E21+E22</f>
        <v>#REF!</v>
      </c>
    </row>
    <row r="21" spans="1:6" ht="25.5" customHeight="1">
      <c r="A21" s="102" t="s">
        <v>138</v>
      </c>
      <c r="B21" s="114" t="s">
        <v>768</v>
      </c>
      <c r="C21" s="104" t="s">
        <v>267</v>
      </c>
      <c r="D21" s="117" t="e">
        <f>#REF!</f>
        <v>#REF!</v>
      </c>
      <c r="E21" s="117" t="e">
        <f>#REF!</f>
        <v>#REF!</v>
      </c>
    </row>
    <row r="22" spans="1:6" ht="25.5" customHeight="1">
      <c r="A22" s="102" t="s">
        <v>126</v>
      </c>
      <c r="B22" s="137" t="s">
        <v>769</v>
      </c>
      <c r="C22" s="104" t="s">
        <v>334</v>
      </c>
      <c r="D22" s="117" t="e">
        <f>#REF!</f>
        <v>#REF!</v>
      </c>
      <c r="E22" s="117" t="e">
        <f>#REF!</f>
        <v>#REF!</v>
      </c>
    </row>
    <row r="23" spans="1:6" ht="31.5">
      <c r="A23" s="68" t="s">
        <v>139</v>
      </c>
      <c r="B23" s="113" t="s">
        <v>770</v>
      </c>
      <c r="C23" s="105" t="s">
        <v>268</v>
      </c>
      <c r="D23" s="146" t="e">
        <f>#REF!</f>
        <v>#REF!</v>
      </c>
      <c r="E23" s="146" t="e">
        <f>#REF!</f>
        <v>#REF!</v>
      </c>
    </row>
    <row r="24" spans="1:6" ht="25.5" customHeight="1">
      <c r="A24" s="68" t="s">
        <v>109</v>
      </c>
      <c r="B24" s="113" t="s">
        <v>676</v>
      </c>
      <c r="C24" s="105" t="s">
        <v>269</v>
      </c>
      <c r="D24" s="146" t="e">
        <f>D25+D30+D43+D54+D55</f>
        <v>#REF!</v>
      </c>
      <c r="E24" s="146" t="e">
        <f>E25+E30+E43+E54+E55</f>
        <v>#REF!</v>
      </c>
    </row>
    <row r="25" spans="1:6" ht="25.5" customHeight="1">
      <c r="A25" s="68" t="s">
        <v>110</v>
      </c>
      <c r="B25" s="113" t="s">
        <v>677</v>
      </c>
      <c r="C25" s="105" t="s">
        <v>270</v>
      </c>
      <c r="D25" s="146" t="e">
        <f>D26+D27+D28+D29</f>
        <v>#REF!</v>
      </c>
      <c r="E25" s="146" t="e">
        <f>E26+E27+E28+E29</f>
        <v>#REF!</v>
      </c>
    </row>
    <row r="26" spans="1:6" ht="25.5" customHeight="1">
      <c r="A26" s="102" t="s">
        <v>140</v>
      </c>
      <c r="B26" s="130" t="s">
        <v>771</v>
      </c>
      <c r="C26" s="104" t="s">
        <v>271</v>
      </c>
      <c r="D26" s="117" t="e">
        <f>#REF!</f>
        <v>#REF!</v>
      </c>
      <c r="E26" s="117" t="e">
        <f>#REF!</f>
        <v>#REF!</v>
      </c>
    </row>
    <row r="27" spans="1:6" ht="25.5" customHeight="1">
      <c r="A27" s="102" t="s">
        <v>131</v>
      </c>
      <c r="B27" s="60" t="s">
        <v>772</v>
      </c>
      <c r="C27" s="104" t="s">
        <v>272</v>
      </c>
      <c r="D27" s="117" t="e">
        <f>#REF!</f>
        <v>#REF!</v>
      </c>
      <c r="E27" s="117" t="e">
        <f>#REF!</f>
        <v>#REF!</v>
      </c>
    </row>
    <row r="28" spans="1:6" ht="25.5" customHeight="1">
      <c r="A28" s="149" t="s">
        <v>132</v>
      </c>
      <c r="B28" s="114" t="s">
        <v>773</v>
      </c>
      <c r="C28" s="150" t="s">
        <v>273</v>
      </c>
      <c r="D28" s="117" t="e">
        <f>#REF!</f>
        <v>#REF!</v>
      </c>
      <c r="E28" s="117" t="e">
        <f>#REF!</f>
        <v>#REF!</v>
      </c>
    </row>
    <row r="29" spans="1:6" ht="25.5" customHeight="1">
      <c r="A29" s="149" t="s">
        <v>627</v>
      </c>
      <c r="B29" s="114" t="s">
        <v>774</v>
      </c>
      <c r="C29" s="150" t="s">
        <v>320</v>
      </c>
      <c r="D29" s="117" t="e">
        <f>#REF!</f>
        <v>#REF!</v>
      </c>
      <c r="E29" s="117" t="e">
        <f>#REF!</f>
        <v>#REF!</v>
      </c>
    </row>
    <row r="30" spans="1:6" ht="25.5" customHeight="1">
      <c r="A30" s="68" t="s">
        <v>141</v>
      </c>
      <c r="B30" s="138" t="s">
        <v>678</v>
      </c>
      <c r="C30" s="105" t="s">
        <v>274</v>
      </c>
      <c r="D30" s="146" t="e">
        <f>D32++D33+D34+D35+D36+D37+D38+D39+D40+D41+D42</f>
        <v>#REF!</v>
      </c>
      <c r="E30" s="146" t="e">
        <f>E32++E33+E34+E35+E36+E37+E38+E39+E40+E41+E42</f>
        <v>#REF!</v>
      </c>
      <c r="F30" s="42"/>
    </row>
    <row r="31" spans="1:6" s="106" customFormat="1" ht="31.5">
      <c r="A31" s="110" t="str">
        <f>A1</f>
        <v xml:space="preserve">Ident. a </v>
      </c>
      <c r="B31" s="110" t="s">
        <v>687</v>
      </c>
      <c r="C31" s="111" t="s">
        <v>688</v>
      </c>
      <c r="D31" s="110" t="s">
        <v>689</v>
      </c>
      <c r="E31" s="110" t="s">
        <v>690</v>
      </c>
    </row>
    <row r="32" spans="1:6" ht="25.5" customHeight="1">
      <c r="A32" s="102" t="s">
        <v>142</v>
      </c>
      <c r="B32" s="114" t="s">
        <v>775</v>
      </c>
      <c r="C32" s="104" t="s">
        <v>275</v>
      </c>
      <c r="D32" s="117" t="e">
        <f>#REF!</f>
        <v>#REF!</v>
      </c>
      <c r="E32" s="117" t="e">
        <f>#REF!</f>
        <v>#REF!</v>
      </c>
    </row>
    <row r="33" spans="1:17" ht="25.5" customHeight="1">
      <c r="A33" s="102" t="s">
        <v>305</v>
      </c>
      <c r="B33" s="114" t="s">
        <v>671</v>
      </c>
      <c r="C33" s="104" t="s">
        <v>276</v>
      </c>
      <c r="D33" s="117" t="e">
        <f>#REF!</f>
        <v>#REF!</v>
      </c>
      <c r="E33" s="117" t="e">
        <f>#REF!</f>
        <v>#REF!</v>
      </c>
    </row>
    <row r="34" spans="1:17" ht="25.5" customHeight="1">
      <c r="A34" s="102" t="s">
        <v>306</v>
      </c>
      <c r="B34" s="114" t="s">
        <v>776</v>
      </c>
      <c r="C34" s="104" t="s">
        <v>277</v>
      </c>
      <c r="D34" s="117" t="e">
        <f>#REF!</f>
        <v>#REF!</v>
      </c>
      <c r="E34" s="117" t="e">
        <f>#REF!</f>
        <v>#REF!</v>
      </c>
    </row>
    <row r="35" spans="1:17" ht="25.5" customHeight="1">
      <c r="A35" s="102" t="s">
        <v>304</v>
      </c>
      <c r="B35" s="114" t="s">
        <v>777</v>
      </c>
      <c r="C35" s="104" t="s">
        <v>278</v>
      </c>
      <c r="D35" s="117" t="e">
        <f>#REF!</f>
        <v>#REF!</v>
      </c>
      <c r="E35" s="117" t="e">
        <f>#REF!</f>
        <v>#REF!</v>
      </c>
    </row>
    <row r="36" spans="1:17" ht="25.5" customHeight="1">
      <c r="A36" s="102" t="s">
        <v>114</v>
      </c>
      <c r="B36" s="114" t="s">
        <v>701</v>
      </c>
      <c r="C36" s="104" t="s">
        <v>279</v>
      </c>
      <c r="D36" s="117" t="e">
        <f>#REF!</f>
        <v>#REF!</v>
      </c>
      <c r="E36" s="117" t="e">
        <f>#REF!</f>
        <v>#REF!</v>
      </c>
    </row>
    <row r="37" spans="1:17" ht="25.5" customHeight="1">
      <c r="A37" s="102" t="s">
        <v>316</v>
      </c>
      <c r="B37" s="114" t="s">
        <v>702</v>
      </c>
      <c r="C37" s="104" t="s">
        <v>280</v>
      </c>
      <c r="D37" s="117" t="e">
        <f>#REF!</f>
        <v>#REF!</v>
      </c>
      <c r="E37" s="117" t="e">
        <f>#REF!</f>
        <v>#REF!</v>
      </c>
    </row>
    <row r="38" spans="1:17" ht="25.5" customHeight="1">
      <c r="A38" s="102" t="s">
        <v>315</v>
      </c>
      <c r="B38" s="114" t="s">
        <v>778</v>
      </c>
      <c r="C38" s="104" t="s">
        <v>281</v>
      </c>
      <c r="D38" s="117" t="e">
        <f>#REF!</f>
        <v>#REF!</v>
      </c>
      <c r="E38" s="117" t="e">
        <f>#REF!</f>
        <v>#REF!</v>
      </c>
    </row>
    <row r="39" spans="1:17" ht="25.5" customHeight="1">
      <c r="A39" s="102" t="s">
        <v>314</v>
      </c>
      <c r="B39" s="114" t="s">
        <v>703</v>
      </c>
      <c r="C39" s="104" t="s">
        <v>282</v>
      </c>
      <c r="D39" s="117" t="e">
        <f>#REF!</f>
        <v>#REF!</v>
      </c>
      <c r="E39" s="117" t="e">
        <f>#REF!</f>
        <v>#REF!</v>
      </c>
    </row>
    <row r="40" spans="1:17" ht="25.5" customHeight="1">
      <c r="A40" s="102" t="s">
        <v>317</v>
      </c>
      <c r="B40" s="114" t="s">
        <v>779</v>
      </c>
      <c r="C40" s="104" t="s">
        <v>283</v>
      </c>
      <c r="D40" s="117" t="e">
        <f>#REF!</f>
        <v>#REF!</v>
      </c>
      <c r="E40" s="117" t="e">
        <f>#REF!</f>
        <v>#REF!</v>
      </c>
    </row>
    <row r="41" spans="1:17" ht="25.5" customHeight="1">
      <c r="A41" s="102" t="s">
        <v>318</v>
      </c>
      <c r="B41" s="114" t="s">
        <v>704</v>
      </c>
      <c r="C41" s="104" t="s">
        <v>284</v>
      </c>
      <c r="D41" s="117" t="e">
        <f>#REF!</f>
        <v>#REF!</v>
      </c>
      <c r="E41" s="117" t="e">
        <f>#REF!</f>
        <v>#REF!</v>
      </c>
    </row>
    <row r="42" spans="1:17" ht="25.5" customHeight="1">
      <c r="A42" s="102" t="s">
        <v>535</v>
      </c>
      <c r="B42" s="114" t="s">
        <v>705</v>
      </c>
      <c r="C42" s="104" t="s">
        <v>285</v>
      </c>
      <c r="D42" s="117" t="e">
        <f>#REF!</f>
        <v>#REF!</v>
      </c>
      <c r="E42" s="117" t="e">
        <f>#REF!</f>
        <v>#REF!</v>
      </c>
    </row>
    <row r="43" spans="1:17" ht="25.5" customHeight="1">
      <c r="A43" s="68" t="s">
        <v>124</v>
      </c>
      <c r="B43" s="101" t="s">
        <v>679</v>
      </c>
      <c r="C43" s="143" t="s">
        <v>286</v>
      </c>
      <c r="D43" s="146" t="e">
        <f>D44+D45+D46+D47+D48+D49+D50+D51+D52+D53</f>
        <v>#REF!</v>
      </c>
      <c r="E43" s="146" t="e">
        <f>E44+E45+E46+E47+E48+E49+E50+E51+E52+E53</f>
        <v>#REF!</v>
      </c>
      <c r="P43" s="14"/>
      <c r="Q43" s="14"/>
    </row>
    <row r="44" spans="1:17" ht="25.5" customHeight="1">
      <c r="A44" s="102" t="s">
        <v>144</v>
      </c>
      <c r="B44" s="114" t="s">
        <v>780</v>
      </c>
      <c r="C44" s="104" t="s">
        <v>287</v>
      </c>
      <c r="D44" s="117" t="e">
        <f>#REF!</f>
        <v>#REF!</v>
      </c>
      <c r="E44" s="117" t="e">
        <f>#REF!</f>
        <v>#REF!</v>
      </c>
    </row>
    <row r="45" spans="1:17" ht="25.5" customHeight="1">
      <c r="A45" s="102" t="s">
        <v>111</v>
      </c>
      <c r="B45" s="114" t="s">
        <v>671</v>
      </c>
      <c r="C45" s="104" t="s">
        <v>288</v>
      </c>
      <c r="D45" s="117" t="e">
        <f>#REF!</f>
        <v>#REF!</v>
      </c>
      <c r="E45" s="117" t="e">
        <f>#REF!</f>
        <v>#REF!</v>
      </c>
    </row>
    <row r="46" spans="1:17" ht="25.5" customHeight="1">
      <c r="A46" s="115" t="s">
        <v>306</v>
      </c>
      <c r="B46" s="114" t="s">
        <v>781</v>
      </c>
      <c r="C46" s="104" t="s">
        <v>289</v>
      </c>
      <c r="D46" s="117" t="e">
        <f>#REF!</f>
        <v>#REF!</v>
      </c>
      <c r="E46" s="117" t="e">
        <f>#REF!</f>
        <v>#REF!</v>
      </c>
    </row>
    <row r="47" spans="1:17" ht="25.5" customHeight="1">
      <c r="A47" s="115" t="s">
        <v>319</v>
      </c>
      <c r="B47" s="114" t="s">
        <v>782</v>
      </c>
      <c r="C47" s="104" t="s">
        <v>290</v>
      </c>
      <c r="D47" s="117" t="e">
        <f>#REF!</f>
        <v>#REF!</v>
      </c>
      <c r="E47" s="117" t="e">
        <f>#REF!</f>
        <v>#REF!</v>
      </c>
    </row>
    <row r="48" spans="1:17" ht="25.5" customHeight="1">
      <c r="A48" s="102" t="s">
        <v>307</v>
      </c>
      <c r="B48" s="114" t="s">
        <v>706</v>
      </c>
      <c r="C48" s="104" t="s">
        <v>291</v>
      </c>
      <c r="D48" s="117" t="e">
        <f>#REF!</f>
        <v>#REF!</v>
      </c>
      <c r="E48" s="117" t="e">
        <f>#REF!</f>
        <v>#REF!</v>
      </c>
    </row>
    <row r="49" spans="1:5" ht="25.5" customHeight="1">
      <c r="A49" s="115" t="s">
        <v>316</v>
      </c>
      <c r="B49" s="114" t="s">
        <v>783</v>
      </c>
      <c r="C49" s="104" t="s">
        <v>292</v>
      </c>
      <c r="D49" s="117" t="e">
        <f>#REF!</f>
        <v>#REF!</v>
      </c>
      <c r="E49" s="117" t="e">
        <f>#REF!</f>
        <v>#REF!</v>
      </c>
    </row>
    <row r="50" spans="1:5" ht="25.5" customHeight="1">
      <c r="A50" s="115" t="s">
        <v>315</v>
      </c>
      <c r="B50" s="114" t="s">
        <v>784</v>
      </c>
      <c r="C50" s="104" t="s">
        <v>328</v>
      </c>
      <c r="D50" s="117" t="e">
        <f>#REF!</f>
        <v>#REF!</v>
      </c>
      <c r="E50" s="117" t="e">
        <f>#REF!</f>
        <v>#REF!</v>
      </c>
    </row>
    <row r="51" spans="1:5" ht="25.5" customHeight="1">
      <c r="A51" s="115" t="s">
        <v>314</v>
      </c>
      <c r="B51" s="114" t="s">
        <v>785</v>
      </c>
      <c r="C51" s="104" t="s">
        <v>293</v>
      </c>
      <c r="D51" s="117" t="e">
        <f>#REF!</f>
        <v>#REF!</v>
      </c>
      <c r="E51" s="117" t="e">
        <f>#REF!</f>
        <v>#REF!</v>
      </c>
    </row>
    <row r="52" spans="1:5" ht="25.5" customHeight="1">
      <c r="A52" s="115" t="s">
        <v>143</v>
      </c>
      <c r="B52" s="114" t="s">
        <v>786</v>
      </c>
      <c r="C52" s="104" t="s">
        <v>294</v>
      </c>
      <c r="D52" s="117" t="e">
        <f>#REF!</f>
        <v>#REF!</v>
      </c>
      <c r="E52" s="117" t="e">
        <f>#REF!</f>
        <v>#REF!</v>
      </c>
    </row>
    <row r="53" spans="1:5" ht="26.25" customHeight="1">
      <c r="A53" s="142" t="s">
        <v>675</v>
      </c>
      <c r="B53" s="114" t="s">
        <v>787</v>
      </c>
      <c r="C53" s="104" t="s">
        <v>625</v>
      </c>
      <c r="D53" s="117" t="e">
        <f>#REF!</f>
        <v>#REF!</v>
      </c>
      <c r="E53" s="117" t="e">
        <f>#REF!</f>
        <v>#REF!</v>
      </c>
    </row>
    <row r="54" spans="1:5" ht="25.5" customHeight="1">
      <c r="A54" s="112" t="s">
        <v>145</v>
      </c>
      <c r="B54" s="113" t="s">
        <v>788</v>
      </c>
      <c r="C54" s="143" t="s">
        <v>329</v>
      </c>
      <c r="D54" s="147" t="e">
        <f>#REF!</f>
        <v>#REF!</v>
      </c>
      <c r="E54" s="147" t="e">
        <f>#REF!</f>
        <v>#REF!</v>
      </c>
    </row>
    <row r="55" spans="1:5" ht="25.5" customHeight="1">
      <c r="A55" s="112" t="s">
        <v>39</v>
      </c>
      <c r="B55" s="139" t="s">
        <v>789</v>
      </c>
      <c r="C55" s="143" t="s">
        <v>330</v>
      </c>
      <c r="D55" s="147" t="e">
        <f>D56+D57</f>
        <v>#REF!</v>
      </c>
      <c r="E55" s="147" t="e">
        <f>E56+E57</f>
        <v>#REF!</v>
      </c>
    </row>
    <row r="56" spans="1:5" ht="25.5" customHeight="1">
      <c r="A56" s="115" t="s">
        <v>40</v>
      </c>
      <c r="B56" s="114" t="s">
        <v>790</v>
      </c>
      <c r="C56" s="104" t="s">
        <v>626</v>
      </c>
      <c r="D56" s="117" t="e">
        <f>#REF!</f>
        <v>#REF!</v>
      </c>
      <c r="E56" s="117" t="e">
        <f>#REF!</f>
        <v>#REF!</v>
      </c>
    </row>
    <row r="57" spans="1:5" ht="25.5" customHeight="1">
      <c r="A57" s="115" t="s">
        <v>126</v>
      </c>
      <c r="B57" s="114" t="s">
        <v>791</v>
      </c>
      <c r="C57" s="104" t="s">
        <v>35</v>
      </c>
      <c r="D57" s="117" t="e">
        <f>#REF!</f>
        <v>#REF!</v>
      </c>
      <c r="E57" s="117" t="e">
        <f>#REF!</f>
        <v>#REF!</v>
      </c>
    </row>
    <row r="58" spans="1:5" ht="25.5" customHeight="1">
      <c r="A58" s="112" t="s">
        <v>125</v>
      </c>
      <c r="B58" s="139" t="s">
        <v>792</v>
      </c>
      <c r="C58" s="143" t="s">
        <v>36</v>
      </c>
      <c r="D58" s="146" t="e">
        <f>D59+D60+D61+D62</f>
        <v>#REF!</v>
      </c>
      <c r="E58" s="146" t="e">
        <f>E59+E60+E61+E62</f>
        <v>#REF!</v>
      </c>
    </row>
    <row r="59" spans="1:5" ht="25.5" customHeight="1">
      <c r="A59" s="115" t="s">
        <v>323</v>
      </c>
      <c r="B59" s="114" t="s">
        <v>793</v>
      </c>
      <c r="C59" s="104" t="s">
        <v>37</v>
      </c>
      <c r="D59" s="117" t="e">
        <f>#REF!</f>
        <v>#REF!</v>
      </c>
      <c r="E59" s="117" t="e">
        <f>#REF!</f>
        <v>#REF!</v>
      </c>
    </row>
    <row r="60" spans="1:5" ht="25.5" customHeight="1">
      <c r="A60" s="115" t="s">
        <v>131</v>
      </c>
      <c r="B60" s="114" t="s">
        <v>794</v>
      </c>
      <c r="C60" s="104" t="s">
        <v>38</v>
      </c>
      <c r="D60" s="117" t="e">
        <f>#REF!</f>
        <v>#REF!</v>
      </c>
      <c r="E60" s="117" t="e">
        <f>#REF!</f>
        <v>#REF!</v>
      </c>
    </row>
    <row r="61" spans="1:5" ht="25.5" customHeight="1">
      <c r="A61" s="115" t="s">
        <v>132</v>
      </c>
      <c r="B61" s="114" t="s">
        <v>795</v>
      </c>
      <c r="C61" s="104" t="s">
        <v>699</v>
      </c>
      <c r="D61" s="117" t="e">
        <f>#REF!</f>
        <v>#REF!</v>
      </c>
      <c r="E61" s="117" t="e">
        <f>#REF!</f>
        <v>#REF!</v>
      </c>
    </row>
    <row r="62" spans="1:5" ht="25.5" customHeight="1">
      <c r="A62" s="115" t="s">
        <v>627</v>
      </c>
      <c r="B62" s="114" t="s">
        <v>796</v>
      </c>
      <c r="C62" s="104" t="s">
        <v>700</v>
      </c>
      <c r="D62" s="117" t="e">
        <f>#REF!</f>
        <v>#REF!</v>
      </c>
      <c r="E62" s="117" t="e">
        <f>#REF!</f>
        <v>#REF!</v>
      </c>
    </row>
    <row r="63" spans="1:5">
      <c r="A63" s="15"/>
      <c r="B63" s="16"/>
      <c r="C63" s="17"/>
      <c r="D63" s="14"/>
    </row>
    <row r="64" spans="1:5">
      <c r="A64" s="15"/>
      <c r="B64" s="16"/>
      <c r="C64" s="17"/>
      <c r="D64" s="14"/>
    </row>
    <row r="65" spans="1:4">
      <c r="A65" s="15"/>
      <c r="B65" s="16"/>
      <c r="C65" s="17"/>
      <c r="D65" s="14"/>
    </row>
    <row r="66" spans="1:4">
      <c r="A66" s="15"/>
      <c r="B66" s="16"/>
      <c r="C66" s="17"/>
      <c r="D66" s="14"/>
    </row>
    <row r="67" spans="1:4">
      <c r="A67" s="15"/>
      <c r="B67" s="16"/>
      <c r="C67" s="17"/>
      <c r="D67" s="14"/>
    </row>
    <row r="68" spans="1:4">
      <c r="A68" s="15"/>
      <c r="B68" s="16"/>
      <c r="C68" s="17"/>
      <c r="D68" s="14"/>
    </row>
    <row r="69" spans="1:4">
      <c r="A69" s="15"/>
      <c r="B69" s="16"/>
      <c r="C69" s="17"/>
      <c r="D69" s="14"/>
    </row>
    <row r="70" spans="1:4">
      <c r="A70" s="15"/>
      <c r="B70" s="16"/>
      <c r="C70" s="17"/>
      <c r="D70" s="14"/>
    </row>
    <row r="71" spans="1:4">
      <c r="A71" s="15"/>
      <c r="B71" s="16"/>
      <c r="C71" s="17"/>
      <c r="D71" s="14"/>
    </row>
    <row r="72" spans="1:4">
      <c r="A72" s="15"/>
      <c r="B72" s="16"/>
      <c r="C72" s="17"/>
      <c r="D72" s="14"/>
    </row>
    <row r="73" spans="1:4">
      <c r="A73" s="15"/>
      <c r="B73" s="16"/>
      <c r="C73" s="17"/>
      <c r="D73" s="14"/>
    </row>
    <row r="74" spans="1:4">
      <c r="A74" s="15"/>
      <c r="B74" s="16"/>
      <c r="C74" s="17"/>
      <c r="D74" s="14"/>
    </row>
    <row r="75" spans="1:4">
      <c r="A75" s="15"/>
      <c r="B75" s="16"/>
      <c r="C75" s="17"/>
      <c r="D75" s="14"/>
    </row>
    <row r="76" spans="1:4">
      <c r="A76" s="15"/>
      <c r="B76" s="16"/>
      <c r="C76" s="17"/>
      <c r="D76" s="14"/>
    </row>
    <row r="77" spans="1:4">
      <c r="A77" s="15"/>
      <c r="B77" s="16"/>
      <c r="C77" s="17"/>
      <c r="D77" s="14"/>
    </row>
    <row r="78" spans="1:4">
      <c r="A78" s="15"/>
      <c r="B78" s="16"/>
      <c r="C78" s="17"/>
      <c r="D78" s="14"/>
    </row>
    <row r="79" spans="1:4">
      <c r="A79" s="15"/>
      <c r="B79" s="16"/>
      <c r="C79" s="17"/>
      <c r="D79" s="14"/>
    </row>
    <row r="80" spans="1:4">
      <c r="A80" s="15"/>
      <c r="B80" s="16"/>
      <c r="C80" s="17"/>
      <c r="D80" s="14"/>
    </row>
    <row r="81" spans="1:4">
      <c r="A81" s="15"/>
      <c r="B81" s="16"/>
      <c r="C81" s="17"/>
      <c r="D81" s="14"/>
    </row>
    <row r="82" spans="1:4">
      <c r="A82" s="15"/>
      <c r="B82" s="16"/>
      <c r="C82" s="17"/>
      <c r="D82" s="14"/>
    </row>
    <row r="83" spans="1:4">
      <c r="A83" s="15"/>
      <c r="B83" s="16"/>
      <c r="C83" s="17"/>
      <c r="D83" s="14"/>
    </row>
    <row r="84" spans="1:4">
      <c r="A84" s="15"/>
      <c r="B84" s="16"/>
      <c r="C84" s="17"/>
      <c r="D84" s="14"/>
    </row>
    <row r="85" spans="1:4">
      <c r="A85" s="15"/>
      <c r="B85" s="16"/>
      <c r="C85" s="17"/>
      <c r="D85" s="14"/>
    </row>
    <row r="86" spans="1:4">
      <c r="A86" s="15"/>
      <c r="B86" s="16"/>
      <c r="C86" s="17"/>
      <c r="D86" s="14"/>
    </row>
    <row r="87" spans="1:4">
      <c r="A87" s="15"/>
      <c r="B87" s="16"/>
      <c r="C87" s="17"/>
      <c r="D87" s="14"/>
    </row>
    <row r="88" spans="1:4">
      <c r="A88" s="15"/>
      <c r="B88" s="16"/>
      <c r="C88" s="17"/>
      <c r="D88" s="14"/>
    </row>
    <row r="89" spans="1:4">
      <c r="A89" s="15"/>
      <c r="B89" s="16"/>
      <c r="C89" s="17"/>
      <c r="D89" s="14"/>
    </row>
    <row r="90" spans="1:4">
      <c r="A90" s="15"/>
      <c r="B90" s="16"/>
      <c r="C90" s="17"/>
      <c r="D90" s="14"/>
    </row>
    <row r="91" spans="1:4">
      <c r="A91" s="15"/>
      <c r="B91" s="16"/>
      <c r="C91" s="17"/>
      <c r="D91" s="14"/>
    </row>
    <row r="92" spans="1:4">
      <c r="A92" s="15"/>
      <c r="B92" s="16"/>
      <c r="C92" s="17"/>
      <c r="D92" s="14"/>
    </row>
    <row r="93" spans="1:4">
      <c r="A93" s="15"/>
      <c r="B93" s="16"/>
      <c r="C93" s="17"/>
      <c r="D93" s="14"/>
    </row>
    <row r="94" spans="1:4">
      <c r="A94" s="15"/>
      <c r="B94" s="16"/>
      <c r="C94" s="17"/>
      <c r="D94" s="14"/>
    </row>
    <row r="95" spans="1:4">
      <c r="A95" s="15"/>
      <c r="B95" s="16"/>
      <c r="C95" s="17"/>
      <c r="D95" s="14"/>
    </row>
    <row r="96" spans="1:4">
      <c r="A96" s="15"/>
      <c r="B96" s="16"/>
      <c r="C96" s="17"/>
      <c r="D96" s="14"/>
    </row>
    <row r="97" spans="1:4">
      <c r="A97" s="15"/>
      <c r="B97" s="16"/>
      <c r="C97" s="17"/>
      <c r="D97" s="14"/>
    </row>
    <row r="98" spans="1:4">
      <c r="A98" s="15"/>
      <c r="B98" s="16"/>
      <c r="C98" s="17"/>
      <c r="D98" s="14"/>
    </row>
    <row r="99" spans="1:4">
      <c r="A99" s="15"/>
      <c r="B99" s="16"/>
      <c r="C99" s="17"/>
      <c r="D99" s="14"/>
    </row>
    <row r="100" spans="1:4">
      <c r="A100" s="15"/>
      <c r="B100" s="16"/>
      <c r="C100" s="17"/>
      <c r="D100" s="14"/>
    </row>
    <row r="101" spans="1:4">
      <c r="A101" s="15"/>
      <c r="B101" s="16"/>
      <c r="C101" s="17"/>
      <c r="D101" s="14"/>
    </row>
    <row r="102" spans="1:4">
      <c r="A102" s="15"/>
      <c r="B102" s="16"/>
      <c r="C102" s="17"/>
      <c r="D102" s="14"/>
    </row>
    <row r="103" spans="1:4">
      <c r="A103" s="15"/>
      <c r="B103" s="16"/>
      <c r="C103" s="17"/>
      <c r="D103" s="14"/>
    </row>
    <row r="104" spans="1:4">
      <c r="A104" s="15"/>
      <c r="B104" s="16"/>
      <c r="C104" s="17"/>
      <c r="D104" s="14"/>
    </row>
    <row r="105" spans="1:4">
      <c r="A105" s="15"/>
      <c r="B105" s="16"/>
      <c r="C105" s="17"/>
      <c r="D105" s="14"/>
    </row>
    <row r="106" spans="1:4">
      <c r="A106" s="15"/>
      <c r="B106" s="16"/>
      <c r="C106" s="17"/>
      <c r="D106" s="14"/>
    </row>
    <row r="107" spans="1:4">
      <c r="A107" s="15"/>
      <c r="B107" s="16"/>
      <c r="C107" s="17"/>
      <c r="D107" s="14"/>
    </row>
    <row r="108" spans="1:4">
      <c r="A108" s="15"/>
      <c r="B108" s="16"/>
      <c r="C108" s="17"/>
      <c r="D108" s="14"/>
    </row>
    <row r="109" spans="1:4">
      <c r="A109" s="15"/>
      <c r="B109" s="16"/>
      <c r="C109" s="17"/>
      <c r="D109" s="14"/>
    </row>
    <row r="110" spans="1:4">
      <c r="A110" s="15"/>
      <c r="B110" s="16"/>
      <c r="C110" s="17"/>
      <c r="D110" s="14"/>
    </row>
    <row r="111" spans="1:4">
      <c r="A111" s="15"/>
      <c r="B111" s="16"/>
      <c r="C111" s="17"/>
      <c r="D111" s="14"/>
    </row>
    <row r="112" spans="1:4">
      <c r="A112" s="15"/>
      <c r="B112" s="16"/>
      <c r="C112" s="17"/>
      <c r="D112" s="14"/>
    </row>
    <row r="113" spans="1:4">
      <c r="A113" s="15"/>
      <c r="B113" s="16"/>
      <c r="C113" s="17"/>
      <c r="D113" s="14"/>
    </row>
    <row r="114" spans="1:4">
      <c r="A114" s="15"/>
      <c r="B114" s="16"/>
      <c r="C114" s="17"/>
      <c r="D114" s="14"/>
    </row>
    <row r="115" spans="1:4">
      <c r="A115" s="15"/>
      <c r="B115" s="16"/>
      <c r="C115" s="17"/>
      <c r="D115" s="14"/>
    </row>
    <row r="116" spans="1:4">
      <c r="A116" s="15"/>
      <c r="B116" s="16"/>
      <c r="C116" s="17"/>
      <c r="D116" s="14"/>
    </row>
    <row r="117" spans="1:4">
      <c r="A117" s="15"/>
      <c r="B117" s="16"/>
      <c r="C117" s="17"/>
      <c r="D117" s="14"/>
    </row>
    <row r="118" spans="1:4">
      <c r="A118" s="15"/>
      <c r="B118" s="16"/>
      <c r="C118" s="17"/>
      <c r="D118" s="14"/>
    </row>
    <row r="119" spans="1:4">
      <c r="A119" s="15"/>
      <c r="B119" s="16"/>
      <c r="C119" s="17"/>
      <c r="D119" s="14"/>
    </row>
    <row r="120" spans="1:4">
      <c r="A120" s="15"/>
      <c r="B120" s="16"/>
      <c r="C120" s="17"/>
      <c r="D120" s="14"/>
    </row>
    <row r="121" spans="1:4">
      <c r="A121" s="15"/>
      <c r="B121" s="16"/>
      <c r="C121" s="17"/>
      <c r="D121" s="14"/>
    </row>
    <row r="122" spans="1:4">
      <c r="A122" s="15"/>
      <c r="B122" s="16"/>
      <c r="C122" s="17"/>
      <c r="D122" s="14"/>
    </row>
    <row r="123" spans="1:4">
      <c r="A123" s="15"/>
      <c r="B123" s="16"/>
      <c r="C123" s="17"/>
      <c r="D123" s="14"/>
    </row>
    <row r="124" spans="1:4">
      <c r="A124" s="15"/>
      <c r="B124" s="16"/>
      <c r="C124" s="17"/>
      <c r="D124" s="14"/>
    </row>
    <row r="125" spans="1:4">
      <c r="A125" s="15"/>
      <c r="B125" s="16"/>
      <c r="C125" s="17"/>
      <c r="D125" s="14"/>
    </row>
    <row r="126" spans="1:4">
      <c r="A126" s="15"/>
      <c r="B126" s="16"/>
      <c r="C126" s="17"/>
      <c r="D126" s="14"/>
    </row>
    <row r="127" spans="1:4">
      <c r="A127" s="15"/>
      <c r="B127" s="16"/>
      <c r="C127" s="17"/>
      <c r="D127" s="14"/>
    </row>
    <row r="128" spans="1:4">
      <c r="A128" s="15"/>
      <c r="B128" s="16"/>
      <c r="C128" s="17"/>
      <c r="D128" s="14"/>
    </row>
    <row r="129" spans="1:4">
      <c r="A129" s="15"/>
      <c r="B129" s="16"/>
      <c r="C129" s="17"/>
      <c r="D129" s="15"/>
    </row>
    <row r="130" spans="1:4">
      <c r="A130" s="15"/>
      <c r="B130" s="16"/>
      <c r="C130" s="17"/>
      <c r="D130" s="15"/>
    </row>
    <row r="131" spans="1:4">
      <c r="A131" s="15"/>
      <c r="B131" s="16"/>
      <c r="C131" s="17"/>
      <c r="D131" s="15"/>
    </row>
    <row r="132" spans="1:4">
      <c r="A132" s="15"/>
      <c r="B132" s="16"/>
      <c r="C132" s="17"/>
      <c r="D132" s="15"/>
    </row>
    <row r="133" spans="1:4">
      <c r="A133" s="15"/>
      <c r="B133" s="16"/>
      <c r="C133" s="17"/>
      <c r="D133" s="15"/>
    </row>
    <row r="134" spans="1:4">
      <c r="A134" s="15"/>
      <c r="B134" s="16"/>
      <c r="C134" s="17"/>
      <c r="D134" s="15"/>
    </row>
    <row r="135" spans="1:4">
      <c r="A135" s="15"/>
      <c r="B135" s="16"/>
      <c r="C135" s="17"/>
      <c r="D135" s="15"/>
    </row>
    <row r="136" spans="1:4">
      <c r="A136" s="15"/>
      <c r="B136" s="16"/>
      <c r="C136" s="17"/>
      <c r="D136" s="15"/>
    </row>
    <row r="137" spans="1:4">
      <c r="A137" s="15"/>
      <c r="B137" s="16"/>
      <c r="C137" s="17"/>
      <c r="D137" s="15"/>
    </row>
    <row r="138" spans="1:4">
      <c r="A138" s="15"/>
      <c r="B138" s="16"/>
      <c r="C138" s="17"/>
      <c r="D138" s="15"/>
    </row>
    <row r="139" spans="1:4">
      <c r="A139" s="15"/>
      <c r="B139" s="16"/>
      <c r="C139" s="17"/>
      <c r="D139" s="15"/>
    </row>
    <row r="140" spans="1:4">
      <c r="A140" s="15"/>
      <c r="B140" s="16"/>
      <c r="C140" s="17"/>
      <c r="D140" s="15"/>
    </row>
    <row r="141" spans="1:4">
      <c r="A141" s="15"/>
      <c r="B141" s="16"/>
      <c r="C141" s="17"/>
      <c r="D141" s="15"/>
    </row>
    <row r="142" spans="1:4">
      <c r="A142" s="15"/>
      <c r="B142" s="16"/>
      <c r="C142" s="17"/>
      <c r="D142" s="15"/>
    </row>
    <row r="143" spans="1:4">
      <c r="A143" s="15"/>
      <c r="B143" s="16"/>
      <c r="C143" s="17"/>
      <c r="D143" s="15"/>
    </row>
    <row r="144" spans="1:4">
      <c r="A144" s="15"/>
      <c r="B144" s="16"/>
      <c r="C144" s="17"/>
      <c r="D144" s="15"/>
    </row>
    <row r="145" spans="1:4">
      <c r="A145" s="15"/>
      <c r="B145" s="16"/>
      <c r="C145" s="17"/>
      <c r="D145" s="15"/>
    </row>
    <row r="146" spans="1:4">
      <c r="A146" s="15"/>
      <c r="B146" s="16"/>
      <c r="C146" s="17"/>
      <c r="D146" s="15"/>
    </row>
    <row r="147" spans="1:4">
      <c r="A147" s="15"/>
      <c r="B147" s="16"/>
      <c r="C147" s="17"/>
      <c r="D147" s="15"/>
    </row>
    <row r="148" spans="1:4">
      <c r="A148" s="15"/>
      <c r="B148" s="16"/>
      <c r="C148" s="17"/>
      <c r="D148" s="15"/>
    </row>
    <row r="149" spans="1:4">
      <c r="A149" s="15"/>
      <c r="B149" s="16"/>
      <c r="C149" s="17"/>
      <c r="D149" s="15"/>
    </row>
    <row r="150" spans="1:4">
      <c r="A150" s="15"/>
      <c r="B150" s="16"/>
      <c r="C150" s="17"/>
      <c r="D150" s="15"/>
    </row>
    <row r="151" spans="1:4">
      <c r="A151" s="15"/>
      <c r="B151" s="16"/>
      <c r="C151" s="17"/>
      <c r="D151" s="15"/>
    </row>
    <row r="152" spans="1:4">
      <c r="A152" s="15"/>
      <c r="B152" s="16"/>
      <c r="C152" s="17"/>
      <c r="D152" s="15"/>
    </row>
    <row r="153" spans="1:4">
      <c r="A153" s="15"/>
      <c r="B153" s="16"/>
      <c r="C153" s="17"/>
      <c r="D153" s="15"/>
    </row>
    <row r="154" spans="1:4">
      <c r="A154" s="15"/>
      <c r="B154" s="16"/>
      <c r="C154" s="17"/>
      <c r="D154" s="15"/>
    </row>
    <row r="155" spans="1:4">
      <c r="A155" s="15"/>
      <c r="B155" s="16"/>
      <c r="C155" s="17"/>
      <c r="D155" s="15"/>
    </row>
    <row r="156" spans="1:4">
      <c r="A156" s="15"/>
      <c r="B156" s="16"/>
      <c r="C156" s="17"/>
      <c r="D156" s="15"/>
    </row>
    <row r="157" spans="1:4">
      <c r="A157" s="15"/>
      <c r="B157" s="16"/>
      <c r="C157" s="17"/>
      <c r="D157" s="15"/>
    </row>
    <row r="158" spans="1:4">
      <c r="A158" s="15"/>
      <c r="B158" s="16"/>
      <c r="C158" s="17"/>
      <c r="D158" s="15"/>
    </row>
    <row r="159" spans="1:4">
      <c r="A159" s="15"/>
      <c r="B159" s="16"/>
      <c r="C159" s="17"/>
      <c r="D159" s="15"/>
    </row>
    <row r="160" spans="1:4">
      <c r="A160" s="15"/>
      <c r="B160" s="16"/>
      <c r="C160" s="17"/>
      <c r="D160" s="15"/>
    </row>
    <row r="161" spans="1:4">
      <c r="A161" s="15"/>
      <c r="B161" s="16"/>
      <c r="C161" s="17"/>
      <c r="D161" s="15"/>
    </row>
    <row r="162" spans="1:4">
      <c r="A162" s="15"/>
      <c r="B162" s="16"/>
      <c r="C162" s="17"/>
      <c r="D162" s="15"/>
    </row>
    <row r="163" spans="1:4">
      <c r="A163" s="15"/>
      <c r="B163" s="16"/>
      <c r="C163" s="17"/>
      <c r="D163" s="15"/>
    </row>
    <row r="164" spans="1:4">
      <c r="A164" s="15"/>
      <c r="B164" s="16"/>
      <c r="C164" s="17"/>
      <c r="D164" s="15"/>
    </row>
    <row r="165" spans="1:4">
      <c r="A165" s="15"/>
      <c r="B165" s="16"/>
      <c r="C165" s="17"/>
      <c r="D165" s="15"/>
    </row>
    <row r="166" spans="1:4">
      <c r="A166" s="15"/>
      <c r="B166" s="16"/>
      <c r="C166" s="17"/>
      <c r="D166" s="15"/>
    </row>
    <row r="167" spans="1:4">
      <c r="A167" s="15"/>
      <c r="B167" s="16"/>
      <c r="C167" s="17"/>
      <c r="D167" s="15"/>
    </row>
    <row r="168" spans="1:4">
      <c r="A168" s="15"/>
      <c r="B168" s="16"/>
      <c r="C168" s="17"/>
      <c r="D168" s="15"/>
    </row>
    <row r="169" spans="1:4">
      <c r="A169" s="15"/>
      <c r="B169" s="16"/>
      <c r="C169" s="17"/>
      <c r="D169" s="15"/>
    </row>
    <row r="170" spans="1:4">
      <c r="A170" s="15"/>
      <c r="B170" s="16"/>
      <c r="C170" s="17"/>
      <c r="D170" s="15"/>
    </row>
    <row r="171" spans="1:4">
      <c r="A171" s="15"/>
      <c r="B171" s="16"/>
      <c r="C171" s="17"/>
      <c r="D171" s="15"/>
    </row>
    <row r="172" spans="1:4">
      <c r="A172" s="15"/>
      <c r="B172" s="16"/>
      <c r="C172" s="17"/>
      <c r="D172" s="15"/>
    </row>
    <row r="173" spans="1:4">
      <c r="A173" s="15"/>
      <c r="B173" s="16"/>
      <c r="C173" s="17"/>
      <c r="D173" s="15"/>
    </row>
    <row r="174" spans="1:4">
      <c r="A174" s="15"/>
      <c r="B174" s="16"/>
      <c r="C174" s="17"/>
      <c r="D174" s="15"/>
    </row>
    <row r="175" spans="1:4">
      <c r="A175" s="15"/>
      <c r="B175" s="16"/>
      <c r="C175" s="17"/>
      <c r="D175" s="15"/>
    </row>
    <row r="176" spans="1:4">
      <c r="A176" s="15"/>
      <c r="B176" s="16"/>
      <c r="C176" s="17"/>
      <c r="D176" s="15"/>
    </row>
    <row r="177" spans="1:4">
      <c r="A177" s="15"/>
      <c r="B177" s="16"/>
      <c r="C177" s="17"/>
      <c r="D177" s="15"/>
    </row>
    <row r="178" spans="1:4">
      <c r="A178" s="15"/>
      <c r="B178" s="16"/>
      <c r="C178" s="17"/>
      <c r="D178" s="15"/>
    </row>
    <row r="179" spans="1:4">
      <c r="A179" s="15"/>
      <c r="B179" s="16"/>
      <c r="C179" s="17"/>
      <c r="D179" s="15"/>
    </row>
    <row r="180" spans="1:4">
      <c r="A180" s="15"/>
      <c r="B180" s="16"/>
      <c r="C180" s="17"/>
      <c r="D180" s="15"/>
    </row>
    <row r="181" spans="1:4">
      <c r="A181" s="15"/>
      <c r="B181" s="16"/>
      <c r="C181" s="17"/>
      <c r="D181" s="15"/>
    </row>
    <row r="182" spans="1:4">
      <c r="A182" s="15"/>
      <c r="B182" s="16"/>
      <c r="C182" s="17"/>
      <c r="D182" s="15"/>
    </row>
    <row r="183" spans="1:4">
      <c r="A183" s="15"/>
      <c r="B183" s="16"/>
      <c r="C183" s="17"/>
      <c r="D183" s="15"/>
    </row>
    <row r="184" spans="1:4">
      <c r="A184" s="15"/>
      <c r="B184" s="16"/>
      <c r="C184" s="17"/>
      <c r="D184" s="15"/>
    </row>
    <row r="185" spans="1:4">
      <c r="A185" s="15"/>
      <c r="B185" s="16"/>
      <c r="C185" s="17"/>
      <c r="D185" s="15"/>
    </row>
    <row r="186" spans="1:4">
      <c r="A186" s="15"/>
      <c r="B186" s="16"/>
      <c r="C186" s="17"/>
      <c r="D186" s="15"/>
    </row>
    <row r="187" spans="1:4">
      <c r="A187" s="15"/>
      <c r="B187" s="16"/>
      <c r="C187" s="17"/>
      <c r="D187" s="15"/>
    </row>
    <row r="188" spans="1:4">
      <c r="A188" s="15"/>
      <c r="B188" s="16"/>
      <c r="C188" s="17"/>
      <c r="D188" s="15"/>
    </row>
    <row r="189" spans="1:4">
      <c r="A189" s="15"/>
      <c r="B189" s="16"/>
      <c r="C189" s="17"/>
      <c r="D189" s="15"/>
    </row>
    <row r="190" spans="1:4">
      <c r="A190" s="15"/>
      <c r="B190" s="16"/>
      <c r="C190" s="17"/>
      <c r="D190" s="15"/>
    </row>
    <row r="191" spans="1:4">
      <c r="A191" s="15"/>
      <c r="B191" s="16"/>
      <c r="C191" s="17"/>
      <c r="D191" s="15"/>
    </row>
    <row r="192" spans="1:4">
      <c r="A192" s="15"/>
      <c r="B192" s="16"/>
      <c r="C192" s="17"/>
      <c r="D192" s="15"/>
    </row>
    <row r="193" spans="1:4">
      <c r="A193" s="15"/>
      <c r="B193" s="16"/>
      <c r="C193" s="17"/>
      <c r="D193" s="15"/>
    </row>
    <row r="194" spans="1:4">
      <c r="A194" s="15"/>
      <c r="B194" s="16"/>
      <c r="C194" s="17"/>
      <c r="D194" s="15"/>
    </row>
    <row r="195" spans="1:4">
      <c r="A195" s="15"/>
      <c r="B195" s="16"/>
      <c r="C195" s="17"/>
      <c r="D195" s="15"/>
    </row>
    <row r="196" spans="1:4">
      <c r="A196" s="15"/>
      <c r="B196" s="16"/>
      <c r="C196" s="17"/>
      <c r="D196" s="15"/>
    </row>
    <row r="197" spans="1:4">
      <c r="A197" s="15"/>
      <c r="B197" s="16"/>
      <c r="C197" s="17"/>
      <c r="D197" s="15"/>
    </row>
    <row r="198" spans="1:4">
      <c r="A198" s="15"/>
      <c r="B198" s="16"/>
      <c r="C198" s="17"/>
      <c r="D198" s="15"/>
    </row>
    <row r="199" spans="1:4">
      <c r="A199" s="15"/>
      <c r="B199" s="16"/>
      <c r="C199" s="17"/>
      <c r="D199" s="15"/>
    </row>
    <row r="200" spans="1:4">
      <c r="A200" s="15"/>
      <c r="B200" s="16"/>
      <c r="C200" s="17"/>
      <c r="D200" s="15"/>
    </row>
    <row r="201" spans="1:4">
      <c r="A201" s="15"/>
      <c r="B201" s="16"/>
      <c r="C201" s="17"/>
      <c r="D201" s="15"/>
    </row>
    <row r="202" spans="1:4">
      <c r="A202" s="15"/>
      <c r="B202" s="16"/>
      <c r="C202" s="17"/>
      <c r="D202" s="15"/>
    </row>
    <row r="203" spans="1:4">
      <c r="A203" s="15"/>
      <c r="B203" s="16"/>
      <c r="C203" s="17"/>
      <c r="D203" s="15"/>
    </row>
    <row r="204" spans="1:4">
      <c r="A204" s="15"/>
      <c r="B204" s="16"/>
      <c r="C204" s="17"/>
      <c r="D204" s="15"/>
    </row>
    <row r="205" spans="1:4">
      <c r="A205" s="15"/>
      <c r="B205" s="16"/>
      <c r="C205" s="17"/>
      <c r="D205" s="15"/>
    </row>
    <row r="206" spans="1:4">
      <c r="A206" s="15"/>
      <c r="B206" s="16"/>
      <c r="C206" s="17"/>
      <c r="D206" s="15"/>
    </row>
    <row r="207" spans="1:4">
      <c r="A207" s="15"/>
      <c r="B207" s="16"/>
      <c r="C207" s="17"/>
      <c r="D207" s="15"/>
    </row>
    <row r="208" spans="1:4">
      <c r="A208" s="15"/>
      <c r="B208" s="16"/>
      <c r="C208" s="17"/>
      <c r="D208" s="15"/>
    </row>
    <row r="209" spans="1:4">
      <c r="A209" s="15"/>
      <c r="B209" s="16"/>
      <c r="C209" s="17"/>
      <c r="D209" s="15"/>
    </row>
    <row r="210" spans="1:4">
      <c r="A210" s="15"/>
      <c r="B210" s="16"/>
      <c r="C210" s="17"/>
      <c r="D210" s="15"/>
    </row>
    <row r="211" spans="1:4">
      <c r="A211" s="15"/>
      <c r="B211" s="16"/>
      <c r="C211" s="17"/>
      <c r="D211" s="15"/>
    </row>
    <row r="212" spans="1:4">
      <c r="A212" s="15"/>
      <c r="B212" s="16"/>
      <c r="C212" s="17"/>
      <c r="D212" s="15"/>
    </row>
    <row r="213" spans="1:4">
      <c r="A213" s="15"/>
      <c r="B213" s="16"/>
      <c r="C213" s="17"/>
      <c r="D213" s="15"/>
    </row>
    <row r="214" spans="1:4">
      <c r="A214" s="15"/>
      <c r="B214" s="16"/>
      <c r="C214" s="17"/>
      <c r="D214" s="15"/>
    </row>
    <row r="215" spans="1:4">
      <c r="A215" s="15"/>
      <c r="B215" s="16"/>
      <c r="C215" s="17"/>
      <c r="D215" s="15"/>
    </row>
    <row r="216" spans="1:4">
      <c r="A216" s="15"/>
      <c r="B216" s="16"/>
      <c r="C216" s="17"/>
      <c r="D216" s="15"/>
    </row>
    <row r="217" spans="1:4">
      <c r="A217" s="15"/>
      <c r="B217" s="16"/>
      <c r="C217" s="17"/>
      <c r="D217" s="15"/>
    </row>
    <row r="218" spans="1:4">
      <c r="A218" s="15"/>
      <c r="B218" s="16"/>
      <c r="C218" s="17"/>
      <c r="D218" s="15"/>
    </row>
    <row r="219" spans="1:4">
      <c r="A219" s="15"/>
      <c r="B219" s="16"/>
      <c r="C219" s="17"/>
      <c r="D219" s="15"/>
    </row>
    <row r="220" spans="1:4">
      <c r="A220" s="15"/>
      <c r="B220" s="16"/>
      <c r="C220" s="17"/>
      <c r="D220" s="15"/>
    </row>
    <row r="221" spans="1:4">
      <c r="A221" s="15"/>
      <c r="B221" s="16"/>
      <c r="C221" s="17"/>
      <c r="D221" s="15"/>
    </row>
    <row r="222" spans="1:4">
      <c r="A222" s="15"/>
      <c r="B222" s="16"/>
      <c r="C222" s="17"/>
      <c r="D222" s="15"/>
    </row>
    <row r="223" spans="1:4">
      <c r="A223" s="15"/>
      <c r="B223" s="16"/>
      <c r="C223" s="17"/>
      <c r="D223" s="15"/>
    </row>
    <row r="224" spans="1:4">
      <c r="A224" s="15"/>
      <c r="B224" s="16"/>
      <c r="C224" s="17"/>
      <c r="D224" s="15"/>
    </row>
    <row r="225" spans="1:4">
      <c r="A225" s="15"/>
      <c r="B225" s="16"/>
      <c r="C225" s="17"/>
      <c r="D225" s="15"/>
    </row>
    <row r="226" spans="1:4">
      <c r="A226" s="15"/>
      <c r="B226" s="16"/>
      <c r="C226" s="17"/>
      <c r="D226" s="15"/>
    </row>
    <row r="227" spans="1:4">
      <c r="A227" s="15"/>
      <c r="B227" s="16"/>
      <c r="C227" s="17"/>
      <c r="D227" s="15"/>
    </row>
    <row r="228" spans="1:4">
      <c r="A228" s="15"/>
      <c r="B228" s="16"/>
      <c r="C228" s="17"/>
      <c r="D228" s="15"/>
    </row>
    <row r="229" spans="1:4">
      <c r="A229" s="15"/>
      <c r="B229" s="16"/>
      <c r="C229" s="17"/>
      <c r="D229" s="15"/>
    </row>
    <row r="230" spans="1:4">
      <c r="A230" s="15"/>
      <c r="B230" s="16"/>
      <c r="C230" s="17"/>
      <c r="D230" s="15"/>
    </row>
    <row r="231" spans="1:4">
      <c r="A231" s="15"/>
      <c r="B231" s="16"/>
      <c r="C231" s="17"/>
      <c r="D231" s="15"/>
    </row>
    <row r="232" spans="1:4">
      <c r="A232" s="15"/>
      <c r="B232" s="16"/>
      <c r="C232" s="17"/>
      <c r="D232" s="15"/>
    </row>
    <row r="233" spans="1:4">
      <c r="A233" s="15"/>
      <c r="B233" s="16"/>
      <c r="C233" s="17"/>
      <c r="D233" s="15"/>
    </row>
    <row r="234" spans="1:4">
      <c r="A234" s="15"/>
      <c r="B234" s="16"/>
      <c r="C234" s="17"/>
      <c r="D234" s="15"/>
    </row>
    <row r="235" spans="1:4">
      <c r="A235" s="15"/>
      <c r="B235" s="16"/>
      <c r="C235" s="17"/>
      <c r="D235" s="15"/>
    </row>
    <row r="236" spans="1:4">
      <c r="A236" s="15"/>
      <c r="B236" s="16"/>
      <c r="C236" s="17"/>
      <c r="D236" s="15"/>
    </row>
    <row r="237" spans="1:4">
      <c r="A237" s="15"/>
      <c r="B237" s="16"/>
      <c r="C237" s="17"/>
      <c r="D237" s="15"/>
    </row>
    <row r="238" spans="1:4">
      <c r="A238" s="15"/>
      <c r="B238" s="16"/>
      <c r="C238" s="17"/>
      <c r="D238" s="15"/>
    </row>
    <row r="239" spans="1:4">
      <c r="A239" s="15"/>
      <c r="B239" s="16"/>
      <c r="C239" s="17"/>
      <c r="D239" s="15"/>
    </row>
    <row r="240" spans="1:4">
      <c r="A240" s="15"/>
      <c r="B240" s="16"/>
      <c r="C240" s="17"/>
      <c r="D240" s="15"/>
    </row>
    <row r="241" spans="1:4">
      <c r="A241" s="15"/>
      <c r="B241" s="16"/>
      <c r="C241" s="17"/>
      <c r="D241" s="15"/>
    </row>
    <row r="242" spans="1:4">
      <c r="A242" s="15"/>
      <c r="B242" s="16"/>
      <c r="C242" s="17"/>
      <c r="D242" s="15"/>
    </row>
    <row r="243" spans="1:4">
      <c r="A243" s="15"/>
      <c r="B243" s="16"/>
      <c r="C243" s="17"/>
      <c r="D243" s="15"/>
    </row>
    <row r="244" spans="1:4">
      <c r="A244" s="15"/>
      <c r="B244" s="16"/>
      <c r="C244" s="17"/>
      <c r="D244" s="15"/>
    </row>
    <row r="245" spans="1:4">
      <c r="A245" s="15"/>
      <c r="B245" s="16"/>
      <c r="C245" s="17"/>
      <c r="D245" s="15"/>
    </row>
    <row r="246" spans="1:4">
      <c r="A246" s="15"/>
      <c r="B246" s="16"/>
      <c r="C246" s="17"/>
      <c r="D246" s="15"/>
    </row>
    <row r="247" spans="1:4">
      <c r="A247" s="15"/>
      <c r="B247" s="16"/>
      <c r="C247" s="17"/>
      <c r="D247" s="15"/>
    </row>
    <row r="248" spans="1:4">
      <c r="A248" s="15"/>
      <c r="B248" s="16"/>
      <c r="C248" s="17"/>
      <c r="D248" s="15"/>
    </row>
    <row r="249" spans="1:4">
      <c r="A249" s="15"/>
      <c r="B249" s="16"/>
      <c r="C249" s="17"/>
      <c r="D249" s="15"/>
    </row>
    <row r="250" spans="1:4">
      <c r="A250" s="15"/>
      <c r="B250" s="16"/>
      <c r="C250" s="17"/>
      <c r="D250" s="15"/>
    </row>
    <row r="251" spans="1:4">
      <c r="A251" s="15"/>
      <c r="B251" s="16"/>
      <c r="C251" s="17"/>
      <c r="D251" s="15"/>
    </row>
    <row r="252" spans="1:4">
      <c r="A252" s="15"/>
      <c r="B252" s="16"/>
      <c r="C252" s="17"/>
      <c r="D252" s="15"/>
    </row>
    <row r="253" spans="1:4">
      <c r="A253" s="15"/>
      <c r="B253" s="16"/>
      <c r="C253" s="17"/>
      <c r="D253" s="15"/>
    </row>
    <row r="254" spans="1:4">
      <c r="A254" s="15"/>
      <c r="B254" s="16"/>
      <c r="C254" s="17"/>
      <c r="D254" s="15"/>
    </row>
    <row r="255" spans="1:4">
      <c r="A255" s="15"/>
      <c r="B255" s="16"/>
      <c r="C255" s="17"/>
      <c r="D255" s="15"/>
    </row>
    <row r="256" spans="1:4">
      <c r="A256" s="15"/>
      <c r="B256" s="16"/>
      <c r="C256" s="17"/>
      <c r="D256" s="15"/>
    </row>
    <row r="257" spans="1:4">
      <c r="A257" s="15"/>
      <c r="B257" s="16"/>
      <c r="C257" s="17"/>
      <c r="D257" s="15"/>
    </row>
    <row r="258" spans="1:4">
      <c r="A258" s="15"/>
      <c r="B258" s="16"/>
      <c r="C258" s="17"/>
      <c r="D258" s="15"/>
    </row>
    <row r="259" spans="1:4">
      <c r="A259" s="15"/>
      <c r="B259" s="16"/>
      <c r="C259" s="17"/>
      <c r="D259" s="15"/>
    </row>
    <row r="260" spans="1:4">
      <c r="A260" s="15"/>
      <c r="B260" s="16"/>
      <c r="C260" s="17"/>
      <c r="D260" s="15"/>
    </row>
    <row r="261" spans="1:4">
      <c r="A261" s="15"/>
      <c r="B261" s="16"/>
      <c r="C261" s="17"/>
      <c r="D261" s="15"/>
    </row>
    <row r="262" spans="1:4">
      <c r="A262" s="15"/>
      <c r="B262" s="16"/>
      <c r="C262" s="17"/>
      <c r="D262" s="15"/>
    </row>
    <row r="263" spans="1:4">
      <c r="A263" s="15"/>
      <c r="B263" s="16"/>
      <c r="C263" s="17"/>
      <c r="D263" s="15"/>
    </row>
    <row r="264" spans="1:4">
      <c r="A264" s="15"/>
      <c r="B264" s="16"/>
      <c r="C264" s="17"/>
      <c r="D264" s="15"/>
    </row>
    <row r="265" spans="1:4">
      <c r="A265" s="15"/>
      <c r="B265" s="16"/>
      <c r="C265" s="17"/>
      <c r="D265" s="15"/>
    </row>
    <row r="266" spans="1:4">
      <c r="A266" s="15"/>
      <c r="B266" s="16"/>
      <c r="C266" s="17"/>
      <c r="D266" s="15"/>
    </row>
    <row r="267" spans="1:4">
      <c r="A267" s="15"/>
      <c r="B267" s="16"/>
      <c r="C267" s="17"/>
      <c r="D267" s="15"/>
    </row>
    <row r="268" spans="1:4">
      <c r="A268" s="15"/>
      <c r="B268" s="16"/>
      <c r="C268" s="17"/>
      <c r="D268" s="15"/>
    </row>
    <row r="269" spans="1:4">
      <c r="A269" s="15"/>
      <c r="B269" s="16"/>
      <c r="C269" s="17"/>
      <c r="D269" s="15"/>
    </row>
    <row r="270" spans="1:4">
      <c r="A270" s="15"/>
      <c r="B270" s="16"/>
      <c r="C270" s="17"/>
      <c r="D270" s="15"/>
    </row>
    <row r="271" spans="1:4">
      <c r="A271" s="15"/>
      <c r="B271" s="16"/>
      <c r="C271" s="17"/>
      <c r="D271" s="15"/>
    </row>
    <row r="272" spans="1:4">
      <c r="A272" s="15"/>
      <c r="B272" s="16"/>
      <c r="C272" s="17"/>
      <c r="D272" s="15"/>
    </row>
    <row r="273" spans="1:4">
      <c r="A273" s="15"/>
      <c r="B273" s="16"/>
      <c r="C273" s="17"/>
      <c r="D273" s="15"/>
    </row>
    <row r="274" spans="1:4">
      <c r="A274" s="15"/>
      <c r="B274" s="16"/>
      <c r="C274" s="17"/>
      <c r="D274" s="15"/>
    </row>
    <row r="275" spans="1:4">
      <c r="A275" s="15"/>
      <c r="B275" s="16"/>
      <c r="C275" s="17"/>
      <c r="D275" s="15"/>
    </row>
    <row r="276" spans="1:4">
      <c r="A276" s="15"/>
      <c r="B276" s="16"/>
      <c r="C276" s="17"/>
      <c r="D276" s="15"/>
    </row>
    <row r="277" spans="1:4">
      <c r="A277" s="15"/>
      <c r="B277" s="16"/>
      <c r="C277" s="17"/>
      <c r="D277" s="15"/>
    </row>
    <row r="278" spans="1:4">
      <c r="A278" s="15"/>
      <c r="B278" s="16"/>
      <c r="C278" s="17"/>
      <c r="D278" s="15"/>
    </row>
    <row r="279" spans="1:4">
      <c r="A279" s="15"/>
      <c r="B279" s="16"/>
      <c r="C279" s="17"/>
      <c r="D279" s="15"/>
    </row>
    <row r="280" spans="1:4">
      <c r="A280" s="15"/>
      <c r="B280" s="16"/>
      <c r="C280" s="17"/>
      <c r="D280" s="15"/>
    </row>
    <row r="281" spans="1:4">
      <c r="A281" s="15"/>
      <c r="B281" s="16"/>
      <c r="C281" s="17"/>
      <c r="D281" s="15"/>
    </row>
    <row r="282" spans="1:4">
      <c r="A282" s="15"/>
      <c r="B282" s="16"/>
      <c r="C282" s="17"/>
      <c r="D282" s="15"/>
    </row>
    <row r="283" spans="1:4">
      <c r="A283" s="15"/>
      <c r="B283" s="16"/>
      <c r="C283" s="17"/>
      <c r="D283" s="15"/>
    </row>
    <row r="284" spans="1:4">
      <c r="A284" s="15"/>
      <c r="B284" s="16"/>
      <c r="C284" s="17"/>
      <c r="D284" s="15"/>
    </row>
    <row r="285" spans="1:4">
      <c r="A285" s="15"/>
      <c r="B285" s="16"/>
      <c r="C285" s="17"/>
      <c r="D285" s="15"/>
    </row>
    <row r="286" spans="1:4">
      <c r="A286" s="15"/>
      <c r="B286" s="16"/>
      <c r="C286" s="17"/>
      <c r="D286" s="15"/>
    </row>
    <row r="287" spans="1:4">
      <c r="A287" s="15"/>
      <c r="B287" s="16"/>
      <c r="C287" s="17"/>
      <c r="D287" s="15"/>
    </row>
    <row r="288" spans="1:4">
      <c r="A288" s="15"/>
      <c r="B288" s="16"/>
      <c r="C288" s="17"/>
      <c r="D288" s="15"/>
    </row>
    <row r="289" spans="1:4">
      <c r="A289" s="15"/>
      <c r="B289" s="16"/>
      <c r="C289" s="17"/>
      <c r="D289" s="15"/>
    </row>
    <row r="290" spans="1:4">
      <c r="A290" s="15"/>
      <c r="B290" s="16"/>
      <c r="C290" s="17"/>
      <c r="D290" s="15"/>
    </row>
    <row r="291" spans="1:4">
      <c r="A291" s="15"/>
      <c r="B291" s="16"/>
      <c r="C291" s="17"/>
      <c r="D291" s="15"/>
    </row>
    <row r="292" spans="1:4">
      <c r="A292" s="15"/>
      <c r="B292" s="16"/>
      <c r="C292" s="17"/>
      <c r="D292" s="15"/>
    </row>
    <row r="293" spans="1:4">
      <c r="A293" s="15"/>
      <c r="B293" s="16"/>
      <c r="C293" s="17"/>
      <c r="D293" s="15"/>
    </row>
    <row r="294" spans="1:4">
      <c r="A294" s="15"/>
      <c r="B294" s="16"/>
      <c r="C294" s="17"/>
      <c r="D294" s="15"/>
    </row>
    <row r="295" spans="1:4">
      <c r="A295" s="15"/>
      <c r="B295" s="16"/>
      <c r="C295" s="17"/>
      <c r="D295" s="15"/>
    </row>
    <row r="296" spans="1:4">
      <c r="A296" s="15"/>
      <c r="B296" s="16"/>
      <c r="C296" s="17"/>
      <c r="D296" s="15"/>
    </row>
    <row r="297" spans="1:4">
      <c r="A297" s="15"/>
      <c r="B297" s="16"/>
      <c r="C297" s="17"/>
      <c r="D297" s="15"/>
    </row>
    <row r="298" spans="1:4">
      <c r="A298" s="15"/>
      <c r="B298" s="16"/>
      <c r="C298" s="17"/>
      <c r="D298" s="15"/>
    </row>
    <row r="299" spans="1:4">
      <c r="A299" s="15"/>
      <c r="B299" s="16"/>
      <c r="C299" s="17"/>
      <c r="D299" s="15"/>
    </row>
    <row r="300" spans="1:4">
      <c r="A300" s="15"/>
      <c r="B300" s="16"/>
      <c r="C300" s="17"/>
      <c r="D300" s="15"/>
    </row>
    <row r="301" spans="1:4">
      <c r="A301" s="15"/>
      <c r="B301" s="16"/>
      <c r="C301" s="17"/>
      <c r="D301" s="15"/>
    </row>
    <row r="302" spans="1:4">
      <c r="A302" s="15"/>
      <c r="B302" s="16"/>
      <c r="C302" s="17"/>
      <c r="D302" s="15"/>
    </row>
    <row r="303" spans="1:4">
      <c r="A303" s="15"/>
      <c r="B303" s="16"/>
      <c r="C303" s="17"/>
      <c r="D303" s="15"/>
    </row>
    <row r="304" spans="1:4">
      <c r="A304" s="15"/>
      <c r="B304" s="16"/>
      <c r="C304" s="17"/>
      <c r="D304" s="15"/>
    </row>
    <row r="305" spans="1:4">
      <c r="A305" s="15"/>
      <c r="B305" s="16"/>
      <c r="C305" s="17"/>
      <c r="D305" s="15"/>
    </row>
    <row r="306" spans="1:4">
      <c r="A306" s="15"/>
      <c r="B306" s="16"/>
      <c r="C306" s="17"/>
      <c r="D306" s="15"/>
    </row>
    <row r="307" spans="1:4">
      <c r="A307" s="15"/>
      <c r="B307" s="16"/>
      <c r="C307" s="17"/>
      <c r="D307" s="15"/>
    </row>
    <row r="308" spans="1:4">
      <c r="A308" s="15"/>
      <c r="B308" s="16"/>
      <c r="C308" s="17"/>
      <c r="D308" s="15"/>
    </row>
    <row r="309" spans="1:4">
      <c r="A309" s="15"/>
      <c r="B309" s="16"/>
      <c r="C309" s="17"/>
      <c r="D309" s="15"/>
    </row>
    <row r="310" spans="1:4">
      <c r="A310" s="15"/>
      <c r="B310" s="16"/>
      <c r="C310" s="17"/>
      <c r="D310" s="15"/>
    </row>
    <row r="311" spans="1:4">
      <c r="A311" s="15"/>
      <c r="B311" s="16"/>
      <c r="C311" s="17"/>
      <c r="D311" s="15"/>
    </row>
    <row r="312" spans="1:4">
      <c r="A312" s="15"/>
      <c r="B312" s="16"/>
      <c r="C312" s="17"/>
      <c r="D312" s="15"/>
    </row>
    <row r="313" spans="1:4">
      <c r="A313" s="15"/>
      <c r="B313" s="16"/>
      <c r="C313" s="17"/>
      <c r="D313" s="15"/>
    </row>
    <row r="314" spans="1:4">
      <c r="A314" s="15"/>
      <c r="B314" s="16"/>
      <c r="C314" s="17"/>
      <c r="D314" s="15"/>
    </row>
  </sheetData>
  <phoneticPr fontId="8" type="noConversion"/>
  <conditionalFormatting sqref="D59:E62 D56:E57 D44:E53 D32:E42 D26:E29 D21:E22 D17:E19 D10:E15 D5:E8">
    <cfRule type="cellIs" dxfId="1" priority="1" stopIfTrue="1" operator="equal">
      <formula>0</formula>
    </cfRule>
  </conditionalFormatting>
  <pageMargins left="0.46" right="0.34" top="0.83" bottom="0.36" header="0.3" footer="0.35"/>
  <pageSetup paperSize="9" scale="86" orientation="portrait" horizontalDpi="1200" verticalDpi="1200" r:id="rId1"/>
  <headerFooter alignWithMargins="0"/>
  <rowBreaks count="1" manualBreakCount="1">
    <brk id="3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AM46"/>
  <sheetViews>
    <sheetView showGridLines="0" view="pageBreakPreview" topLeftCell="A13" zoomScaleSheetLayoutView="100" workbookViewId="0">
      <selection activeCell="AO17" sqref="AO17"/>
    </sheetView>
  </sheetViews>
  <sheetFormatPr defaultColWidth="2.5703125" defaultRowHeight="18" customHeight="1"/>
  <cols>
    <col min="1" max="36" width="2.5703125" style="45" customWidth="1"/>
    <col min="37" max="16384" width="2.5703125" style="6"/>
  </cols>
  <sheetData>
    <row r="1" spans="1:36" ht="15.75" customHeight="1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6"/>
      <c r="AI1" s="44"/>
      <c r="AJ1" s="44"/>
    </row>
    <row r="2" spans="1:36" s="5" customFormat="1" ht="21.2" customHeight="1">
      <c r="A2" s="44" t="s">
        <v>340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</row>
    <row r="3" spans="1:36" s="5" customFormat="1" ht="17.25" customHeight="1">
      <c r="A3" s="517" t="s">
        <v>707</v>
      </c>
      <c r="B3" s="517"/>
      <c r="C3" s="517"/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522"/>
      <c r="AD3" s="523"/>
      <c r="AE3" s="523"/>
      <c r="AF3" s="523"/>
      <c r="AG3" s="523"/>
      <c r="AH3" s="523"/>
      <c r="AI3" s="44"/>
      <c r="AJ3" s="44"/>
    </row>
    <row r="4" spans="1:36" s="5" customFormat="1" ht="17.25" customHeight="1">
      <c r="A4" s="49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7"/>
      <c r="AD4" s="48"/>
      <c r="AE4" s="48"/>
      <c r="AF4" s="48"/>
      <c r="AG4" s="48"/>
      <c r="AH4" s="48"/>
      <c r="AI4" s="44"/>
      <c r="AJ4" s="44"/>
    </row>
    <row r="5" spans="1:36" s="5" customFormat="1" ht="17.25" customHeight="1">
      <c r="A5" s="49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7"/>
      <c r="AD5" s="48"/>
      <c r="AE5" s="48"/>
      <c r="AF5" s="48"/>
      <c r="AG5" s="48"/>
      <c r="AH5" s="48"/>
      <c r="AI5" s="44"/>
      <c r="AJ5" s="44"/>
    </row>
    <row r="6" spans="1:36" s="5" customFormat="1" ht="25.5" customHeight="1">
      <c r="A6" s="524" t="s">
        <v>708</v>
      </c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525"/>
      <c r="V6" s="525"/>
      <c r="W6" s="525"/>
      <c r="X6" s="525"/>
      <c r="Y6" s="525"/>
      <c r="Z6" s="525"/>
      <c r="AA6" s="525"/>
      <c r="AB6" s="525"/>
      <c r="AC6" s="525"/>
      <c r="AD6" s="525"/>
      <c r="AE6" s="525"/>
      <c r="AF6" s="525"/>
      <c r="AG6" s="525"/>
      <c r="AH6" s="525"/>
      <c r="AI6" s="44"/>
      <c r="AJ6" s="44"/>
    </row>
    <row r="7" spans="1:36" s="5" customFormat="1" ht="12" customHeight="1">
      <c r="A7" s="62"/>
      <c r="B7" s="62"/>
      <c r="C7" s="62"/>
      <c r="D7" s="62"/>
      <c r="E7" s="62"/>
      <c r="F7" s="62"/>
      <c r="G7" s="62"/>
      <c r="H7" s="62"/>
      <c r="I7" s="62"/>
      <c r="J7" s="63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5"/>
      <c r="AC7" s="62"/>
      <c r="AD7" s="62"/>
      <c r="AE7" s="62"/>
      <c r="AF7" s="62"/>
      <c r="AG7" s="62"/>
      <c r="AH7" s="62"/>
      <c r="AI7" s="44"/>
      <c r="AJ7" s="44"/>
    </row>
    <row r="8" spans="1:36" s="5" customFormat="1" ht="17.25" customHeight="1">
      <c r="A8" s="44"/>
      <c r="B8" s="44"/>
      <c r="C8" s="44"/>
      <c r="D8" s="44"/>
      <c r="E8" s="44"/>
      <c r="F8" s="44"/>
      <c r="G8" s="44"/>
      <c r="H8" s="44"/>
      <c r="I8" s="44"/>
      <c r="J8" s="66"/>
      <c r="K8" s="67" t="s">
        <v>640</v>
      </c>
      <c r="L8" s="67"/>
      <c r="M8" s="88">
        <f>ÚZ!M8</f>
        <v>3</v>
      </c>
      <c r="N8" s="88">
        <f>ÚZ!N8</f>
        <v>1</v>
      </c>
      <c r="O8" s="54" t="s">
        <v>435</v>
      </c>
      <c r="P8" s="88">
        <f>ÚZ!P8</f>
        <v>1</v>
      </c>
      <c r="Q8" s="88">
        <f>ÚZ!Q8</f>
        <v>2</v>
      </c>
      <c r="R8" s="54" t="s">
        <v>435</v>
      </c>
      <c r="S8" s="88">
        <v>2</v>
      </c>
      <c r="T8" s="88">
        <v>0</v>
      </c>
      <c r="U8" s="88">
        <f>ÚZ!U8</f>
        <v>1</v>
      </c>
      <c r="V8" s="88">
        <f>ÚZ!V8</f>
        <v>4</v>
      </c>
      <c r="W8" s="526" t="e">
        <f>#REF!</f>
        <v>#REF!</v>
      </c>
      <c r="X8" s="527"/>
      <c r="Y8" s="527"/>
      <c r="Z8" s="527"/>
      <c r="AA8" s="527"/>
      <c r="AB8" s="528"/>
      <c r="AC8" s="44"/>
      <c r="AD8" s="44"/>
      <c r="AE8" s="44"/>
      <c r="AF8" s="44"/>
      <c r="AG8" s="44"/>
      <c r="AH8" s="44"/>
      <c r="AI8" s="44"/>
      <c r="AJ8" s="44"/>
    </row>
    <row r="9" spans="1:36" ht="21.95" customHeight="1">
      <c r="A9" s="518"/>
      <c r="B9" s="518"/>
      <c r="C9" s="518"/>
      <c r="D9" s="518"/>
      <c r="E9" s="518"/>
      <c r="F9" s="518"/>
      <c r="G9" s="518"/>
      <c r="H9" s="518"/>
      <c r="I9" s="518"/>
      <c r="J9" s="518"/>
      <c r="K9" s="518"/>
      <c r="L9" s="518"/>
      <c r="M9" s="518"/>
      <c r="N9" s="518"/>
      <c r="O9" s="518"/>
      <c r="P9" s="518"/>
      <c r="Q9" s="518"/>
      <c r="R9" s="518"/>
      <c r="S9" s="518"/>
      <c r="T9" s="518"/>
      <c r="U9" s="518"/>
      <c r="V9" s="518"/>
      <c r="W9" s="518"/>
      <c r="X9" s="518"/>
      <c r="Y9" s="518"/>
      <c r="Z9" s="518"/>
      <c r="AA9" s="518"/>
      <c r="AB9" s="518"/>
      <c r="AC9" s="518"/>
      <c r="AD9" s="518"/>
      <c r="AE9" s="518"/>
      <c r="AF9" s="518"/>
      <c r="AG9" s="518"/>
      <c r="AH9" s="518"/>
      <c r="AI9" s="519"/>
      <c r="AJ9" s="520"/>
    </row>
    <row r="10" spans="1:36" ht="12.95" customHeight="1">
      <c r="A10" s="519"/>
      <c r="B10" s="519"/>
      <c r="C10" s="519"/>
      <c r="D10" s="519"/>
      <c r="E10" s="519"/>
      <c r="F10" s="519"/>
      <c r="G10" s="519"/>
      <c r="H10" s="519"/>
      <c r="I10" s="519"/>
      <c r="J10" s="519"/>
      <c r="K10" s="519"/>
      <c r="L10" s="519"/>
      <c r="M10" s="519"/>
      <c r="N10" s="519"/>
      <c r="O10" s="519"/>
      <c r="P10" s="519"/>
      <c r="Q10" s="519"/>
      <c r="R10" s="519"/>
      <c r="S10" s="519"/>
      <c r="T10" s="519"/>
      <c r="U10" s="519"/>
      <c r="V10" s="519"/>
      <c r="W10" s="519"/>
      <c r="X10" s="519"/>
      <c r="Y10" s="519"/>
      <c r="Z10" s="519"/>
      <c r="AA10" s="519"/>
      <c r="AB10" s="519"/>
      <c r="AC10" s="519"/>
      <c r="AD10" s="519"/>
      <c r="AE10" s="519"/>
      <c r="AF10" s="519"/>
      <c r="AG10" s="519"/>
      <c r="AH10" s="519"/>
      <c r="AI10" s="519"/>
      <c r="AJ10" s="520"/>
    </row>
    <row r="11" spans="1:36" ht="12.95" customHeight="1">
      <c r="A11" s="519"/>
      <c r="B11" s="520"/>
      <c r="C11" s="520"/>
      <c r="D11" s="520"/>
      <c r="E11" s="520"/>
      <c r="F11" s="520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0"/>
      <c r="T11" s="520"/>
      <c r="U11" s="520"/>
      <c r="V11" s="520"/>
      <c r="W11" s="520"/>
      <c r="X11" s="520"/>
      <c r="Y11" s="520"/>
      <c r="Z11" s="520"/>
      <c r="AA11" s="520"/>
      <c r="AB11" s="520"/>
      <c r="AC11" s="520"/>
      <c r="AD11" s="520"/>
      <c r="AE11" s="520"/>
      <c r="AF11" s="520"/>
      <c r="AG11" s="520"/>
      <c r="AH11" s="520"/>
      <c r="AI11" s="520"/>
      <c r="AJ11" s="520"/>
    </row>
    <row r="12" spans="1:36" ht="12.95" customHeight="1">
      <c r="A12" s="520"/>
      <c r="B12" s="520"/>
      <c r="C12" s="520"/>
      <c r="D12" s="520"/>
      <c r="E12" s="520"/>
      <c r="F12" s="520"/>
      <c r="G12" s="520"/>
      <c r="H12" s="520"/>
      <c r="I12" s="520"/>
      <c r="J12" s="520"/>
      <c r="K12" s="520"/>
      <c r="L12" s="520"/>
      <c r="M12" s="520"/>
      <c r="N12" s="520"/>
      <c r="O12" s="520"/>
      <c r="P12" s="520"/>
      <c r="Q12" s="520"/>
      <c r="R12" s="520"/>
      <c r="S12" s="520"/>
      <c r="T12" s="520"/>
      <c r="U12" s="520"/>
      <c r="V12" s="520"/>
      <c r="W12" s="520"/>
      <c r="X12" s="520"/>
      <c r="Y12" s="520"/>
      <c r="Z12" s="520"/>
      <c r="AA12" s="520"/>
      <c r="AB12" s="520"/>
      <c r="AC12" s="520"/>
      <c r="AD12" s="520"/>
      <c r="AE12" s="520"/>
      <c r="AF12" s="520"/>
      <c r="AG12" s="520"/>
      <c r="AH12" s="520"/>
      <c r="AI12" s="520"/>
      <c r="AJ12" s="520"/>
    </row>
    <row r="13" spans="1:36" ht="12.95" customHeight="1">
      <c r="A13" s="521"/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1"/>
      <c r="X13" s="521"/>
      <c r="Y13" s="521"/>
      <c r="Z13" s="521"/>
      <c r="AA13" s="521"/>
      <c r="AB13" s="521"/>
      <c r="AC13" s="521"/>
      <c r="AD13" s="521"/>
      <c r="AE13" s="521"/>
      <c r="AF13" s="521"/>
      <c r="AG13" s="521"/>
      <c r="AH13" s="521"/>
      <c r="AI13" s="521"/>
      <c r="AJ13" s="48"/>
    </row>
    <row r="14" spans="1:36" s="5" customFormat="1" ht="20.25" customHeight="1">
      <c r="A14" s="69" t="s">
        <v>641</v>
      </c>
      <c r="B14" s="70"/>
      <c r="C14" s="70"/>
      <c r="D14" s="70"/>
      <c r="E14" s="70"/>
      <c r="F14" s="70"/>
      <c r="G14" s="70"/>
      <c r="H14" s="70"/>
      <c r="I14" s="70"/>
      <c r="J14" s="70"/>
      <c r="K14" s="71"/>
      <c r="L14" s="70" t="s">
        <v>550</v>
      </c>
      <c r="M14" s="70"/>
      <c r="N14" s="70"/>
      <c r="O14" s="70"/>
      <c r="P14" s="70"/>
      <c r="Q14" s="70"/>
      <c r="R14" s="69" t="s">
        <v>550</v>
      </c>
      <c r="S14" s="70"/>
      <c r="T14" s="70"/>
      <c r="U14" s="70"/>
      <c r="V14" s="70"/>
      <c r="W14" s="70"/>
      <c r="X14" s="69"/>
      <c r="Y14" s="70"/>
      <c r="Z14" s="70"/>
      <c r="AA14" s="70"/>
      <c r="AB14" s="70"/>
      <c r="AC14" s="70"/>
      <c r="AD14" s="70" t="s">
        <v>642</v>
      </c>
      <c r="AE14" s="70"/>
      <c r="AF14" s="70"/>
      <c r="AG14" s="70" t="s">
        <v>643</v>
      </c>
      <c r="AH14" s="70"/>
      <c r="AI14" s="70"/>
      <c r="AJ14" s="71"/>
    </row>
    <row r="15" spans="1:36" ht="20.25" customHeight="1">
      <c r="A15" s="200">
        <f>ÚZ!A15</f>
        <v>0</v>
      </c>
      <c r="B15" s="200">
        <f>ÚZ!B15</f>
        <v>0</v>
      </c>
      <c r="C15" s="200">
        <f>ÚZ!C15</f>
        <v>0</v>
      </c>
      <c r="D15" s="200">
        <f>ÚZ!D15</f>
        <v>0</v>
      </c>
      <c r="E15" s="200">
        <f>ÚZ!E15</f>
        <v>0</v>
      </c>
      <c r="F15" s="200">
        <f>ÚZ!F15</f>
        <v>0</v>
      </c>
      <c r="G15" s="200">
        <f>ÚZ!G15</f>
        <v>0</v>
      </c>
      <c r="H15" s="200">
        <f>ÚZ!H15</f>
        <v>0</v>
      </c>
      <c r="I15" s="200">
        <f>ÚZ!I15</f>
        <v>0</v>
      </c>
      <c r="J15" s="200">
        <f>ÚZ!J15</f>
        <v>0</v>
      </c>
      <c r="K15" s="73"/>
      <c r="L15" s="88" t="str">
        <f>ÚZ!L15</f>
        <v>x</v>
      </c>
      <c r="M15" s="74" t="e">
        <f>#REF!</f>
        <v>#REF!</v>
      </c>
      <c r="N15" s="48"/>
      <c r="O15" s="48"/>
      <c r="P15" s="48"/>
      <c r="Q15" s="48"/>
      <c r="R15" s="92"/>
      <c r="S15" s="88" t="str">
        <f>ÚZ!S15</f>
        <v>x</v>
      </c>
      <c r="T15" s="74" t="e">
        <f>#REF!</f>
        <v>#REF!</v>
      </c>
      <c r="U15" s="48"/>
      <c r="V15" s="48"/>
      <c r="W15" s="48"/>
      <c r="X15" s="74" t="s">
        <v>549</v>
      </c>
      <c r="Y15" s="74"/>
      <c r="Z15" s="74"/>
      <c r="AA15" s="48"/>
      <c r="AB15" s="48" t="e">
        <f>#REF!</f>
        <v>#REF!</v>
      </c>
      <c r="AC15" s="48"/>
      <c r="AD15" s="57">
        <f>ÚZ!AD15</f>
        <v>0</v>
      </c>
      <c r="AE15" s="57">
        <f>ÚZ!AE15</f>
        <v>1</v>
      </c>
      <c r="AF15" s="56"/>
      <c r="AG15" s="57">
        <v>2</v>
      </c>
      <c r="AH15" s="57">
        <v>0</v>
      </c>
      <c r="AI15" s="88">
        <f>ÚZ!AI15</f>
        <v>1</v>
      </c>
      <c r="AJ15" s="57">
        <f>ÚZ!AJ15</f>
        <v>4</v>
      </c>
    </row>
    <row r="16" spans="1:36" ht="20.25" customHeight="1">
      <c r="A16" s="74" t="s">
        <v>713</v>
      </c>
      <c r="B16" s="48"/>
      <c r="C16" s="48"/>
      <c r="D16" s="48"/>
      <c r="E16" s="48"/>
      <c r="F16" s="48"/>
      <c r="G16" s="48"/>
      <c r="H16" s="48"/>
      <c r="I16" s="48"/>
      <c r="J16" s="48"/>
      <c r="K16" s="73"/>
      <c r="L16" s="58"/>
      <c r="M16" s="48" t="s">
        <v>644</v>
      </c>
      <c r="N16" s="48"/>
      <c r="O16" s="48"/>
      <c r="P16" s="48"/>
      <c r="Q16" s="48"/>
      <c r="R16" s="92"/>
      <c r="S16" s="88"/>
      <c r="T16" s="74" t="e">
        <f>#REF!</f>
        <v>#REF!</v>
      </c>
      <c r="U16" s="77"/>
      <c r="V16" s="77"/>
      <c r="W16" s="77"/>
      <c r="X16" s="66" t="s">
        <v>645</v>
      </c>
      <c r="Y16" s="67"/>
      <c r="Z16" s="67"/>
      <c r="AA16" s="67"/>
      <c r="AB16" s="67" t="e">
        <f>#REF!</f>
        <v>#REF!</v>
      </c>
      <c r="AC16" s="67"/>
      <c r="AD16" s="57">
        <f>ÚZ!AD16</f>
        <v>1</v>
      </c>
      <c r="AE16" s="57">
        <f>ÚZ!AE16</f>
        <v>2</v>
      </c>
      <c r="AF16" s="56"/>
      <c r="AG16" s="90">
        <v>2</v>
      </c>
      <c r="AH16" s="90">
        <v>0</v>
      </c>
      <c r="AI16" s="88">
        <f>ÚZ!AI16</f>
        <v>1</v>
      </c>
      <c r="AJ16" s="57">
        <f>ÚZ!AJ16</f>
        <v>4</v>
      </c>
    </row>
    <row r="17" spans="1:37" ht="20.25" customHeight="1">
      <c r="A17" s="200">
        <f>ÚZ!A17</f>
        <v>0</v>
      </c>
      <c r="B17" s="200">
        <f>ÚZ!B17</f>
        <v>0</v>
      </c>
      <c r="C17" s="200">
        <f>ÚZ!C17</f>
        <v>0</v>
      </c>
      <c r="D17" s="200">
        <f>ÚZ!D17</f>
        <v>0</v>
      </c>
      <c r="E17" s="200">
        <f>ÚZ!E17</f>
        <v>0</v>
      </c>
      <c r="F17" s="200">
        <f>ÚZ!F17</f>
        <v>0</v>
      </c>
      <c r="G17" s="200">
        <f>ÚZ!G17</f>
        <v>0</v>
      </c>
      <c r="H17" s="200">
        <f>ÚZ!H17</f>
        <v>0</v>
      </c>
      <c r="I17" s="48"/>
      <c r="J17" s="48"/>
      <c r="K17" s="73"/>
      <c r="L17" s="88"/>
      <c r="M17" s="74" t="e">
        <f>#REF!</f>
        <v>#REF!</v>
      </c>
      <c r="N17" s="48"/>
      <c r="O17" s="48"/>
      <c r="P17" s="48"/>
      <c r="Q17" s="73"/>
      <c r="R17" s="74" t="e">
        <f>#REF!</f>
        <v>#REF!</v>
      </c>
      <c r="S17" s="48"/>
      <c r="T17" s="48"/>
      <c r="U17" s="48"/>
      <c r="V17" s="48"/>
      <c r="W17" s="48"/>
      <c r="X17" s="74" t="e">
        <f>#REF!</f>
        <v>#REF!</v>
      </c>
      <c r="Y17" s="48"/>
      <c r="Z17" s="48"/>
      <c r="AA17" s="48"/>
      <c r="AB17" s="48" t="e">
        <f>#REF!</f>
        <v>#REF!</v>
      </c>
      <c r="AC17" s="48"/>
      <c r="AD17" s="91">
        <f>ÚZ!AD17</f>
        <v>0</v>
      </c>
      <c r="AE17" s="57">
        <f>ÚZ!AE17</f>
        <v>1</v>
      </c>
      <c r="AF17" s="52"/>
      <c r="AG17" s="57">
        <v>2</v>
      </c>
      <c r="AH17" s="57">
        <v>0</v>
      </c>
      <c r="AI17" s="88">
        <f>ÚZ!AI17</f>
        <v>1</v>
      </c>
      <c r="AJ17" s="57">
        <f>ÚZ!AJ17</f>
        <v>3</v>
      </c>
    </row>
    <row r="18" spans="1:37" ht="20.25" customHeight="1">
      <c r="A18" s="74" t="s">
        <v>620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74" t="e">
        <f>#REF!</f>
        <v>#REF!</v>
      </c>
      <c r="Y18" s="48"/>
      <c r="Z18" s="48"/>
      <c r="AA18" s="48"/>
      <c r="AB18" s="48" t="e">
        <f>#REF!</f>
        <v>#REF!</v>
      </c>
      <c r="AC18" s="48"/>
      <c r="AD18" s="57">
        <f>ÚZ!AD18</f>
        <v>1</v>
      </c>
      <c r="AE18" s="57">
        <f>ÚZ!AE18</f>
        <v>2</v>
      </c>
      <c r="AF18" s="56"/>
      <c r="AG18" s="90">
        <v>2</v>
      </c>
      <c r="AH18" s="90">
        <v>0</v>
      </c>
      <c r="AI18" s="88">
        <f>ÚZ!AI18</f>
        <v>1</v>
      </c>
      <c r="AJ18" s="57">
        <f>ÚZ!AJ18</f>
        <v>3</v>
      </c>
    </row>
    <row r="19" spans="1:37" ht="20.25" customHeight="1">
      <c r="A19" s="200">
        <f>ÚZ!A19</f>
        <v>0</v>
      </c>
      <c r="B19" s="200">
        <f>ÚZ!B19</f>
        <v>0</v>
      </c>
      <c r="C19" s="200" t="str">
        <f>ÚZ!C19</f>
        <v>.</v>
      </c>
      <c r="D19" s="200">
        <f>ÚZ!D19</f>
        <v>0</v>
      </c>
      <c r="E19" s="200">
        <f>ÚZ!E19</f>
        <v>0</v>
      </c>
      <c r="F19" s="200" t="str">
        <f>ÚZ!F19</f>
        <v>.</v>
      </c>
      <c r="G19" s="200">
        <f>ÚZ!G19</f>
        <v>0</v>
      </c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6"/>
      <c r="Y19" s="67"/>
      <c r="Z19" s="67"/>
      <c r="AA19" s="67"/>
      <c r="AB19" s="67"/>
      <c r="AC19" s="67"/>
      <c r="AD19" s="78"/>
      <c r="AE19" s="78"/>
      <c r="AF19" s="67"/>
      <c r="AG19" s="78"/>
      <c r="AH19" s="78"/>
      <c r="AI19" s="78"/>
      <c r="AJ19" s="76"/>
    </row>
    <row r="20" spans="1:37" s="10" customFormat="1" ht="20.25" customHeight="1">
      <c r="A20" s="74" t="e">
        <f>#REF!</f>
        <v>#REF!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79"/>
    </row>
    <row r="21" spans="1:37" ht="20.25" customHeight="1">
      <c r="A21" s="200">
        <f>ÚZ!A21</f>
        <v>0</v>
      </c>
      <c r="B21" s="200">
        <f>ÚZ!B21</f>
        <v>0</v>
      </c>
      <c r="C21" s="200">
        <f>ÚZ!C21</f>
        <v>0</v>
      </c>
      <c r="D21" s="200">
        <f>ÚZ!D21</f>
        <v>0</v>
      </c>
      <c r="E21" s="200">
        <f>ÚZ!E21</f>
        <v>0</v>
      </c>
      <c r="F21" s="200">
        <f>ÚZ!F21</f>
        <v>0</v>
      </c>
      <c r="G21" s="200">
        <f>ÚZ!G21</f>
        <v>0</v>
      </c>
      <c r="H21" s="200">
        <f>ÚZ!H21</f>
        <v>0</v>
      </c>
      <c r="I21" s="200">
        <f>ÚZ!I21</f>
        <v>0</v>
      </c>
      <c r="J21" s="200">
        <f>ÚZ!J21</f>
        <v>0</v>
      </c>
      <c r="K21" s="200">
        <f>ÚZ!K21</f>
        <v>0</v>
      </c>
      <c r="L21" s="200">
        <f>ÚZ!L21</f>
        <v>0</v>
      </c>
      <c r="M21" s="200">
        <f>ÚZ!M21</f>
        <v>0</v>
      </c>
      <c r="N21" s="200">
        <f>ÚZ!N21</f>
        <v>0</v>
      </c>
      <c r="O21" s="200">
        <f>ÚZ!O21</f>
        <v>0</v>
      </c>
      <c r="P21" s="200">
        <f>ÚZ!P21</f>
        <v>0</v>
      </c>
      <c r="Q21" s="200">
        <f>ÚZ!Q21</f>
        <v>0</v>
      </c>
      <c r="R21" s="200">
        <f>ÚZ!R21</f>
        <v>0</v>
      </c>
      <c r="S21" s="200">
        <f>ÚZ!S21</f>
        <v>0</v>
      </c>
      <c r="T21" s="200">
        <f>ÚZ!T21</f>
        <v>0</v>
      </c>
      <c r="U21" s="200">
        <f>ÚZ!U21</f>
        <v>0</v>
      </c>
      <c r="V21" s="200" t="str">
        <f>ÚZ!V21</f>
        <v xml:space="preserve"> </v>
      </c>
      <c r="W21" s="200" t="str">
        <f>ÚZ!W21</f>
        <v xml:space="preserve"> </v>
      </c>
      <c r="X21" s="200" t="str">
        <f>ÚZ!X21</f>
        <v xml:space="preserve"> </v>
      </c>
      <c r="Y21" s="200" t="str">
        <f>ÚZ!Y21</f>
        <v xml:space="preserve"> </v>
      </c>
      <c r="Z21" s="200" t="str">
        <f>ÚZ!Z21</f>
        <v xml:space="preserve"> </v>
      </c>
      <c r="AA21" s="200" t="str">
        <f>ÚZ!AA21</f>
        <v xml:space="preserve"> </v>
      </c>
      <c r="AB21" s="200" t="str">
        <f>ÚZ!AB21</f>
        <v xml:space="preserve"> </v>
      </c>
      <c r="AC21" s="200" t="str">
        <f>ÚZ!AC21</f>
        <v xml:space="preserve"> </v>
      </c>
      <c r="AD21" s="200" t="str">
        <f>ÚZ!AD21</f>
        <v xml:space="preserve"> </v>
      </c>
      <c r="AE21" s="200" t="str">
        <f>ÚZ!AE21</f>
        <v xml:space="preserve"> </v>
      </c>
      <c r="AF21" s="200" t="str">
        <f>ÚZ!AF21</f>
        <v xml:space="preserve"> </v>
      </c>
      <c r="AG21" s="200" t="str">
        <f>ÚZ!AG21</f>
        <v xml:space="preserve"> </v>
      </c>
      <c r="AH21" s="200" t="str">
        <f>ÚZ!AH21</f>
        <v xml:space="preserve"> </v>
      </c>
      <c r="AI21" s="200" t="str">
        <f>ÚZ!AI21</f>
        <v xml:space="preserve"> </v>
      </c>
      <c r="AJ21" s="200" t="str">
        <f>ÚZ!AJ21</f>
        <v xml:space="preserve"> </v>
      </c>
      <c r="AK21" s="12"/>
    </row>
    <row r="22" spans="1:37" ht="20.25" customHeight="1">
      <c r="A22" s="57" t="str">
        <f>ÚZ!A22</f>
        <v xml:space="preserve"> </v>
      </c>
      <c r="B22" s="57" t="str">
        <f>ÚZ!B22</f>
        <v xml:space="preserve"> </v>
      </c>
      <c r="C22" s="57" t="str">
        <f>ÚZ!C22</f>
        <v xml:space="preserve"> </v>
      </c>
      <c r="D22" s="57" t="str">
        <f>ÚZ!D22</f>
        <v xml:space="preserve"> </v>
      </c>
      <c r="E22" s="57" t="str">
        <f>ÚZ!E22</f>
        <v xml:space="preserve"> </v>
      </c>
      <c r="F22" s="57" t="str">
        <f>ÚZ!F22</f>
        <v xml:space="preserve"> </v>
      </c>
      <c r="G22" s="57" t="str">
        <f>ÚZ!G22</f>
        <v xml:space="preserve"> </v>
      </c>
      <c r="H22" s="57" t="str">
        <f>ÚZ!H22</f>
        <v xml:space="preserve"> </v>
      </c>
      <c r="I22" s="57" t="str">
        <f>ÚZ!I22</f>
        <v xml:space="preserve"> </v>
      </c>
      <c r="J22" s="57" t="str">
        <f>ÚZ!J22</f>
        <v xml:space="preserve"> </v>
      </c>
      <c r="K22" s="57" t="str">
        <f>ÚZ!K22</f>
        <v xml:space="preserve"> </v>
      </c>
      <c r="L22" s="57" t="str">
        <f>ÚZ!L22</f>
        <v xml:space="preserve"> </v>
      </c>
      <c r="M22" s="57" t="str">
        <f>ÚZ!M22</f>
        <v xml:space="preserve"> </v>
      </c>
      <c r="N22" s="57" t="str">
        <f>ÚZ!N22</f>
        <v xml:space="preserve"> </v>
      </c>
      <c r="O22" s="57" t="str">
        <f>ÚZ!O22</f>
        <v xml:space="preserve"> </v>
      </c>
      <c r="P22" s="57" t="str">
        <f>ÚZ!P22</f>
        <v xml:space="preserve"> </v>
      </c>
      <c r="Q22" s="57" t="str">
        <f>ÚZ!Q22</f>
        <v xml:space="preserve"> </v>
      </c>
      <c r="R22" s="57" t="str">
        <f>ÚZ!R22</f>
        <v xml:space="preserve"> </v>
      </c>
      <c r="S22" s="57" t="str">
        <f>ÚZ!S22</f>
        <v xml:space="preserve"> </v>
      </c>
      <c r="T22" s="57" t="str">
        <f>ÚZ!T22</f>
        <v xml:space="preserve"> </v>
      </c>
      <c r="U22" s="57" t="str">
        <f>ÚZ!U22</f>
        <v xml:space="preserve"> </v>
      </c>
      <c r="V22" s="57" t="str">
        <f>ÚZ!V22</f>
        <v xml:space="preserve"> </v>
      </c>
      <c r="W22" s="57" t="str">
        <f>ÚZ!W22</f>
        <v xml:space="preserve"> </v>
      </c>
      <c r="X22" s="57" t="str">
        <f>ÚZ!X22</f>
        <v xml:space="preserve"> </v>
      </c>
      <c r="Y22" s="57" t="str">
        <f>ÚZ!Y22</f>
        <v xml:space="preserve"> </v>
      </c>
      <c r="Z22" s="57" t="str">
        <f>ÚZ!Z22</f>
        <v xml:space="preserve"> </v>
      </c>
      <c r="AA22" s="57" t="str">
        <f>ÚZ!AA22</f>
        <v xml:space="preserve"> </v>
      </c>
      <c r="AB22" s="57" t="str">
        <f>ÚZ!AB22</f>
        <v xml:space="preserve"> </v>
      </c>
      <c r="AC22" s="57" t="str">
        <f>ÚZ!AC22</f>
        <v xml:space="preserve"> </v>
      </c>
      <c r="AD22" s="57" t="str">
        <f>ÚZ!AD22</f>
        <v xml:space="preserve"> </v>
      </c>
      <c r="AE22" s="57" t="str">
        <f>ÚZ!AE22</f>
        <v xml:space="preserve"> </v>
      </c>
      <c r="AF22" s="57" t="str">
        <f>ÚZ!AF22</f>
        <v xml:space="preserve"> </v>
      </c>
      <c r="AG22" s="57" t="str">
        <f>ÚZ!AG22</f>
        <v xml:space="preserve"> </v>
      </c>
      <c r="AH22" s="57" t="str">
        <f>ÚZ!AH22</f>
        <v xml:space="preserve"> </v>
      </c>
      <c r="AI22" s="57" t="str">
        <f>ÚZ!AI22</f>
        <v xml:space="preserve"> </v>
      </c>
      <c r="AJ22" s="57" t="str">
        <f>ÚZ!AJ22</f>
        <v xml:space="preserve"> </v>
      </c>
    </row>
    <row r="23" spans="1:37" ht="20.25" customHeight="1">
      <c r="A23" s="517" t="e">
        <f>#REF!</f>
        <v>#REF!</v>
      </c>
      <c r="B23" s="517"/>
      <c r="C23" s="517"/>
      <c r="D23" s="517"/>
      <c r="E23" s="517"/>
      <c r="F23" s="517"/>
      <c r="G23" s="517"/>
      <c r="H23" s="517"/>
      <c r="I23" s="517"/>
      <c r="J23" s="517"/>
      <c r="K23" s="517"/>
      <c r="L23" s="517"/>
      <c r="M23" s="517"/>
      <c r="N23" s="517"/>
      <c r="O23" s="517"/>
      <c r="P23" s="517"/>
      <c r="Q23" s="517"/>
      <c r="R23" s="517"/>
      <c r="S23" s="517"/>
      <c r="T23" s="517"/>
      <c r="U23" s="517"/>
      <c r="V23" s="517"/>
      <c r="W23" s="517"/>
      <c r="X23" s="517"/>
      <c r="Y23" s="517"/>
      <c r="Z23" s="517"/>
      <c r="AA23" s="517"/>
      <c r="AB23" s="517"/>
      <c r="AC23" s="517"/>
      <c r="AD23" s="517"/>
      <c r="AE23" s="517"/>
      <c r="AF23" s="517"/>
      <c r="AG23" s="517"/>
      <c r="AH23" s="517"/>
      <c r="AI23" s="517"/>
      <c r="AJ23" s="517"/>
    </row>
    <row r="24" spans="1:37" ht="20.25" customHeight="1">
      <c r="A24" s="69" t="s">
        <v>646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 t="s">
        <v>647</v>
      </c>
      <c r="AE24" s="70"/>
      <c r="AF24" s="70"/>
      <c r="AG24" s="70"/>
      <c r="AH24" s="70"/>
      <c r="AI24" s="70"/>
      <c r="AJ24" s="71"/>
    </row>
    <row r="25" spans="1:37" ht="20.25" customHeight="1">
      <c r="A25" s="200">
        <f>ÚZ!A25</f>
        <v>0</v>
      </c>
      <c r="B25" s="200">
        <f>ÚZ!B25</f>
        <v>0</v>
      </c>
      <c r="C25" s="200">
        <f>ÚZ!C25</f>
        <v>0</v>
      </c>
      <c r="D25" s="200">
        <f>ÚZ!D25</f>
        <v>0</v>
      </c>
      <c r="E25" s="200">
        <f>ÚZ!E25</f>
        <v>0</v>
      </c>
      <c r="F25" s="200">
        <f>ÚZ!F25</f>
        <v>0</v>
      </c>
      <c r="G25" s="200">
        <f>ÚZ!G25</f>
        <v>0</v>
      </c>
      <c r="H25" s="200">
        <f>ÚZ!H25</f>
        <v>0</v>
      </c>
      <c r="I25" s="200">
        <f>ÚZ!I25</f>
        <v>0</v>
      </c>
      <c r="J25" s="200">
        <f>ÚZ!J25</f>
        <v>0</v>
      </c>
      <c r="K25" s="200">
        <f>ÚZ!K25</f>
        <v>0</v>
      </c>
      <c r="L25" s="200">
        <f>ÚZ!L25</f>
        <v>0</v>
      </c>
      <c r="M25" s="200">
        <f>ÚZ!M25</f>
        <v>0</v>
      </c>
      <c r="N25" s="200">
        <f>ÚZ!N25</f>
        <v>0</v>
      </c>
      <c r="O25" s="200">
        <f>ÚZ!O25</f>
        <v>0</v>
      </c>
      <c r="P25" s="200" t="str">
        <f>ÚZ!P25</f>
        <v xml:space="preserve"> </v>
      </c>
      <c r="Q25" s="200" t="str">
        <f>ÚZ!Q25</f>
        <v xml:space="preserve"> </v>
      </c>
      <c r="R25" s="200" t="str">
        <f>ÚZ!R25</f>
        <v xml:space="preserve"> </v>
      </c>
      <c r="S25" s="200" t="str">
        <f>ÚZ!S25</f>
        <v xml:space="preserve"> </v>
      </c>
      <c r="T25" s="200" t="str">
        <f>ÚZ!T25</f>
        <v xml:space="preserve"> </v>
      </c>
      <c r="U25" s="200" t="str">
        <f>ÚZ!U25</f>
        <v xml:space="preserve"> </v>
      </c>
      <c r="V25" s="200" t="str">
        <f>ÚZ!V25</f>
        <v xml:space="preserve"> </v>
      </c>
      <c r="W25" s="200" t="str">
        <f>ÚZ!W25</f>
        <v xml:space="preserve"> </v>
      </c>
      <c r="X25" s="200" t="str">
        <f>ÚZ!X25</f>
        <v xml:space="preserve"> </v>
      </c>
      <c r="Y25" s="200" t="str">
        <f>ÚZ!Y25</f>
        <v xml:space="preserve"> </v>
      </c>
      <c r="Z25" s="200" t="str">
        <f>ÚZ!Z25</f>
        <v xml:space="preserve"> </v>
      </c>
      <c r="AA25" s="200" t="str">
        <f>ÚZ!AA25</f>
        <v xml:space="preserve"> </v>
      </c>
      <c r="AB25" s="56"/>
      <c r="AC25" s="56"/>
      <c r="AD25" s="57" t="str">
        <f>ÚZ!AD25</f>
        <v xml:space="preserve"> </v>
      </c>
      <c r="AE25" s="200" t="str">
        <f>ÚZ!AE25</f>
        <v xml:space="preserve"> </v>
      </c>
      <c r="AF25" s="200" t="str">
        <f>ÚZ!AF25</f>
        <v xml:space="preserve"> </v>
      </c>
      <c r="AG25" s="200" t="str">
        <f>ÚZ!AG25</f>
        <v xml:space="preserve"> </v>
      </c>
      <c r="AH25" s="200" t="str">
        <f>ÚZ!AH25</f>
        <v xml:space="preserve"> </v>
      </c>
      <c r="AI25" s="200">
        <f>ÚZ!AI25</f>
        <v>0</v>
      </c>
      <c r="AJ25" s="200">
        <f>ÚZ!AJ25</f>
        <v>0</v>
      </c>
    </row>
    <row r="26" spans="1:37" s="10" customFormat="1" ht="20.25" customHeight="1">
      <c r="A26" s="74" t="s">
        <v>714</v>
      </c>
      <c r="B26" s="48"/>
      <c r="C26" s="48"/>
      <c r="D26" s="48"/>
      <c r="E26" s="48"/>
      <c r="F26" s="48"/>
      <c r="G26" s="48"/>
      <c r="H26" s="48" t="s">
        <v>715</v>
      </c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73"/>
    </row>
    <row r="27" spans="1:37" ht="20.25" customHeight="1">
      <c r="A27" s="200">
        <f>ÚZ!A27</f>
        <v>0</v>
      </c>
      <c r="B27" s="200">
        <f>ÚZ!B27</f>
        <v>0</v>
      </c>
      <c r="C27" s="200">
        <f>ÚZ!C27</f>
        <v>0</v>
      </c>
      <c r="D27" s="200">
        <f>ÚZ!D27</f>
        <v>0</v>
      </c>
      <c r="E27" s="221">
        <f>ÚZ!E27</f>
        <v>0</v>
      </c>
      <c r="F27" s="222"/>
      <c r="G27" s="201"/>
      <c r="H27" s="200">
        <f>ÚZ!H27</f>
        <v>0</v>
      </c>
      <c r="I27" s="200">
        <f>ÚZ!I27</f>
        <v>0</v>
      </c>
      <c r="J27" s="200">
        <f>ÚZ!J27</f>
        <v>0</v>
      </c>
      <c r="K27" s="200">
        <f>ÚZ!K27</f>
        <v>0</v>
      </c>
      <c r="L27" s="200">
        <f>ÚZ!L27</f>
        <v>0</v>
      </c>
      <c r="M27" s="200">
        <f>ÚZ!M27</f>
        <v>0</v>
      </c>
      <c r="N27" s="200">
        <f>ÚZ!N27</f>
        <v>0</v>
      </c>
      <c r="O27" s="200" t="str">
        <f>ÚZ!O27</f>
        <v xml:space="preserve"> </v>
      </c>
      <c r="P27" s="200" t="str">
        <f>ÚZ!P27</f>
        <v xml:space="preserve"> </v>
      </c>
      <c r="Q27" s="200" t="str">
        <f>ÚZ!Q27</f>
        <v xml:space="preserve"> </v>
      </c>
      <c r="R27" s="200" t="str">
        <f>ÚZ!R27</f>
        <v xml:space="preserve"> </v>
      </c>
      <c r="S27" s="200" t="str">
        <f>ÚZ!S27</f>
        <v xml:space="preserve"> </v>
      </c>
      <c r="T27" s="200" t="str">
        <f>ÚZ!T27</f>
        <v xml:space="preserve"> </v>
      </c>
      <c r="U27" s="200" t="str">
        <f>ÚZ!U27</f>
        <v xml:space="preserve"> </v>
      </c>
      <c r="V27" s="200" t="str">
        <f>ÚZ!V27</f>
        <v xml:space="preserve"> </v>
      </c>
      <c r="W27" s="200" t="str">
        <f>ÚZ!W27</f>
        <v xml:space="preserve"> </v>
      </c>
      <c r="X27" s="200" t="str">
        <f>ÚZ!X27</f>
        <v xml:space="preserve"> </v>
      </c>
      <c r="Y27" s="200" t="str">
        <f>ÚZ!Y27</f>
        <v xml:space="preserve"> </v>
      </c>
      <c r="Z27" s="200" t="str">
        <f>ÚZ!Z27</f>
        <v xml:space="preserve"> </v>
      </c>
      <c r="AA27" s="200" t="str">
        <f>ÚZ!AA27</f>
        <v xml:space="preserve"> </v>
      </c>
      <c r="AB27" s="200" t="str">
        <f>ÚZ!AB27</f>
        <v xml:space="preserve"> </v>
      </c>
      <c r="AC27" s="200" t="str">
        <f>ÚZ!AC27</f>
        <v xml:space="preserve"> </v>
      </c>
      <c r="AD27" s="200" t="str">
        <f>ÚZ!AD27</f>
        <v xml:space="preserve"> </v>
      </c>
      <c r="AE27" s="200" t="str">
        <f>ÚZ!AE27</f>
        <v xml:space="preserve"> </v>
      </c>
      <c r="AF27" s="57" t="str">
        <f>ÚZ!AF27</f>
        <v xml:space="preserve"> </v>
      </c>
      <c r="AG27" s="57" t="str">
        <f>ÚZ!AG27</f>
        <v xml:space="preserve"> </v>
      </c>
      <c r="AH27" s="57" t="str">
        <f>ÚZ!AH27</f>
        <v xml:space="preserve"> </v>
      </c>
      <c r="AI27" s="57" t="str">
        <f>ÚZ!AI27</f>
        <v xml:space="preserve"> </v>
      </c>
      <c r="AJ27" s="57" t="str">
        <f>ÚZ!AJ27</f>
        <v xml:space="preserve"> </v>
      </c>
    </row>
    <row r="28" spans="1:37" s="10" customFormat="1" ht="20.25" customHeight="1">
      <c r="A28" s="74" t="s">
        <v>716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 t="s">
        <v>717</v>
      </c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73"/>
    </row>
    <row r="29" spans="1:37" ht="20.25" customHeight="1">
      <c r="A29" s="88" t="str">
        <f>ÚZ!A29</f>
        <v xml:space="preserve"> </v>
      </c>
      <c r="B29" s="88" t="str">
        <f>ÚZ!B29</f>
        <v xml:space="preserve"> </v>
      </c>
      <c r="C29" s="88" t="str">
        <f>ÚZ!C29</f>
        <v xml:space="preserve"> </v>
      </c>
      <c r="D29" s="88" t="str">
        <f>ÚZ!D29</f>
        <v xml:space="preserve"> </v>
      </c>
      <c r="E29" s="47" t="s">
        <v>434</v>
      </c>
      <c r="F29" s="88" t="str">
        <f>ÚZ!F29</f>
        <v xml:space="preserve"> </v>
      </c>
      <c r="G29" s="88" t="str">
        <f>ÚZ!G29</f>
        <v xml:space="preserve"> </v>
      </c>
      <c r="H29" s="88" t="str">
        <f>ÚZ!H29</f>
        <v xml:space="preserve"> </v>
      </c>
      <c r="I29" s="88" t="str">
        <f>ÚZ!I29</f>
        <v xml:space="preserve"> </v>
      </c>
      <c r="J29" s="88" t="str">
        <f>ÚZ!J29</f>
        <v xml:space="preserve"> </v>
      </c>
      <c r="K29" s="88" t="str">
        <f>ÚZ!K29</f>
        <v xml:space="preserve"> </v>
      </c>
      <c r="L29" s="88" t="str">
        <f>ÚZ!L29</f>
        <v xml:space="preserve"> </v>
      </c>
      <c r="M29" s="88" t="str">
        <f>ÚZ!M29</f>
        <v xml:space="preserve"> </v>
      </c>
      <c r="N29" s="47"/>
      <c r="O29" s="47"/>
      <c r="P29" s="47"/>
      <c r="Q29" s="47"/>
      <c r="R29" s="47"/>
      <c r="S29" s="47"/>
      <c r="T29" s="88" t="str">
        <f>ÚZ!T29</f>
        <v xml:space="preserve"> </v>
      </c>
      <c r="U29" s="88" t="str">
        <f>ÚZ!U29</f>
        <v xml:space="preserve"> </v>
      </c>
      <c r="V29" s="88" t="str">
        <f>ÚZ!V29</f>
        <v xml:space="preserve"> </v>
      </c>
      <c r="W29" s="88" t="str">
        <f>ÚZ!W29</f>
        <v xml:space="preserve"> </v>
      </c>
      <c r="X29" s="47" t="s">
        <v>434</v>
      </c>
      <c r="Y29" s="88" t="str">
        <f>ÚZ!Y29</f>
        <v xml:space="preserve"> </v>
      </c>
      <c r="Z29" s="88" t="str">
        <f>ÚZ!Z29</f>
        <v xml:space="preserve"> </v>
      </c>
      <c r="AA29" s="88" t="str">
        <f>ÚZ!AA29</f>
        <v xml:space="preserve"> </v>
      </c>
      <c r="AB29" s="88" t="str">
        <f>ÚZ!AB29</f>
        <v xml:space="preserve"> </v>
      </c>
      <c r="AC29" s="88" t="str">
        <f>ÚZ!AC29</f>
        <v xml:space="preserve"> </v>
      </c>
      <c r="AD29" s="88" t="str">
        <f>ÚZ!AD29</f>
        <v xml:space="preserve"> </v>
      </c>
      <c r="AE29" s="88" t="str">
        <f>ÚZ!AE29</f>
        <v xml:space="preserve"> </v>
      </c>
      <c r="AF29" s="88" t="str">
        <f>ÚZ!AF29</f>
        <v xml:space="preserve"> </v>
      </c>
      <c r="AG29" s="47"/>
      <c r="AH29" s="48"/>
      <c r="AI29" s="48"/>
      <c r="AJ29" s="73"/>
    </row>
    <row r="30" spans="1:37" s="10" customFormat="1" ht="20.25" customHeight="1">
      <c r="A30" s="74" t="s">
        <v>518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73"/>
    </row>
    <row r="31" spans="1:37" ht="20.25" customHeight="1">
      <c r="A31" s="88" t="str">
        <f>ÚZ!A31</f>
        <v xml:space="preserve"> </v>
      </c>
      <c r="B31" s="88" t="str">
        <f>ÚZ!B31</f>
        <v xml:space="preserve"> </v>
      </c>
      <c r="C31" s="57" t="str">
        <f>ÚZ!C31</f>
        <v xml:space="preserve"> </v>
      </c>
      <c r="D31" s="57" t="str">
        <f>ÚZ!D31</f>
        <v xml:space="preserve"> </v>
      </c>
      <c r="E31" s="57" t="str">
        <f>ÚZ!E31</f>
        <v xml:space="preserve"> </v>
      </c>
      <c r="F31" s="57" t="str">
        <f>ÚZ!F31</f>
        <v xml:space="preserve"> </v>
      </c>
      <c r="G31" s="57" t="str">
        <f>ÚZ!G31</f>
        <v xml:space="preserve"> </v>
      </c>
      <c r="H31" s="57" t="str">
        <f>ÚZ!H31</f>
        <v xml:space="preserve"> </v>
      </c>
      <c r="I31" s="57" t="str">
        <f>ÚZ!I31</f>
        <v xml:space="preserve"> </v>
      </c>
      <c r="J31" s="57" t="str">
        <f>ÚZ!J31</f>
        <v xml:space="preserve"> </v>
      </c>
      <c r="K31" s="57" t="str">
        <f>ÚZ!K31</f>
        <v xml:space="preserve"> </v>
      </c>
      <c r="L31" s="57" t="str">
        <f>ÚZ!L31</f>
        <v xml:space="preserve"> </v>
      </c>
      <c r="M31" s="57" t="str">
        <f>ÚZ!M31</f>
        <v xml:space="preserve"> </v>
      </c>
      <c r="N31" s="88" t="str">
        <f>ÚZ!N31</f>
        <v xml:space="preserve"> </v>
      </c>
      <c r="O31" s="88" t="str">
        <f>ÚZ!O31</f>
        <v xml:space="preserve"> </v>
      </c>
      <c r="P31" s="88" t="str">
        <f>ÚZ!P31</f>
        <v xml:space="preserve"> </v>
      </c>
      <c r="Q31" s="88" t="str">
        <f>ÚZ!Q31</f>
        <v xml:space="preserve"> </v>
      </c>
      <c r="R31" s="88" t="str">
        <f>ÚZ!R31</f>
        <v xml:space="preserve"> </v>
      </c>
      <c r="S31" s="88" t="str">
        <f>ÚZ!S31</f>
        <v xml:space="preserve"> </v>
      </c>
      <c r="T31" s="88" t="str">
        <f>ÚZ!T31</f>
        <v xml:space="preserve"> </v>
      </c>
      <c r="U31" s="88" t="str">
        <f>ÚZ!U31</f>
        <v xml:space="preserve"> </v>
      </c>
      <c r="V31" s="88" t="str">
        <f>ÚZ!V31</f>
        <v xml:space="preserve"> </v>
      </c>
      <c r="W31" s="88" t="str">
        <f>ÚZ!W31</f>
        <v xml:space="preserve"> </v>
      </c>
      <c r="X31" s="88" t="str">
        <f>ÚZ!X31</f>
        <v xml:space="preserve"> </v>
      </c>
      <c r="Y31" s="88" t="str">
        <f>ÚZ!Y31</f>
        <v xml:space="preserve"> </v>
      </c>
      <c r="Z31" s="88" t="str">
        <f>ÚZ!Z31</f>
        <v xml:space="preserve"> </v>
      </c>
      <c r="AA31" s="88" t="str">
        <f>ÚZ!AA31</f>
        <v xml:space="preserve"> </v>
      </c>
      <c r="AB31" s="88" t="str">
        <f>ÚZ!AB31</f>
        <v xml:space="preserve"> </v>
      </c>
      <c r="AC31" s="88" t="str">
        <f>ÚZ!AC31</f>
        <v xml:space="preserve"> </v>
      </c>
      <c r="AD31" s="88" t="str">
        <f>ÚZ!AD31</f>
        <v xml:space="preserve"> </v>
      </c>
      <c r="AE31" s="54"/>
      <c r="AF31" s="54"/>
      <c r="AG31" s="54"/>
      <c r="AH31" s="54"/>
      <c r="AI31" s="54"/>
      <c r="AJ31" s="59"/>
    </row>
    <row r="32" spans="1:37" ht="20.25" customHeight="1">
      <c r="A32" s="69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1"/>
    </row>
    <row r="33" spans="1:39" s="5" customFormat="1" ht="20.25" customHeight="1">
      <c r="A33" s="69" t="s">
        <v>648</v>
      </c>
      <c r="B33" s="70"/>
      <c r="C33" s="70"/>
      <c r="D33" s="70"/>
      <c r="E33" s="70"/>
      <c r="F33" s="70"/>
      <c r="G33" s="70"/>
      <c r="H33" s="70"/>
      <c r="I33" s="70"/>
      <c r="J33" s="71"/>
      <c r="K33" s="505" t="s">
        <v>718</v>
      </c>
      <c r="L33" s="506"/>
      <c r="M33" s="506"/>
      <c r="N33" s="506"/>
      <c r="O33" s="506"/>
      <c r="P33" s="506"/>
      <c r="Q33" s="506"/>
      <c r="R33" s="506"/>
      <c r="S33" s="506"/>
      <c r="T33" s="556"/>
      <c r="U33" s="505" t="s">
        <v>649</v>
      </c>
      <c r="V33" s="506"/>
      <c r="W33" s="506"/>
      <c r="X33" s="506"/>
      <c r="Y33" s="506"/>
      <c r="Z33" s="506"/>
      <c r="AA33" s="506"/>
      <c r="AB33" s="507"/>
      <c r="AC33" s="505" t="s">
        <v>797</v>
      </c>
      <c r="AD33" s="506"/>
      <c r="AE33" s="506"/>
      <c r="AF33" s="506"/>
      <c r="AG33" s="506"/>
      <c r="AH33" s="506"/>
      <c r="AI33" s="506"/>
      <c r="AJ33" s="507"/>
    </row>
    <row r="34" spans="1:39" ht="20.25" customHeight="1">
      <c r="A34" s="200">
        <f>ÚZ!A34</f>
        <v>0</v>
      </c>
      <c r="B34" s="200" t="str">
        <f>ÚZ!B34</f>
        <v xml:space="preserve"> </v>
      </c>
      <c r="C34" s="201" t="s">
        <v>435</v>
      </c>
      <c r="D34" s="200">
        <f>ÚZ!D34</f>
        <v>0</v>
      </c>
      <c r="E34" s="200" t="str">
        <f>ÚZ!E34</f>
        <v xml:space="preserve"> </v>
      </c>
      <c r="F34" s="201" t="s">
        <v>435</v>
      </c>
      <c r="G34" s="200">
        <v>2</v>
      </c>
      <c r="H34" s="200">
        <v>0</v>
      </c>
      <c r="I34" s="216">
        <f>ÚZ!I34</f>
        <v>0</v>
      </c>
      <c r="J34" s="200">
        <f>ÚZ!J34</f>
        <v>0</v>
      </c>
      <c r="K34" s="508"/>
      <c r="L34" s="509"/>
      <c r="M34" s="509"/>
      <c r="N34" s="509"/>
      <c r="O34" s="509"/>
      <c r="P34" s="509"/>
      <c r="Q34" s="509"/>
      <c r="R34" s="509"/>
      <c r="S34" s="509"/>
      <c r="T34" s="557"/>
      <c r="U34" s="508"/>
      <c r="V34" s="509"/>
      <c r="W34" s="509"/>
      <c r="X34" s="509"/>
      <c r="Y34" s="509"/>
      <c r="Z34" s="509"/>
      <c r="AA34" s="509"/>
      <c r="AB34" s="510"/>
      <c r="AC34" s="508"/>
      <c r="AD34" s="509"/>
      <c r="AE34" s="509"/>
      <c r="AF34" s="509"/>
      <c r="AG34" s="509"/>
      <c r="AH34" s="509"/>
      <c r="AI34" s="509"/>
      <c r="AJ34" s="510"/>
    </row>
    <row r="35" spans="1:39" ht="23.25" customHeight="1">
      <c r="A35" s="223"/>
      <c r="B35" s="224"/>
      <c r="C35" s="224"/>
      <c r="D35" s="224"/>
      <c r="E35" s="224"/>
      <c r="F35" s="224"/>
      <c r="G35" s="224"/>
      <c r="H35" s="224"/>
      <c r="I35" s="224"/>
      <c r="J35" s="225"/>
      <c r="K35" s="508"/>
      <c r="L35" s="509"/>
      <c r="M35" s="509"/>
      <c r="N35" s="509"/>
      <c r="O35" s="509"/>
      <c r="P35" s="509"/>
      <c r="Q35" s="509"/>
      <c r="R35" s="509"/>
      <c r="S35" s="509"/>
      <c r="T35" s="557"/>
      <c r="U35" s="508"/>
      <c r="V35" s="509"/>
      <c r="W35" s="509"/>
      <c r="X35" s="509"/>
      <c r="Y35" s="509"/>
      <c r="Z35" s="509"/>
      <c r="AA35" s="509"/>
      <c r="AB35" s="510"/>
      <c r="AC35" s="508"/>
      <c r="AD35" s="509"/>
      <c r="AE35" s="509"/>
      <c r="AF35" s="509"/>
      <c r="AG35" s="509"/>
      <c r="AH35" s="509"/>
      <c r="AI35" s="509"/>
      <c r="AJ35" s="510"/>
    </row>
    <row r="36" spans="1:39" s="5" customFormat="1" ht="20.25" customHeight="1">
      <c r="A36" s="218" t="s">
        <v>650</v>
      </c>
      <c r="B36" s="219"/>
      <c r="C36" s="219"/>
      <c r="D36" s="219"/>
      <c r="E36" s="219"/>
      <c r="F36" s="219"/>
      <c r="G36" s="219"/>
      <c r="H36" s="219"/>
      <c r="I36" s="219"/>
      <c r="J36" s="220"/>
      <c r="K36" s="74"/>
      <c r="L36" s="48"/>
      <c r="M36" s="48"/>
      <c r="N36" s="48"/>
      <c r="O36" s="48"/>
      <c r="P36" s="48"/>
      <c r="Q36" s="48"/>
      <c r="R36" s="48"/>
      <c r="S36" s="48"/>
      <c r="T36" s="73"/>
      <c r="U36" s="48"/>
      <c r="V36" s="48"/>
      <c r="W36" s="48"/>
      <c r="X36" s="48"/>
      <c r="Y36" s="48"/>
      <c r="Z36" s="48"/>
      <c r="AA36" s="48"/>
      <c r="AB36" s="73"/>
      <c r="AC36" s="48"/>
      <c r="AD36" s="48"/>
      <c r="AE36" s="48"/>
      <c r="AF36" s="48"/>
      <c r="AG36" s="48"/>
      <c r="AH36" s="48"/>
      <c r="AI36" s="48"/>
      <c r="AJ36" s="73"/>
      <c r="AK36" s="48"/>
      <c r="AL36" s="48"/>
      <c r="AM36" s="8"/>
    </row>
    <row r="37" spans="1:39" ht="20.25" customHeight="1">
      <c r="A37" s="200" t="str">
        <f>ÚZ!A37</f>
        <v xml:space="preserve"> </v>
      </c>
      <c r="B37" s="200" t="str">
        <f>ÚZ!B37</f>
        <v xml:space="preserve"> </v>
      </c>
      <c r="C37" s="217" t="s">
        <v>435</v>
      </c>
      <c r="D37" s="200">
        <f>ÚZ!D37</f>
        <v>1</v>
      </c>
      <c r="E37" s="200" t="str">
        <f>ÚZ!E37</f>
        <v xml:space="preserve"> </v>
      </c>
      <c r="F37" s="217" t="s">
        <v>435</v>
      </c>
      <c r="G37" s="200">
        <f>ÚZ!G37</f>
        <v>2</v>
      </c>
      <c r="H37" s="200">
        <f>ÚZ!H37</f>
        <v>0</v>
      </c>
      <c r="I37" s="200" t="str">
        <f>ÚZ!I37</f>
        <v xml:space="preserve"> </v>
      </c>
      <c r="J37" s="200" t="str">
        <f>ÚZ!J37</f>
        <v xml:space="preserve"> </v>
      </c>
      <c r="K37" s="66"/>
      <c r="L37" s="67"/>
      <c r="M37" s="67"/>
      <c r="N37" s="67"/>
      <c r="O37" s="67"/>
      <c r="P37" s="67"/>
      <c r="Q37" s="67"/>
      <c r="R37" s="67"/>
      <c r="S37" s="67"/>
      <c r="T37" s="79"/>
      <c r="U37" s="67"/>
      <c r="V37" s="67"/>
      <c r="W37" s="67"/>
      <c r="X37" s="67"/>
      <c r="Y37" s="67"/>
      <c r="Z37" s="67"/>
      <c r="AA37" s="67"/>
      <c r="AB37" s="79"/>
      <c r="AC37" s="67"/>
      <c r="AD37" s="67"/>
      <c r="AE37" s="67"/>
      <c r="AF37" s="67"/>
      <c r="AG37" s="67"/>
      <c r="AH37" s="67"/>
      <c r="AI37" s="67"/>
      <c r="AJ37" s="79"/>
      <c r="AK37" s="48"/>
      <c r="AL37" s="48"/>
      <c r="AM37" s="7"/>
    </row>
    <row r="39" spans="1:39" ht="18" customHeight="1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7"/>
    </row>
    <row r="40" spans="1:39" ht="47.25" customHeight="1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7"/>
    </row>
    <row r="41" spans="1:39" ht="50.25" customHeight="1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7"/>
    </row>
    <row r="42" spans="1:39" ht="16.5" customHeight="1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7"/>
    </row>
    <row r="43" spans="1:39" ht="11.25" customHeight="1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7"/>
    </row>
    <row r="44" spans="1:39" ht="16.5" customHeight="1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7"/>
    </row>
    <row r="45" spans="1:39" ht="18" customHeight="1">
      <c r="A45" s="80"/>
      <c r="B45" s="80"/>
      <c r="C45" s="80"/>
      <c r="D45" s="80"/>
      <c r="E45" s="80"/>
      <c r="F45" s="80"/>
      <c r="G45" s="80"/>
      <c r="H45" s="80"/>
      <c r="I45" s="80"/>
      <c r="J45" s="81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7"/>
    </row>
    <row r="46" spans="1:39" ht="18" customHeight="1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7"/>
    </row>
  </sheetData>
  <mergeCells count="11">
    <mergeCell ref="A23:AJ23"/>
    <mergeCell ref="K33:T35"/>
    <mergeCell ref="U33:AB35"/>
    <mergeCell ref="AC33:AJ35"/>
    <mergeCell ref="A3:O3"/>
    <mergeCell ref="A9:AJ10"/>
    <mergeCell ref="A11:AJ12"/>
    <mergeCell ref="A13:AI13"/>
    <mergeCell ref="AC3:AH3"/>
    <mergeCell ref="A6:AH6"/>
    <mergeCell ref="W8:AB8"/>
  </mergeCells>
  <phoneticPr fontId="8" type="noConversion"/>
  <pageMargins left="0.56000000000000005" right="0.21" top="0.35" bottom="0.28000000000000003" header="0.36" footer="0.19"/>
  <pageSetup paperSize="9" scale="98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CCFFFF"/>
  </sheetPr>
  <dimension ref="A1:S1185"/>
  <sheetViews>
    <sheetView view="pageBreakPreview" zoomScaleSheetLayoutView="100" workbookViewId="0">
      <selection activeCell="A15" sqref="A15:E15"/>
    </sheetView>
  </sheetViews>
  <sheetFormatPr defaultRowHeight="12.75"/>
  <cols>
    <col min="1" max="1" width="7.140625" style="30" customWidth="1"/>
    <col min="2" max="2" width="44.85546875" style="9" customWidth="1"/>
    <col min="3" max="3" width="6.28515625" style="30" customWidth="1"/>
    <col min="4" max="4" width="24.85546875" style="30" customWidth="1"/>
    <col min="5" max="5" width="27" style="30" customWidth="1"/>
    <col min="6" max="6" width="39.42578125" style="30" customWidth="1"/>
    <col min="7" max="16384" width="9.140625" style="30"/>
  </cols>
  <sheetData>
    <row r="1" spans="1:6" s="122" customFormat="1" ht="16.5" customHeight="1">
      <c r="A1" s="442" t="str">
        <f>A_en_neplatne!A1</f>
        <v xml:space="preserve">Ident. a </v>
      </c>
      <c r="B1" s="529" t="s">
        <v>598</v>
      </c>
      <c r="C1" s="473" t="s">
        <v>709</v>
      </c>
      <c r="D1" s="442" t="s">
        <v>710</v>
      </c>
      <c r="E1" s="442"/>
      <c r="F1" s="141"/>
    </row>
    <row r="2" spans="1:6" s="122" customFormat="1" ht="31.5">
      <c r="A2" s="472"/>
      <c r="B2" s="558"/>
      <c r="C2" s="474"/>
      <c r="D2" s="110" t="s">
        <v>0</v>
      </c>
      <c r="E2" s="110" t="s">
        <v>1</v>
      </c>
      <c r="F2" s="141"/>
    </row>
    <row r="3" spans="1:6" ht="26.25" customHeight="1">
      <c r="A3" s="127" t="s">
        <v>174</v>
      </c>
      <c r="B3" s="114" t="s">
        <v>798</v>
      </c>
      <c r="C3" s="104" t="s">
        <v>175</v>
      </c>
      <c r="D3" s="117" t="e">
        <f>#REF!</f>
        <v>#REF!</v>
      </c>
      <c r="E3" s="117" t="e">
        <f>#REF!</f>
        <v>#REF!</v>
      </c>
      <c r="F3" s="23"/>
    </row>
    <row r="4" spans="1:6" ht="26.25" customHeight="1">
      <c r="A4" s="115" t="s">
        <v>108</v>
      </c>
      <c r="B4" s="114" t="s">
        <v>799</v>
      </c>
      <c r="C4" s="104" t="s">
        <v>176</v>
      </c>
      <c r="D4" s="117" t="e">
        <f>#REF!</f>
        <v>#REF!</v>
      </c>
      <c r="E4" s="117" t="e">
        <f>#REF!</f>
        <v>#REF!</v>
      </c>
      <c r="F4" s="24"/>
    </row>
    <row r="5" spans="1:6" ht="26.25" customHeight="1">
      <c r="A5" s="128" t="s">
        <v>148</v>
      </c>
      <c r="B5" s="113" t="s">
        <v>2</v>
      </c>
      <c r="C5" s="105" t="s">
        <v>177</v>
      </c>
      <c r="D5" s="116" t="e">
        <f>D3-D4</f>
        <v>#REF!</v>
      </c>
      <c r="E5" s="116" t="e">
        <f>E3-E4</f>
        <v>#REF!</v>
      </c>
      <c r="F5" s="24"/>
    </row>
    <row r="6" spans="1:6" ht="26.25" customHeight="1">
      <c r="A6" s="128" t="s">
        <v>149</v>
      </c>
      <c r="B6" s="113" t="s">
        <v>3</v>
      </c>
      <c r="C6" s="105" t="s">
        <v>178</v>
      </c>
      <c r="D6" s="116" t="e">
        <f>D7+D8+D9</f>
        <v>#REF!</v>
      </c>
      <c r="E6" s="116" t="e">
        <f>E7+E8+E9</f>
        <v>#REF!</v>
      </c>
      <c r="F6" s="24"/>
    </row>
    <row r="7" spans="1:6" ht="26.25" customHeight="1">
      <c r="A7" s="127" t="s">
        <v>150</v>
      </c>
      <c r="B7" s="114" t="s">
        <v>681</v>
      </c>
      <c r="C7" s="104" t="s">
        <v>179</v>
      </c>
      <c r="D7" s="117" t="e">
        <f>#REF!</f>
        <v>#REF!</v>
      </c>
      <c r="E7" s="117" t="e">
        <f>#REF!</f>
        <v>#REF!</v>
      </c>
      <c r="F7" s="24"/>
    </row>
    <row r="8" spans="1:6" ht="26.25" customHeight="1">
      <c r="A8" s="127" t="s">
        <v>131</v>
      </c>
      <c r="B8" s="114" t="s">
        <v>800</v>
      </c>
      <c r="C8" s="104" t="s">
        <v>180</v>
      </c>
      <c r="D8" s="117" t="e">
        <f>#REF!</f>
        <v>#REF!</v>
      </c>
      <c r="E8" s="117" t="e">
        <f>#REF!</f>
        <v>#REF!</v>
      </c>
      <c r="F8" s="24"/>
    </row>
    <row r="9" spans="1:6" ht="26.25" customHeight="1">
      <c r="A9" s="127" t="s">
        <v>132</v>
      </c>
      <c r="B9" s="114" t="s">
        <v>801</v>
      </c>
      <c r="C9" s="104" t="s">
        <v>181</v>
      </c>
      <c r="D9" s="117" t="e">
        <f>#REF!</f>
        <v>#REF!</v>
      </c>
      <c r="E9" s="117" t="e">
        <f>#REF!</f>
        <v>#REF!</v>
      </c>
      <c r="F9" s="24"/>
    </row>
    <row r="10" spans="1:6" ht="26.25" customHeight="1">
      <c r="A10" s="112" t="s">
        <v>109</v>
      </c>
      <c r="B10" s="113" t="s">
        <v>4</v>
      </c>
      <c r="C10" s="105" t="s">
        <v>182</v>
      </c>
      <c r="D10" s="116" t="e">
        <f>D11+D12</f>
        <v>#REF!</v>
      </c>
      <c r="E10" s="116" t="e">
        <f>E11+E12</f>
        <v>#REF!</v>
      </c>
      <c r="F10" s="23"/>
    </row>
    <row r="11" spans="1:6" ht="33" customHeight="1">
      <c r="A11" s="115" t="s">
        <v>321</v>
      </c>
      <c r="B11" s="114" t="s">
        <v>802</v>
      </c>
      <c r="C11" s="104" t="s">
        <v>183</v>
      </c>
      <c r="D11" s="117" t="e">
        <f>#REF!</f>
        <v>#REF!</v>
      </c>
      <c r="E11" s="117" t="e">
        <f>#REF!</f>
        <v>#REF!</v>
      </c>
      <c r="F11" s="24"/>
    </row>
    <row r="12" spans="1:6" ht="26.25" customHeight="1">
      <c r="A12" s="127" t="s">
        <v>322</v>
      </c>
      <c r="B12" s="114" t="s">
        <v>5</v>
      </c>
      <c r="C12" s="104">
        <v>10</v>
      </c>
      <c r="D12" s="117" t="e">
        <f>#REF!</f>
        <v>#REF!</v>
      </c>
      <c r="E12" s="117" t="e">
        <f>#REF!</f>
        <v>#REF!</v>
      </c>
      <c r="F12" s="24"/>
    </row>
    <row r="13" spans="1:6" ht="26.25" customHeight="1">
      <c r="A13" s="128" t="s">
        <v>148</v>
      </c>
      <c r="B13" s="113" t="s">
        <v>6</v>
      </c>
      <c r="C13" s="105">
        <v>11</v>
      </c>
      <c r="D13" s="116" t="e">
        <f>D5+D6-D10</f>
        <v>#REF!</v>
      </c>
      <c r="E13" s="116" t="e">
        <f>E5+E6-E10</f>
        <v>#REF!</v>
      </c>
      <c r="F13" s="24"/>
    </row>
    <row r="14" spans="1:6" ht="26.25" customHeight="1">
      <c r="A14" s="115" t="s">
        <v>125</v>
      </c>
      <c r="B14" s="114" t="s">
        <v>7</v>
      </c>
      <c r="C14" s="104">
        <v>12</v>
      </c>
      <c r="D14" s="117" t="e">
        <f>SUM(D15:D18)</f>
        <v>#REF!</v>
      </c>
      <c r="E14" s="117" t="e">
        <f>SUM(E15:E18)</f>
        <v>#REF!</v>
      </c>
      <c r="F14" s="24"/>
    </row>
    <row r="15" spans="1:6" ht="26.25" customHeight="1">
      <c r="A15" s="115" t="s">
        <v>152</v>
      </c>
      <c r="B15" s="114" t="s">
        <v>8</v>
      </c>
      <c r="C15" s="104">
        <v>13</v>
      </c>
      <c r="D15" s="117" t="e">
        <f>#REF!</f>
        <v>#REF!</v>
      </c>
      <c r="E15" s="117" t="e">
        <f>#REF!</f>
        <v>#REF!</v>
      </c>
      <c r="F15" s="24"/>
    </row>
    <row r="16" spans="1:6" ht="26.25" customHeight="1">
      <c r="A16" s="127" t="s">
        <v>151</v>
      </c>
      <c r="B16" s="114" t="s">
        <v>9</v>
      </c>
      <c r="C16" s="104">
        <v>14</v>
      </c>
      <c r="D16" s="117" t="e">
        <f>#REF!</f>
        <v>#REF!</v>
      </c>
      <c r="E16" s="117" t="e">
        <f>#REF!</f>
        <v>#REF!</v>
      </c>
      <c r="F16" s="24"/>
    </row>
    <row r="17" spans="1:6" ht="26.25" customHeight="1">
      <c r="A17" s="127" t="s">
        <v>153</v>
      </c>
      <c r="B17" s="114" t="s">
        <v>10</v>
      </c>
      <c r="C17" s="104">
        <v>15</v>
      </c>
      <c r="D17" s="117" t="e">
        <f>#REF!</f>
        <v>#REF!</v>
      </c>
      <c r="E17" s="117" t="e">
        <f>#REF!</f>
        <v>#REF!</v>
      </c>
      <c r="F17" s="24"/>
    </row>
    <row r="18" spans="1:6" ht="26.25" customHeight="1">
      <c r="A18" s="127" t="s">
        <v>154</v>
      </c>
      <c r="B18" s="114" t="s">
        <v>803</v>
      </c>
      <c r="C18" s="104">
        <v>16</v>
      </c>
      <c r="D18" s="117" t="e">
        <f>#REF!</f>
        <v>#REF!</v>
      </c>
      <c r="E18" s="117" t="e">
        <f>#REF!</f>
        <v>#REF!</v>
      </c>
      <c r="F18" s="24"/>
    </row>
    <row r="19" spans="1:6" ht="30" customHeight="1">
      <c r="A19" s="115" t="s">
        <v>128</v>
      </c>
      <c r="B19" s="114" t="s">
        <v>11</v>
      </c>
      <c r="C19" s="104">
        <v>17</v>
      </c>
      <c r="D19" s="117" t="e">
        <f>#REF!</f>
        <v>#REF!</v>
      </c>
      <c r="E19" s="117" t="e">
        <f>#REF!</f>
        <v>#REF!</v>
      </c>
      <c r="F19" s="23"/>
    </row>
    <row r="20" spans="1:6" ht="33" customHeight="1">
      <c r="A20" s="115" t="s">
        <v>155</v>
      </c>
      <c r="B20" s="137" t="s">
        <v>804</v>
      </c>
      <c r="C20" s="104">
        <v>18</v>
      </c>
      <c r="D20" s="117" t="e">
        <f>#REF!</f>
        <v>#REF!</v>
      </c>
      <c r="E20" s="117" t="e">
        <f>#REF!</f>
        <v>#REF!</v>
      </c>
      <c r="F20" s="24"/>
    </row>
    <row r="21" spans="1:6" ht="26.25" customHeight="1">
      <c r="A21" s="127" t="s">
        <v>156</v>
      </c>
      <c r="B21" s="114" t="s">
        <v>805</v>
      </c>
      <c r="C21" s="104">
        <v>19</v>
      </c>
      <c r="D21" s="117" t="e">
        <f>#REF!</f>
        <v>#REF!</v>
      </c>
      <c r="E21" s="117" t="e">
        <f>#REF!</f>
        <v>#REF!</v>
      </c>
      <c r="F21" s="24"/>
    </row>
    <row r="22" spans="1:6" ht="26.25" customHeight="1">
      <c r="A22" s="115" t="s">
        <v>157</v>
      </c>
      <c r="B22" s="114" t="s">
        <v>806</v>
      </c>
      <c r="C22" s="104">
        <v>20</v>
      </c>
      <c r="D22" s="117" t="e">
        <f>#REF!</f>
        <v>#REF!</v>
      </c>
      <c r="E22" s="117" t="e">
        <f>#REF!</f>
        <v>#REF!</v>
      </c>
      <c r="F22" s="24"/>
    </row>
    <row r="23" spans="1:6" ht="26.25" customHeight="1">
      <c r="A23" s="115" t="s">
        <v>159</v>
      </c>
      <c r="B23" s="114" t="s">
        <v>807</v>
      </c>
      <c r="C23" s="104" t="s">
        <v>42</v>
      </c>
      <c r="D23" s="117" t="e">
        <f>#REF!</f>
        <v>#REF!</v>
      </c>
      <c r="E23" s="117" t="e">
        <f>#REF!</f>
        <v>#REF!</v>
      </c>
    </row>
    <row r="24" spans="1:6" ht="26.25" customHeight="1">
      <c r="A24" s="127" t="s">
        <v>69</v>
      </c>
      <c r="B24" s="114" t="s">
        <v>479</v>
      </c>
      <c r="C24" s="104" t="s">
        <v>43</v>
      </c>
      <c r="D24" s="117" t="e">
        <f>#REF!</f>
        <v>#REF!</v>
      </c>
      <c r="E24" s="117" t="e">
        <f>#REF!</f>
        <v>#REF!</v>
      </c>
      <c r="F24" s="24"/>
    </row>
    <row r="25" spans="1:6" ht="26.25" customHeight="1">
      <c r="A25" s="115" t="s">
        <v>160</v>
      </c>
      <c r="B25" s="114" t="s">
        <v>480</v>
      </c>
      <c r="C25" s="104" t="s">
        <v>44</v>
      </c>
      <c r="D25" s="117" t="e">
        <f>#REF!</f>
        <v>#REF!</v>
      </c>
      <c r="E25" s="117" t="e">
        <f>#REF!</f>
        <v>#REF!</v>
      </c>
      <c r="F25" s="24"/>
    </row>
    <row r="26" spans="1:6" ht="26.25" customHeight="1">
      <c r="A26" s="127" t="s">
        <v>68</v>
      </c>
      <c r="B26" s="114" t="s">
        <v>12</v>
      </c>
      <c r="C26" s="104" t="s">
        <v>45</v>
      </c>
      <c r="D26" s="117" t="e">
        <f>#REF!</f>
        <v>#REF!</v>
      </c>
      <c r="E26" s="117" t="e">
        <f>#REF!</f>
        <v>#REF!</v>
      </c>
      <c r="F26" s="23"/>
    </row>
    <row r="27" spans="1:6" ht="26.25" customHeight="1">
      <c r="A27" s="115" t="s">
        <v>147</v>
      </c>
      <c r="B27" s="114" t="s">
        <v>13</v>
      </c>
      <c r="C27" s="104" t="s">
        <v>46</v>
      </c>
      <c r="D27" s="117" t="e">
        <f>#REF!</f>
        <v>#REF!</v>
      </c>
      <c r="E27" s="117" t="e">
        <f>#REF!</f>
        <v>#REF!</v>
      </c>
      <c r="F27" s="24"/>
    </row>
    <row r="28" spans="1:6" ht="31.5">
      <c r="A28" s="128" t="s">
        <v>168</v>
      </c>
      <c r="B28" s="113" t="s">
        <v>808</v>
      </c>
      <c r="C28" s="105" t="s">
        <v>47</v>
      </c>
      <c r="D28" s="116" t="e">
        <f>D13-D14-D19-D20+D21-D22-D23+D24-D25+(-D26)-(-D27)</f>
        <v>#REF!</v>
      </c>
      <c r="E28" s="116" t="e">
        <f>E13-E14-E19-E20+E21-E22-E23+E24-E25+(-E26)-(-E27)</f>
        <v>#REF!</v>
      </c>
      <c r="F28" s="24"/>
    </row>
    <row r="29" spans="1:6" ht="31.5" customHeight="1">
      <c r="A29" s="127" t="s">
        <v>462</v>
      </c>
      <c r="B29" s="114" t="s">
        <v>809</v>
      </c>
      <c r="C29" s="104" t="s">
        <v>48</v>
      </c>
      <c r="D29" s="117" t="e">
        <f>#REF!</f>
        <v>#REF!</v>
      </c>
      <c r="E29" s="117" t="e">
        <f>#REF!</f>
        <v>#REF!</v>
      </c>
      <c r="F29" s="23"/>
    </row>
    <row r="30" spans="1:6" s="122" customFormat="1" ht="16.5" customHeight="1">
      <c r="A30" s="442" t="str">
        <f>A1</f>
        <v xml:space="preserve">Ident. a </v>
      </c>
      <c r="B30" s="529" t="s">
        <v>598</v>
      </c>
      <c r="C30" s="473" t="s">
        <v>709</v>
      </c>
      <c r="D30" s="442" t="s">
        <v>710</v>
      </c>
      <c r="E30" s="442"/>
      <c r="F30" s="141"/>
    </row>
    <row r="31" spans="1:6" s="122" customFormat="1" ht="31.5">
      <c r="A31" s="472"/>
      <c r="B31" s="558"/>
      <c r="C31" s="474"/>
      <c r="D31" s="110" t="s">
        <v>0</v>
      </c>
      <c r="E31" s="110" t="s">
        <v>1</v>
      </c>
      <c r="F31" s="141"/>
    </row>
    <row r="32" spans="1:6" ht="28.5" customHeight="1">
      <c r="A32" s="115" t="s">
        <v>41</v>
      </c>
      <c r="B32" s="114" t="s">
        <v>810</v>
      </c>
      <c r="C32" s="104" t="s">
        <v>49</v>
      </c>
      <c r="D32" s="117" t="e">
        <f>#REF!</f>
        <v>#REF!</v>
      </c>
      <c r="E32" s="117" t="e">
        <f>#REF!</f>
        <v>#REF!</v>
      </c>
      <c r="F32" s="24"/>
    </row>
    <row r="33" spans="1:19" ht="26.25" customHeight="1">
      <c r="A33" s="127" t="s">
        <v>463</v>
      </c>
      <c r="B33" s="114" t="s">
        <v>24</v>
      </c>
      <c r="C33" s="104" t="s">
        <v>50</v>
      </c>
      <c r="D33" s="117" t="e">
        <f>D34+D35+D36</f>
        <v>#REF!</v>
      </c>
      <c r="E33" s="117" t="e">
        <f>E34+E35+E36</f>
        <v>#REF!</v>
      </c>
      <c r="F33" s="24"/>
    </row>
    <row r="34" spans="1:19" ht="26.25" customHeight="1">
      <c r="A34" s="127" t="s">
        <v>481</v>
      </c>
      <c r="B34" s="114" t="s">
        <v>811</v>
      </c>
      <c r="C34" s="104" t="s">
        <v>51</v>
      </c>
      <c r="D34" s="117" t="e">
        <f>#REF!</f>
        <v>#REF!</v>
      </c>
      <c r="E34" s="117" t="e">
        <f>#REF!</f>
        <v>#REF!</v>
      </c>
      <c r="F34" s="24"/>
    </row>
    <row r="35" spans="1:19" ht="26.25" customHeight="1">
      <c r="A35" s="127" t="s">
        <v>131</v>
      </c>
      <c r="B35" s="114" t="s">
        <v>14</v>
      </c>
      <c r="C35" s="104" t="s">
        <v>52</v>
      </c>
      <c r="D35" s="117" t="e">
        <f>#REF!</f>
        <v>#REF!</v>
      </c>
      <c r="E35" s="117" t="e">
        <f>#REF!</f>
        <v>#REF!</v>
      </c>
      <c r="F35" s="24"/>
    </row>
    <row r="36" spans="1:19" ht="26.25" customHeight="1">
      <c r="A36" s="127" t="s">
        <v>132</v>
      </c>
      <c r="B36" s="114" t="s">
        <v>15</v>
      </c>
      <c r="C36" s="104" t="s">
        <v>53</v>
      </c>
      <c r="D36" s="117" t="e">
        <f>#REF!</f>
        <v>#REF!</v>
      </c>
      <c r="E36" s="117" t="e">
        <f>#REF!</f>
        <v>#REF!</v>
      </c>
      <c r="F36" s="24"/>
    </row>
    <row r="37" spans="1:19" ht="26.25" customHeight="1">
      <c r="A37" s="127" t="s">
        <v>482</v>
      </c>
      <c r="B37" s="114" t="s">
        <v>16</v>
      </c>
      <c r="C37" s="104" t="s">
        <v>54</v>
      </c>
      <c r="D37" s="117" t="e">
        <f>#REF!</f>
        <v>#REF!</v>
      </c>
      <c r="E37" s="117" t="e">
        <f>#REF!</f>
        <v>#REF!</v>
      </c>
      <c r="F37" s="24"/>
    </row>
    <row r="38" spans="1:19" ht="26.25" customHeight="1">
      <c r="A38" s="115" t="s">
        <v>67</v>
      </c>
      <c r="B38" s="114" t="s">
        <v>17</v>
      </c>
      <c r="C38" s="104" t="s">
        <v>55</v>
      </c>
      <c r="D38" s="117" t="e">
        <f>#REF!</f>
        <v>#REF!</v>
      </c>
      <c r="E38" s="117" t="e">
        <f>#REF!</f>
        <v>#REF!</v>
      </c>
      <c r="F38" s="24"/>
    </row>
    <row r="39" spans="1:19" ht="26.25" customHeight="1">
      <c r="A39" s="72" t="s">
        <v>162</v>
      </c>
      <c r="B39" s="114" t="s">
        <v>812</v>
      </c>
      <c r="C39" s="104" t="s">
        <v>56</v>
      </c>
      <c r="D39" s="117" t="e">
        <f>#REF!</f>
        <v>#REF!</v>
      </c>
      <c r="E39" s="117" t="e">
        <f>#REF!</f>
        <v>#REF!</v>
      </c>
      <c r="F39" s="24"/>
    </row>
    <row r="40" spans="1:19" ht="26.25" customHeight="1">
      <c r="A40" s="115" t="s">
        <v>163</v>
      </c>
      <c r="B40" s="114" t="s">
        <v>813</v>
      </c>
      <c r="C40" s="104" t="s">
        <v>57</v>
      </c>
      <c r="D40" s="117" t="e">
        <f>#REF!</f>
        <v>#REF!</v>
      </c>
      <c r="E40" s="117" t="e">
        <f>#REF!</f>
        <v>#REF!</v>
      </c>
      <c r="F40" s="24"/>
    </row>
    <row r="41" spans="1:19" ht="26.25" customHeight="1">
      <c r="A41" s="115" t="s">
        <v>164</v>
      </c>
      <c r="B41" s="60" t="s">
        <v>814</v>
      </c>
      <c r="C41" s="104" t="s">
        <v>58</v>
      </c>
      <c r="D41" s="117" t="e">
        <f>#REF!</f>
        <v>#REF!</v>
      </c>
      <c r="E41" s="117" t="e">
        <f>#REF!</f>
        <v>#REF!</v>
      </c>
      <c r="F41" s="24"/>
      <c r="R41" s="31"/>
      <c r="S41" s="31"/>
    </row>
    <row r="42" spans="1:19" ht="26.25" customHeight="1">
      <c r="A42" s="72" t="s">
        <v>484</v>
      </c>
      <c r="B42" s="114" t="s">
        <v>18</v>
      </c>
      <c r="C42" s="104" t="s">
        <v>59</v>
      </c>
      <c r="D42" s="117" t="e">
        <f>#REF!</f>
        <v>#REF!</v>
      </c>
      <c r="E42" s="117" t="e">
        <f>#REF!</f>
        <v>#REF!</v>
      </c>
      <c r="F42" s="24"/>
    </row>
    <row r="43" spans="1:19" ht="26.25" customHeight="1">
      <c r="A43" s="115" t="s">
        <v>165</v>
      </c>
      <c r="B43" s="114" t="s">
        <v>19</v>
      </c>
      <c r="C43" s="104" t="s">
        <v>60</v>
      </c>
      <c r="D43" s="117" t="e">
        <f>#REF!</f>
        <v>#REF!</v>
      </c>
      <c r="E43" s="117" t="e">
        <f>#REF!</f>
        <v>#REF!</v>
      </c>
      <c r="F43" s="24"/>
    </row>
    <row r="44" spans="1:19" ht="26.25" customHeight="1">
      <c r="A44" s="127" t="s">
        <v>485</v>
      </c>
      <c r="B44" s="114" t="s">
        <v>20</v>
      </c>
      <c r="C44" s="104" t="s">
        <v>61</v>
      </c>
      <c r="D44" s="117" t="e">
        <f>#REF!</f>
        <v>#REF!</v>
      </c>
      <c r="E44" s="117" t="e">
        <f>#REF!</f>
        <v>#REF!</v>
      </c>
      <c r="F44" s="24"/>
    </row>
    <row r="45" spans="1:19" ht="26.25" customHeight="1">
      <c r="A45" s="115" t="s">
        <v>166</v>
      </c>
      <c r="B45" s="114" t="s">
        <v>21</v>
      </c>
      <c r="C45" s="104" t="s">
        <v>62</v>
      </c>
      <c r="D45" s="117" t="e">
        <f>#REF!</f>
        <v>#REF!</v>
      </c>
      <c r="E45" s="117" t="e">
        <f>#REF!</f>
        <v>#REF!</v>
      </c>
      <c r="F45" s="24"/>
    </row>
    <row r="46" spans="1:19" ht="26.25" customHeight="1">
      <c r="A46" s="103" t="s">
        <v>486</v>
      </c>
      <c r="B46" s="114" t="s">
        <v>22</v>
      </c>
      <c r="C46" s="104" t="s">
        <v>63</v>
      </c>
      <c r="D46" s="117" t="e">
        <f>#REF!</f>
        <v>#REF!</v>
      </c>
      <c r="E46" s="117" t="e">
        <f>#REF!</f>
        <v>#REF!</v>
      </c>
      <c r="F46" s="24"/>
    </row>
    <row r="47" spans="1:19" ht="26.25" customHeight="1">
      <c r="A47" s="115" t="s">
        <v>167</v>
      </c>
      <c r="B47" s="114" t="s">
        <v>25</v>
      </c>
      <c r="C47" s="104" t="s">
        <v>64</v>
      </c>
      <c r="D47" s="117" t="e">
        <f>#REF!</f>
        <v>#REF!</v>
      </c>
      <c r="E47" s="117" t="e">
        <f>#REF!</f>
        <v>#REF!</v>
      </c>
      <c r="F47" s="24"/>
    </row>
    <row r="48" spans="1:19" ht="26.25" customHeight="1">
      <c r="A48" s="103" t="s">
        <v>487</v>
      </c>
      <c r="B48" s="114" t="s">
        <v>26</v>
      </c>
      <c r="C48" s="104" t="s">
        <v>65</v>
      </c>
      <c r="D48" s="117" t="e">
        <f>#REF!</f>
        <v>#REF!</v>
      </c>
      <c r="E48" s="117" t="e">
        <f>#REF!</f>
        <v>#REF!</v>
      </c>
      <c r="F48" s="24"/>
    </row>
    <row r="49" spans="1:6" ht="30.95" customHeight="1">
      <c r="A49" s="115" t="s">
        <v>488</v>
      </c>
      <c r="B49" s="114" t="s">
        <v>27</v>
      </c>
      <c r="C49" s="104" t="s">
        <v>66</v>
      </c>
      <c r="D49" s="117" t="e">
        <f>#REF!</f>
        <v>#REF!</v>
      </c>
      <c r="E49" s="117" t="e">
        <f>#REF!</f>
        <v>#REF!</v>
      </c>
      <c r="F49" s="26"/>
    </row>
    <row r="50" spans="1:6" ht="44.25" customHeight="1">
      <c r="A50" s="128" t="s">
        <v>168</v>
      </c>
      <c r="B50" s="113" t="s">
        <v>551</v>
      </c>
      <c r="C50" s="105" t="s">
        <v>71</v>
      </c>
      <c r="D50" s="116" t="e">
        <f>D29-D32+D33+D37-D38+D39-D40-D41+D42-D43+D44-D45+D46-D47+(-D48)-(-D49)</f>
        <v>#REF!</v>
      </c>
      <c r="E50" s="116" t="e">
        <f>E29-E32+E33+E37-E38+E39-E40-E41+E42-E43+E44-E45+E46-E47+(-E48)-(-E49)</f>
        <v>#REF!</v>
      </c>
      <c r="F50" s="26"/>
    </row>
    <row r="51" spans="1:6" ht="30" customHeight="1">
      <c r="A51" s="128" t="s">
        <v>170</v>
      </c>
      <c r="B51" s="139" t="s">
        <v>552</v>
      </c>
      <c r="C51" s="105" t="s">
        <v>72</v>
      </c>
      <c r="D51" s="116" t="e">
        <f>D28+D50</f>
        <v>#REF!</v>
      </c>
      <c r="E51" s="116" t="e">
        <f>E28+E50</f>
        <v>#REF!</v>
      </c>
      <c r="F51" s="26"/>
    </row>
    <row r="52" spans="1:6" ht="28.5" customHeight="1">
      <c r="A52" s="115" t="s">
        <v>169</v>
      </c>
      <c r="B52" s="114" t="s">
        <v>553</v>
      </c>
      <c r="C52" s="104" t="s">
        <v>73</v>
      </c>
      <c r="D52" s="117" t="e">
        <f>SUM(D53:D54)</f>
        <v>#REF!</v>
      </c>
      <c r="E52" s="117" t="e">
        <f>SUM(E53:E54)</f>
        <v>#REF!</v>
      </c>
      <c r="F52" s="32"/>
    </row>
    <row r="53" spans="1:6" ht="26.25" customHeight="1">
      <c r="A53" s="115" t="s">
        <v>70</v>
      </c>
      <c r="B53" s="114" t="s">
        <v>28</v>
      </c>
      <c r="C53" s="104" t="s">
        <v>74</v>
      </c>
      <c r="D53" s="117" t="e">
        <f>#REF!</f>
        <v>#REF!</v>
      </c>
      <c r="E53" s="117" t="e">
        <f>#REF!</f>
        <v>#REF!</v>
      </c>
      <c r="F53" s="32"/>
    </row>
    <row r="54" spans="1:6" ht="26.25" customHeight="1">
      <c r="A54" s="127" t="s">
        <v>151</v>
      </c>
      <c r="B54" s="114" t="s">
        <v>29</v>
      </c>
      <c r="C54" s="104" t="s">
        <v>296</v>
      </c>
      <c r="D54" s="117" t="e">
        <f>#REF!</f>
        <v>#REF!</v>
      </c>
      <c r="E54" s="117" t="e">
        <f>#REF!</f>
        <v>#REF!</v>
      </c>
      <c r="F54" s="32"/>
    </row>
    <row r="55" spans="1:6" ht="26.25" customHeight="1">
      <c r="A55" s="128" t="s">
        <v>170</v>
      </c>
      <c r="B55" s="139" t="s">
        <v>554</v>
      </c>
      <c r="C55" s="105" t="s">
        <v>297</v>
      </c>
      <c r="D55" s="116" t="e">
        <f>D51-D52</f>
        <v>#REF!</v>
      </c>
      <c r="E55" s="116" t="e">
        <f>E51-E52</f>
        <v>#REF!</v>
      </c>
      <c r="F55" s="24"/>
    </row>
    <row r="56" spans="1:6" ht="26.25" customHeight="1">
      <c r="A56" s="103" t="s">
        <v>489</v>
      </c>
      <c r="B56" s="129" t="s">
        <v>30</v>
      </c>
      <c r="C56" s="104" t="s">
        <v>298</v>
      </c>
      <c r="D56" s="117" t="e">
        <f>#REF!</f>
        <v>#REF!</v>
      </c>
      <c r="E56" s="117" t="e">
        <f>#REF!</f>
        <v>#REF!</v>
      </c>
      <c r="F56" s="24"/>
    </row>
    <row r="57" spans="1:6" ht="26.25" customHeight="1">
      <c r="A57" s="115" t="s">
        <v>171</v>
      </c>
      <c r="B57" s="130" t="s">
        <v>31</v>
      </c>
      <c r="C57" s="104" t="s">
        <v>299</v>
      </c>
      <c r="D57" s="117" t="e">
        <f>#REF!</f>
        <v>#REF!</v>
      </c>
      <c r="E57" s="117" t="e">
        <f>#REF!</f>
        <v>#REF!</v>
      </c>
      <c r="F57" s="24"/>
    </row>
    <row r="58" spans="1:6" ht="26.25" customHeight="1">
      <c r="A58" s="128" t="s">
        <v>168</v>
      </c>
      <c r="B58" s="113" t="s">
        <v>557</v>
      </c>
      <c r="C58" s="105" t="s">
        <v>300</v>
      </c>
      <c r="D58" s="116" t="e">
        <f>D56-D57</f>
        <v>#REF!</v>
      </c>
      <c r="E58" s="116" t="e">
        <f>E56-E57</f>
        <v>#REF!</v>
      </c>
      <c r="F58" s="24"/>
    </row>
    <row r="59" spans="1:6" s="122" customFormat="1" ht="16.5" customHeight="1">
      <c r="A59" s="442" t="str">
        <f>A30</f>
        <v xml:space="preserve">Ident. a </v>
      </c>
      <c r="B59" s="529" t="s">
        <v>598</v>
      </c>
      <c r="C59" s="473" t="s">
        <v>709</v>
      </c>
      <c r="D59" s="442" t="s">
        <v>710</v>
      </c>
      <c r="E59" s="442"/>
      <c r="F59" s="141"/>
    </row>
    <row r="60" spans="1:6" s="122" customFormat="1" ht="31.5">
      <c r="A60" s="472"/>
      <c r="B60" s="558"/>
      <c r="C60" s="474"/>
      <c r="D60" s="110" t="s">
        <v>0</v>
      </c>
      <c r="E60" s="110" t="s">
        <v>1</v>
      </c>
      <c r="F60" s="141"/>
    </row>
    <row r="61" spans="1:6" ht="26.25" customHeight="1">
      <c r="A61" s="115" t="s">
        <v>172</v>
      </c>
      <c r="B61" s="114" t="s">
        <v>555</v>
      </c>
      <c r="C61" s="104" t="s">
        <v>301</v>
      </c>
      <c r="D61" s="117" t="e">
        <f>D62+D63</f>
        <v>#REF!</v>
      </c>
      <c r="E61" s="117" t="e">
        <f>E62+E63</f>
        <v>#REF!</v>
      </c>
      <c r="F61" s="24"/>
    </row>
    <row r="62" spans="1:6" ht="26.25" customHeight="1">
      <c r="A62" s="115" t="s">
        <v>75</v>
      </c>
      <c r="B62" s="129" t="s">
        <v>32</v>
      </c>
      <c r="C62" s="104" t="s">
        <v>302</v>
      </c>
      <c r="D62" s="117" t="e">
        <f>#REF!</f>
        <v>#REF!</v>
      </c>
      <c r="E62" s="117" t="e">
        <f>#REF!</f>
        <v>#REF!</v>
      </c>
      <c r="F62" s="24"/>
    </row>
    <row r="63" spans="1:6" ht="26.25" customHeight="1">
      <c r="A63" s="127" t="s">
        <v>570</v>
      </c>
      <c r="B63" s="114" t="s">
        <v>33</v>
      </c>
      <c r="C63" s="104" t="s">
        <v>303</v>
      </c>
      <c r="D63" s="117" t="e">
        <f>#REF!</f>
        <v>#REF!</v>
      </c>
      <c r="E63" s="117" t="e">
        <f>#REF!</f>
        <v>#REF!</v>
      </c>
      <c r="F63" s="24"/>
    </row>
    <row r="64" spans="1:6" ht="25.5" customHeight="1">
      <c r="A64" s="128" t="s">
        <v>168</v>
      </c>
      <c r="B64" s="113" t="s">
        <v>556</v>
      </c>
      <c r="C64" s="105" t="s">
        <v>76</v>
      </c>
      <c r="D64" s="116" t="e">
        <f>D58-D61</f>
        <v>#REF!</v>
      </c>
      <c r="E64" s="116" t="e">
        <f>E58-E61</f>
        <v>#REF!</v>
      </c>
      <c r="F64" s="24"/>
    </row>
    <row r="65" spans="1:6" ht="25.5" customHeight="1">
      <c r="A65" s="128" t="s">
        <v>173</v>
      </c>
      <c r="B65" s="113" t="s">
        <v>559</v>
      </c>
      <c r="C65" s="105" t="s">
        <v>77</v>
      </c>
      <c r="D65" s="116" t="e">
        <f>D51+D58</f>
        <v>#REF!</v>
      </c>
      <c r="E65" s="116" t="e">
        <f>E51+E58</f>
        <v>#REF!</v>
      </c>
      <c r="F65" s="24"/>
    </row>
    <row r="66" spans="1:6" ht="25.5" customHeight="1">
      <c r="A66" s="115" t="s">
        <v>68</v>
      </c>
      <c r="B66" s="114" t="s">
        <v>34</v>
      </c>
      <c r="C66" s="104" t="s">
        <v>78</v>
      </c>
      <c r="D66" s="117" t="e">
        <f>#REF!</f>
        <v>#REF!</v>
      </c>
      <c r="E66" s="117" t="e">
        <f>#REF!</f>
        <v>#REF!</v>
      </c>
      <c r="F66" s="24"/>
    </row>
    <row r="67" spans="1:6" ht="25.5" customHeight="1">
      <c r="A67" s="128" t="s">
        <v>173</v>
      </c>
      <c r="B67" s="113" t="s">
        <v>558</v>
      </c>
      <c r="C67" s="105" t="s">
        <v>79</v>
      </c>
      <c r="D67" s="116" t="e">
        <f>D55+D64-D66</f>
        <v>#REF!</v>
      </c>
      <c r="E67" s="116" t="e">
        <f>E55+E64-E66</f>
        <v>#REF!</v>
      </c>
      <c r="F67" s="24"/>
    </row>
    <row r="68" spans="1:6" ht="20.100000000000001" customHeight="1">
      <c r="C68" s="27"/>
      <c r="D68" s="28"/>
      <c r="F68" s="24"/>
    </row>
    <row r="69" spans="1:6">
      <c r="C69" s="27"/>
      <c r="D69" s="28"/>
      <c r="E69" s="29"/>
      <c r="F69" s="24"/>
    </row>
    <row r="70" spans="1:6" ht="20.100000000000001" customHeight="1">
      <c r="C70" s="27"/>
      <c r="D70" s="31"/>
      <c r="F70" s="24"/>
    </row>
    <row r="71" spans="1:6" ht="20.100000000000001" customHeight="1">
      <c r="C71" s="27"/>
      <c r="D71" s="31"/>
      <c r="F71" s="24"/>
    </row>
    <row r="72" spans="1:6">
      <c r="C72" s="33"/>
      <c r="D72" s="28"/>
      <c r="E72" s="29"/>
      <c r="F72" s="24"/>
    </row>
    <row r="73" spans="1:6" ht="20.100000000000001" customHeight="1">
      <c r="C73" s="27"/>
      <c r="D73" s="31"/>
      <c r="F73" s="24"/>
    </row>
    <row r="74" spans="1:6">
      <c r="C74" s="33"/>
      <c r="D74" s="28"/>
      <c r="E74" s="29"/>
      <c r="F74" s="24"/>
    </row>
    <row r="75" spans="1:6" ht="20.100000000000001" customHeight="1">
      <c r="A75" s="34"/>
      <c r="B75" s="35"/>
      <c r="C75" s="33"/>
      <c r="D75" s="28"/>
      <c r="E75" s="29"/>
      <c r="F75" s="24"/>
    </row>
    <row r="76" spans="1:6">
      <c r="A76" s="8"/>
      <c r="B76" s="36"/>
      <c r="C76" s="37"/>
      <c r="D76" s="31"/>
      <c r="F76" s="24"/>
    </row>
    <row r="77" spans="1:6">
      <c r="A77" s="31"/>
      <c r="B77" s="36"/>
      <c r="C77" s="31"/>
      <c r="D77" s="31"/>
      <c r="F77" s="24"/>
    </row>
    <row r="78" spans="1:6">
      <c r="A78" s="31"/>
      <c r="B78" s="36"/>
      <c r="C78" s="31"/>
      <c r="D78" s="31"/>
      <c r="F78" s="24"/>
    </row>
    <row r="79" spans="1:6">
      <c r="A79" s="31"/>
      <c r="B79" s="36"/>
      <c r="C79" s="31"/>
      <c r="D79" s="31"/>
      <c r="F79" s="24"/>
    </row>
    <row r="80" spans="1:6">
      <c r="A80" s="31"/>
      <c r="B80" s="36"/>
      <c r="C80" s="31"/>
      <c r="D80" s="31"/>
      <c r="F80" s="24"/>
    </row>
    <row r="81" spans="1:6">
      <c r="A81" s="31"/>
      <c r="B81" s="36"/>
      <c r="C81" s="31"/>
      <c r="D81" s="31"/>
      <c r="F81" s="24"/>
    </row>
    <row r="82" spans="1:6">
      <c r="A82" s="31"/>
      <c r="B82" s="36"/>
      <c r="C82" s="31"/>
      <c r="D82" s="31"/>
      <c r="F82" s="24"/>
    </row>
    <row r="83" spans="1:6">
      <c r="A83" s="31"/>
      <c r="B83" s="36"/>
      <c r="C83" s="31"/>
      <c r="D83" s="31"/>
      <c r="F83" s="24"/>
    </row>
    <row r="84" spans="1:6">
      <c r="A84" s="31"/>
      <c r="B84" s="36"/>
      <c r="C84" s="31"/>
      <c r="D84" s="31"/>
      <c r="F84" s="24"/>
    </row>
    <row r="85" spans="1:6">
      <c r="A85" s="31"/>
      <c r="B85" s="36"/>
      <c r="C85" s="31"/>
      <c r="D85" s="31"/>
      <c r="F85" s="24"/>
    </row>
    <row r="86" spans="1:6">
      <c r="A86" s="31"/>
      <c r="B86" s="36"/>
      <c r="C86" s="31"/>
      <c r="D86" s="31"/>
      <c r="F86" s="24"/>
    </row>
    <row r="87" spans="1:6">
      <c r="A87" s="31"/>
      <c r="B87" s="36"/>
      <c r="C87" s="31"/>
      <c r="D87" s="31"/>
      <c r="F87" s="24"/>
    </row>
    <row r="88" spans="1:6">
      <c r="A88" s="31"/>
      <c r="B88" s="36"/>
      <c r="C88" s="31"/>
      <c r="D88" s="31"/>
      <c r="F88" s="24"/>
    </row>
    <row r="89" spans="1:6">
      <c r="A89" s="31"/>
      <c r="B89" s="36"/>
      <c r="C89" s="31"/>
      <c r="D89" s="31"/>
      <c r="F89" s="24"/>
    </row>
    <row r="90" spans="1:6">
      <c r="A90" s="31"/>
      <c r="B90" s="36"/>
      <c r="C90" s="31"/>
      <c r="D90" s="31"/>
      <c r="F90" s="24"/>
    </row>
    <row r="91" spans="1:6">
      <c r="A91" s="31"/>
      <c r="B91" s="36"/>
      <c r="C91" s="31"/>
      <c r="D91" s="31"/>
      <c r="F91" s="24"/>
    </row>
    <row r="92" spans="1:6">
      <c r="A92" s="31"/>
      <c r="B92" s="36"/>
      <c r="C92" s="31"/>
      <c r="D92" s="31"/>
      <c r="F92" s="24"/>
    </row>
    <row r="93" spans="1:6">
      <c r="A93" s="31"/>
      <c r="B93" s="36"/>
      <c r="C93" s="31"/>
      <c r="D93" s="31"/>
      <c r="F93" s="24"/>
    </row>
    <row r="94" spans="1:6">
      <c r="A94" s="31"/>
      <c r="B94" s="36"/>
      <c r="C94" s="31"/>
      <c r="D94" s="31"/>
      <c r="F94" s="24"/>
    </row>
    <row r="95" spans="1:6">
      <c r="A95" s="31"/>
      <c r="B95" s="36"/>
      <c r="C95" s="31"/>
      <c r="D95" s="31"/>
      <c r="F95" s="24"/>
    </row>
    <row r="96" spans="1:6">
      <c r="A96" s="31"/>
      <c r="B96" s="36"/>
      <c r="C96" s="31"/>
      <c r="D96" s="31"/>
      <c r="F96" s="24"/>
    </row>
    <row r="97" spans="1:6">
      <c r="A97" s="31"/>
      <c r="B97" s="36"/>
      <c r="C97" s="31"/>
      <c r="D97" s="31"/>
      <c r="F97" s="24"/>
    </row>
    <row r="98" spans="1:6">
      <c r="A98" s="31"/>
      <c r="B98" s="36"/>
      <c r="C98" s="31"/>
      <c r="D98" s="31"/>
      <c r="F98" s="24"/>
    </row>
    <row r="99" spans="1:6">
      <c r="A99" s="31"/>
      <c r="B99" s="36"/>
      <c r="C99" s="31"/>
      <c r="D99" s="31"/>
      <c r="F99" s="24"/>
    </row>
    <row r="100" spans="1:6">
      <c r="A100" s="31"/>
      <c r="B100" s="36"/>
      <c r="C100" s="31"/>
      <c r="D100" s="31"/>
      <c r="F100" s="24"/>
    </row>
    <row r="101" spans="1:6">
      <c r="A101" s="31"/>
      <c r="B101" s="36"/>
      <c r="C101" s="31"/>
      <c r="D101" s="31"/>
      <c r="F101" s="24"/>
    </row>
    <row r="102" spans="1:6">
      <c r="A102" s="31"/>
      <c r="B102" s="36"/>
      <c r="C102" s="31"/>
      <c r="D102" s="31"/>
      <c r="F102" s="24"/>
    </row>
    <row r="103" spans="1:6">
      <c r="A103" s="31"/>
      <c r="B103" s="36"/>
      <c r="C103" s="31"/>
      <c r="D103" s="31"/>
      <c r="F103" s="24"/>
    </row>
    <row r="104" spans="1:6">
      <c r="A104" s="31"/>
      <c r="B104" s="36"/>
      <c r="C104" s="31"/>
      <c r="D104" s="31"/>
      <c r="F104" s="24"/>
    </row>
    <row r="105" spans="1:6">
      <c r="A105" s="31"/>
      <c r="B105" s="36"/>
      <c r="C105" s="31"/>
      <c r="D105" s="31"/>
      <c r="F105" s="24"/>
    </row>
    <row r="106" spans="1:6">
      <c r="A106" s="31"/>
      <c r="B106" s="36"/>
      <c r="C106" s="31"/>
      <c r="D106" s="31"/>
      <c r="F106" s="24"/>
    </row>
    <row r="107" spans="1:6">
      <c r="A107" s="31"/>
      <c r="B107" s="36"/>
      <c r="C107" s="31"/>
      <c r="D107" s="31"/>
      <c r="F107" s="24"/>
    </row>
    <row r="108" spans="1:6">
      <c r="A108" s="31"/>
      <c r="B108" s="36"/>
      <c r="C108" s="31"/>
      <c r="D108" s="31"/>
      <c r="F108" s="24"/>
    </row>
    <row r="109" spans="1:6">
      <c r="A109" s="31"/>
      <c r="B109" s="36"/>
      <c r="C109" s="31"/>
      <c r="D109" s="31"/>
      <c r="F109" s="24"/>
    </row>
    <row r="110" spans="1:6">
      <c r="A110" s="31"/>
      <c r="B110" s="36"/>
      <c r="C110" s="31"/>
      <c r="D110" s="31"/>
      <c r="F110" s="24"/>
    </row>
    <row r="111" spans="1:6">
      <c r="A111" s="31"/>
      <c r="B111" s="36"/>
      <c r="C111" s="31"/>
      <c r="D111" s="31"/>
      <c r="F111" s="24"/>
    </row>
    <row r="112" spans="1:6">
      <c r="A112" s="31"/>
      <c r="B112" s="36"/>
      <c r="C112" s="31"/>
      <c r="D112" s="31"/>
      <c r="F112" s="24"/>
    </row>
    <row r="113" spans="1:6">
      <c r="A113" s="31"/>
      <c r="B113" s="36"/>
      <c r="C113" s="31"/>
      <c r="D113" s="31"/>
      <c r="F113" s="24"/>
    </row>
    <row r="114" spans="1:6">
      <c r="A114" s="31"/>
      <c r="B114" s="36"/>
      <c r="C114" s="31"/>
      <c r="D114" s="31"/>
      <c r="F114" s="24"/>
    </row>
    <row r="115" spans="1:6">
      <c r="A115" s="31"/>
      <c r="B115" s="36"/>
      <c r="C115" s="31"/>
      <c r="D115" s="31"/>
      <c r="F115" s="24"/>
    </row>
    <row r="116" spans="1:6">
      <c r="A116" s="31"/>
      <c r="B116" s="36"/>
      <c r="C116" s="31"/>
      <c r="D116" s="31"/>
      <c r="F116" s="24"/>
    </row>
    <row r="117" spans="1:6">
      <c r="A117" s="31"/>
      <c r="B117" s="36"/>
      <c r="C117" s="31"/>
      <c r="D117" s="31"/>
      <c r="F117" s="24"/>
    </row>
    <row r="118" spans="1:6">
      <c r="A118" s="31"/>
      <c r="B118" s="36"/>
      <c r="C118" s="31"/>
      <c r="D118" s="31"/>
      <c r="F118" s="24"/>
    </row>
    <row r="119" spans="1:6">
      <c r="A119" s="31"/>
      <c r="B119" s="36"/>
      <c r="C119" s="31"/>
      <c r="D119" s="31"/>
      <c r="F119" s="24"/>
    </row>
    <row r="120" spans="1:6">
      <c r="A120" s="31"/>
      <c r="B120" s="36"/>
      <c r="C120" s="31"/>
      <c r="D120" s="31"/>
      <c r="F120" s="24"/>
    </row>
    <row r="121" spans="1:6">
      <c r="A121" s="31"/>
      <c r="B121" s="36"/>
      <c r="C121" s="31"/>
      <c r="D121" s="31"/>
      <c r="F121" s="24"/>
    </row>
    <row r="122" spans="1:6">
      <c r="A122" s="31"/>
      <c r="B122" s="36"/>
      <c r="C122" s="31"/>
      <c r="D122" s="31"/>
      <c r="F122" s="24"/>
    </row>
    <row r="123" spans="1:6">
      <c r="A123" s="31"/>
      <c r="B123" s="36"/>
      <c r="C123" s="31"/>
      <c r="D123" s="31"/>
      <c r="F123" s="24"/>
    </row>
    <row r="124" spans="1:6">
      <c r="A124" s="31"/>
      <c r="B124" s="36"/>
      <c r="C124" s="31"/>
      <c r="D124" s="31"/>
      <c r="F124" s="24"/>
    </row>
    <row r="125" spans="1:6">
      <c r="A125" s="31"/>
      <c r="B125" s="36"/>
      <c r="C125" s="31"/>
      <c r="D125" s="31"/>
      <c r="F125" s="24"/>
    </row>
    <row r="126" spans="1:6">
      <c r="A126" s="31"/>
      <c r="B126" s="36"/>
      <c r="C126" s="31"/>
      <c r="D126" s="31"/>
      <c r="F126" s="24"/>
    </row>
    <row r="127" spans="1:6">
      <c r="A127" s="31"/>
      <c r="B127" s="36"/>
      <c r="C127" s="31"/>
      <c r="D127" s="31"/>
      <c r="F127" s="24"/>
    </row>
    <row r="128" spans="1:6">
      <c r="A128" s="31"/>
      <c r="B128" s="36"/>
      <c r="C128" s="31"/>
      <c r="D128" s="31"/>
      <c r="F128" s="24"/>
    </row>
    <row r="129" spans="1:6">
      <c r="A129" s="31"/>
      <c r="B129" s="36"/>
      <c r="C129" s="31"/>
      <c r="D129" s="31"/>
      <c r="F129" s="24"/>
    </row>
    <row r="130" spans="1:6">
      <c r="A130" s="31"/>
      <c r="B130" s="36"/>
      <c r="C130" s="31"/>
      <c r="D130" s="31"/>
      <c r="F130" s="24"/>
    </row>
    <row r="131" spans="1:6">
      <c r="A131" s="31"/>
      <c r="B131" s="36"/>
      <c r="C131" s="31"/>
      <c r="D131" s="31"/>
      <c r="F131" s="24"/>
    </row>
    <row r="132" spans="1:6">
      <c r="A132" s="31"/>
      <c r="B132" s="36"/>
      <c r="C132" s="31"/>
      <c r="D132" s="31"/>
      <c r="F132" s="24"/>
    </row>
    <row r="133" spans="1:6">
      <c r="A133" s="31"/>
      <c r="B133" s="36"/>
      <c r="C133" s="31"/>
      <c r="D133" s="31"/>
      <c r="F133" s="24"/>
    </row>
    <row r="134" spans="1:6">
      <c r="A134" s="31"/>
      <c r="B134" s="36"/>
      <c r="C134" s="31"/>
      <c r="D134" s="31"/>
      <c r="F134" s="24"/>
    </row>
    <row r="135" spans="1:6">
      <c r="A135" s="38"/>
      <c r="B135" s="11"/>
      <c r="C135" s="38"/>
      <c r="D135" s="38"/>
      <c r="F135" s="24"/>
    </row>
    <row r="136" spans="1:6">
      <c r="A136" s="38"/>
      <c r="B136" s="11"/>
      <c r="C136" s="38"/>
      <c r="D136" s="38"/>
      <c r="F136" s="24"/>
    </row>
    <row r="137" spans="1:6">
      <c r="A137" s="38"/>
      <c r="B137" s="11"/>
      <c r="C137" s="38"/>
      <c r="D137" s="38"/>
      <c r="F137" s="24"/>
    </row>
    <row r="138" spans="1:6">
      <c r="A138" s="38"/>
      <c r="B138" s="11"/>
      <c r="C138" s="38"/>
      <c r="D138" s="38"/>
      <c r="F138" s="24"/>
    </row>
    <row r="139" spans="1:6">
      <c r="A139" s="38"/>
      <c r="B139" s="11"/>
      <c r="C139" s="38"/>
      <c r="D139" s="38"/>
      <c r="F139" s="24"/>
    </row>
    <row r="140" spans="1:6">
      <c r="A140" s="38"/>
      <c r="B140" s="11"/>
      <c r="C140" s="38"/>
      <c r="D140" s="38"/>
      <c r="F140" s="24"/>
    </row>
    <row r="141" spans="1:6">
      <c r="A141" s="38"/>
      <c r="B141" s="11"/>
      <c r="C141" s="38"/>
      <c r="D141" s="38"/>
      <c r="F141" s="24"/>
    </row>
    <row r="142" spans="1:6">
      <c r="A142" s="38"/>
      <c r="B142" s="11"/>
      <c r="C142" s="38"/>
      <c r="D142" s="38"/>
      <c r="F142" s="24"/>
    </row>
    <row r="143" spans="1:6">
      <c r="A143" s="38"/>
      <c r="B143" s="11"/>
      <c r="C143" s="38"/>
      <c r="D143" s="38"/>
      <c r="F143" s="24"/>
    </row>
    <row r="144" spans="1:6">
      <c r="A144" s="38"/>
      <c r="B144" s="11"/>
      <c r="C144" s="38"/>
      <c r="D144" s="38"/>
      <c r="F144" s="24"/>
    </row>
    <row r="145" spans="1:6">
      <c r="A145" s="38"/>
      <c r="B145" s="11"/>
      <c r="C145" s="38"/>
      <c r="D145" s="38"/>
      <c r="F145" s="24"/>
    </row>
    <row r="146" spans="1:6">
      <c r="A146" s="38"/>
      <c r="B146" s="11"/>
      <c r="C146" s="38"/>
      <c r="D146" s="38"/>
      <c r="F146" s="24"/>
    </row>
    <row r="147" spans="1:6">
      <c r="A147" s="38"/>
      <c r="B147" s="11"/>
      <c r="C147" s="38"/>
      <c r="D147" s="38"/>
      <c r="F147" s="24"/>
    </row>
    <row r="148" spans="1:6">
      <c r="A148" s="38"/>
      <c r="B148" s="11"/>
      <c r="C148" s="38"/>
      <c r="D148" s="38"/>
      <c r="F148" s="24"/>
    </row>
    <row r="149" spans="1:6">
      <c r="A149" s="38"/>
      <c r="B149" s="11"/>
      <c r="C149" s="38"/>
      <c r="D149" s="38"/>
      <c r="F149" s="24"/>
    </row>
    <row r="150" spans="1:6">
      <c r="A150" s="38"/>
      <c r="B150" s="11"/>
      <c r="C150" s="38"/>
      <c r="D150" s="38"/>
      <c r="F150" s="24"/>
    </row>
    <row r="151" spans="1:6">
      <c r="A151" s="38"/>
      <c r="B151" s="11"/>
      <c r="C151" s="38"/>
      <c r="D151" s="38"/>
      <c r="F151" s="24"/>
    </row>
    <row r="152" spans="1:6">
      <c r="A152" s="38"/>
      <c r="B152" s="11"/>
      <c r="C152" s="38"/>
      <c r="D152" s="38"/>
      <c r="F152" s="24"/>
    </row>
    <row r="153" spans="1:6">
      <c r="A153" s="38"/>
      <c r="B153" s="11"/>
      <c r="C153" s="38"/>
      <c r="D153" s="38"/>
      <c r="F153" s="24"/>
    </row>
    <row r="154" spans="1:6">
      <c r="A154" s="38"/>
      <c r="B154" s="11"/>
      <c r="C154" s="38"/>
      <c r="D154" s="38"/>
      <c r="F154" s="24"/>
    </row>
    <row r="155" spans="1:6">
      <c r="A155" s="38"/>
      <c r="B155" s="11"/>
      <c r="C155" s="38"/>
      <c r="D155" s="38"/>
      <c r="F155" s="24"/>
    </row>
    <row r="156" spans="1:6">
      <c r="A156" s="38"/>
      <c r="B156" s="11"/>
      <c r="C156" s="38"/>
      <c r="D156" s="38"/>
      <c r="F156" s="24"/>
    </row>
    <row r="157" spans="1:6">
      <c r="A157" s="38"/>
      <c r="B157" s="11"/>
      <c r="C157" s="38"/>
      <c r="D157" s="38"/>
      <c r="F157" s="24"/>
    </row>
    <row r="158" spans="1:6">
      <c r="A158" s="38"/>
      <c r="B158" s="11"/>
      <c r="C158" s="38"/>
      <c r="D158" s="38"/>
      <c r="F158" s="24"/>
    </row>
    <row r="159" spans="1:6">
      <c r="A159" s="38"/>
      <c r="B159" s="11"/>
      <c r="C159" s="38"/>
      <c r="D159" s="38"/>
      <c r="F159" s="24"/>
    </row>
    <row r="160" spans="1:6">
      <c r="A160" s="38"/>
      <c r="B160" s="11"/>
      <c r="C160" s="38"/>
      <c r="D160" s="38"/>
      <c r="F160" s="24"/>
    </row>
    <row r="161" spans="1:6">
      <c r="A161" s="38"/>
      <c r="B161" s="11"/>
      <c r="C161" s="38"/>
      <c r="D161" s="38"/>
      <c r="F161" s="24"/>
    </row>
    <row r="162" spans="1:6">
      <c r="A162" s="38"/>
      <c r="B162" s="11"/>
      <c r="C162" s="38"/>
      <c r="D162" s="38"/>
      <c r="F162" s="24"/>
    </row>
    <row r="163" spans="1:6">
      <c r="A163" s="38"/>
      <c r="B163" s="11"/>
      <c r="C163" s="38"/>
      <c r="D163" s="38"/>
      <c r="F163" s="24"/>
    </row>
    <row r="164" spans="1:6">
      <c r="A164" s="38"/>
      <c r="B164" s="11"/>
      <c r="C164" s="38"/>
      <c r="D164" s="38"/>
      <c r="F164" s="24"/>
    </row>
    <row r="165" spans="1:6">
      <c r="A165" s="38"/>
      <c r="B165" s="11"/>
      <c r="C165" s="38"/>
      <c r="D165" s="38"/>
      <c r="F165" s="24"/>
    </row>
    <row r="166" spans="1:6">
      <c r="A166" s="38"/>
      <c r="B166" s="11"/>
      <c r="C166" s="38"/>
      <c r="D166" s="38"/>
      <c r="F166" s="24"/>
    </row>
    <row r="167" spans="1:6">
      <c r="A167" s="38"/>
      <c r="B167" s="11"/>
      <c r="C167" s="38"/>
      <c r="D167" s="38"/>
      <c r="F167" s="24"/>
    </row>
    <row r="168" spans="1:6">
      <c r="A168" s="38"/>
      <c r="B168" s="11"/>
      <c r="C168" s="38"/>
      <c r="D168" s="38"/>
      <c r="F168" s="24"/>
    </row>
    <row r="169" spans="1:6">
      <c r="A169" s="38"/>
      <c r="B169" s="11"/>
      <c r="C169" s="38"/>
      <c r="D169" s="38"/>
      <c r="F169" s="24"/>
    </row>
    <row r="170" spans="1:6">
      <c r="A170" s="38"/>
      <c r="B170" s="11"/>
      <c r="C170" s="38"/>
      <c r="D170" s="38"/>
      <c r="F170" s="24"/>
    </row>
    <row r="171" spans="1:6">
      <c r="A171" s="38"/>
      <c r="B171" s="11"/>
      <c r="C171" s="38"/>
      <c r="D171" s="38"/>
      <c r="F171" s="24"/>
    </row>
    <row r="172" spans="1:6">
      <c r="A172" s="38"/>
      <c r="B172" s="11"/>
      <c r="C172" s="38"/>
      <c r="D172" s="38"/>
      <c r="F172" s="24"/>
    </row>
    <row r="173" spans="1:6">
      <c r="A173" s="38"/>
      <c r="B173" s="11"/>
      <c r="C173" s="38"/>
      <c r="D173" s="38"/>
      <c r="F173" s="24"/>
    </row>
    <row r="174" spans="1:6">
      <c r="A174" s="38"/>
      <c r="B174" s="11"/>
      <c r="C174" s="38"/>
      <c r="D174" s="38"/>
      <c r="F174" s="24"/>
    </row>
    <row r="175" spans="1:6">
      <c r="A175" s="38"/>
      <c r="B175" s="11"/>
      <c r="C175" s="38"/>
      <c r="D175" s="38"/>
      <c r="F175" s="24"/>
    </row>
    <row r="176" spans="1:6">
      <c r="A176" s="38"/>
      <c r="B176" s="11"/>
      <c r="C176" s="38"/>
      <c r="D176" s="38"/>
      <c r="F176" s="24"/>
    </row>
    <row r="177" spans="1:6">
      <c r="A177" s="38"/>
      <c r="B177" s="11"/>
      <c r="C177" s="38"/>
      <c r="D177" s="38"/>
      <c r="F177" s="24"/>
    </row>
    <row r="178" spans="1:6">
      <c r="A178" s="38"/>
      <c r="B178" s="11"/>
      <c r="C178" s="38"/>
      <c r="D178" s="38"/>
      <c r="F178" s="24"/>
    </row>
    <row r="179" spans="1:6">
      <c r="A179" s="38"/>
      <c r="B179" s="11"/>
      <c r="C179" s="38"/>
      <c r="D179" s="38"/>
      <c r="F179" s="24"/>
    </row>
    <row r="180" spans="1:6">
      <c r="A180" s="38"/>
      <c r="B180" s="11"/>
      <c r="C180" s="38"/>
      <c r="D180" s="38"/>
      <c r="F180" s="24"/>
    </row>
    <row r="181" spans="1:6">
      <c r="A181" s="38"/>
      <c r="B181" s="11"/>
      <c r="C181" s="38"/>
      <c r="D181" s="38"/>
      <c r="F181" s="24"/>
    </row>
    <row r="182" spans="1:6">
      <c r="A182" s="38"/>
      <c r="B182" s="11"/>
      <c r="C182" s="38"/>
      <c r="D182" s="38"/>
      <c r="F182" s="24"/>
    </row>
    <row r="183" spans="1:6">
      <c r="A183" s="38"/>
      <c r="B183" s="11"/>
      <c r="C183" s="38"/>
      <c r="D183" s="38"/>
      <c r="F183" s="24"/>
    </row>
    <row r="184" spans="1:6">
      <c r="A184" s="38"/>
      <c r="B184" s="11"/>
      <c r="C184" s="38"/>
      <c r="D184" s="38"/>
      <c r="F184" s="24"/>
    </row>
    <row r="185" spans="1:6">
      <c r="A185" s="38"/>
      <c r="B185" s="11"/>
      <c r="C185" s="38"/>
      <c r="D185" s="38"/>
      <c r="F185" s="24"/>
    </row>
    <row r="186" spans="1:6">
      <c r="A186" s="38"/>
      <c r="B186" s="11"/>
      <c r="C186" s="38"/>
      <c r="D186" s="38"/>
      <c r="F186" s="24"/>
    </row>
    <row r="187" spans="1:6">
      <c r="A187" s="38"/>
      <c r="B187" s="11"/>
      <c r="C187" s="38"/>
      <c r="D187" s="38"/>
      <c r="F187" s="24"/>
    </row>
    <row r="188" spans="1:6">
      <c r="A188" s="38"/>
      <c r="B188" s="11"/>
      <c r="C188" s="38"/>
      <c r="D188" s="38"/>
      <c r="F188" s="24"/>
    </row>
    <row r="189" spans="1:6">
      <c r="A189" s="38"/>
      <c r="B189" s="11"/>
      <c r="C189" s="38"/>
      <c r="D189" s="38"/>
      <c r="F189" s="24"/>
    </row>
    <row r="190" spans="1:6">
      <c r="A190" s="38"/>
      <c r="B190" s="11"/>
      <c r="C190" s="38"/>
      <c r="D190" s="38"/>
      <c r="F190" s="24"/>
    </row>
    <row r="191" spans="1:6">
      <c r="A191" s="38"/>
      <c r="B191" s="11"/>
      <c r="C191" s="38"/>
      <c r="D191" s="38"/>
      <c r="F191" s="24"/>
    </row>
    <row r="192" spans="1:6">
      <c r="A192" s="38"/>
      <c r="B192" s="11"/>
      <c r="C192" s="38"/>
      <c r="D192" s="38"/>
      <c r="F192" s="24"/>
    </row>
    <row r="193" spans="1:6">
      <c r="A193" s="38"/>
      <c r="B193" s="11"/>
      <c r="C193" s="38"/>
      <c r="D193" s="38"/>
      <c r="F193" s="24"/>
    </row>
    <row r="194" spans="1:6">
      <c r="A194" s="38"/>
      <c r="B194" s="11"/>
      <c r="C194" s="38"/>
      <c r="D194" s="38"/>
      <c r="F194" s="24"/>
    </row>
    <row r="195" spans="1:6">
      <c r="A195" s="38"/>
      <c r="B195" s="11"/>
      <c r="C195" s="38"/>
      <c r="D195" s="38"/>
      <c r="F195" s="24"/>
    </row>
    <row r="196" spans="1:6">
      <c r="A196" s="38"/>
      <c r="B196" s="11"/>
      <c r="C196" s="38"/>
      <c r="D196" s="38"/>
      <c r="F196" s="24"/>
    </row>
    <row r="197" spans="1:6">
      <c r="A197" s="38"/>
      <c r="B197" s="11"/>
      <c r="C197" s="38"/>
      <c r="D197" s="38"/>
      <c r="F197" s="24"/>
    </row>
    <row r="198" spans="1:6">
      <c r="A198" s="38"/>
      <c r="B198" s="11"/>
      <c r="C198" s="38"/>
      <c r="D198" s="38"/>
      <c r="F198" s="24"/>
    </row>
    <row r="199" spans="1:6">
      <c r="A199" s="38"/>
      <c r="B199" s="11"/>
      <c r="C199" s="38"/>
      <c r="D199" s="38"/>
      <c r="F199" s="24"/>
    </row>
    <row r="200" spans="1:6">
      <c r="A200" s="38"/>
      <c r="B200" s="11"/>
      <c r="C200" s="38"/>
      <c r="D200" s="38"/>
      <c r="F200" s="24"/>
    </row>
    <row r="201" spans="1:6">
      <c r="A201" s="38"/>
      <c r="B201" s="11"/>
      <c r="C201" s="38"/>
      <c r="D201" s="38"/>
      <c r="F201" s="24"/>
    </row>
    <row r="202" spans="1:6">
      <c r="A202" s="38"/>
      <c r="B202" s="11"/>
      <c r="C202" s="38"/>
      <c r="D202" s="38"/>
      <c r="F202" s="24"/>
    </row>
    <row r="203" spans="1:6">
      <c r="A203" s="38"/>
      <c r="B203" s="11"/>
      <c r="C203" s="38"/>
      <c r="D203" s="38"/>
      <c r="F203" s="24"/>
    </row>
    <row r="204" spans="1:6">
      <c r="A204" s="38"/>
      <c r="B204" s="11"/>
      <c r="C204" s="38"/>
      <c r="D204" s="38"/>
      <c r="F204" s="24"/>
    </row>
    <row r="205" spans="1:6">
      <c r="A205" s="38"/>
      <c r="B205" s="11"/>
      <c r="C205" s="38"/>
      <c r="D205" s="38"/>
      <c r="F205" s="24"/>
    </row>
    <row r="206" spans="1:6">
      <c r="A206" s="38"/>
      <c r="B206" s="11"/>
      <c r="C206" s="38"/>
      <c r="D206" s="38"/>
      <c r="F206" s="24"/>
    </row>
    <row r="207" spans="1:6">
      <c r="A207" s="38"/>
      <c r="B207" s="11"/>
      <c r="C207" s="38"/>
      <c r="D207" s="38"/>
      <c r="F207" s="24"/>
    </row>
    <row r="208" spans="1:6">
      <c r="A208" s="38"/>
      <c r="B208" s="11"/>
      <c r="C208" s="38"/>
      <c r="D208" s="38"/>
      <c r="F208" s="24"/>
    </row>
    <row r="209" spans="1:6">
      <c r="A209" s="38"/>
      <c r="B209" s="11"/>
      <c r="C209" s="38"/>
      <c r="D209" s="38"/>
      <c r="F209" s="24"/>
    </row>
    <row r="210" spans="1:6">
      <c r="A210" s="38"/>
      <c r="B210" s="11"/>
      <c r="C210" s="38"/>
      <c r="D210" s="38"/>
      <c r="F210" s="24"/>
    </row>
    <row r="211" spans="1:6">
      <c r="A211" s="38"/>
      <c r="B211" s="11"/>
      <c r="C211" s="38"/>
      <c r="D211" s="38"/>
      <c r="F211" s="24"/>
    </row>
    <row r="212" spans="1:6">
      <c r="A212" s="38"/>
      <c r="B212" s="11"/>
      <c r="C212" s="38"/>
      <c r="D212" s="38"/>
      <c r="F212" s="24"/>
    </row>
    <row r="213" spans="1:6">
      <c r="A213" s="38"/>
      <c r="B213" s="11"/>
      <c r="C213" s="38"/>
      <c r="D213" s="38"/>
      <c r="F213" s="24"/>
    </row>
    <row r="214" spans="1:6">
      <c r="A214" s="38"/>
      <c r="B214" s="11"/>
      <c r="C214" s="38"/>
      <c r="D214" s="38"/>
      <c r="F214" s="24"/>
    </row>
    <row r="215" spans="1:6">
      <c r="A215" s="38"/>
      <c r="B215" s="11"/>
      <c r="C215" s="38"/>
      <c r="D215" s="38"/>
      <c r="F215" s="24"/>
    </row>
    <row r="216" spans="1:6">
      <c r="A216" s="38"/>
      <c r="B216" s="11"/>
      <c r="C216" s="38"/>
      <c r="D216" s="38"/>
      <c r="F216" s="24"/>
    </row>
    <row r="217" spans="1:6">
      <c r="A217" s="38"/>
      <c r="B217" s="11"/>
      <c r="C217" s="38"/>
      <c r="D217" s="38"/>
      <c r="F217" s="24"/>
    </row>
    <row r="218" spans="1:6">
      <c r="A218" s="38"/>
      <c r="B218" s="11"/>
      <c r="C218" s="38"/>
      <c r="D218" s="38"/>
      <c r="F218" s="24"/>
    </row>
    <row r="219" spans="1:6">
      <c r="A219" s="38"/>
      <c r="B219" s="11"/>
      <c r="C219" s="38"/>
      <c r="D219" s="38"/>
      <c r="F219" s="24"/>
    </row>
    <row r="220" spans="1:6">
      <c r="A220" s="38"/>
      <c r="B220" s="11"/>
      <c r="C220" s="38"/>
      <c r="D220" s="38"/>
      <c r="F220" s="24"/>
    </row>
    <row r="221" spans="1:6">
      <c r="A221" s="38"/>
      <c r="B221" s="11"/>
      <c r="C221" s="38"/>
      <c r="D221" s="38"/>
      <c r="F221" s="24"/>
    </row>
    <row r="222" spans="1:6">
      <c r="A222" s="38"/>
      <c r="B222" s="11"/>
      <c r="C222" s="38"/>
      <c r="D222" s="38"/>
      <c r="F222" s="24"/>
    </row>
    <row r="223" spans="1:6">
      <c r="A223" s="38"/>
      <c r="B223" s="11"/>
      <c r="C223" s="38"/>
      <c r="D223" s="38"/>
      <c r="F223" s="24"/>
    </row>
    <row r="224" spans="1:6">
      <c r="A224" s="38"/>
      <c r="B224" s="11"/>
      <c r="C224" s="38"/>
      <c r="D224" s="38"/>
      <c r="F224" s="24"/>
    </row>
    <row r="225" spans="1:6">
      <c r="A225" s="38"/>
      <c r="B225" s="11"/>
      <c r="C225" s="38"/>
      <c r="D225" s="38"/>
      <c r="F225" s="24"/>
    </row>
    <row r="226" spans="1:6">
      <c r="A226" s="38"/>
      <c r="B226" s="11"/>
      <c r="C226" s="38"/>
      <c r="D226" s="38"/>
      <c r="F226" s="24"/>
    </row>
    <row r="227" spans="1:6">
      <c r="A227" s="38"/>
      <c r="B227" s="11"/>
      <c r="C227" s="38"/>
      <c r="D227" s="38"/>
      <c r="F227" s="24"/>
    </row>
    <row r="228" spans="1:6">
      <c r="A228" s="38"/>
      <c r="B228" s="11"/>
      <c r="C228" s="38"/>
      <c r="D228" s="38"/>
      <c r="F228" s="24"/>
    </row>
    <row r="229" spans="1:6">
      <c r="A229" s="38"/>
      <c r="B229" s="11"/>
      <c r="C229" s="38"/>
      <c r="D229" s="38"/>
      <c r="F229" s="24"/>
    </row>
    <row r="230" spans="1:6">
      <c r="A230" s="38"/>
      <c r="B230" s="11"/>
      <c r="C230" s="38"/>
      <c r="D230" s="38"/>
      <c r="F230" s="24"/>
    </row>
    <row r="231" spans="1:6">
      <c r="A231" s="38"/>
      <c r="B231" s="11"/>
      <c r="C231" s="38"/>
      <c r="D231" s="38"/>
      <c r="F231" s="24"/>
    </row>
    <row r="232" spans="1:6">
      <c r="A232" s="38"/>
      <c r="B232" s="11"/>
      <c r="C232" s="38"/>
      <c r="D232" s="38"/>
      <c r="F232" s="24"/>
    </row>
    <row r="233" spans="1:6">
      <c r="A233" s="38"/>
      <c r="B233" s="11"/>
      <c r="C233" s="38"/>
      <c r="D233" s="38"/>
      <c r="F233" s="24"/>
    </row>
    <row r="234" spans="1:6">
      <c r="A234" s="38"/>
      <c r="B234" s="11"/>
      <c r="C234" s="38"/>
      <c r="D234" s="38"/>
      <c r="F234" s="24"/>
    </row>
    <row r="235" spans="1:6">
      <c r="A235" s="38"/>
      <c r="B235" s="11"/>
      <c r="C235" s="38"/>
      <c r="D235" s="38"/>
      <c r="F235" s="24"/>
    </row>
    <row r="236" spans="1:6">
      <c r="A236" s="38"/>
      <c r="B236" s="11"/>
      <c r="C236" s="38"/>
      <c r="D236" s="38"/>
      <c r="F236" s="24"/>
    </row>
    <row r="237" spans="1:6">
      <c r="A237" s="38"/>
      <c r="B237" s="11"/>
      <c r="C237" s="38"/>
      <c r="D237" s="38"/>
      <c r="F237" s="24"/>
    </row>
    <row r="238" spans="1:6">
      <c r="A238" s="38"/>
      <c r="B238" s="11"/>
      <c r="C238" s="38"/>
      <c r="D238" s="38"/>
      <c r="F238" s="24"/>
    </row>
    <row r="239" spans="1:6">
      <c r="A239" s="38"/>
      <c r="B239" s="11"/>
      <c r="C239" s="38"/>
      <c r="D239" s="38"/>
      <c r="F239" s="24"/>
    </row>
    <row r="240" spans="1:6">
      <c r="A240" s="38"/>
      <c r="B240" s="11"/>
      <c r="C240" s="38"/>
      <c r="D240" s="38"/>
      <c r="F240" s="24"/>
    </row>
    <row r="241" spans="1:6">
      <c r="A241" s="38"/>
      <c r="B241" s="11"/>
      <c r="C241" s="38"/>
      <c r="D241" s="38"/>
      <c r="F241" s="24"/>
    </row>
    <row r="242" spans="1:6">
      <c r="A242" s="38"/>
      <c r="B242" s="11"/>
      <c r="C242" s="38"/>
      <c r="D242" s="38"/>
      <c r="F242" s="24"/>
    </row>
    <row r="243" spans="1:6">
      <c r="A243" s="38"/>
      <c r="B243" s="11"/>
      <c r="C243" s="38"/>
      <c r="D243" s="38"/>
      <c r="F243" s="24"/>
    </row>
    <row r="244" spans="1:6">
      <c r="A244" s="38"/>
      <c r="B244" s="11"/>
      <c r="C244" s="38"/>
      <c r="D244" s="38"/>
      <c r="F244" s="24"/>
    </row>
    <row r="245" spans="1:6">
      <c r="A245" s="38"/>
      <c r="B245" s="11"/>
      <c r="C245" s="38"/>
      <c r="D245" s="38"/>
      <c r="F245" s="24"/>
    </row>
    <row r="246" spans="1:6">
      <c r="A246" s="38"/>
      <c r="B246" s="11"/>
      <c r="C246" s="38"/>
      <c r="D246" s="38"/>
      <c r="F246" s="24"/>
    </row>
    <row r="247" spans="1:6">
      <c r="A247" s="38"/>
      <c r="B247" s="11"/>
      <c r="C247" s="38"/>
      <c r="D247" s="38"/>
      <c r="F247" s="24"/>
    </row>
    <row r="248" spans="1:6">
      <c r="A248" s="38"/>
      <c r="B248" s="11"/>
      <c r="C248" s="38"/>
      <c r="D248" s="38"/>
      <c r="F248" s="24"/>
    </row>
    <row r="249" spans="1:6">
      <c r="A249" s="38"/>
      <c r="B249" s="11"/>
      <c r="C249" s="38"/>
      <c r="D249" s="38"/>
      <c r="F249" s="24"/>
    </row>
    <row r="250" spans="1:6">
      <c r="A250" s="38"/>
      <c r="B250" s="11"/>
      <c r="C250" s="38"/>
      <c r="D250" s="38"/>
      <c r="F250" s="24"/>
    </row>
    <row r="251" spans="1:6">
      <c r="A251" s="38"/>
      <c r="B251" s="11"/>
      <c r="C251" s="38"/>
      <c r="D251" s="38"/>
      <c r="F251" s="24"/>
    </row>
    <row r="252" spans="1:6">
      <c r="A252" s="38"/>
      <c r="B252" s="11"/>
      <c r="C252" s="38"/>
      <c r="D252" s="38"/>
      <c r="F252" s="24"/>
    </row>
    <row r="253" spans="1:6">
      <c r="A253" s="38"/>
      <c r="B253" s="11"/>
      <c r="C253" s="38"/>
      <c r="D253" s="38"/>
      <c r="F253" s="24"/>
    </row>
    <row r="254" spans="1:6">
      <c r="A254" s="38"/>
      <c r="B254" s="11"/>
      <c r="C254" s="38"/>
      <c r="D254" s="38"/>
      <c r="F254" s="24"/>
    </row>
    <row r="255" spans="1:6">
      <c r="A255" s="38"/>
      <c r="B255" s="11"/>
      <c r="C255" s="38"/>
      <c r="D255" s="38"/>
      <c r="F255" s="24"/>
    </row>
    <row r="256" spans="1:6">
      <c r="A256" s="38"/>
      <c r="B256" s="11"/>
      <c r="C256" s="38"/>
      <c r="D256" s="38"/>
      <c r="F256" s="24"/>
    </row>
    <row r="257" spans="1:6">
      <c r="A257" s="38"/>
      <c r="B257" s="11"/>
      <c r="C257" s="38"/>
      <c r="D257" s="38"/>
      <c r="F257" s="24"/>
    </row>
    <row r="258" spans="1:6">
      <c r="A258" s="38"/>
      <c r="B258" s="11"/>
      <c r="C258" s="38"/>
      <c r="D258" s="38"/>
      <c r="F258" s="24"/>
    </row>
    <row r="259" spans="1:6">
      <c r="A259" s="38"/>
      <c r="B259" s="11"/>
      <c r="C259" s="38"/>
      <c r="D259" s="38"/>
      <c r="F259" s="24"/>
    </row>
    <row r="260" spans="1:6">
      <c r="A260" s="38"/>
      <c r="B260" s="11"/>
      <c r="C260" s="38"/>
      <c r="D260" s="38"/>
      <c r="F260" s="24"/>
    </row>
    <row r="261" spans="1:6">
      <c r="A261" s="38"/>
      <c r="B261" s="11"/>
      <c r="C261" s="38"/>
      <c r="D261" s="38"/>
      <c r="F261" s="24"/>
    </row>
    <row r="262" spans="1:6">
      <c r="A262" s="38"/>
      <c r="B262" s="11"/>
      <c r="C262" s="38"/>
      <c r="D262" s="38"/>
      <c r="F262" s="24"/>
    </row>
    <row r="263" spans="1:6">
      <c r="A263" s="38"/>
      <c r="B263" s="11"/>
      <c r="C263" s="38"/>
      <c r="D263" s="38"/>
      <c r="F263" s="24"/>
    </row>
    <row r="264" spans="1:6">
      <c r="A264" s="38"/>
      <c r="B264" s="11"/>
      <c r="C264" s="38"/>
      <c r="D264" s="38"/>
      <c r="F264" s="24"/>
    </row>
    <row r="265" spans="1:6">
      <c r="A265" s="38"/>
      <c r="B265" s="11"/>
      <c r="C265" s="38"/>
      <c r="D265" s="38"/>
      <c r="F265" s="24"/>
    </row>
    <row r="266" spans="1:6">
      <c r="A266" s="38"/>
      <c r="B266" s="11"/>
      <c r="C266" s="38"/>
      <c r="D266" s="38"/>
      <c r="F266" s="24"/>
    </row>
    <row r="267" spans="1:6">
      <c r="A267" s="38"/>
      <c r="B267" s="11"/>
      <c r="C267" s="38"/>
      <c r="D267" s="38"/>
      <c r="F267" s="24"/>
    </row>
    <row r="268" spans="1:6">
      <c r="A268" s="38"/>
      <c r="B268" s="11"/>
      <c r="C268" s="38"/>
      <c r="D268" s="38"/>
      <c r="F268" s="24"/>
    </row>
    <row r="269" spans="1:6">
      <c r="A269" s="38"/>
      <c r="B269" s="11"/>
      <c r="C269" s="38"/>
      <c r="D269" s="38"/>
      <c r="F269" s="24"/>
    </row>
    <row r="270" spans="1:6">
      <c r="A270" s="38"/>
      <c r="B270" s="11"/>
      <c r="C270" s="38"/>
      <c r="D270" s="38"/>
      <c r="F270" s="24"/>
    </row>
    <row r="271" spans="1:6">
      <c r="A271" s="38"/>
      <c r="B271" s="11"/>
      <c r="C271" s="38"/>
      <c r="D271" s="38"/>
      <c r="F271" s="24"/>
    </row>
    <row r="272" spans="1:6">
      <c r="A272" s="38"/>
      <c r="B272" s="11"/>
      <c r="C272" s="38"/>
      <c r="D272" s="38"/>
      <c r="F272" s="24"/>
    </row>
    <row r="273" spans="1:6">
      <c r="A273" s="38"/>
      <c r="B273" s="11"/>
      <c r="C273" s="38"/>
      <c r="D273" s="38"/>
      <c r="F273" s="24"/>
    </row>
    <row r="274" spans="1:6">
      <c r="A274" s="38"/>
      <c r="B274" s="11"/>
      <c r="C274" s="38"/>
      <c r="D274" s="38"/>
      <c r="F274" s="24"/>
    </row>
    <row r="275" spans="1:6">
      <c r="A275" s="38"/>
      <c r="B275" s="11"/>
      <c r="C275" s="38"/>
      <c r="D275" s="38"/>
      <c r="F275" s="24"/>
    </row>
    <row r="276" spans="1:6">
      <c r="A276" s="38"/>
      <c r="B276" s="11"/>
      <c r="C276" s="38"/>
      <c r="D276" s="38"/>
      <c r="F276" s="24"/>
    </row>
    <row r="277" spans="1:6">
      <c r="A277" s="38"/>
      <c r="B277" s="11"/>
      <c r="C277" s="38"/>
      <c r="D277" s="38"/>
      <c r="F277" s="24"/>
    </row>
    <row r="278" spans="1:6">
      <c r="A278" s="38"/>
      <c r="B278" s="11"/>
      <c r="C278" s="38"/>
      <c r="D278" s="38"/>
      <c r="F278" s="24"/>
    </row>
    <row r="279" spans="1:6">
      <c r="A279" s="38"/>
      <c r="B279" s="11"/>
      <c r="C279" s="38"/>
      <c r="D279" s="38"/>
      <c r="F279" s="24"/>
    </row>
    <row r="280" spans="1:6">
      <c r="A280" s="38"/>
      <c r="B280" s="11"/>
      <c r="C280" s="38"/>
      <c r="D280" s="38"/>
      <c r="F280" s="24"/>
    </row>
    <row r="281" spans="1:6">
      <c r="A281" s="38"/>
      <c r="B281" s="11"/>
      <c r="C281" s="38"/>
      <c r="D281" s="38"/>
      <c r="F281" s="24"/>
    </row>
    <row r="282" spans="1:6">
      <c r="A282" s="38"/>
      <c r="B282" s="11"/>
      <c r="C282" s="38"/>
      <c r="D282" s="38"/>
      <c r="F282" s="24"/>
    </row>
    <row r="283" spans="1:6">
      <c r="A283" s="38"/>
      <c r="B283" s="11"/>
      <c r="C283" s="38"/>
      <c r="D283" s="38"/>
      <c r="F283" s="24"/>
    </row>
    <row r="284" spans="1:6">
      <c r="A284" s="38"/>
      <c r="B284" s="11"/>
      <c r="C284" s="38"/>
      <c r="D284" s="38"/>
      <c r="F284" s="24"/>
    </row>
    <row r="285" spans="1:6">
      <c r="A285" s="38"/>
      <c r="B285" s="11"/>
      <c r="C285" s="38"/>
      <c r="D285" s="38"/>
      <c r="F285" s="24"/>
    </row>
    <row r="286" spans="1:6">
      <c r="A286" s="38"/>
      <c r="B286" s="11"/>
      <c r="C286" s="38"/>
      <c r="D286" s="38"/>
      <c r="F286" s="24"/>
    </row>
    <row r="287" spans="1:6">
      <c r="A287" s="38"/>
      <c r="B287" s="11"/>
      <c r="C287" s="38"/>
      <c r="D287" s="38"/>
      <c r="F287" s="24"/>
    </row>
    <row r="288" spans="1:6">
      <c r="A288" s="38"/>
      <c r="B288" s="11"/>
      <c r="C288" s="38"/>
      <c r="D288" s="38"/>
      <c r="F288" s="24"/>
    </row>
    <row r="289" spans="1:6">
      <c r="A289" s="38"/>
      <c r="B289" s="11"/>
      <c r="C289" s="38"/>
      <c r="D289" s="38"/>
      <c r="F289" s="24"/>
    </row>
    <row r="290" spans="1:6">
      <c r="A290" s="38"/>
      <c r="B290" s="11"/>
      <c r="C290" s="38"/>
      <c r="D290" s="38"/>
      <c r="F290" s="24"/>
    </row>
    <row r="291" spans="1:6">
      <c r="A291" s="38"/>
      <c r="B291" s="11"/>
      <c r="C291" s="38"/>
      <c r="D291" s="38"/>
      <c r="F291" s="24"/>
    </row>
    <row r="292" spans="1:6">
      <c r="A292" s="38"/>
      <c r="B292" s="11"/>
      <c r="C292" s="38"/>
      <c r="D292" s="38"/>
      <c r="F292" s="24"/>
    </row>
    <row r="293" spans="1:6">
      <c r="A293" s="38"/>
      <c r="B293" s="11"/>
      <c r="C293" s="38"/>
      <c r="D293" s="38"/>
      <c r="F293" s="24"/>
    </row>
    <row r="294" spans="1:6">
      <c r="A294" s="38"/>
      <c r="B294" s="11"/>
      <c r="C294" s="38"/>
      <c r="D294" s="38"/>
      <c r="F294" s="24"/>
    </row>
    <row r="295" spans="1:6">
      <c r="A295" s="38"/>
      <c r="B295" s="11"/>
      <c r="C295" s="38"/>
      <c r="D295" s="38"/>
      <c r="F295" s="24"/>
    </row>
    <row r="296" spans="1:6">
      <c r="A296" s="38"/>
      <c r="B296" s="11"/>
      <c r="C296" s="38"/>
      <c r="D296" s="38"/>
      <c r="F296" s="24"/>
    </row>
    <row r="297" spans="1:6">
      <c r="A297" s="38"/>
      <c r="B297" s="11"/>
      <c r="C297" s="38"/>
      <c r="D297" s="38"/>
      <c r="F297" s="24"/>
    </row>
    <row r="298" spans="1:6">
      <c r="A298" s="38"/>
      <c r="B298" s="11"/>
      <c r="C298" s="38"/>
      <c r="D298" s="38"/>
      <c r="F298" s="24"/>
    </row>
    <row r="299" spans="1:6">
      <c r="A299" s="38"/>
      <c r="B299" s="11"/>
      <c r="C299" s="38"/>
      <c r="D299" s="38"/>
      <c r="F299" s="24"/>
    </row>
    <row r="300" spans="1:6">
      <c r="A300" s="38"/>
      <c r="B300" s="11"/>
      <c r="C300" s="38"/>
      <c r="D300" s="38"/>
      <c r="F300" s="24"/>
    </row>
    <row r="301" spans="1:6">
      <c r="A301" s="38"/>
      <c r="B301" s="11"/>
      <c r="C301" s="38"/>
      <c r="D301" s="38"/>
      <c r="F301" s="24"/>
    </row>
    <row r="302" spans="1:6">
      <c r="A302" s="38"/>
      <c r="B302" s="11"/>
      <c r="C302" s="38"/>
      <c r="D302" s="38"/>
      <c r="F302" s="24"/>
    </row>
    <row r="303" spans="1:6">
      <c r="A303" s="38"/>
      <c r="B303" s="11"/>
      <c r="C303" s="38"/>
      <c r="D303" s="38"/>
      <c r="F303" s="24"/>
    </row>
    <row r="304" spans="1:6">
      <c r="A304" s="38"/>
      <c r="B304" s="11"/>
      <c r="C304" s="38"/>
      <c r="D304" s="38"/>
      <c r="F304" s="24"/>
    </row>
    <row r="305" spans="1:6">
      <c r="A305" s="38"/>
      <c r="B305" s="11"/>
      <c r="C305" s="38"/>
      <c r="D305" s="38"/>
      <c r="F305" s="24"/>
    </row>
    <row r="306" spans="1:6">
      <c r="A306" s="38"/>
      <c r="B306" s="11"/>
      <c r="C306" s="38"/>
      <c r="D306" s="38"/>
      <c r="F306" s="24"/>
    </row>
    <row r="307" spans="1:6">
      <c r="A307" s="38"/>
      <c r="B307" s="11"/>
      <c r="C307" s="38"/>
      <c r="D307" s="38"/>
      <c r="F307" s="24"/>
    </row>
    <row r="308" spans="1:6">
      <c r="A308" s="38"/>
      <c r="B308" s="11"/>
      <c r="C308" s="38"/>
      <c r="D308" s="38"/>
      <c r="F308" s="24"/>
    </row>
    <row r="309" spans="1:6">
      <c r="A309" s="38"/>
      <c r="B309" s="11"/>
      <c r="C309" s="38"/>
      <c r="D309" s="38"/>
      <c r="F309" s="24"/>
    </row>
    <row r="310" spans="1:6">
      <c r="A310" s="38"/>
      <c r="B310" s="11"/>
      <c r="C310" s="38"/>
      <c r="D310" s="38"/>
      <c r="F310" s="24"/>
    </row>
    <row r="311" spans="1:6">
      <c r="A311" s="38"/>
      <c r="B311" s="11"/>
      <c r="C311" s="38"/>
      <c r="D311" s="38"/>
      <c r="F311" s="24"/>
    </row>
    <row r="312" spans="1:6">
      <c r="A312" s="38"/>
      <c r="B312" s="11"/>
      <c r="C312" s="38"/>
      <c r="D312" s="38"/>
      <c r="F312" s="24"/>
    </row>
    <row r="313" spans="1:6">
      <c r="A313" s="38"/>
      <c r="B313" s="11"/>
      <c r="C313" s="38"/>
      <c r="D313" s="38"/>
      <c r="F313" s="24"/>
    </row>
    <row r="314" spans="1:6">
      <c r="A314" s="38"/>
      <c r="B314" s="11"/>
      <c r="C314" s="38"/>
      <c r="D314" s="38"/>
      <c r="F314" s="24"/>
    </row>
    <row r="315" spans="1:6">
      <c r="A315" s="38"/>
      <c r="B315" s="11"/>
      <c r="C315" s="38"/>
      <c r="D315" s="38"/>
      <c r="F315" s="24"/>
    </row>
    <row r="316" spans="1:6">
      <c r="A316" s="38"/>
      <c r="B316" s="11"/>
      <c r="C316" s="38"/>
      <c r="D316" s="38"/>
      <c r="F316" s="24"/>
    </row>
    <row r="317" spans="1:6">
      <c r="A317" s="38"/>
      <c r="B317" s="11"/>
      <c r="C317" s="38"/>
      <c r="D317" s="38"/>
      <c r="F317" s="24"/>
    </row>
    <row r="318" spans="1:6">
      <c r="A318" s="38"/>
      <c r="B318" s="11"/>
      <c r="C318" s="38"/>
      <c r="D318" s="38"/>
      <c r="F318" s="24"/>
    </row>
    <row r="319" spans="1:6">
      <c r="A319" s="38"/>
      <c r="B319" s="11"/>
      <c r="C319" s="38"/>
      <c r="D319" s="38"/>
      <c r="F319" s="24"/>
    </row>
    <row r="320" spans="1:6">
      <c r="A320" s="38"/>
      <c r="B320" s="11"/>
      <c r="C320" s="38"/>
      <c r="D320" s="38"/>
      <c r="F320" s="24"/>
    </row>
    <row r="321" spans="6:6">
      <c r="F321" s="24"/>
    </row>
    <row r="322" spans="6:6">
      <c r="F322" s="24"/>
    </row>
    <row r="323" spans="6:6">
      <c r="F323" s="24"/>
    </row>
    <row r="324" spans="6:6">
      <c r="F324" s="24"/>
    </row>
    <row r="325" spans="6:6">
      <c r="F325" s="24"/>
    </row>
    <row r="326" spans="6:6">
      <c r="F326" s="24"/>
    </row>
    <row r="327" spans="6:6">
      <c r="F327" s="24"/>
    </row>
    <row r="328" spans="6:6">
      <c r="F328" s="24"/>
    </row>
    <row r="329" spans="6:6">
      <c r="F329" s="24"/>
    </row>
    <row r="330" spans="6:6">
      <c r="F330" s="24"/>
    </row>
    <row r="331" spans="6:6">
      <c r="F331" s="24"/>
    </row>
    <row r="332" spans="6:6">
      <c r="F332" s="24"/>
    </row>
    <row r="333" spans="6:6">
      <c r="F333" s="24"/>
    </row>
    <row r="334" spans="6:6">
      <c r="F334" s="24"/>
    </row>
    <row r="335" spans="6:6">
      <c r="F335" s="24"/>
    </row>
    <row r="336" spans="6:6">
      <c r="F336" s="24"/>
    </row>
    <row r="337" spans="6:6">
      <c r="F337" s="24"/>
    </row>
    <row r="338" spans="6:6">
      <c r="F338" s="24"/>
    </row>
    <row r="339" spans="6:6">
      <c r="F339" s="24"/>
    </row>
    <row r="340" spans="6:6">
      <c r="F340" s="24"/>
    </row>
    <row r="341" spans="6:6">
      <c r="F341" s="24"/>
    </row>
    <row r="342" spans="6:6">
      <c r="F342" s="24"/>
    </row>
    <row r="343" spans="6:6">
      <c r="F343" s="24"/>
    </row>
    <row r="344" spans="6:6">
      <c r="F344" s="24"/>
    </row>
    <row r="345" spans="6:6">
      <c r="F345" s="24"/>
    </row>
    <row r="346" spans="6:6">
      <c r="F346" s="24"/>
    </row>
    <row r="347" spans="6:6">
      <c r="F347" s="24"/>
    </row>
    <row r="348" spans="6:6">
      <c r="F348" s="24"/>
    </row>
    <row r="349" spans="6:6">
      <c r="F349" s="24"/>
    </row>
    <row r="350" spans="6:6">
      <c r="F350" s="24"/>
    </row>
    <row r="351" spans="6:6">
      <c r="F351" s="24"/>
    </row>
    <row r="352" spans="6:6">
      <c r="F352" s="24"/>
    </row>
    <row r="353" spans="6:6">
      <c r="F353" s="24"/>
    </row>
    <row r="354" spans="6:6">
      <c r="F354" s="24"/>
    </row>
    <row r="355" spans="6:6">
      <c r="F355" s="24"/>
    </row>
    <row r="356" spans="6:6">
      <c r="F356" s="24"/>
    </row>
    <row r="357" spans="6:6">
      <c r="F357" s="24"/>
    </row>
    <row r="358" spans="6:6">
      <c r="F358" s="24"/>
    </row>
    <row r="359" spans="6:6">
      <c r="F359" s="24"/>
    </row>
    <row r="360" spans="6:6">
      <c r="F360" s="24"/>
    </row>
    <row r="361" spans="6:6">
      <c r="F361" s="24"/>
    </row>
    <row r="362" spans="6:6">
      <c r="F362" s="24"/>
    </row>
    <row r="363" spans="6:6">
      <c r="F363" s="24"/>
    </row>
    <row r="364" spans="6:6">
      <c r="F364" s="24"/>
    </row>
    <row r="365" spans="6:6">
      <c r="F365" s="24"/>
    </row>
    <row r="366" spans="6:6">
      <c r="F366" s="24"/>
    </row>
    <row r="367" spans="6:6">
      <c r="F367" s="24"/>
    </row>
    <row r="368" spans="6:6">
      <c r="F368" s="24"/>
    </row>
    <row r="369" spans="6:6">
      <c r="F369" s="24"/>
    </row>
    <row r="370" spans="6:6">
      <c r="F370" s="24"/>
    </row>
    <row r="371" spans="6:6">
      <c r="F371" s="24"/>
    </row>
    <row r="372" spans="6:6">
      <c r="F372" s="24"/>
    </row>
    <row r="373" spans="6:6">
      <c r="F373" s="24"/>
    </row>
    <row r="374" spans="6:6">
      <c r="F374" s="24"/>
    </row>
    <row r="375" spans="6:6">
      <c r="F375" s="24"/>
    </row>
    <row r="376" spans="6:6">
      <c r="F376" s="24"/>
    </row>
    <row r="377" spans="6:6">
      <c r="F377" s="24"/>
    </row>
    <row r="378" spans="6:6">
      <c r="F378" s="24"/>
    </row>
    <row r="379" spans="6:6">
      <c r="F379" s="24"/>
    </row>
    <row r="380" spans="6:6">
      <c r="F380" s="24"/>
    </row>
    <row r="381" spans="6:6">
      <c r="F381" s="24"/>
    </row>
    <row r="382" spans="6:6">
      <c r="F382" s="24"/>
    </row>
    <row r="383" spans="6:6">
      <c r="F383" s="24"/>
    </row>
    <row r="384" spans="6:6">
      <c r="F384" s="24"/>
    </row>
    <row r="385" spans="6:6">
      <c r="F385" s="24"/>
    </row>
    <row r="386" spans="6:6">
      <c r="F386" s="24"/>
    </row>
    <row r="387" spans="6:6">
      <c r="F387" s="24"/>
    </row>
    <row r="388" spans="6:6">
      <c r="F388" s="24"/>
    </row>
    <row r="389" spans="6:6">
      <c r="F389" s="24"/>
    </row>
    <row r="390" spans="6:6">
      <c r="F390" s="24"/>
    </row>
    <row r="391" spans="6:6">
      <c r="F391" s="24"/>
    </row>
    <row r="392" spans="6:6">
      <c r="F392" s="24"/>
    </row>
    <row r="393" spans="6:6">
      <c r="F393" s="24"/>
    </row>
    <row r="394" spans="6:6">
      <c r="F394" s="24"/>
    </row>
    <row r="395" spans="6:6">
      <c r="F395" s="24"/>
    </row>
    <row r="396" spans="6:6">
      <c r="F396" s="24"/>
    </row>
    <row r="397" spans="6:6">
      <c r="F397" s="24"/>
    </row>
    <row r="398" spans="6:6">
      <c r="F398" s="24"/>
    </row>
    <row r="399" spans="6:6">
      <c r="F399" s="24"/>
    </row>
    <row r="400" spans="6:6">
      <c r="F400" s="24"/>
    </row>
    <row r="401" spans="6:6">
      <c r="F401" s="24"/>
    </row>
    <row r="402" spans="6:6">
      <c r="F402" s="24"/>
    </row>
    <row r="403" spans="6:6">
      <c r="F403" s="24"/>
    </row>
    <row r="404" spans="6:6">
      <c r="F404" s="24"/>
    </row>
    <row r="405" spans="6:6">
      <c r="F405" s="24"/>
    </row>
    <row r="406" spans="6:6">
      <c r="F406" s="24"/>
    </row>
    <row r="407" spans="6:6">
      <c r="F407" s="24"/>
    </row>
    <row r="408" spans="6:6">
      <c r="F408" s="24"/>
    </row>
    <row r="409" spans="6:6">
      <c r="F409" s="24"/>
    </row>
    <row r="410" spans="6:6">
      <c r="F410" s="24"/>
    </row>
    <row r="411" spans="6:6">
      <c r="F411" s="24"/>
    </row>
    <row r="412" spans="6:6">
      <c r="F412" s="24"/>
    </row>
    <row r="413" spans="6:6">
      <c r="F413" s="24"/>
    </row>
    <row r="414" spans="6:6">
      <c r="F414" s="24"/>
    </row>
    <row r="415" spans="6:6">
      <c r="F415" s="24"/>
    </row>
    <row r="416" spans="6:6">
      <c r="F416" s="24"/>
    </row>
    <row r="417" spans="6:6">
      <c r="F417" s="24"/>
    </row>
    <row r="418" spans="6:6">
      <c r="F418" s="24"/>
    </row>
    <row r="419" spans="6:6">
      <c r="F419" s="24"/>
    </row>
    <row r="420" spans="6:6">
      <c r="F420" s="24"/>
    </row>
    <row r="421" spans="6:6">
      <c r="F421" s="24"/>
    </row>
    <row r="422" spans="6:6">
      <c r="F422" s="24"/>
    </row>
    <row r="423" spans="6:6">
      <c r="F423" s="24"/>
    </row>
    <row r="424" spans="6:6">
      <c r="F424" s="24"/>
    </row>
    <row r="425" spans="6:6">
      <c r="F425" s="24"/>
    </row>
    <row r="426" spans="6:6">
      <c r="F426" s="24"/>
    </row>
    <row r="427" spans="6:6">
      <c r="F427" s="24"/>
    </row>
    <row r="428" spans="6:6">
      <c r="F428" s="24"/>
    </row>
    <row r="429" spans="6:6">
      <c r="F429" s="24"/>
    </row>
    <row r="430" spans="6:6">
      <c r="F430" s="24"/>
    </row>
    <row r="431" spans="6:6">
      <c r="F431" s="24"/>
    </row>
    <row r="432" spans="6:6">
      <c r="F432" s="24"/>
    </row>
    <row r="433" spans="6:6">
      <c r="F433" s="24"/>
    </row>
    <row r="434" spans="6:6">
      <c r="F434" s="24"/>
    </row>
    <row r="435" spans="6:6">
      <c r="F435" s="24"/>
    </row>
    <row r="436" spans="6:6">
      <c r="F436" s="24"/>
    </row>
    <row r="437" spans="6:6">
      <c r="F437" s="24"/>
    </row>
    <row r="438" spans="6:6">
      <c r="F438" s="24"/>
    </row>
    <row r="439" spans="6:6">
      <c r="F439" s="24"/>
    </row>
    <row r="440" spans="6:6">
      <c r="F440" s="24"/>
    </row>
    <row r="441" spans="6:6">
      <c r="F441" s="24"/>
    </row>
    <row r="442" spans="6:6">
      <c r="F442" s="24"/>
    </row>
    <row r="443" spans="6:6">
      <c r="F443" s="24"/>
    </row>
    <row r="444" spans="6:6">
      <c r="F444" s="24"/>
    </row>
    <row r="445" spans="6:6">
      <c r="F445" s="24"/>
    </row>
    <row r="446" spans="6:6">
      <c r="F446" s="24"/>
    </row>
    <row r="447" spans="6:6">
      <c r="F447" s="24"/>
    </row>
    <row r="448" spans="6:6">
      <c r="F448" s="24"/>
    </row>
    <row r="449" spans="6:6">
      <c r="F449" s="24"/>
    </row>
    <row r="450" spans="6:6">
      <c r="F450" s="24"/>
    </row>
    <row r="451" spans="6:6">
      <c r="F451" s="24"/>
    </row>
    <row r="452" spans="6:6">
      <c r="F452" s="24"/>
    </row>
    <row r="453" spans="6:6">
      <c r="F453" s="24"/>
    </row>
    <row r="454" spans="6:6">
      <c r="F454" s="24"/>
    </row>
    <row r="455" spans="6:6">
      <c r="F455" s="24"/>
    </row>
    <row r="456" spans="6:6">
      <c r="F456" s="24"/>
    </row>
    <row r="457" spans="6:6">
      <c r="F457" s="24"/>
    </row>
    <row r="458" spans="6:6">
      <c r="F458" s="24"/>
    </row>
    <row r="459" spans="6:6">
      <c r="F459" s="24"/>
    </row>
    <row r="460" spans="6:6">
      <c r="F460" s="24"/>
    </row>
    <row r="461" spans="6:6">
      <c r="F461" s="24"/>
    </row>
    <row r="462" spans="6:6">
      <c r="F462" s="24"/>
    </row>
    <row r="463" spans="6:6">
      <c r="F463" s="24"/>
    </row>
    <row r="464" spans="6:6">
      <c r="F464" s="24"/>
    </row>
    <row r="465" spans="6:6">
      <c r="F465" s="24"/>
    </row>
    <row r="466" spans="6:6">
      <c r="F466" s="24"/>
    </row>
    <row r="467" spans="6:6">
      <c r="F467" s="24"/>
    </row>
    <row r="468" spans="6:6">
      <c r="F468" s="24"/>
    </row>
    <row r="469" spans="6:6">
      <c r="F469" s="24"/>
    </row>
    <row r="470" spans="6:6">
      <c r="F470" s="24"/>
    </row>
    <row r="471" spans="6:6">
      <c r="F471" s="24"/>
    </row>
    <row r="472" spans="6:6">
      <c r="F472" s="24"/>
    </row>
    <row r="473" spans="6:6">
      <c r="F473" s="24"/>
    </row>
    <row r="474" spans="6:6">
      <c r="F474" s="24"/>
    </row>
    <row r="475" spans="6:6">
      <c r="F475" s="24"/>
    </row>
    <row r="476" spans="6:6">
      <c r="F476" s="24"/>
    </row>
    <row r="477" spans="6:6">
      <c r="F477" s="24"/>
    </row>
    <row r="478" spans="6:6">
      <c r="F478" s="24"/>
    </row>
    <row r="479" spans="6:6">
      <c r="F479" s="24"/>
    </row>
    <row r="480" spans="6:6">
      <c r="F480" s="24"/>
    </row>
    <row r="481" spans="6:6">
      <c r="F481" s="24"/>
    </row>
    <row r="482" spans="6:6">
      <c r="F482" s="24"/>
    </row>
    <row r="483" spans="6:6">
      <c r="F483" s="24"/>
    </row>
    <row r="484" spans="6:6">
      <c r="F484" s="24"/>
    </row>
    <row r="485" spans="6:6">
      <c r="F485" s="24"/>
    </row>
    <row r="486" spans="6:6">
      <c r="F486" s="24"/>
    </row>
    <row r="487" spans="6:6">
      <c r="F487" s="24"/>
    </row>
    <row r="488" spans="6:6">
      <c r="F488" s="24"/>
    </row>
    <row r="489" spans="6:6">
      <c r="F489" s="24"/>
    </row>
    <row r="490" spans="6:6">
      <c r="F490" s="24"/>
    </row>
    <row r="491" spans="6:6">
      <c r="F491" s="24"/>
    </row>
    <row r="492" spans="6:6">
      <c r="F492" s="24"/>
    </row>
    <row r="493" spans="6:6">
      <c r="F493" s="24"/>
    </row>
    <row r="494" spans="6:6">
      <c r="F494" s="24"/>
    </row>
    <row r="495" spans="6:6">
      <c r="F495" s="24"/>
    </row>
    <row r="496" spans="6:6">
      <c r="F496" s="24"/>
    </row>
    <row r="497" spans="6:6">
      <c r="F497" s="24"/>
    </row>
    <row r="498" spans="6:6">
      <c r="F498" s="24"/>
    </row>
    <row r="499" spans="6:6">
      <c r="F499" s="24"/>
    </row>
    <row r="500" spans="6:6">
      <c r="F500" s="24"/>
    </row>
    <row r="501" spans="6:6">
      <c r="F501" s="24"/>
    </row>
    <row r="502" spans="6:6">
      <c r="F502" s="24"/>
    </row>
    <row r="503" spans="6:6">
      <c r="F503" s="24"/>
    </row>
    <row r="504" spans="6:6">
      <c r="F504" s="24"/>
    </row>
    <row r="505" spans="6:6">
      <c r="F505" s="24"/>
    </row>
    <row r="506" spans="6:6">
      <c r="F506" s="24"/>
    </row>
    <row r="507" spans="6:6">
      <c r="F507" s="24"/>
    </row>
    <row r="508" spans="6:6">
      <c r="F508" s="24"/>
    </row>
    <row r="509" spans="6:6">
      <c r="F509" s="24"/>
    </row>
    <row r="510" spans="6:6">
      <c r="F510" s="24"/>
    </row>
    <row r="511" spans="6:6">
      <c r="F511" s="24"/>
    </row>
    <row r="512" spans="6:6">
      <c r="F512" s="24"/>
    </row>
    <row r="513" spans="6:6">
      <c r="F513" s="24"/>
    </row>
    <row r="514" spans="6:6">
      <c r="F514" s="24"/>
    </row>
    <row r="515" spans="6:6">
      <c r="F515" s="24"/>
    </row>
    <row r="516" spans="6:6">
      <c r="F516" s="24"/>
    </row>
    <row r="517" spans="6:6">
      <c r="F517" s="24"/>
    </row>
    <row r="518" spans="6:6">
      <c r="F518" s="24"/>
    </row>
    <row r="519" spans="6:6">
      <c r="F519" s="24"/>
    </row>
    <row r="520" spans="6:6">
      <c r="F520" s="24"/>
    </row>
    <row r="521" spans="6:6">
      <c r="F521" s="24"/>
    </row>
    <row r="522" spans="6:6">
      <c r="F522" s="24"/>
    </row>
    <row r="523" spans="6:6">
      <c r="F523" s="24"/>
    </row>
    <row r="524" spans="6:6">
      <c r="F524" s="24"/>
    </row>
    <row r="525" spans="6:6">
      <c r="F525" s="24"/>
    </row>
    <row r="526" spans="6:6">
      <c r="F526" s="24"/>
    </row>
    <row r="527" spans="6:6">
      <c r="F527" s="24"/>
    </row>
    <row r="528" spans="6:6">
      <c r="F528" s="24"/>
    </row>
    <row r="529" spans="6:6">
      <c r="F529" s="24"/>
    </row>
    <row r="530" spans="6:6">
      <c r="F530" s="24"/>
    </row>
    <row r="531" spans="6:6">
      <c r="F531" s="24"/>
    </row>
    <row r="532" spans="6:6">
      <c r="F532" s="24"/>
    </row>
    <row r="533" spans="6:6">
      <c r="F533" s="24"/>
    </row>
    <row r="534" spans="6:6">
      <c r="F534" s="24"/>
    </row>
    <row r="535" spans="6:6">
      <c r="F535" s="24"/>
    </row>
    <row r="536" spans="6:6">
      <c r="F536" s="24"/>
    </row>
    <row r="537" spans="6:6">
      <c r="F537" s="24"/>
    </row>
    <row r="538" spans="6:6">
      <c r="F538" s="24"/>
    </row>
    <row r="539" spans="6:6">
      <c r="F539" s="24"/>
    </row>
    <row r="540" spans="6:6">
      <c r="F540" s="24"/>
    </row>
    <row r="541" spans="6:6">
      <c r="F541" s="24"/>
    </row>
    <row r="542" spans="6:6">
      <c r="F542" s="24"/>
    </row>
    <row r="543" spans="6:6">
      <c r="F543" s="24"/>
    </row>
    <row r="544" spans="6:6">
      <c r="F544" s="24"/>
    </row>
    <row r="545" spans="6:6">
      <c r="F545" s="24"/>
    </row>
    <row r="546" spans="6:6">
      <c r="F546" s="24"/>
    </row>
    <row r="547" spans="6:6">
      <c r="F547" s="24"/>
    </row>
    <row r="548" spans="6:6">
      <c r="F548" s="24"/>
    </row>
    <row r="549" spans="6:6">
      <c r="F549" s="24"/>
    </row>
    <row r="550" spans="6:6">
      <c r="F550" s="24"/>
    </row>
    <row r="551" spans="6:6">
      <c r="F551" s="24"/>
    </row>
    <row r="552" spans="6:6">
      <c r="F552" s="24"/>
    </row>
    <row r="553" spans="6:6">
      <c r="F553" s="24"/>
    </row>
    <row r="554" spans="6:6">
      <c r="F554" s="24"/>
    </row>
    <row r="555" spans="6:6">
      <c r="F555" s="24"/>
    </row>
    <row r="556" spans="6:6">
      <c r="F556" s="24"/>
    </row>
    <row r="557" spans="6:6">
      <c r="F557" s="24"/>
    </row>
    <row r="558" spans="6:6">
      <c r="F558" s="24"/>
    </row>
    <row r="559" spans="6:6">
      <c r="F559" s="24"/>
    </row>
    <row r="560" spans="6:6">
      <c r="F560" s="24"/>
    </row>
    <row r="561" spans="6:6">
      <c r="F561" s="24"/>
    </row>
    <row r="562" spans="6:6">
      <c r="F562" s="24"/>
    </row>
    <row r="563" spans="6:6">
      <c r="F563" s="24"/>
    </row>
    <row r="564" spans="6:6">
      <c r="F564" s="24"/>
    </row>
    <row r="565" spans="6:6">
      <c r="F565" s="24"/>
    </row>
    <row r="566" spans="6:6">
      <c r="F566" s="24"/>
    </row>
    <row r="567" spans="6:6">
      <c r="F567" s="24"/>
    </row>
    <row r="568" spans="6:6">
      <c r="F568" s="24"/>
    </row>
    <row r="569" spans="6:6">
      <c r="F569" s="24"/>
    </row>
    <row r="570" spans="6:6">
      <c r="F570" s="24"/>
    </row>
    <row r="571" spans="6:6">
      <c r="F571" s="24"/>
    </row>
    <row r="572" spans="6:6">
      <c r="F572" s="24"/>
    </row>
    <row r="573" spans="6:6">
      <c r="F573" s="24"/>
    </row>
    <row r="574" spans="6:6">
      <c r="F574" s="24"/>
    </row>
    <row r="575" spans="6:6">
      <c r="F575" s="24"/>
    </row>
    <row r="576" spans="6:6">
      <c r="F576" s="24"/>
    </row>
    <row r="577" spans="6:6">
      <c r="F577" s="24"/>
    </row>
    <row r="578" spans="6:6">
      <c r="F578" s="24"/>
    </row>
    <row r="579" spans="6:6">
      <c r="F579" s="24"/>
    </row>
    <row r="580" spans="6:6">
      <c r="F580" s="24"/>
    </row>
    <row r="581" spans="6:6">
      <c r="F581" s="24"/>
    </row>
    <row r="582" spans="6:6">
      <c r="F582" s="24"/>
    </row>
    <row r="583" spans="6:6">
      <c r="F583" s="24"/>
    </row>
    <row r="584" spans="6:6">
      <c r="F584" s="24"/>
    </row>
    <row r="585" spans="6:6">
      <c r="F585" s="24"/>
    </row>
    <row r="586" spans="6:6">
      <c r="F586" s="24"/>
    </row>
    <row r="587" spans="6:6">
      <c r="F587" s="24"/>
    </row>
    <row r="588" spans="6:6">
      <c r="F588" s="24"/>
    </row>
    <row r="589" spans="6:6">
      <c r="F589" s="24"/>
    </row>
    <row r="590" spans="6:6">
      <c r="F590" s="24"/>
    </row>
    <row r="591" spans="6:6">
      <c r="F591" s="24"/>
    </row>
    <row r="592" spans="6:6">
      <c r="F592" s="24"/>
    </row>
    <row r="593" spans="6:6">
      <c r="F593" s="24"/>
    </row>
    <row r="594" spans="6:6">
      <c r="F594" s="24"/>
    </row>
    <row r="595" spans="6:6">
      <c r="F595" s="24"/>
    </row>
    <row r="596" spans="6:6">
      <c r="F596" s="24"/>
    </row>
    <row r="597" spans="6:6">
      <c r="F597" s="24"/>
    </row>
    <row r="598" spans="6:6">
      <c r="F598" s="24"/>
    </row>
    <row r="599" spans="6:6">
      <c r="F599" s="24"/>
    </row>
    <row r="600" spans="6:6">
      <c r="F600" s="24"/>
    </row>
    <row r="601" spans="6:6">
      <c r="F601" s="24"/>
    </row>
    <row r="602" spans="6:6">
      <c r="F602" s="24"/>
    </row>
    <row r="603" spans="6:6">
      <c r="F603" s="24"/>
    </row>
    <row r="604" spans="6:6">
      <c r="F604" s="24"/>
    </row>
    <row r="605" spans="6:6">
      <c r="F605" s="24"/>
    </row>
    <row r="606" spans="6:6">
      <c r="F606" s="24"/>
    </row>
    <row r="607" spans="6:6">
      <c r="F607" s="24"/>
    </row>
    <row r="608" spans="6:6">
      <c r="F608" s="24"/>
    </row>
    <row r="609" spans="6:6">
      <c r="F609" s="24"/>
    </row>
    <row r="610" spans="6:6">
      <c r="F610" s="24"/>
    </row>
    <row r="611" spans="6:6">
      <c r="F611" s="24"/>
    </row>
    <row r="612" spans="6:6">
      <c r="F612" s="24"/>
    </row>
    <row r="613" spans="6:6">
      <c r="F613" s="24"/>
    </row>
    <row r="614" spans="6:6">
      <c r="F614" s="24"/>
    </row>
    <row r="615" spans="6:6">
      <c r="F615" s="24"/>
    </row>
    <row r="616" spans="6:6">
      <c r="F616" s="24"/>
    </row>
    <row r="617" spans="6:6">
      <c r="F617" s="24"/>
    </row>
    <row r="618" spans="6:6">
      <c r="F618" s="24"/>
    </row>
    <row r="619" spans="6:6">
      <c r="F619" s="24"/>
    </row>
    <row r="620" spans="6:6">
      <c r="F620" s="24"/>
    </row>
    <row r="621" spans="6:6">
      <c r="F621" s="24"/>
    </row>
    <row r="622" spans="6:6">
      <c r="F622" s="24"/>
    </row>
    <row r="623" spans="6:6">
      <c r="F623" s="24"/>
    </row>
    <row r="624" spans="6:6">
      <c r="F624" s="24"/>
    </row>
    <row r="625" spans="6:6">
      <c r="F625" s="24"/>
    </row>
    <row r="626" spans="6:6">
      <c r="F626" s="24"/>
    </row>
    <row r="627" spans="6:6">
      <c r="F627" s="24"/>
    </row>
    <row r="628" spans="6:6">
      <c r="F628" s="24"/>
    </row>
    <row r="629" spans="6:6">
      <c r="F629" s="24"/>
    </row>
    <row r="630" spans="6:6">
      <c r="F630" s="24"/>
    </row>
    <row r="631" spans="6:6">
      <c r="F631" s="24"/>
    </row>
    <row r="632" spans="6:6">
      <c r="F632" s="24"/>
    </row>
    <row r="633" spans="6:6">
      <c r="F633" s="24"/>
    </row>
    <row r="634" spans="6:6">
      <c r="F634" s="24"/>
    </row>
    <row r="635" spans="6:6">
      <c r="F635" s="24"/>
    </row>
    <row r="636" spans="6:6">
      <c r="F636" s="24"/>
    </row>
    <row r="637" spans="6:6">
      <c r="F637" s="24"/>
    </row>
    <row r="638" spans="6:6">
      <c r="F638" s="24"/>
    </row>
    <row r="639" spans="6:6">
      <c r="F639" s="24"/>
    </row>
    <row r="640" spans="6:6">
      <c r="F640" s="24"/>
    </row>
    <row r="641" spans="6:6">
      <c r="F641" s="24"/>
    </row>
    <row r="642" spans="6:6">
      <c r="F642" s="24"/>
    </row>
    <row r="643" spans="6:6">
      <c r="F643" s="24"/>
    </row>
    <row r="644" spans="6:6">
      <c r="F644" s="24"/>
    </row>
    <row r="645" spans="6:6">
      <c r="F645" s="24"/>
    </row>
    <row r="646" spans="6:6">
      <c r="F646" s="24"/>
    </row>
    <row r="647" spans="6:6">
      <c r="F647" s="24"/>
    </row>
    <row r="648" spans="6:6">
      <c r="F648" s="24"/>
    </row>
    <row r="649" spans="6:6">
      <c r="F649" s="24"/>
    </row>
    <row r="650" spans="6:6">
      <c r="F650" s="24"/>
    </row>
    <row r="651" spans="6:6">
      <c r="F651" s="24"/>
    </row>
    <row r="652" spans="6:6">
      <c r="F652" s="24"/>
    </row>
    <row r="653" spans="6:6">
      <c r="F653" s="24"/>
    </row>
    <row r="654" spans="6:6">
      <c r="F654" s="24"/>
    </row>
    <row r="655" spans="6:6">
      <c r="F655" s="24"/>
    </row>
    <row r="656" spans="6:6">
      <c r="F656" s="24"/>
    </row>
    <row r="657" spans="6:6">
      <c r="F657" s="24"/>
    </row>
    <row r="658" spans="6:6">
      <c r="F658" s="24"/>
    </row>
    <row r="659" spans="6:6">
      <c r="F659" s="24"/>
    </row>
    <row r="660" spans="6:6">
      <c r="F660" s="24"/>
    </row>
    <row r="661" spans="6:6">
      <c r="F661" s="24"/>
    </row>
    <row r="662" spans="6:6">
      <c r="F662" s="24"/>
    </row>
    <row r="663" spans="6:6">
      <c r="F663" s="24"/>
    </row>
    <row r="664" spans="6:6">
      <c r="F664" s="24"/>
    </row>
    <row r="665" spans="6:6">
      <c r="F665" s="24"/>
    </row>
    <row r="666" spans="6:6">
      <c r="F666" s="24"/>
    </row>
    <row r="667" spans="6:6">
      <c r="F667" s="24"/>
    </row>
    <row r="668" spans="6:6">
      <c r="F668" s="24"/>
    </row>
    <row r="669" spans="6:6">
      <c r="F669" s="24"/>
    </row>
    <row r="670" spans="6:6">
      <c r="F670" s="24"/>
    </row>
    <row r="671" spans="6:6">
      <c r="F671" s="24"/>
    </row>
    <row r="672" spans="6:6">
      <c r="F672" s="24"/>
    </row>
    <row r="673" spans="6:6">
      <c r="F673" s="24"/>
    </row>
    <row r="674" spans="6:6">
      <c r="F674" s="24"/>
    </row>
    <row r="675" spans="6:6">
      <c r="F675" s="24"/>
    </row>
    <row r="676" spans="6:6">
      <c r="F676" s="24"/>
    </row>
    <row r="677" spans="6:6">
      <c r="F677" s="24"/>
    </row>
    <row r="678" spans="6:6">
      <c r="F678" s="24"/>
    </row>
    <row r="679" spans="6:6">
      <c r="F679" s="24"/>
    </row>
    <row r="680" spans="6:6">
      <c r="F680" s="24"/>
    </row>
    <row r="681" spans="6:6">
      <c r="F681" s="24"/>
    </row>
    <row r="682" spans="6:6">
      <c r="F682" s="24"/>
    </row>
    <row r="683" spans="6:6">
      <c r="F683" s="24"/>
    </row>
    <row r="684" spans="6:6">
      <c r="F684" s="24"/>
    </row>
    <row r="685" spans="6:6">
      <c r="F685" s="24"/>
    </row>
    <row r="686" spans="6:6">
      <c r="F686" s="24"/>
    </row>
    <row r="687" spans="6:6">
      <c r="F687" s="24"/>
    </row>
    <row r="688" spans="6:6">
      <c r="F688" s="24"/>
    </row>
    <row r="689" spans="6:6">
      <c r="F689" s="24"/>
    </row>
    <row r="690" spans="6:6">
      <c r="F690" s="24"/>
    </row>
    <row r="691" spans="6:6">
      <c r="F691" s="24"/>
    </row>
    <row r="692" spans="6:6">
      <c r="F692" s="24"/>
    </row>
    <row r="693" spans="6:6">
      <c r="F693" s="24"/>
    </row>
    <row r="694" spans="6:6">
      <c r="F694" s="24"/>
    </row>
    <row r="695" spans="6:6">
      <c r="F695" s="24"/>
    </row>
    <row r="696" spans="6:6">
      <c r="F696" s="24"/>
    </row>
    <row r="697" spans="6:6">
      <c r="F697" s="24"/>
    </row>
    <row r="698" spans="6:6">
      <c r="F698" s="24"/>
    </row>
    <row r="699" spans="6:6">
      <c r="F699" s="24"/>
    </row>
    <row r="700" spans="6:6">
      <c r="F700" s="24"/>
    </row>
    <row r="701" spans="6:6">
      <c r="F701" s="24"/>
    </row>
    <row r="702" spans="6:6">
      <c r="F702" s="24"/>
    </row>
    <row r="703" spans="6:6">
      <c r="F703" s="24"/>
    </row>
    <row r="704" spans="6:6">
      <c r="F704" s="24"/>
    </row>
    <row r="705" spans="6:6">
      <c r="F705" s="24"/>
    </row>
    <row r="706" spans="6:6">
      <c r="F706" s="24"/>
    </row>
    <row r="707" spans="6:6">
      <c r="F707" s="24"/>
    </row>
    <row r="708" spans="6:6">
      <c r="F708" s="24"/>
    </row>
    <row r="709" spans="6:6">
      <c r="F709" s="24"/>
    </row>
    <row r="710" spans="6:6">
      <c r="F710" s="24"/>
    </row>
    <row r="711" spans="6:6">
      <c r="F711" s="24"/>
    </row>
    <row r="712" spans="6:6">
      <c r="F712" s="24"/>
    </row>
    <row r="713" spans="6:6">
      <c r="F713" s="24"/>
    </row>
    <row r="714" spans="6:6">
      <c r="F714" s="24"/>
    </row>
    <row r="715" spans="6:6">
      <c r="F715" s="24"/>
    </row>
    <row r="716" spans="6:6">
      <c r="F716" s="24"/>
    </row>
    <row r="717" spans="6:6">
      <c r="F717" s="24"/>
    </row>
    <row r="718" spans="6:6">
      <c r="F718" s="24"/>
    </row>
    <row r="719" spans="6:6">
      <c r="F719" s="24"/>
    </row>
    <row r="720" spans="6:6">
      <c r="F720" s="24"/>
    </row>
    <row r="721" spans="6:6">
      <c r="F721" s="24"/>
    </row>
    <row r="722" spans="6:6">
      <c r="F722" s="24"/>
    </row>
    <row r="723" spans="6:6">
      <c r="F723" s="24"/>
    </row>
    <row r="724" spans="6:6">
      <c r="F724" s="24"/>
    </row>
    <row r="725" spans="6:6">
      <c r="F725" s="24"/>
    </row>
    <row r="726" spans="6:6">
      <c r="F726" s="24"/>
    </row>
    <row r="727" spans="6:6">
      <c r="F727" s="24"/>
    </row>
    <row r="728" spans="6:6">
      <c r="F728" s="24"/>
    </row>
    <row r="729" spans="6:6">
      <c r="F729" s="24"/>
    </row>
    <row r="730" spans="6:6">
      <c r="F730" s="24"/>
    </row>
    <row r="731" spans="6:6">
      <c r="F731" s="24"/>
    </row>
    <row r="732" spans="6:6">
      <c r="F732" s="24"/>
    </row>
    <row r="733" spans="6:6">
      <c r="F733" s="24"/>
    </row>
    <row r="734" spans="6:6">
      <c r="F734" s="24"/>
    </row>
    <row r="735" spans="6:6">
      <c r="F735" s="24"/>
    </row>
    <row r="736" spans="6:6">
      <c r="F736" s="24"/>
    </row>
    <row r="737" spans="6:6">
      <c r="F737" s="24"/>
    </row>
    <row r="738" spans="6:6">
      <c r="F738" s="24"/>
    </row>
    <row r="739" spans="6:6">
      <c r="F739" s="24"/>
    </row>
    <row r="740" spans="6:6">
      <c r="F740" s="24"/>
    </row>
    <row r="741" spans="6:6">
      <c r="F741" s="24"/>
    </row>
    <row r="742" spans="6:6">
      <c r="F742" s="24"/>
    </row>
    <row r="743" spans="6:6">
      <c r="F743" s="24"/>
    </row>
    <row r="744" spans="6:6">
      <c r="F744" s="24"/>
    </row>
    <row r="745" spans="6:6">
      <c r="F745" s="24"/>
    </row>
    <row r="746" spans="6:6">
      <c r="F746" s="24"/>
    </row>
    <row r="747" spans="6:6">
      <c r="F747" s="24"/>
    </row>
    <row r="748" spans="6:6">
      <c r="F748" s="24"/>
    </row>
    <row r="749" spans="6:6">
      <c r="F749" s="24"/>
    </row>
    <row r="750" spans="6:6">
      <c r="F750" s="24"/>
    </row>
    <row r="751" spans="6:6">
      <c r="F751" s="24"/>
    </row>
    <row r="752" spans="6:6">
      <c r="F752" s="24"/>
    </row>
    <row r="753" spans="6:6">
      <c r="F753" s="24"/>
    </row>
    <row r="754" spans="6:6">
      <c r="F754" s="24"/>
    </row>
    <row r="755" spans="6:6">
      <c r="F755" s="24"/>
    </row>
    <row r="756" spans="6:6">
      <c r="F756" s="24"/>
    </row>
    <row r="757" spans="6:6">
      <c r="F757" s="24"/>
    </row>
    <row r="758" spans="6:6">
      <c r="F758" s="24"/>
    </row>
    <row r="759" spans="6:6">
      <c r="F759" s="24"/>
    </row>
    <row r="760" spans="6:6">
      <c r="F760" s="24"/>
    </row>
    <row r="761" spans="6:6">
      <c r="F761" s="24"/>
    </row>
    <row r="762" spans="6:6">
      <c r="F762" s="24"/>
    </row>
    <row r="763" spans="6:6">
      <c r="F763" s="24"/>
    </row>
    <row r="764" spans="6:6">
      <c r="F764" s="24"/>
    </row>
    <row r="765" spans="6:6">
      <c r="F765" s="24"/>
    </row>
    <row r="766" spans="6:6">
      <c r="F766" s="24"/>
    </row>
    <row r="767" spans="6:6">
      <c r="F767" s="24"/>
    </row>
    <row r="768" spans="6:6">
      <c r="F768" s="24"/>
    </row>
    <row r="769" spans="6:6">
      <c r="F769" s="24"/>
    </row>
    <row r="770" spans="6:6">
      <c r="F770" s="24"/>
    </row>
    <row r="771" spans="6:6">
      <c r="F771" s="24"/>
    </row>
    <row r="772" spans="6:6">
      <c r="F772" s="24"/>
    </row>
    <row r="773" spans="6:6">
      <c r="F773" s="24"/>
    </row>
    <row r="774" spans="6:6">
      <c r="F774" s="24"/>
    </row>
    <row r="775" spans="6:6">
      <c r="F775" s="24"/>
    </row>
    <row r="776" spans="6:6">
      <c r="F776" s="24"/>
    </row>
    <row r="777" spans="6:6">
      <c r="F777" s="24"/>
    </row>
    <row r="778" spans="6:6">
      <c r="F778" s="24"/>
    </row>
    <row r="779" spans="6:6">
      <c r="F779" s="24"/>
    </row>
    <row r="780" spans="6:6">
      <c r="F780" s="24"/>
    </row>
    <row r="781" spans="6:6">
      <c r="F781" s="24"/>
    </row>
    <row r="782" spans="6:6">
      <c r="F782" s="24"/>
    </row>
    <row r="783" spans="6:6">
      <c r="F783" s="24"/>
    </row>
    <row r="784" spans="6:6">
      <c r="F784" s="24"/>
    </row>
    <row r="785" spans="6:6">
      <c r="F785" s="24"/>
    </row>
    <row r="786" spans="6:6">
      <c r="F786" s="24"/>
    </row>
    <row r="787" spans="6:6">
      <c r="F787" s="24"/>
    </row>
    <row r="788" spans="6:6">
      <c r="F788" s="24"/>
    </row>
    <row r="789" spans="6:6">
      <c r="F789" s="24"/>
    </row>
    <row r="790" spans="6:6">
      <c r="F790" s="24"/>
    </row>
    <row r="791" spans="6:6">
      <c r="F791" s="24"/>
    </row>
    <row r="792" spans="6:6">
      <c r="F792" s="24"/>
    </row>
    <row r="793" spans="6:6">
      <c r="F793" s="24"/>
    </row>
    <row r="794" spans="6:6">
      <c r="F794" s="24"/>
    </row>
    <row r="795" spans="6:6">
      <c r="F795" s="24"/>
    </row>
    <row r="796" spans="6:6">
      <c r="F796" s="24"/>
    </row>
    <row r="797" spans="6:6">
      <c r="F797" s="24"/>
    </row>
    <row r="798" spans="6:6">
      <c r="F798" s="24"/>
    </row>
    <row r="799" spans="6:6">
      <c r="F799" s="24"/>
    </row>
    <row r="800" spans="6:6">
      <c r="F800" s="24"/>
    </row>
    <row r="801" spans="6:6">
      <c r="F801" s="24"/>
    </row>
    <row r="802" spans="6:6">
      <c r="F802" s="24"/>
    </row>
    <row r="803" spans="6:6">
      <c r="F803" s="24"/>
    </row>
    <row r="804" spans="6:6">
      <c r="F804" s="24"/>
    </row>
    <row r="805" spans="6:6">
      <c r="F805" s="24"/>
    </row>
    <row r="806" spans="6:6">
      <c r="F806" s="24"/>
    </row>
    <row r="807" spans="6:6">
      <c r="F807" s="24"/>
    </row>
    <row r="808" spans="6:6">
      <c r="F808" s="24"/>
    </row>
    <row r="809" spans="6:6">
      <c r="F809" s="24"/>
    </row>
    <row r="810" spans="6:6">
      <c r="F810" s="24"/>
    </row>
    <row r="811" spans="6:6">
      <c r="F811" s="24"/>
    </row>
    <row r="812" spans="6:6">
      <c r="F812" s="24"/>
    </row>
    <row r="813" spans="6:6">
      <c r="F813" s="24"/>
    </row>
    <row r="814" spans="6:6">
      <c r="F814" s="24"/>
    </row>
    <row r="815" spans="6:6">
      <c r="F815" s="24"/>
    </row>
    <row r="816" spans="6:6">
      <c r="F816" s="24"/>
    </row>
    <row r="817" spans="6:6">
      <c r="F817" s="24"/>
    </row>
    <row r="818" spans="6:6">
      <c r="F818" s="24"/>
    </row>
    <row r="819" spans="6:6">
      <c r="F819" s="24"/>
    </row>
    <row r="820" spans="6:6">
      <c r="F820" s="24"/>
    </row>
    <row r="821" spans="6:6">
      <c r="F821" s="24"/>
    </row>
    <row r="822" spans="6:6">
      <c r="F822" s="24"/>
    </row>
    <row r="823" spans="6:6">
      <c r="F823" s="24"/>
    </row>
    <row r="824" spans="6:6">
      <c r="F824" s="24"/>
    </row>
    <row r="825" spans="6:6">
      <c r="F825" s="24"/>
    </row>
    <row r="826" spans="6:6">
      <c r="F826" s="24"/>
    </row>
    <row r="827" spans="6:6">
      <c r="F827" s="24"/>
    </row>
    <row r="828" spans="6:6">
      <c r="F828" s="24"/>
    </row>
    <row r="829" spans="6:6">
      <c r="F829" s="24"/>
    </row>
    <row r="830" spans="6:6">
      <c r="F830" s="24"/>
    </row>
    <row r="831" spans="6:6">
      <c r="F831" s="24"/>
    </row>
    <row r="832" spans="6:6">
      <c r="F832" s="24"/>
    </row>
    <row r="833" spans="6:6">
      <c r="F833" s="24"/>
    </row>
    <row r="834" spans="6:6">
      <c r="F834" s="24"/>
    </row>
    <row r="835" spans="6:6">
      <c r="F835" s="24"/>
    </row>
    <row r="836" spans="6:6">
      <c r="F836" s="24"/>
    </row>
    <row r="837" spans="6:6">
      <c r="F837" s="24"/>
    </row>
    <row r="838" spans="6:6">
      <c r="F838" s="24"/>
    </row>
    <row r="839" spans="6:6">
      <c r="F839" s="24"/>
    </row>
    <row r="840" spans="6:6">
      <c r="F840" s="24"/>
    </row>
    <row r="841" spans="6:6">
      <c r="F841" s="24"/>
    </row>
    <row r="842" spans="6:6">
      <c r="F842" s="24"/>
    </row>
    <row r="843" spans="6:6">
      <c r="F843" s="24"/>
    </row>
    <row r="844" spans="6:6">
      <c r="F844" s="24"/>
    </row>
    <row r="845" spans="6:6">
      <c r="F845" s="24"/>
    </row>
    <row r="846" spans="6:6">
      <c r="F846" s="24"/>
    </row>
    <row r="847" spans="6:6">
      <c r="F847" s="24"/>
    </row>
    <row r="848" spans="6:6">
      <c r="F848" s="24"/>
    </row>
    <row r="849" spans="6:6">
      <c r="F849" s="24"/>
    </row>
    <row r="850" spans="6:6">
      <c r="F850" s="24"/>
    </row>
    <row r="851" spans="6:6">
      <c r="F851" s="24"/>
    </row>
    <row r="852" spans="6:6">
      <c r="F852" s="24"/>
    </row>
    <row r="853" spans="6:6">
      <c r="F853" s="24"/>
    </row>
    <row r="854" spans="6:6">
      <c r="F854" s="24"/>
    </row>
    <row r="855" spans="6:6">
      <c r="F855" s="24"/>
    </row>
    <row r="856" spans="6:6">
      <c r="F856" s="24"/>
    </row>
    <row r="857" spans="6:6">
      <c r="F857" s="24"/>
    </row>
    <row r="858" spans="6:6">
      <c r="F858" s="24"/>
    </row>
    <row r="859" spans="6:6">
      <c r="F859" s="24"/>
    </row>
    <row r="860" spans="6:6">
      <c r="F860" s="24"/>
    </row>
    <row r="861" spans="6:6">
      <c r="F861" s="24"/>
    </row>
    <row r="862" spans="6:6">
      <c r="F862" s="24"/>
    </row>
    <row r="863" spans="6:6">
      <c r="F863" s="24"/>
    </row>
    <row r="864" spans="6:6">
      <c r="F864" s="24"/>
    </row>
    <row r="865" spans="6:6">
      <c r="F865" s="24"/>
    </row>
    <row r="866" spans="6:6">
      <c r="F866" s="24"/>
    </row>
    <row r="867" spans="6:6">
      <c r="F867" s="24"/>
    </row>
    <row r="868" spans="6:6">
      <c r="F868" s="24"/>
    </row>
    <row r="869" spans="6:6">
      <c r="F869" s="24"/>
    </row>
    <row r="870" spans="6:6">
      <c r="F870" s="24"/>
    </row>
    <row r="871" spans="6:6">
      <c r="F871" s="24"/>
    </row>
    <row r="872" spans="6:6">
      <c r="F872" s="24"/>
    </row>
    <row r="873" spans="6:6">
      <c r="F873" s="24"/>
    </row>
    <row r="874" spans="6:6">
      <c r="F874" s="24"/>
    </row>
    <row r="875" spans="6:6">
      <c r="F875" s="24"/>
    </row>
    <row r="876" spans="6:6">
      <c r="F876" s="24"/>
    </row>
    <row r="877" spans="6:6">
      <c r="F877" s="24"/>
    </row>
    <row r="878" spans="6:6">
      <c r="F878" s="24"/>
    </row>
    <row r="879" spans="6:6">
      <c r="F879" s="24"/>
    </row>
    <row r="880" spans="6:6">
      <c r="F880" s="24"/>
    </row>
    <row r="881" spans="6:6">
      <c r="F881" s="24"/>
    </row>
    <row r="882" spans="6:6">
      <c r="F882" s="24"/>
    </row>
    <row r="883" spans="6:6">
      <c r="F883" s="24"/>
    </row>
    <row r="884" spans="6:6">
      <c r="F884" s="24"/>
    </row>
    <row r="885" spans="6:6">
      <c r="F885" s="24"/>
    </row>
    <row r="886" spans="6:6">
      <c r="F886" s="24"/>
    </row>
    <row r="887" spans="6:6">
      <c r="F887" s="24"/>
    </row>
    <row r="888" spans="6:6">
      <c r="F888" s="24"/>
    </row>
    <row r="889" spans="6:6">
      <c r="F889" s="24"/>
    </row>
    <row r="890" spans="6:6">
      <c r="F890" s="24"/>
    </row>
    <row r="891" spans="6:6">
      <c r="F891" s="24"/>
    </row>
    <row r="892" spans="6:6">
      <c r="F892" s="24"/>
    </row>
    <row r="893" spans="6:6">
      <c r="F893" s="24"/>
    </row>
    <row r="894" spans="6:6">
      <c r="F894" s="24"/>
    </row>
    <row r="895" spans="6:6">
      <c r="F895" s="24"/>
    </row>
    <row r="896" spans="6:6">
      <c r="F896" s="24"/>
    </row>
    <row r="897" spans="6:6">
      <c r="F897" s="24"/>
    </row>
    <row r="898" spans="6:6">
      <c r="F898" s="24"/>
    </row>
    <row r="899" spans="6:6">
      <c r="F899" s="24"/>
    </row>
    <row r="900" spans="6:6">
      <c r="F900" s="24"/>
    </row>
    <row r="901" spans="6:6">
      <c r="F901" s="24"/>
    </row>
    <row r="902" spans="6:6">
      <c r="F902" s="24"/>
    </row>
    <row r="903" spans="6:6">
      <c r="F903" s="24"/>
    </row>
    <row r="904" spans="6:6">
      <c r="F904" s="24"/>
    </row>
    <row r="905" spans="6:6">
      <c r="F905" s="24"/>
    </row>
    <row r="906" spans="6:6">
      <c r="F906" s="24"/>
    </row>
    <row r="907" spans="6:6">
      <c r="F907" s="24"/>
    </row>
    <row r="908" spans="6:6">
      <c r="F908" s="24"/>
    </row>
    <row r="909" spans="6:6">
      <c r="F909" s="24"/>
    </row>
    <row r="910" spans="6:6">
      <c r="F910" s="24"/>
    </row>
    <row r="911" spans="6:6">
      <c r="F911" s="24"/>
    </row>
    <row r="912" spans="6:6">
      <c r="F912" s="24"/>
    </row>
    <row r="913" spans="6:6">
      <c r="F913" s="24"/>
    </row>
    <row r="914" spans="6:6">
      <c r="F914" s="24"/>
    </row>
    <row r="915" spans="6:6">
      <c r="F915" s="24"/>
    </row>
    <row r="916" spans="6:6">
      <c r="F916" s="24"/>
    </row>
    <row r="917" spans="6:6">
      <c r="F917" s="24"/>
    </row>
    <row r="918" spans="6:6">
      <c r="F918" s="24"/>
    </row>
    <row r="919" spans="6:6">
      <c r="F919" s="24"/>
    </row>
    <row r="920" spans="6:6">
      <c r="F920" s="24"/>
    </row>
    <row r="921" spans="6:6">
      <c r="F921" s="24"/>
    </row>
    <row r="922" spans="6:6">
      <c r="F922" s="24"/>
    </row>
    <row r="923" spans="6:6">
      <c r="F923" s="24"/>
    </row>
    <row r="924" spans="6:6">
      <c r="F924" s="24"/>
    </row>
    <row r="925" spans="6:6">
      <c r="F925" s="24"/>
    </row>
    <row r="926" spans="6:6">
      <c r="F926" s="24"/>
    </row>
    <row r="927" spans="6:6">
      <c r="F927" s="24"/>
    </row>
    <row r="928" spans="6:6">
      <c r="F928" s="24"/>
    </row>
    <row r="929" spans="6:6">
      <c r="F929" s="24"/>
    </row>
    <row r="930" spans="6:6">
      <c r="F930" s="24"/>
    </row>
    <row r="931" spans="6:6">
      <c r="F931" s="24"/>
    </row>
    <row r="932" spans="6:6">
      <c r="F932" s="24"/>
    </row>
    <row r="933" spans="6:6">
      <c r="F933" s="24"/>
    </row>
    <row r="934" spans="6:6">
      <c r="F934" s="24"/>
    </row>
    <row r="935" spans="6:6">
      <c r="F935" s="24"/>
    </row>
    <row r="936" spans="6:6">
      <c r="F936" s="24"/>
    </row>
    <row r="937" spans="6:6">
      <c r="F937" s="24"/>
    </row>
    <row r="938" spans="6:6">
      <c r="F938" s="24"/>
    </row>
    <row r="939" spans="6:6">
      <c r="F939" s="24"/>
    </row>
    <row r="940" spans="6:6">
      <c r="F940" s="24"/>
    </row>
    <row r="941" spans="6:6">
      <c r="F941" s="24"/>
    </row>
    <row r="942" spans="6:6">
      <c r="F942" s="24"/>
    </row>
    <row r="943" spans="6:6">
      <c r="F943" s="24"/>
    </row>
    <row r="944" spans="6:6">
      <c r="F944" s="24"/>
    </row>
    <row r="945" spans="6:6">
      <c r="F945" s="24"/>
    </row>
    <row r="946" spans="6:6">
      <c r="F946" s="24"/>
    </row>
    <row r="947" spans="6:6">
      <c r="F947" s="24"/>
    </row>
    <row r="948" spans="6:6">
      <c r="F948" s="24"/>
    </row>
    <row r="949" spans="6:6">
      <c r="F949" s="24"/>
    </row>
    <row r="950" spans="6:6">
      <c r="F950" s="24"/>
    </row>
    <row r="951" spans="6:6">
      <c r="F951" s="24"/>
    </row>
    <row r="952" spans="6:6">
      <c r="F952" s="24"/>
    </row>
    <row r="953" spans="6:6">
      <c r="F953" s="24"/>
    </row>
    <row r="954" spans="6:6">
      <c r="F954" s="24"/>
    </row>
    <row r="955" spans="6:6">
      <c r="F955" s="24"/>
    </row>
    <row r="956" spans="6:6">
      <c r="F956" s="24"/>
    </row>
    <row r="957" spans="6:6">
      <c r="F957" s="24"/>
    </row>
    <row r="958" spans="6:6">
      <c r="F958" s="24"/>
    </row>
    <row r="959" spans="6:6">
      <c r="F959" s="24"/>
    </row>
    <row r="960" spans="6:6">
      <c r="F960" s="24"/>
    </row>
    <row r="961" spans="6:6">
      <c r="F961" s="24"/>
    </row>
    <row r="962" spans="6:6">
      <c r="F962" s="24"/>
    </row>
    <row r="963" spans="6:6">
      <c r="F963" s="24"/>
    </row>
    <row r="964" spans="6:6">
      <c r="F964" s="24"/>
    </row>
    <row r="965" spans="6:6">
      <c r="F965" s="24"/>
    </row>
    <row r="966" spans="6:6">
      <c r="F966" s="24"/>
    </row>
    <row r="967" spans="6:6">
      <c r="F967" s="24"/>
    </row>
    <row r="968" spans="6:6">
      <c r="F968" s="24"/>
    </row>
    <row r="969" spans="6:6">
      <c r="F969" s="24"/>
    </row>
    <row r="970" spans="6:6">
      <c r="F970" s="24"/>
    </row>
    <row r="971" spans="6:6">
      <c r="F971" s="24"/>
    </row>
    <row r="972" spans="6:6">
      <c r="F972" s="24"/>
    </row>
    <row r="973" spans="6:6">
      <c r="F973" s="24"/>
    </row>
    <row r="974" spans="6:6">
      <c r="F974" s="24"/>
    </row>
    <row r="975" spans="6:6">
      <c r="F975" s="24"/>
    </row>
    <row r="976" spans="6:6">
      <c r="F976" s="24"/>
    </row>
    <row r="977" spans="6:6">
      <c r="F977" s="24"/>
    </row>
    <row r="978" spans="6:6">
      <c r="F978" s="24"/>
    </row>
    <row r="979" spans="6:6">
      <c r="F979" s="24"/>
    </row>
    <row r="980" spans="6:6">
      <c r="F980" s="24"/>
    </row>
    <row r="981" spans="6:6">
      <c r="F981" s="24"/>
    </row>
    <row r="982" spans="6:6">
      <c r="F982" s="24"/>
    </row>
    <row r="983" spans="6:6">
      <c r="F983" s="24"/>
    </row>
    <row r="984" spans="6:6">
      <c r="F984" s="24"/>
    </row>
    <row r="985" spans="6:6">
      <c r="F985" s="24"/>
    </row>
    <row r="986" spans="6:6">
      <c r="F986" s="24"/>
    </row>
    <row r="987" spans="6:6">
      <c r="F987" s="24"/>
    </row>
    <row r="988" spans="6:6">
      <c r="F988" s="24"/>
    </row>
    <row r="989" spans="6:6">
      <c r="F989" s="24"/>
    </row>
    <row r="990" spans="6:6">
      <c r="F990" s="24"/>
    </row>
    <row r="991" spans="6:6">
      <c r="F991" s="24"/>
    </row>
    <row r="992" spans="6:6">
      <c r="F992" s="24"/>
    </row>
    <row r="993" spans="6:6">
      <c r="F993" s="24"/>
    </row>
    <row r="994" spans="6:6">
      <c r="F994" s="24"/>
    </row>
    <row r="995" spans="6:6">
      <c r="F995" s="24"/>
    </row>
    <row r="996" spans="6:6">
      <c r="F996" s="24"/>
    </row>
    <row r="997" spans="6:6">
      <c r="F997" s="24"/>
    </row>
    <row r="998" spans="6:6">
      <c r="F998" s="24"/>
    </row>
    <row r="999" spans="6:6">
      <c r="F999" s="24"/>
    </row>
    <row r="1000" spans="6:6">
      <c r="F1000" s="24"/>
    </row>
    <row r="1001" spans="6:6">
      <c r="F1001" s="24"/>
    </row>
    <row r="1002" spans="6:6">
      <c r="F1002" s="24"/>
    </row>
    <row r="1003" spans="6:6">
      <c r="F1003" s="24"/>
    </row>
    <row r="1004" spans="6:6">
      <c r="F1004" s="24"/>
    </row>
    <row r="1005" spans="6:6">
      <c r="F1005" s="24"/>
    </row>
    <row r="1006" spans="6:6">
      <c r="F1006" s="24"/>
    </row>
    <row r="1007" spans="6:6">
      <c r="F1007" s="24"/>
    </row>
    <row r="1008" spans="6:6">
      <c r="F1008" s="24"/>
    </row>
    <row r="1009" spans="6:6">
      <c r="F1009" s="24"/>
    </row>
    <row r="1010" spans="6:6">
      <c r="F1010" s="24"/>
    </row>
    <row r="1011" spans="6:6">
      <c r="F1011" s="24"/>
    </row>
    <row r="1012" spans="6:6">
      <c r="F1012" s="24"/>
    </row>
    <row r="1013" spans="6:6">
      <c r="F1013" s="24"/>
    </row>
    <row r="1014" spans="6:6">
      <c r="F1014" s="24"/>
    </row>
    <row r="1015" spans="6:6">
      <c r="F1015" s="24"/>
    </row>
    <row r="1016" spans="6:6">
      <c r="F1016" s="24"/>
    </row>
    <row r="1017" spans="6:6">
      <c r="F1017" s="24"/>
    </row>
    <row r="1018" spans="6:6">
      <c r="F1018" s="24"/>
    </row>
    <row r="1019" spans="6:6">
      <c r="F1019" s="24"/>
    </row>
    <row r="1020" spans="6:6">
      <c r="F1020" s="24"/>
    </row>
    <row r="1021" spans="6:6">
      <c r="F1021" s="24"/>
    </row>
    <row r="1022" spans="6:6">
      <c r="F1022" s="24"/>
    </row>
    <row r="1023" spans="6:6">
      <c r="F1023" s="24"/>
    </row>
    <row r="1024" spans="6:6">
      <c r="F1024" s="24"/>
    </row>
    <row r="1025" spans="6:6">
      <c r="F1025" s="24"/>
    </row>
    <row r="1026" spans="6:6">
      <c r="F1026" s="24"/>
    </row>
    <row r="1027" spans="6:6">
      <c r="F1027" s="24"/>
    </row>
    <row r="1028" spans="6:6">
      <c r="F1028" s="24"/>
    </row>
    <row r="1029" spans="6:6">
      <c r="F1029" s="24"/>
    </row>
    <row r="1030" spans="6:6">
      <c r="F1030" s="24"/>
    </row>
    <row r="1031" spans="6:6">
      <c r="F1031" s="24"/>
    </row>
    <row r="1032" spans="6:6">
      <c r="F1032" s="24"/>
    </row>
    <row r="1033" spans="6:6">
      <c r="F1033" s="24"/>
    </row>
    <row r="1034" spans="6:6">
      <c r="F1034" s="24"/>
    </row>
    <row r="1035" spans="6:6">
      <c r="F1035" s="24"/>
    </row>
    <row r="1036" spans="6:6">
      <c r="F1036" s="24"/>
    </row>
    <row r="1037" spans="6:6">
      <c r="F1037" s="24"/>
    </row>
    <row r="1038" spans="6:6">
      <c r="F1038" s="24"/>
    </row>
    <row r="1039" spans="6:6">
      <c r="F1039" s="24"/>
    </row>
    <row r="1040" spans="6:6">
      <c r="F1040" s="24"/>
    </row>
    <row r="1041" spans="6:6">
      <c r="F1041" s="24"/>
    </row>
    <row r="1042" spans="6:6">
      <c r="F1042" s="24"/>
    </row>
    <row r="1043" spans="6:6">
      <c r="F1043" s="24"/>
    </row>
    <row r="1044" spans="6:6">
      <c r="F1044" s="24"/>
    </row>
    <row r="1045" spans="6:6">
      <c r="F1045" s="24"/>
    </row>
    <row r="1046" spans="6:6">
      <c r="F1046" s="24"/>
    </row>
    <row r="1047" spans="6:6">
      <c r="F1047" s="24"/>
    </row>
    <row r="1048" spans="6:6">
      <c r="F1048" s="24"/>
    </row>
    <row r="1049" spans="6:6">
      <c r="F1049" s="24"/>
    </row>
    <row r="1050" spans="6:6">
      <c r="F1050" s="24"/>
    </row>
    <row r="1051" spans="6:6">
      <c r="F1051" s="24"/>
    </row>
    <row r="1052" spans="6:6">
      <c r="F1052" s="24"/>
    </row>
    <row r="1053" spans="6:6">
      <c r="F1053" s="24"/>
    </row>
    <row r="1054" spans="6:6">
      <c r="F1054" s="24"/>
    </row>
    <row r="1055" spans="6:6">
      <c r="F1055" s="24"/>
    </row>
    <row r="1056" spans="6:6">
      <c r="F1056" s="24"/>
    </row>
    <row r="1057" spans="6:6">
      <c r="F1057" s="24"/>
    </row>
    <row r="1058" spans="6:6">
      <c r="F1058" s="24"/>
    </row>
    <row r="1059" spans="6:6">
      <c r="F1059" s="24"/>
    </row>
    <row r="1060" spans="6:6">
      <c r="F1060" s="24"/>
    </row>
    <row r="1061" spans="6:6">
      <c r="F1061" s="24"/>
    </row>
    <row r="1062" spans="6:6">
      <c r="F1062" s="24"/>
    </row>
    <row r="1063" spans="6:6">
      <c r="F1063" s="24"/>
    </row>
    <row r="1064" spans="6:6">
      <c r="F1064" s="24"/>
    </row>
    <row r="1065" spans="6:6">
      <c r="F1065" s="24"/>
    </row>
    <row r="1066" spans="6:6">
      <c r="F1066" s="24"/>
    </row>
    <row r="1067" spans="6:6">
      <c r="F1067" s="24"/>
    </row>
    <row r="1068" spans="6:6">
      <c r="F1068" s="24"/>
    </row>
    <row r="1069" spans="6:6">
      <c r="F1069" s="24"/>
    </row>
    <row r="1070" spans="6:6">
      <c r="F1070" s="24"/>
    </row>
    <row r="1071" spans="6:6">
      <c r="F1071" s="24"/>
    </row>
    <row r="1072" spans="6:6">
      <c r="F1072" s="24"/>
    </row>
    <row r="1073" spans="6:6">
      <c r="F1073" s="24"/>
    </row>
    <row r="1074" spans="6:6">
      <c r="F1074" s="24"/>
    </row>
    <row r="1075" spans="6:6">
      <c r="F1075" s="24"/>
    </row>
    <row r="1076" spans="6:6">
      <c r="F1076" s="24"/>
    </row>
    <row r="1077" spans="6:6">
      <c r="F1077" s="24"/>
    </row>
    <row r="1078" spans="6:6">
      <c r="F1078" s="24"/>
    </row>
    <row r="1079" spans="6:6">
      <c r="F1079" s="24"/>
    </row>
    <row r="1080" spans="6:6">
      <c r="F1080" s="24"/>
    </row>
    <row r="1081" spans="6:6">
      <c r="F1081" s="24"/>
    </row>
    <row r="1082" spans="6:6">
      <c r="F1082" s="24"/>
    </row>
    <row r="1083" spans="6:6">
      <c r="F1083" s="24"/>
    </row>
    <row r="1084" spans="6:6">
      <c r="F1084" s="24"/>
    </row>
    <row r="1085" spans="6:6">
      <c r="F1085" s="24"/>
    </row>
    <row r="1086" spans="6:6">
      <c r="F1086" s="24"/>
    </row>
    <row r="1087" spans="6:6">
      <c r="F1087" s="24"/>
    </row>
    <row r="1088" spans="6:6">
      <c r="F1088" s="24"/>
    </row>
    <row r="1089" spans="6:6">
      <c r="F1089" s="24"/>
    </row>
    <row r="1090" spans="6:6">
      <c r="F1090" s="24"/>
    </row>
    <row r="1091" spans="6:6">
      <c r="F1091" s="24"/>
    </row>
    <row r="1092" spans="6:6">
      <c r="F1092" s="24"/>
    </row>
    <row r="1093" spans="6:6">
      <c r="F1093" s="24"/>
    </row>
    <row r="1094" spans="6:6">
      <c r="F1094" s="24"/>
    </row>
    <row r="1095" spans="6:6">
      <c r="F1095" s="24"/>
    </row>
    <row r="1096" spans="6:6">
      <c r="F1096" s="24"/>
    </row>
    <row r="1097" spans="6:6">
      <c r="F1097" s="24"/>
    </row>
    <row r="1098" spans="6:6">
      <c r="F1098" s="24"/>
    </row>
    <row r="1099" spans="6:6">
      <c r="F1099" s="24"/>
    </row>
    <row r="1100" spans="6:6">
      <c r="F1100" s="24"/>
    </row>
    <row r="1101" spans="6:6">
      <c r="F1101" s="24"/>
    </row>
    <row r="1102" spans="6:6">
      <c r="F1102" s="24"/>
    </row>
    <row r="1103" spans="6:6">
      <c r="F1103" s="24"/>
    </row>
    <row r="1104" spans="6:6">
      <c r="F1104" s="24"/>
    </row>
    <row r="1105" spans="6:6">
      <c r="F1105" s="24"/>
    </row>
    <row r="1106" spans="6:6">
      <c r="F1106" s="24"/>
    </row>
    <row r="1107" spans="6:6">
      <c r="F1107" s="24"/>
    </row>
    <row r="1108" spans="6:6">
      <c r="F1108" s="24"/>
    </row>
    <row r="1109" spans="6:6">
      <c r="F1109" s="24"/>
    </row>
    <row r="1110" spans="6:6">
      <c r="F1110" s="24"/>
    </row>
    <row r="1111" spans="6:6">
      <c r="F1111" s="24"/>
    </row>
    <row r="1112" spans="6:6">
      <c r="F1112" s="24"/>
    </row>
    <row r="1113" spans="6:6">
      <c r="F1113" s="24"/>
    </row>
    <row r="1114" spans="6:6">
      <c r="F1114" s="24"/>
    </row>
    <row r="1115" spans="6:6">
      <c r="F1115" s="24"/>
    </row>
    <row r="1116" spans="6:6">
      <c r="F1116" s="24"/>
    </row>
    <row r="1117" spans="6:6">
      <c r="F1117" s="24"/>
    </row>
    <row r="1118" spans="6:6">
      <c r="F1118" s="24"/>
    </row>
    <row r="1119" spans="6:6">
      <c r="F1119" s="24"/>
    </row>
    <row r="1120" spans="6:6">
      <c r="F1120" s="24"/>
    </row>
    <row r="1121" spans="6:6">
      <c r="F1121" s="24"/>
    </row>
    <row r="1122" spans="6:6">
      <c r="F1122" s="24"/>
    </row>
    <row r="1123" spans="6:6">
      <c r="F1123" s="24"/>
    </row>
    <row r="1124" spans="6:6">
      <c r="F1124" s="24"/>
    </row>
    <row r="1125" spans="6:6">
      <c r="F1125" s="24"/>
    </row>
    <row r="1126" spans="6:6">
      <c r="F1126" s="24"/>
    </row>
    <row r="1127" spans="6:6">
      <c r="F1127" s="24"/>
    </row>
    <row r="1128" spans="6:6">
      <c r="F1128" s="24"/>
    </row>
    <row r="1129" spans="6:6">
      <c r="F1129" s="24"/>
    </row>
    <row r="1130" spans="6:6">
      <c r="F1130" s="24"/>
    </row>
    <row r="1131" spans="6:6">
      <c r="F1131" s="24"/>
    </row>
    <row r="1132" spans="6:6">
      <c r="F1132" s="24"/>
    </row>
    <row r="1133" spans="6:6">
      <c r="F1133" s="24"/>
    </row>
    <row r="1134" spans="6:6">
      <c r="F1134" s="24"/>
    </row>
    <row r="1135" spans="6:6">
      <c r="F1135" s="24"/>
    </row>
    <row r="1136" spans="6:6">
      <c r="F1136" s="24"/>
    </row>
    <row r="1137" spans="6:6">
      <c r="F1137" s="24"/>
    </row>
    <row r="1138" spans="6:6">
      <c r="F1138" s="24"/>
    </row>
    <row r="1139" spans="6:6">
      <c r="F1139" s="24"/>
    </row>
    <row r="1140" spans="6:6">
      <c r="F1140" s="24"/>
    </row>
    <row r="1141" spans="6:6">
      <c r="F1141" s="24"/>
    </row>
    <row r="1142" spans="6:6">
      <c r="F1142" s="24"/>
    </row>
    <row r="1143" spans="6:6">
      <c r="F1143" s="24"/>
    </row>
    <row r="1144" spans="6:6">
      <c r="F1144" s="24"/>
    </row>
    <row r="1145" spans="6:6">
      <c r="F1145" s="24"/>
    </row>
    <row r="1146" spans="6:6">
      <c r="F1146" s="24"/>
    </row>
    <row r="1147" spans="6:6">
      <c r="F1147" s="24"/>
    </row>
    <row r="1148" spans="6:6">
      <c r="F1148" s="24"/>
    </row>
    <row r="1149" spans="6:6">
      <c r="F1149" s="24"/>
    </row>
    <row r="1150" spans="6:6">
      <c r="F1150" s="24"/>
    </row>
    <row r="1151" spans="6:6">
      <c r="F1151" s="24"/>
    </row>
    <row r="1152" spans="6:6">
      <c r="F1152" s="24"/>
    </row>
    <row r="1153" spans="6:6">
      <c r="F1153" s="24"/>
    </row>
    <row r="1154" spans="6:6">
      <c r="F1154" s="24"/>
    </row>
    <row r="1155" spans="6:6">
      <c r="F1155" s="24"/>
    </row>
    <row r="1156" spans="6:6">
      <c r="F1156" s="24"/>
    </row>
    <row r="1157" spans="6:6">
      <c r="F1157" s="24"/>
    </row>
    <row r="1158" spans="6:6">
      <c r="F1158" s="24"/>
    </row>
    <row r="1159" spans="6:6">
      <c r="F1159" s="24"/>
    </row>
    <row r="1160" spans="6:6">
      <c r="F1160" s="24"/>
    </row>
    <row r="1161" spans="6:6">
      <c r="F1161" s="24"/>
    </row>
    <row r="1162" spans="6:6">
      <c r="F1162" s="24"/>
    </row>
    <row r="1163" spans="6:6">
      <c r="F1163" s="24"/>
    </row>
    <row r="1164" spans="6:6">
      <c r="F1164" s="24"/>
    </row>
    <row r="1165" spans="6:6">
      <c r="F1165" s="24"/>
    </row>
    <row r="1166" spans="6:6">
      <c r="F1166" s="24"/>
    </row>
    <row r="1167" spans="6:6">
      <c r="F1167" s="24"/>
    </row>
    <row r="1168" spans="6:6">
      <c r="F1168" s="24"/>
    </row>
    <row r="1169" spans="6:6">
      <c r="F1169" s="24"/>
    </row>
    <row r="1170" spans="6:6">
      <c r="F1170" s="24"/>
    </row>
    <row r="1171" spans="6:6">
      <c r="F1171" s="24"/>
    </row>
    <row r="1172" spans="6:6">
      <c r="F1172" s="24"/>
    </row>
    <row r="1173" spans="6:6">
      <c r="F1173" s="24"/>
    </row>
    <row r="1174" spans="6:6">
      <c r="F1174" s="24"/>
    </row>
    <row r="1175" spans="6:6">
      <c r="F1175" s="24"/>
    </row>
    <row r="1176" spans="6:6">
      <c r="F1176" s="24"/>
    </row>
    <row r="1177" spans="6:6">
      <c r="F1177" s="24"/>
    </row>
    <row r="1178" spans="6:6">
      <c r="F1178" s="24"/>
    </row>
    <row r="1179" spans="6:6">
      <c r="F1179" s="24"/>
    </row>
    <row r="1180" spans="6:6">
      <c r="F1180" s="24"/>
    </row>
    <row r="1181" spans="6:6">
      <c r="F1181" s="24"/>
    </row>
    <row r="1182" spans="6:6">
      <c r="F1182" s="24"/>
    </row>
    <row r="1183" spans="6:6">
      <c r="F1183" s="24"/>
    </row>
    <row r="1184" spans="6:6">
      <c r="F1184" s="24"/>
    </row>
    <row r="1185" spans="6:6">
      <c r="F1185" s="24"/>
    </row>
  </sheetData>
  <mergeCells count="12">
    <mergeCell ref="A1:A2"/>
    <mergeCell ref="B1:B2"/>
    <mergeCell ref="C1:C2"/>
    <mergeCell ref="D1:E1"/>
    <mergeCell ref="A59:A60"/>
    <mergeCell ref="B59:B60"/>
    <mergeCell ref="C59:C60"/>
    <mergeCell ref="D59:E59"/>
    <mergeCell ref="A30:A31"/>
    <mergeCell ref="B30:B31"/>
    <mergeCell ref="C30:C31"/>
    <mergeCell ref="D30:E30"/>
  </mergeCells>
  <phoneticPr fontId="8" type="noConversion"/>
  <conditionalFormatting sqref="D66:E66 D61:E63 D56:E57 D52:E54 D32:E49 D14:E27 D11:E12 D7:E9 D3:E4">
    <cfRule type="cellIs" dxfId="0" priority="1" stopIfTrue="1" operator="equal">
      <formula>0</formula>
    </cfRule>
  </conditionalFormatting>
  <pageMargins left="0.46" right="0.34" top="0.71" bottom="0.36" header="0.6" footer="0.35"/>
  <pageSetup paperSize="9" scale="87" fitToHeight="2" orientation="portrait" horizontalDpi="1200" verticalDpi="1200" r:id="rId1"/>
  <headerFooter alignWithMargins="0"/>
  <rowBreaks count="2" manualBreakCount="2">
    <brk id="29" max="16383" man="1"/>
    <brk id="5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C000"/>
  </sheetPr>
  <dimension ref="A1:AQ1479"/>
  <sheetViews>
    <sheetView zoomScale="90" zoomScaleNormal="90" zoomScaleSheetLayoutView="43" workbookViewId="0">
      <selection activeCell="AK1239" sqref="AK1239"/>
    </sheetView>
  </sheetViews>
  <sheetFormatPr defaultRowHeight="15"/>
  <cols>
    <col min="1" max="33" width="3" style="228" customWidth="1"/>
    <col min="34" max="34" width="4.42578125" style="228" customWidth="1"/>
    <col min="35" max="35" width="9.42578125" style="228" bestFit="1" customWidth="1"/>
    <col min="36" max="36" width="9.140625" style="228" customWidth="1"/>
    <col min="37" max="256" width="9.140625" style="228"/>
    <col min="257" max="290" width="3" style="228" customWidth="1"/>
    <col min="291" max="291" width="9.140625" style="228"/>
    <col min="292" max="292" width="9.140625" style="228" customWidth="1"/>
    <col min="293" max="512" width="9.140625" style="228"/>
    <col min="513" max="546" width="3" style="228" customWidth="1"/>
    <col min="547" max="547" width="9.140625" style="228"/>
    <col min="548" max="548" width="9.140625" style="228" customWidth="1"/>
    <col min="549" max="768" width="9.140625" style="228"/>
    <col min="769" max="802" width="3" style="228" customWidth="1"/>
    <col min="803" max="803" width="9.140625" style="228"/>
    <col min="804" max="804" width="9.140625" style="228" customWidth="1"/>
    <col min="805" max="1024" width="9.140625" style="228"/>
    <col min="1025" max="1058" width="3" style="228" customWidth="1"/>
    <col min="1059" max="1059" width="9.140625" style="228"/>
    <col min="1060" max="1060" width="9.140625" style="228" customWidth="1"/>
    <col min="1061" max="1280" width="9.140625" style="228"/>
    <col min="1281" max="1314" width="3" style="228" customWidth="1"/>
    <col min="1315" max="1315" width="9.140625" style="228"/>
    <col min="1316" max="1316" width="9.140625" style="228" customWidth="1"/>
    <col min="1317" max="1536" width="9.140625" style="228"/>
    <col min="1537" max="1570" width="3" style="228" customWidth="1"/>
    <col min="1571" max="1571" width="9.140625" style="228"/>
    <col min="1572" max="1572" width="9.140625" style="228" customWidth="1"/>
    <col min="1573" max="1792" width="9.140625" style="228"/>
    <col min="1793" max="1826" width="3" style="228" customWidth="1"/>
    <col min="1827" max="1827" width="9.140625" style="228"/>
    <col min="1828" max="1828" width="9.140625" style="228" customWidth="1"/>
    <col min="1829" max="2048" width="9.140625" style="228"/>
    <col min="2049" max="2082" width="3" style="228" customWidth="1"/>
    <col min="2083" max="2083" width="9.140625" style="228"/>
    <col min="2084" max="2084" width="9.140625" style="228" customWidth="1"/>
    <col min="2085" max="2304" width="9.140625" style="228"/>
    <col min="2305" max="2338" width="3" style="228" customWidth="1"/>
    <col min="2339" max="2339" width="9.140625" style="228"/>
    <col min="2340" max="2340" width="9.140625" style="228" customWidth="1"/>
    <col min="2341" max="2560" width="9.140625" style="228"/>
    <col min="2561" max="2594" width="3" style="228" customWidth="1"/>
    <col min="2595" max="2595" width="9.140625" style="228"/>
    <col min="2596" max="2596" width="9.140625" style="228" customWidth="1"/>
    <col min="2597" max="2816" width="9.140625" style="228"/>
    <col min="2817" max="2850" width="3" style="228" customWidth="1"/>
    <col min="2851" max="2851" width="9.140625" style="228"/>
    <col min="2852" max="2852" width="9.140625" style="228" customWidth="1"/>
    <col min="2853" max="3072" width="9.140625" style="228"/>
    <col min="3073" max="3106" width="3" style="228" customWidth="1"/>
    <col min="3107" max="3107" width="9.140625" style="228"/>
    <col min="3108" max="3108" width="9.140625" style="228" customWidth="1"/>
    <col min="3109" max="3328" width="9.140625" style="228"/>
    <col min="3329" max="3362" width="3" style="228" customWidth="1"/>
    <col min="3363" max="3363" width="9.140625" style="228"/>
    <col min="3364" max="3364" width="9.140625" style="228" customWidth="1"/>
    <col min="3365" max="3584" width="9.140625" style="228"/>
    <col min="3585" max="3618" width="3" style="228" customWidth="1"/>
    <col min="3619" max="3619" width="9.140625" style="228"/>
    <col min="3620" max="3620" width="9.140625" style="228" customWidth="1"/>
    <col min="3621" max="3840" width="9.140625" style="228"/>
    <col min="3841" max="3874" width="3" style="228" customWidth="1"/>
    <col min="3875" max="3875" width="9.140625" style="228"/>
    <col min="3876" max="3876" width="9.140625" style="228" customWidth="1"/>
    <col min="3877" max="4096" width="9.140625" style="228"/>
    <col min="4097" max="4130" width="3" style="228" customWidth="1"/>
    <col min="4131" max="4131" width="9.140625" style="228"/>
    <col min="4132" max="4132" width="9.140625" style="228" customWidth="1"/>
    <col min="4133" max="4352" width="9.140625" style="228"/>
    <col min="4353" max="4386" width="3" style="228" customWidth="1"/>
    <col min="4387" max="4387" width="9.140625" style="228"/>
    <col min="4388" max="4388" width="9.140625" style="228" customWidth="1"/>
    <col min="4389" max="4608" width="9.140625" style="228"/>
    <col min="4609" max="4642" width="3" style="228" customWidth="1"/>
    <col min="4643" max="4643" width="9.140625" style="228"/>
    <col min="4644" max="4644" width="9.140625" style="228" customWidth="1"/>
    <col min="4645" max="4864" width="9.140625" style="228"/>
    <col min="4865" max="4898" width="3" style="228" customWidth="1"/>
    <col min="4899" max="4899" width="9.140625" style="228"/>
    <col min="4900" max="4900" width="9.140625" style="228" customWidth="1"/>
    <col min="4901" max="5120" width="9.140625" style="228"/>
    <col min="5121" max="5154" width="3" style="228" customWidth="1"/>
    <col min="5155" max="5155" width="9.140625" style="228"/>
    <col min="5156" max="5156" width="9.140625" style="228" customWidth="1"/>
    <col min="5157" max="5376" width="9.140625" style="228"/>
    <col min="5377" max="5410" width="3" style="228" customWidth="1"/>
    <col min="5411" max="5411" width="9.140625" style="228"/>
    <col min="5412" max="5412" width="9.140625" style="228" customWidth="1"/>
    <col min="5413" max="5632" width="9.140625" style="228"/>
    <col min="5633" max="5666" width="3" style="228" customWidth="1"/>
    <col min="5667" max="5667" width="9.140625" style="228"/>
    <col min="5668" max="5668" width="9.140625" style="228" customWidth="1"/>
    <col min="5669" max="5888" width="9.140625" style="228"/>
    <col min="5889" max="5922" width="3" style="228" customWidth="1"/>
    <col min="5923" max="5923" width="9.140625" style="228"/>
    <col min="5924" max="5924" width="9.140625" style="228" customWidth="1"/>
    <col min="5925" max="6144" width="9.140625" style="228"/>
    <col min="6145" max="6178" width="3" style="228" customWidth="1"/>
    <col min="6179" max="6179" width="9.140625" style="228"/>
    <col min="6180" max="6180" width="9.140625" style="228" customWidth="1"/>
    <col min="6181" max="6400" width="9.140625" style="228"/>
    <col min="6401" max="6434" width="3" style="228" customWidth="1"/>
    <col min="6435" max="6435" width="9.140625" style="228"/>
    <col min="6436" max="6436" width="9.140625" style="228" customWidth="1"/>
    <col min="6437" max="6656" width="9.140625" style="228"/>
    <col min="6657" max="6690" width="3" style="228" customWidth="1"/>
    <col min="6691" max="6691" width="9.140625" style="228"/>
    <col min="6692" max="6692" width="9.140625" style="228" customWidth="1"/>
    <col min="6693" max="6912" width="9.140625" style="228"/>
    <col min="6913" max="6946" width="3" style="228" customWidth="1"/>
    <col min="6947" max="6947" width="9.140625" style="228"/>
    <col min="6948" max="6948" width="9.140625" style="228" customWidth="1"/>
    <col min="6949" max="7168" width="9.140625" style="228"/>
    <col min="7169" max="7202" width="3" style="228" customWidth="1"/>
    <col min="7203" max="7203" width="9.140625" style="228"/>
    <col min="7204" max="7204" width="9.140625" style="228" customWidth="1"/>
    <col min="7205" max="7424" width="9.140625" style="228"/>
    <col min="7425" max="7458" width="3" style="228" customWidth="1"/>
    <col min="7459" max="7459" width="9.140625" style="228"/>
    <col min="7460" max="7460" width="9.140625" style="228" customWidth="1"/>
    <col min="7461" max="7680" width="9.140625" style="228"/>
    <col min="7681" max="7714" width="3" style="228" customWidth="1"/>
    <col min="7715" max="7715" width="9.140625" style="228"/>
    <col min="7716" max="7716" width="9.140625" style="228" customWidth="1"/>
    <col min="7717" max="7936" width="9.140625" style="228"/>
    <col min="7937" max="7970" width="3" style="228" customWidth="1"/>
    <col min="7971" max="7971" width="9.140625" style="228"/>
    <col min="7972" max="7972" width="9.140625" style="228" customWidth="1"/>
    <col min="7973" max="8192" width="9.140625" style="228"/>
    <col min="8193" max="8226" width="3" style="228" customWidth="1"/>
    <col min="8227" max="8227" width="9.140625" style="228"/>
    <col min="8228" max="8228" width="9.140625" style="228" customWidth="1"/>
    <col min="8229" max="8448" width="9.140625" style="228"/>
    <col min="8449" max="8482" width="3" style="228" customWidth="1"/>
    <col min="8483" max="8483" width="9.140625" style="228"/>
    <col min="8484" max="8484" width="9.140625" style="228" customWidth="1"/>
    <col min="8485" max="8704" width="9.140625" style="228"/>
    <col min="8705" max="8738" width="3" style="228" customWidth="1"/>
    <col min="8739" max="8739" width="9.140625" style="228"/>
    <col min="8740" max="8740" width="9.140625" style="228" customWidth="1"/>
    <col min="8741" max="8960" width="9.140625" style="228"/>
    <col min="8961" max="8994" width="3" style="228" customWidth="1"/>
    <col min="8995" max="8995" width="9.140625" style="228"/>
    <col min="8996" max="8996" width="9.140625" style="228" customWidth="1"/>
    <col min="8997" max="9216" width="9.140625" style="228"/>
    <col min="9217" max="9250" width="3" style="228" customWidth="1"/>
    <col min="9251" max="9251" width="9.140625" style="228"/>
    <col min="9252" max="9252" width="9.140625" style="228" customWidth="1"/>
    <col min="9253" max="9472" width="9.140625" style="228"/>
    <col min="9473" max="9506" width="3" style="228" customWidth="1"/>
    <col min="9507" max="9507" width="9.140625" style="228"/>
    <col min="9508" max="9508" width="9.140625" style="228" customWidth="1"/>
    <col min="9509" max="9728" width="9.140625" style="228"/>
    <col min="9729" max="9762" width="3" style="228" customWidth="1"/>
    <col min="9763" max="9763" width="9.140625" style="228"/>
    <col min="9764" max="9764" width="9.140625" style="228" customWidth="1"/>
    <col min="9765" max="9984" width="9.140625" style="228"/>
    <col min="9985" max="10018" width="3" style="228" customWidth="1"/>
    <col min="10019" max="10019" width="9.140625" style="228"/>
    <col min="10020" max="10020" width="9.140625" style="228" customWidth="1"/>
    <col min="10021" max="10240" width="9.140625" style="228"/>
    <col min="10241" max="10274" width="3" style="228" customWidth="1"/>
    <col min="10275" max="10275" width="9.140625" style="228"/>
    <col min="10276" max="10276" width="9.140625" style="228" customWidth="1"/>
    <col min="10277" max="10496" width="9.140625" style="228"/>
    <col min="10497" max="10530" width="3" style="228" customWidth="1"/>
    <col min="10531" max="10531" width="9.140625" style="228"/>
    <col min="10532" max="10532" width="9.140625" style="228" customWidth="1"/>
    <col min="10533" max="10752" width="9.140625" style="228"/>
    <col min="10753" max="10786" width="3" style="228" customWidth="1"/>
    <col min="10787" max="10787" width="9.140625" style="228"/>
    <col min="10788" max="10788" width="9.140625" style="228" customWidth="1"/>
    <col min="10789" max="11008" width="9.140625" style="228"/>
    <col min="11009" max="11042" width="3" style="228" customWidth="1"/>
    <col min="11043" max="11043" width="9.140625" style="228"/>
    <col min="11044" max="11044" width="9.140625" style="228" customWidth="1"/>
    <col min="11045" max="11264" width="9.140625" style="228"/>
    <col min="11265" max="11298" width="3" style="228" customWidth="1"/>
    <col min="11299" max="11299" width="9.140625" style="228"/>
    <col min="11300" max="11300" width="9.140625" style="228" customWidth="1"/>
    <col min="11301" max="11520" width="9.140625" style="228"/>
    <col min="11521" max="11554" width="3" style="228" customWidth="1"/>
    <col min="11555" max="11555" width="9.140625" style="228"/>
    <col min="11556" max="11556" width="9.140625" style="228" customWidth="1"/>
    <col min="11557" max="11776" width="9.140625" style="228"/>
    <col min="11777" max="11810" width="3" style="228" customWidth="1"/>
    <col min="11811" max="11811" width="9.140625" style="228"/>
    <col min="11812" max="11812" width="9.140625" style="228" customWidth="1"/>
    <col min="11813" max="12032" width="9.140625" style="228"/>
    <col min="12033" max="12066" width="3" style="228" customWidth="1"/>
    <col min="12067" max="12067" width="9.140625" style="228"/>
    <col min="12068" max="12068" width="9.140625" style="228" customWidth="1"/>
    <col min="12069" max="12288" width="9.140625" style="228"/>
    <col min="12289" max="12322" width="3" style="228" customWidth="1"/>
    <col min="12323" max="12323" width="9.140625" style="228"/>
    <col min="12324" max="12324" width="9.140625" style="228" customWidth="1"/>
    <col min="12325" max="12544" width="9.140625" style="228"/>
    <col min="12545" max="12578" width="3" style="228" customWidth="1"/>
    <col min="12579" max="12579" width="9.140625" style="228"/>
    <col min="12580" max="12580" width="9.140625" style="228" customWidth="1"/>
    <col min="12581" max="12800" width="9.140625" style="228"/>
    <col min="12801" max="12834" width="3" style="228" customWidth="1"/>
    <col min="12835" max="12835" width="9.140625" style="228"/>
    <col min="12836" max="12836" width="9.140625" style="228" customWidth="1"/>
    <col min="12837" max="13056" width="9.140625" style="228"/>
    <col min="13057" max="13090" width="3" style="228" customWidth="1"/>
    <col min="13091" max="13091" width="9.140625" style="228"/>
    <col min="13092" max="13092" width="9.140625" style="228" customWidth="1"/>
    <col min="13093" max="13312" width="9.140625" style="228"/>
    <col min="13313" max="13346" width="3" style="228" customWidth="1"/>
    <col min="13347" max="13347" width="9.140625" style="228"/>
    <col min="13348" max="13348" width="9.140625" style="228" customWidth="1"/>
    <col min="13349" max="13568" width="9.140625" style="228"/>
    <col min="13569" max="13602" width="3" style="228" customWidth="1"/>
    <col min="13603" max="13603" width="9.140625" style="228"/>
    <col min="13604" max="13604" width="9.140625" style="228" customWidth="1"/>
    <col min="13605" max="13824" width="9.140625" style="228"/>
    <col min="13825" max="13858" width="3" style="228" customWidth="1"/>
    <col min="13859" max="13859" width="9.140625" style="228"/>
    <col min="13860" max="13860" width="9.140625" style="228" customWidth="1"/>
    <col min="13861" max="14080" width="9.140625" style="228"/>
    <col min="14081" max="14114" width="3" style="228" customWidth="1"/>
    <col min="14115" max="14115" width="9.140625" style="228"/>
    <col min="14116" max="14116" width="9.140625" style="228" customWidth="1"/>
    <col min="14117" max="14336" width="9.140625" style="228"/>
    <col min="14337" max="14370" width="3" style="228" customWidth="1"/>
    <col min="14371" max="14371" width="9.140625" style="228"/>
    <col min="14372" max="14372" width="9.140625" style="228" customWidth="1"/>
    <col min="14373" max="14592" width="9.140625" style="228"/>
    <col min="14593" max="14626" width="3" style="228" customWidth="1"/>
    <col min="14627" max="14627" width="9.140625" style="228"/>
    <col min="14628" max="14628" width="9.140625" style="228" customWidth="1"/>
    <col min="14629" max="14848" width="9.140625" style="228"/>
    <col min="14849" max="14882" width="3" style="228" customWidth="1"/>
    <col min="14883" max="14883" width="9.140625" style="228"/>
    <col min="14884" max="14884" width="9.140625" style="228" customWidth="1"/>
    <col min="14885" max="15104" width="9.140625" style="228"/>
    <col min="15105" max="15138" width="3" style="228" customWidth="1"/>
    <col min="15139" max="15139" width="9.140625" style="228"/>
    <col min="15140" max="15140" width="9.140625" style="228" customWidth="1"/>
    <col min="15141" max="15360" width="9.140625" style="228"/>
    <col min="15361" max="15394" width="3" style="228" customWidth="1"/>
    <col min="15395" max="15395" width="9.140625" style="228"/>
    <col min="15396" max="15396" width="9.140625" style="228" customWidth="1"/>
    <col min="15397" max="15616" width="9.140625" style="228"/>
    <col min="15617" max="15650" width="3" style="228" customWidth="1"/>
    <col min="15651" max="15651" width="9.140625" style="228"/>
    <col min="15652" max="15652" width="9.140625" style="228" customWidth="1"/>
    <col min="15653" max="15872" width="9.140625" style="228"/>
    <col min="15873" max="15906" width="3" style="228" customWidth="1"/>
    <col min="15907" max="15907" width="9.140625" style="228"/>
    <col min="15908" max="15908" width="9.140625" style="228" customWidth="1"/>
    <col min="15909" max="16128" width="9.140625" style="228"/>
    <col min="16129" max="16162" width="3" style="228" customWidth="1"/>
    <col min="16163" max="16163" width="9.140625" style="228"/>
    <col min="16164" max="16164" width="9.140625" style="228" customWidth="1"/>
    <col min="16165" max="16384" width="9.140625" style="228"/>
  </cols>
  <sheetData>
    <row r="1" spans="1:35">
      <c r="A1" s="227"/>
      <c r="B1" s="227"/>
      <c r="C1" s="227"/>
      <c r="D1" s="227"/>
      <c r="E1" s="227"/>
      <c r="F1" s="227"/>
      <c r="G1" s="227"/>
      <c r="H1" s="227"/>
      <c r="I1" s="227"/>
      <c r="AI1" s="229"/>
    </row>
    <row r="2" spans="1:35">
      <c r="A2" s="230" t="s">
        <v>822</v>
      </c>
      <c r="C2" s="231"/>
      <c r="D2" s="232" t="s">
        <v>823</v>
      </c>
      <c r="E2" s="233"/>
      <c r="F2" s="233"/>
      <c r="G2" s="233"/>
      <c r="H2" s="233"/>
      <c r="I2" s="233"/>
    </row>
    <row r="3" spans="1:35">
      <c r="A3" s="227"/>
      <c r="B3" s="227"/>
      <c r="C3" s="227"/>
      <c r="D3" s="227"/>
      <c r="E3" s="227"/>
      <c r="F3" s="227"/>
      <c r="G3" s="227"/>
      <c r="H3" s="227"/>
      <c r="I3" s="227"/>
    </row>
    <row r="4" spans="1:35" ht="51.75" customHeight="1">
      <c r="A4" s="1422" t="s">
        <v>1576</v>
      </c>
      <c r="B4" s="1422"/>
      <c r="C4" s="1422"/>
      <c r="D4" s="1422"/>
      <c r="E4" s="1422"/>
      <c r="F4" s="1422"/>
      <c r="G4" s="1422"/>
      <c r="H4" s="1422"/>
      <c r="I4" s="1422"/>
      <c r="J4" s="1422"/>
      <c r="K4" s="1422"/>
      <c r="L4" s="1422"/>
      <c r="M4" s="1422"/>
      <c r="N4" s="1422"/>
      <c r="O4" s="1422"/>
      <c r="P4" s="1422"/>
      <c r="Q4" s="1422"/>
      <c r="R4" s="1422"/>
      <c r="S4" s="1422"/>
      <c r="T4" s="1422"/>
      <c r="U4" s="1422"/>
      <c r="V4" s="1422"/>
      <c r="W4" s="1422"/>
      <c r="X4" s="1422"/>
      <c r="Y4" s="1422"/>
      <c r="Z4" s="1422"/>
      <c r="AA4" s="1422"/>
      <c r="AB4" s="1422"/>
      <c r="AC4" s="1422"/>
      <c r="AD4" s="1422"/>
      <c r="AE4" s="1422"/>
      <c r="AF4" s="1422"/>
      <c r="AG4" s="1422"/>
      <c r="AH4" s="1422"/>
    </row>
    <row r="5" spans="1:35">
      <c r="A5" s="227"/>
      <c r="B5" s="227"/>
      <c r="C5" s="227"/>
      <c r="D5" s="227"/>
      <c r="E5" s="227"/>
      <c r="F5" s="227"/>
      <c r="G5" s="227"/>
      <c r="H5" s="227"/>
      <c r="I5" s="227"/>
    </row>
    <row r="6" spans="1:35">
      <c r="A6" s="1422" t="s">
        <v>1577</v>
      </c>
      <c r="B6" s="1422"/>
      <c r="C6" s="1422"/>
      <c r="D6" s="1422"/>
      <c r="E6" s="1422"/>
      <c r="F6" s="1422"/>
      <c r="G6" s="1422"/>
      <c r="H6" s="1422"/>
      <c r="I6" s="1422"/>
      <c r="J6" s="1422"/>
      <c r="K6" s="1422"/>
      <c r="L6" s="1422"/>
      <c r="M6" s="1422"/>
      <c r="N6" s="1422"/>
      <c r="O6" s="1422"/>
      <c r="P6" s="1422"/>
      <c r="Q6" s="1422"/>
      <c r="R6" s="1422"/>
      <c r="S6" s="1422"/>
      <c r="T6" s="1422"/>
      <c r="U6" s="1422"/>
      <c r="V6" s="1422"/>
      <c r="W6" s="1422"/>
      <c r="X6" s="1422"/>
      <c r="Y6" s="1422"/>
      <c r="Z6" s="1422"/>
      <c r="AA6" s="1422"/>
      <c r="AB6" s="1422"/>
      <c r="AC6" s="1422"/>
      <c r="AD6" s="1422"/>
      <c r="AE6" s="1422"/>
      <c r="AF6" s="1422"/>
      <c r="AG6" s="1422"/>
      <c r="AH6" s="1422"/>
    </row>
    <row r="7" spans="1:35">
      <c r="A7" s="227"/>
      <c r="B7" s="227"/>
      <c r="C7" s="227"/>
      <c r="D7" s="227"/>
      <c r="E7" s="227"/>
      <c r="F7" s="227"/>
      <c r="G7" s="227"/>
      <c r="H7" s="227"/>
      <c r="I7" s="227"/>
    </row>
    <row r="8" spans="1:35">
      <c r="A8" s="1422" t="s">
        <v>824</v>
      </c>
      <c r="B8" s="1422"/>
      <c r="C8" s="1422"/>
      <c r="D8" s="1422"/>
      <c r="E8" s="1422"/>
      <c r="F8" s="1422"/>
      <c r="G8" s="1422"/>
      <c r="H8" s="1422"/>
      <c r="I8" s="1422"/>
      <c r="J8" s="1422"/>
      <c r="K8" s="1422"/>
      <c r="L8" s="1422"/>
      <c r="M8" s="1422"/>
      <c r="N8" s="1422"/>
      <c r="O8" s="1422"/>
      <c r="P8" s="1422"/>
      <c r="Q8" s="1422"/>
      <c r="R8" s="1422"/>
      <c r="S8" s="1422"/>
      <c r="T8" s="1422"/>
      <c r="U8" s="1422"/>
      <c r="V8" s="1422"/>
      <c r="W8" s="1422"/>
      <c r="X8" s="1422"/>
      <c r="Y8" s="1422"/>
      <c r="Z8" s="1422"/>
      <c r="AA8" s="1422"/>
      <c r="AB8" s="1422"/>
      <c r="AC8" s="1422"/>
      <c r="AD8" s="1422"/>
      <c r="AE8" s="1422"/>
      <c r="AF8" s="1422"/>
      <c r="AG8" s="1422"/>
      <c r="AH8" s="1422"/>
    </row>
    <row r="9" spans="1:35">
      <c r="A9" s="227"/>
      <c r="B9" s="227"/>
      <c r="C9" s="227"/>
      <c r="D9" s="227"/>
      <c r="E9" s="227"/>
      <c r="F9" s="227"/>
      <c r="G9" s="227"/>
      <c r="H9" s="227"/>
      <c r="I9" s="227"/>
    </row>
    <row r="10" spans="1:35">
      <c r="A10" s="1422" t="s">
        <v>1578</v>
      </c>
      <c r="B10" s="1422"/>
      <c r="C10" s="1422"/>
      <c r="D10" s="1422"/>
      <c r="E10" s="1422"/>
      <c r="F10" s="1422"/>
      <c r="G10" s="1422"/>
      <c r="H10" s="1422"/>
      <c r="I10" s="1422"/>
      <c r="J10" s="1422"/>
      <c r="K10" s="1422"/>
      <c r="L10" s="1422"/>
      <c r="M10" s="1422"/>
      <c r="N10" s="1422"/>
      <c r="O10" s="1422"/>
      <c r="P10" s="1422"/>
      <c r="Q10" s="1422"/>
      <c r="R10" s="1422"/>
      <c r="S10" s="1422"/>
      <c r="T10" s="1422"/>
      <c r="U10" s="1422"/>
      <c r="V10" s="1422"/>
      <c r="W10" s="1422"/>
      <c r="X10" s="1422"/>
      <c r="Y10" s="1422"/>
      <c r="Z10" s="1422"/>
      <c r="AA10" s="1422"/>
      <c r="AB10" s="1422"/>
      <c r="AC10" s="1422"/>
      <c r="AD10" s="1422"/>
      <c r="AE10" s="1422"/>
      <c r="AF10" s="1422"/>
      <c r="AG10" s="1422"/>
      <c r="AH10" s="1422"/>
    </row>
    <row r="11" spans="1:35">
      <c r="A11" s="1422" t="s">
        <v>1579</v>
      </c>
      <c r="B11" s="1422"/>
      <c r="C11" s="1422"/>
      <c r="D11" s="1422"/>
      <c r="E11" s="1422"/>
      <c r="F11" s="1422"/>
      <c r="G11" s="1422"/>
      <c r="H11" s="1422"/>
      <c r="I11" s="1422"/>
      <c r="J11" s="1422"/>
      <c r="K11" s="1422"/>
      <c r="L11" s="1422"/>
      <c r="M11" s="1422"/>
      <c r="N11" s="1422"/>
      <c r="O11" s="1422"/>
      <c r="P11" s="1422"/>
      <c r="Q11" s="1422"/>
      <c r="R11" s="1422"/>
      <c r="S11" s="1422"/>
      <c r="T11" s="1422"/>
      <c r="U11" s="1422"/>
      <c r="V11" s="1422"/>
      <c r="W11" s="1422"/>
      <c r="X11" s="1422"/>
      <c r="Y11" s="1422"/>
      <c r="Z11" s="1422"/>
      <c r="AA11" s="1422"/>
      <c r="AB11" s="1422"/>
      <c r="AC11" s="1422"/>
      <c r="AD11" s="1422"/>
      <c r="AE11" s="1422"/>
      <c r="AF11" s="1422"/>
      <c r="AG11" s="1422"/>
      <c r="AH11" s="1422"/>
    </row>
    <row r="12" spans="1:35">
      <c r="A12" s="1422"/>
      <c r="B12" s="1422"/>
      <c r="C12" s="1422"/>
      <c r="D12" s="1422"/>
      <c r="E12" s="1422"/>
      <c r="F12" s="1422"/>
      <c r="G12" s="1422"/>
      <c r="H12" s="1422"/>
      <c r="I12" s="1422"/>
      <c r="J12" s="1422"/>
      <c r="K12" s="1422"/>
      <c r="L12" s="1422"/>
      <c r="M12" s="1422"/>
      <c r="N12" s="1422"/>
      <c r="O12" s="1422"/>
      <c r="P12" s="1422"/>
      <c r="Q12" s="1422"/>
      <c r="R12" s="1422"/>
      <c r="S12" s="1422"/>
      <c r="T12" s="1422"/>
      <c r="U12" s="1422"/>
      <c r="V12" s="1422"/>
      <c r="W12" s="1422"/>
      <c r="X12" s="1422"/>
      <c r="Y12" s="1422"/>
      <c r="Z12" s="1422"/>
      <c r="AA12" s="1422"/>
      <c r="AB12" s="1422"/>
      <c r="AC12" s="1422"/>
      <c r="AD12" s="1422"/>
      <c r="AE12" s="1422"/>
      <c r="AF12" s="1422"/>
      <c r="AG12" s="1422"/>
      <c r="AH12" s="1422"/>
    </row>
    <row r="13" spans="1:35">
      <c r="A13" s="227"/>
      <c r="B13" s="227"/>
      <c r="C13" s="227"/>
      <c r="D13" s="227"/>
      <c r="E13" s="227"/>
      <c r="F13" s="227"/>
      <c r="G13" s="227"/>
      <c r="H13" s="227"/>
      <c r="I13" s="227"/>
    </row>
    <row r="14" spans="1:35">
      <c r="A14" s="1422" t="s">
        <v>825</v>
      </c>
      <c r="B14" s="1422"/>
      <c r="C14" s="1422"/>
      <c r="D14" s="1422"/>
      <c r="E14" s="1422"/>
      <c r="F14" s="1422"/>
      <c r="G14" s="1422"/>
      <c r="H14" s="1422"/>
      <c r="I14" s="1422"/>
      <c r="J14" s="1422"/>
      <c r="K14" s="1422"/>
      <c r="L14" s="1422"/>
      <c r="M14" s="1422"/>
      <c r="N14" s="1422"/>
      <c r="O14" s="1422"/>
      <c r="P14" s="1422"/>
      <c r="Q14" s="1422"/>
      <c r="R14" s="1422"/>
      <c r="S14" s="1422"/>
      <c r="T14" s="1422"/>
      <c r="U14" s="1422"/>
      <c r="V14" s="1422"/>
      <c r="W14" s="1422"/>
      <c r="X14" s="1422"/>
      <c r="Y14" s="1422"/>
      <c r="Z14" s="1422"/>
      <c r="AA14" s="1422"/>
      <c r="AB14" s="1422"/>
      <c r="AC14" s="1422"/>
      <c r="AD14" s="1422"/>
      <c r="AE14" s="1422"/>
      <c r="AF14" s="1422"/>
      <c r="AG14" s="1422"/>
      <c r="AH14" s="1422"/>
    </row>
    <row r="15" spans="1:35">
      <c r="A15" s="227"/>
      <c r="B15" s="227"/>
      <c r="C15" s="227"/>
      <c r="D15" s="227"/>
      <c r="E15" s="227"/>
      <c r="F15" s="227"/>
      <c r="G15" s="227"/>
      <c r="H15" s="227"/>
      <c r="I15" s="227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</row>
    <row r="16" spans="1:35">
      <c r="A16" s="1197" t="s">
        <v>826</v>
      </c>
      <c r="B16" s="1197"/>
      <c r="C16" s="1197"/>
      <c r="D16" s="1197"/>
      <c r="E16" s="1197"/>
      <c r="F16" s="1197"/>
      <c r="G16" s="1197"/>
      <c r="H16" s="1197"/>
      <c r="I16" s="1197"/>
      <c r="J16" s="1197"/>
      <c r="K16" s="1197"/>
      <c r="L16" s="1280" t="s">
        <v>519</v>
      </c>
      <c r="M16" s="1281"/>
      <c r="N16" s="1281"/>
      <c r="O16" s="1281"/>
      <c r="P16" s="1281"/>
      <c r="Q16" s="1281"/>
      <c r="R16" s="1281"/>
      <c r="S16" s="1281"/>
      <c r="T16" s="1281"/>
      <c r="U16" s="1281"/>
      <c r="V16" s="1281"/>
      <c r="W16" s="1282"/>
      <c r="X16" s="1280" t="s">
        <v>597</v>
      </c>
      <c r="Y16" s="1281"/>
      <c r="Z16" s="1281"/>
      <c r="AA16" s="1281"/>
      <c r="AB16" s="1281"/>
      <c r="AC16" s="1281"/>
      <c r="AD16" s="1281"/>
      <c r="AE16" s="1281"/>
      <c r="AF16" s="1281"/>
      <c r="AG16" s="1281"/>
      <c r="AH16" s="1282"/>
    </row>
    <row r="17" spans="1:36">
      <c r="A17" s="1197"/>
      <c r="B17" s="1197"/>
      <c r="C17" s="1197"/>
      <c r="D17" s="1197"/>
      <c r="E17" s="1197"/>
      <c r="F17" s="1197"/>
      <c r="G17" s="1197"/>
      <c r="H17" s="1197"/>
      <c r="I17" s="1197"/>
      <c r="J17" s="1197"/>
      <c r="K17" s="1197"/>
      <c r="L17" s="1283"/>
      <c r="M17" s="1284"/>
      <c r="N17" s="1284"/>
      <c r="O17" s="1284"/>
      <c r="P17" s="1284"/>
      <c r="Q17" s="1284"/>
      <c r="R17" s="1284"/>
      <c r="S17" s="1284"/>
      <c r="T17" s="1284"/>
      <c r="U17" s="1284"/>
      <c r="V17" s="1284"/>
      <c r="W17" s="1285"/>
      <c r="X17" s="1283"/>
      <c r="Y17" s="1284"/>
      <c r="Z17" s="1284"/>
      <c r="AA17" s="1284"/>
      <c r="AB17" s="1284"/>
      <c r="AC17" s="1284"/>
      <c r="AD17" s="1284"/>
      <c r="AE17" s="1284"/>
      <c r="AF17" s="1284"/>
      <c r="AG17" s="1284"/>
      <c r="AH17" s="1285"/>
    </row>
    <row r="18" spans="1:36">
      <c r="A18" s="1197"/>
      <c r="B18" s="1197"/>
      <c r="C18" s="1197"/>
      <c r="D18" s="1197"/>
      <c r="E18" s="1197"/>
      <c r="F18" s="1197"/>
      <c r="G18" s="1197"/>
      <c r="H18" s="1197"/>
      <c r="I18" s="1197"/>
      <c r="J18" s="1197"/>
      <c r="K18" s="1197"/>
      <c r="L18" s="1286"/>
      <c r="M18" s="1287"/>
      <c r="N18" s="1287"/>
      <c r="O18" s="1287"/>
      <c r="P18" s="1287"/>
      <c r="Q18" s="1287"/>
      <c r="R18" s="1287"/>
      <c r="S18" s="1287"/>
      <c r="T18" s="1287"/>
      <c r="U18" s="1287"/>
      <c r="V18" s="1287"/>
      <c r="W18" s="1288"/>
      <c r="X18" s="1286"/>
      <c r="Y18" s="1287"/>
      <c r="Z18" s="1287"/>
      <c r="AA18" s="1287"/>
      <c r="AB18" s="1287"/>
      <c r="AC18" s="1287"/>
      <c r="AD18" s="1287"/>
      <c r="AE18" s="1287"/>
      <c r="AF18" s="1287"/>
      <c r="AG18" s="1287"/>
      <c r="AH18" s="1288"/>
    </row>
    <row r="19" spans="1:36">
      <c r="A19" s="1279" t="s">
        <v>827</v>
      </c>
      <c r="B19" s="1279"/>
      <c r="C19" s="1279"/>
      <c r="D19" s="1279"/>
      <c r="E19" s="1279"/>
      <c r="F19" s="1279"/>
      <c r="G19" s="1279"/>
      <c r="H19" s="1279"/>
      <c r="I19" s="1279"/>
      <c r="J19" s="1279"/>
      <c r="K19" s="1279"/>
      <c r="L19" s="1456">
        <v>0</v>
      </c>
      <c r="M19" s="1457"/>
      <c r="N19" s="1457"/>
      <c r="O19" s="1457"/>
      <c r="P19" s="1457"/>
      <c r="Q19" s="1457"/>
      <c r="R19" s="1457"/>
      <c r="S19" s="1457"/>
      <c r="T19" s="1457"/>
      <c r="U19" s="1457"/>
      <c r="V19" s="1457"/>
      <c r="W19" s="1458"/>
      <c r="X19" s="1456">
        <v>0</v>
      </c>
      <c r="Y19" s="1457"/>
      <c r="Z19" s="1457"/>
      <c r="AA19" s="1457"/>
      <c r="AB19" s="1457"/>
      <c r="AC19" s="1457"/>
      <c r="AD19" s="1457"/>
      <c r="AE19" s="1457"/>
      <c r="AF19" s="1457"/>
      <c r="AG19" s="1457"/>
      <c r="AH19" s="1458"/>
    </row>
    <row r="20" spans="1:36">
      <c r="A20" s="1279"/>
      <c r="B20" s="1279"/>
      <c r="C20" s="1279"/>
      <c r="D20" s="1279"/>
      <c r="E20" s="1279"/>
      <c r="F20" s="1279"/>
      <c r="G20" s="1279"/>
      <c r="H20" s="1279"/>
      <c r="I20" s="1279"/>
      <c r="J20" s="1279"/>
      <c r="K20" s="1279"/>
      <c r="L20" s="1459"/>
      <c r="M20" s="1460"/>
      <c r="N20" s="1460"/>
      <c r="O20" s="1460"/>
      <c r="P20" s="1460"/>
      <c r="Q20" s="1460"/>
      <c r="R20" s="1460"/>
      <c r="S20" s="1460"/>
      <c r="T20" s="1460"/>
      <c r="U20" s="1460"/>
      <c r="V20" s="1460"/>
      <c r="W20" s="1461"/>
      <c r="X20" s="1459"/>
      <c r="Y20" s="1460"/>
      <c r="Z20" s="1460"/>
      <c r="AA20" s="1460"/>
      <c r="AB20" s="1460"/>
      <c r="AC20" s="1460"/>
      <c r="AD20" s="1460"/>
      <c r="AE20" s="1460"/>
      <c r="AF20" s="1460"/>
      <c r="AG20" s="1460"/>
      <c r="AH20" s="1461"/>
    </row>
    <row r="21" spans="1:36">
      <c r="A21" s="1279" t="s">
        <v>828</v>
      </c>
      <c r="B21" s="1279"/>
      <c r="C21" s="1279"/>
      <c r="D21" s="1279"/>
      <c r="E21" s="1279"/>
      <c r="F21" s="1279"/>
      <c r="G21" s="1279"/>
      <c r="H21" s="1279"/>
      <c r="I21" s="1279"/>
      <c r="J21" s="1279"/>
      <c r="K21" s="1279"/>
      <c r="L21" s="1456">
        <v>0</v>
      </c>
      <c r="M21" s="1457"/>
      <c r="N21" s="1457"/>
      <c r="O21" s="1457"/>
      <c r="P21" s="1457"/>
      <c r="Q21" s="1457"/>
      <c r="R21" s="1457"/>
      <c r="S21" s="1457"/>
      <c r="T21" s="1457"/>
      <c r="U21" s="1457"/>
      <c r="V21" s="1457"/>
      <c r="W21" s="1458"/>
      <c r="X21" s="1456">
        <v>0</v>
      </c>
      <c r="Y21" s="1457"/>
      <c r="Z21" s="1457"/>
      <c r="AA21" s="1457"/>
      <c r="AB21" s="1457"/>
      <c r="AC21" s="1457"/>
      <c r="AD21" s="1457"/>
      <c r="AE21" s="1457"/>
      <c r="AF21" s="1457"/>
      <c r="AG21" s="1457"/>
      <c r="AH21" s="1458"/>
    </row>
    <row r="22" spans="1:36">
      <c r="A22" s="1279"/>
      <c r="B22" s="1279"/>
      <c r="C22" s="1279"/>
      <c r="D22" s="1279"/>
      <c r="E22" s="1279"/>
      <c r="F22" s="1279"/>
      <c r="G22" s="1279"/>
      <c r="H22" s="1279"/>
      <c r="I22" s="1279"/>
      <c r="J22" s="1279"/>
      <c r="K22" s="1279"/>
      <c r="L22" s="1459"/>
      <c r="M22" s="1460"/>
      <c r="N22" s="1460"/>
      <c r="O22" s="1460"/>
      <c r="P22" s="1460"/>
      <c r="Q22" s="1460"/>
      <c r="R22" s="1460"/>
      <c r="S22" s="1460"/>
      <c r="T22" s="1460"/>
      <c r="U22" s="1460"/>
      <c r="V22" s="1460"/>
      <c r="W22" s="1461"/>
      <c r="X22" s="1459"/>
      <c r="Y22" s="1460"/>
      <c r="Z22" s="1460"/>
      <c r="AA22" s="1460"/>
      <c r="AB22" s="1460"/>
      <c r="AC22" s="1460"/>
      <c r="AD22" s="1460"/>
      <c r="AE22" s="1460"/>
      <c r="AF22" s="1460"/>
      <c r="AG22" s="1460"/>
      <c r="AH22" s="1461"/>
    </row>
    <row r="23" spans="1:36">
      <c r="A23" s="1279" t="s">
        <v>829</v>
      </c>
      <c r="B23" s="1279"/>
      <c r="C23" s="1279"/>
      <c r="D23" s="1279"/>
      <c r="E23" s="1279"/>
      <c r="F23" s="1279"/>
      <c r="G23" s="1279"/>
      <c r="H23" s="1279"/>
      <c r="I23" s="1279"/>
      <c r="J23" s="1279"/>
      <c r="K23" s="1279"/>
      <c r="L23" s="1456">
        <v>0</v>
      </c>
      <c r="M23" s="1457"/>
      <c r="N23" s="1457"/>
      <c r="O23" s="1457"/>
      <c r="P23" s="1457"/>
      <c r="Q23" s="1457"/>
      <c r="R23" s="1457"/>
      <c r="S23" s="1457"/>
      <c r="T23" s="1457"/>
      <c r="U23" s="1457"/>
      <c r="V23" s="1457"/>
      <c r="W23" s="1458"/>
      <c r="X23" s="1456">
        <v>0</v>
      </c>
      <c r="Y23" s="1457"/>
      <c r="Z23" s="1457"/>
      <c r="AA23" s="1457"/>
      <c r="AB23" s="1457"/>
      <c r="AC23" s="1457"/>
      <c r="AD23" s="1457"/>
      <c r="AE23" s="1457"/>
      <c r="AF23" s="1457"/>
      <c r="AG23" s="1457"/>
      <c r="AH23" s="1458"/>
    </row>
    <row r="24" spans="1:36">
      <c r="A24" s="1279"/>
      <c r="B24" s="1279"/>
      <c r="C24" s="1279"/>
      <c r="D24" s="1279"/>
      <c r="E24" s="1279"/>
      <c r="F24" s="1279"/>
      <c r="G24" s="1279"/>
      <c r="H24" s="1279"/>
      <c r="I24" s="1279"/>
      <c r="J24" s="1279"/>
      <c r="K24" s="1279"/>
      <c r="L24" s="1459"/>
      <c r="M24" s="1460"/>
      <c r="N24" s="1460"/>
      <c r="O24" s="1460"/>
      <c r="P24" s="1460"/>
      <c r="Q24" s="1460"/>
      <c r="R24" s="1460"/>
      <c r="S24" s="1460"/>
      <c r="T24" s="1460"/>
      <c r="U24" s="1460"/>
      <c r="V24" s="1460"/>
      <c r="W24" s="1461"/>
      <c r="X24" s="1459"/>
      <c r="Y24" s="1460"/>
      <c r="Z24" s="1460"/>
      <c r="AA24" s="1460"/>
      <c r="AB24" s="1460"/>
      <c r="AC24" s="1460"/>
      <c r="AD24" s="1460"/>
      <c r="AE24" s="1460"/>
      <c r="AF24" s="1460"/>
      <c r="AG24" s="1460"/>
      <c r="AH24" s="1461"/>
    </row>
    <row r="25" spans="1:36">
      <c r="A25" s="227"/>
      <c r="B25" s="227"/>
      <c r="C25" s="227"/>
      <c r="D25" s="227"/>
      <c r="E25" s="227"/>
      <c r="F25" s="227"/>
      <c r="G25" s="227"/>
      <c r="H25" s="227"/>
      <c r="I25" s="227"/>
    </row>
    <row r="26" spans="1:36" ht="30" customHeight="1">
      <c r="A26" s="1425" t="s">
        <v>1580</v>
      </c>
      <c r="B26" s="1425"/>
      <c r="C26" s="1425"/>
      <c r="D26" s="1425"/>
      <c r="E26" s="1425"/>
      <c r="F26" s="1425"/>
      <c r="G26" s="1425"/>
      <c r="H26" s="1425"/>
      <c r="I26" s="1425"/>
      <c r="J26" s="1425"/>
      <c r="K26" s="1425"/>
      <c r="L26" s="1425"/>
      <c r="M26" s="1425"/>
      <c r="N26" s="1425"/>
      <c r="O26" s="1425"/>
      <c r="P26" s="1425"/>
      <c r="Q26" s="1425"/>
      <c r="R26" s="1425"/>
      <c r="S26" s="1425"/>
      <c r="T26" s="1425"/>
      <c r="U26" s="1425"/>
      <c r="V26" s="1425"/>
      <c r="W26" s="1425"/>
      <c r="X26" s="1425"/>
      <c r="Y26" s="1425"/>
      <c r="Z26" s="1425"/>
      <c r="AA26" s="1425"/>
      <c r="AB26" s="1425"/>
      <c r="AC26" s="1425"/>
      <c r="AD26" s="1425"/>
      <c r="AE26" s="1425"/>
      <c r="AF26" s="1425"/>
      <c r="AG26" s="1425"/>
      <c r="AH26" s="1425"/>
      <c r="AJ26" s="234"/>
    </row>
    <row r="27" spans="1:36">
      <c r="A27" s="1442" t="s">
        <v>1581</v>
      </c>
      <c r="B27" s="1442"/>
      <c r="C27" s="1442"/>
      <c r="D27" s="1442"/>
      <c r="E27" s="1442"/>
      <c r="F27" s="1442"/>
      <c r="G27" s="1442"/>
      <c r="H27" s="1442"/>
      <c r="I27" s="1442"/>
      <c r="J27" s="1442"/>
      <c r="K27" s="1156" t="s">
        <v>830</v>
      </c>
      <c r="L27" s="1156"/>
      <c r="M27" s="1156"/>
      <c r="N27" s="1156"/>
      <c r="O27" s="1156"/>
      <c r="P27" s="1156"/>
      <c r="Q27" s="1156"/>
      <c r="R27" s="1156"/>
      <c r="S27" s="1156" t="s">
        <v>831</v>
      </c>
      <c r="T27" s="1156"/>
      <c r="U27" s="1156"/>
      <c r="V27" s="1156"/>
      <c r="W27" s="1156"/>
      <c r="X27" s="1156"/>
      <c r="Y27" s="1156"/>
      <c r="Z27" s="1156"/>
      <c r="AA27" s="1156" t="s">
        <v>832</v>
      </c>
      <c r="AB27" s="1156"/>
      <c r="AC27" s="1156"/>
      <c r="AD27" s="1156"/>
      <c r="AE27" s="1156"/>
      <c r="AF27" s="1156"/>
      <c r="AG27" s="1156"/>
      <c r="AH27" s="1156"/>
    </row>
    <row r="28" spans="1:36">
      <c r="A28" s="1442"/>
      <c r="B28" s="1442"/>
      <c r="C28" s="1442"/>
      <c r="D28" s="1442"/>
      <c r="E28" s="1442"/>
      <c r="F28" s="1442"/>
      <c r="G28" s="1442"/>
      <c r="H28" s="1442"/>
      <c r="I28" s="1442"/>
      <c r="J28" s="1442"/>
      <c r="K28" s="1156"/>
      <c r="L28" s="1156"/>
      <c r="M28" s="1156"/>
      <c r="N28" s="1156"/>
      <c r="O28" s="1156"/>
      <c r="P28" s="1156"/>
      <c r="Q28" s="1156"/>
      <c r="R28" s="1156"/>
      <c r="S28" s="1156"/>
      <c r="T28" s="1156"/>
      <c r="U28" s="1156"/>
      <c r="V28" s="1156"/>
      <c r="W28" s="1156"/>
      <c r="X28" s="1156"/>
      <c r="Y28" s="1156"/>
      <c r="Z28" s="1156"/>
      <c r="AA28" s="1156"/>
      <c r="AB28" s="1156"/>
      <c r="AC28" s="1156"/>
      <c r="AD28" s="1156"/>
      <c r="AE28" s="1156"/>
      <c r="AF28" s="1156"/>
      <c r="AG28" s="1156"/>
      <c r="AH28" s="1156"/>
      <c r="AJ28" s="234"/>
    </row>
    <row r="29" spans="1:36">
      <c r="A29" s="1442"/>
      <c r="B29" s="1442"/>
      <c r="C29" s="1442"/>
      <c r="D29" s="1442"/>
      <c r="E29" s="1442"/>
      <c r="F29" s="1442"/>
      <c r="G29" s="1442"/>
      <c r="H29" s="1442"/>
      <c r="I29" s="1442"/>
      <c r="J29" s="1442"/>
      <c r="K29" s="1432" t="s">
        <v>833</v>
      </c>
      <c r="L29" s="1432"/>
      <c r="M29" s="1432"/>
      <c r="N29" s="1432"/>
      <c r="O29" s="1432" t="s">
        <v>834</v>
      </c>
      <c r="P29" s="1432"/>
      <c r="Q29" s="1432"/>
      <c r="R29" s="1432"/>
      <c r="S29" s="1156"/>
      <c r="T29" s="1156"/>
      <c r="U29" s="1156"/>
      <c r="V29" s="1156"/>
      <c r="W29" s="1156"/>
      <c r="X29" s="1156"/>
      <c r="Y29" s="1156"/>
      <c r="Z29" s="1156"/>
      <c r="AA29" s="1156"/>
      <c r="AB29" s="1156"/>
      <c r="AC29" s="1156"/>
      <c r="AD29" s="1156"/>
      <c r="AE29" s="1156"/>
      <c r="AF29" s="1156"/>
      <c r="AG29" s="1156"/>
      <c r="AH29" s="1156"/>
    </row>
    <row r="30" spans="1:36">
      <c r="A30" s="1442"/>
      <c r="B30" s="1442"/>
      <c r="C30" s="1442"/>
      <c r="D30" s="1442"/>
      <c r="E30" s="1442"/>
      <c r="F30" s="1442"/>
      <c r="G30" s="1442"/>
      <c r="H30" s="1442"/>
      <c r="I30" s="1442"/>
      <c r="J30" s="1442"/>
      <c r="K30" s="1432"/>
      <c r="L30" s="1432"/>
      <c r="M30" s="1432"/>
      <c r="N30" s="1432"/>
      <c r="O30" s="1432"/>
      <c r="P30" s="1432"/>
      <c r="Q30" s="1432"/>
      <c r="R30" s="1432"/>
      <c r="S30" s="1156"/>
      <c r="T30" s="1156"/>
      <c r="U30" s="1156"/>
      <c r="V30" s="1156"/>
      <c r="W30" s="1156"/>
      <c r="X30" s="1156"/>
      <c r="Y30" s="1156"/>
      <c r="Z30" s="1156"/>
      <c r="AA30" s="1156"/>
      <c r="AB30" s="1156"/>
      <c r="AC30" s="1156"/>
      <c r="AD30" s="1156"/>
      <c r="AE30" s="1156"/>
      <c r="AF30" s="1156"/>
      <c r="AG30" s="1156"/>
      <c r="AH30" s="1156"/>
    </row>
    <row r="31" spans="1:36">
      <c r="A31" s="1279" t="s">
        <v>1582</v>
      </c>
      <c r="B31" s="1279"/>
      <c r="C31" s="1279"/>
      <c r="D31" s="1279"/>
      <c r="E31" s="1279"/>
      <c r="F31" s="1279"/>
      <c r="G31" s="1279"/>
      <c r="H31" s="1279"/>
      <c r="I31" s="1279"/>
      <c r="J31" s="1279"/>
      <c r="K31" s="1446">
        <v>836487</v>
      </c>
      <c r="L31" s="1446"/>
      <c r="M31" s="1446"/>
      <c r="N31" s="1446"/>
      <c r="O31" s="1366">
        <f>IF($K$41=0,0,(K31/$K$41)*100)</f>
        <v>100</v>
      </c>
      <c r="P31" s="1366"/>
      <c r="Q31" s="1366"/>
      <c r="R31" s="1366"/>
      <c r="S31" s="1366">
        <f>O31</f>
        <v>100</v>
      </c>
      <c r="T31" s="1366"/>
      <c r="U31" s="1366"/>
      <c r="V31" s="1366"/>
      <c r="W31" s="1366"/>
      <c r="X31" s="1366"/>
      <c r="Y31" s="1366"/>
      <c r="Z31" s="1366"/>
      <c r="AA31" s="1366">
        <v>100</v>
      </c>
      <c r="AB31" s="1366"/>
      <c r="AC31" s="1366"/>
      <c r="AD31" s="1366"/>
      <c r="AE31" s="1366"/>
      <c r="AF31" s="1366"/>
      <c r="AG31" s="1366"/>
      <c r="AH31" s="1366"/>
    </row>
    <row r="32" spans="1:36">
      <c r="A32" s="1279"/>
      <c r="B32" s="1279"/>
      <c r="C32" s="1279"/>
      <c r="D32" s="1279"/>
      <c r="E32" s="1279"/>
      <c r="F32" s="1279"/>
      <c r="G32" s="1279"/>
      <c r="H32" s="1279"/>
      <c r="I32" s="1279"/>
      <c r="J32" s="1279"/>
      <c r="K32" s="1446"/>
      <c r="L32" s="1446"/>
      <c r="M32" s="1446"/>
      <c r="N32" s="1446"/>
      <c r="O32" s="1366"/>
      <c r="P32" s="1366"/>
      <c r="Q32" s="1366"/>
      <c r="R32" s="1366"/>
      <c r="S32" s="1366"/>
      <c r="T32" s="1366"/>
      <c r="U32" s="1366"/>
      <c r="V32" s="1366"/>
      <c r="W32" s="1366"/>
      <c r="X32" s="1366"/>
      <c r="Y32" s="1366"/>
      <c r="Z32" s="1366"/>
      <c r="AA32" s="1366"/>
      <c r="AB32" s="1366"/>
      <c r="AC32" s="1366"/>
      <c r="AD32" s="1366"/>
      <c r="AE32" s="1366"/>
      <c r="AF32" s="1366"/>
      <c r="AG32" s="1366"/>
      <c r="AH32" s="1366"/>
    </row>
    <row r="33" spans="1:36" hidden="1">
      <c r="A33" s="1279"/>
      <c r="B33" s="1279"/>
      <c r="C33" s="1279"/>
      <c r="D33" s="1279"/>
      <c r="E33" s="1279"/>
      <c r="F33" s="1279"/>
      <c r="G33" s="1279"/>
      <c r="H33" s="1279"/>
      <c r="I33" s="1279"/>
      <c r="J33" s="1279"/>
      <c r="K33" s="1446"/>
      <c r="L33" s="1446"/>
      <c r="M33" s="1446"/>
      <c r="N33" s="1446"/>
      <c r="O33" s="1366">
        <f>IF($K$41=0,0,(K33/$K$41)*100)</f>
        <v>0</v>
      </c>
      <c r="P33" s="1366"/>
      <c r="Q33" s="1366"/>
      <c r="R33" s="1366"/>
      <c r="S33" s="1366">
        <f>O33</f>
        <v>0</v>
      </c>
      <c r="T33" s="1366"/>
      <c r="U33" s="1366"/>
      <c r="V33" s="1366"/>
      <c r="W33" s="1366"/>
      <c r="X33" s="1366"/>
      <c r="Y33" s="1366"/>
      <c r="Z33" s="1366"/>
      <c r="AA33" s="1366"/>
      <c r="AB33" s="1366"/>
      <c r="AC33" s="1366"/>
      <c r="AD33" s="1366"/>
      <c r="AE33" s="1366"/>
      <c r="AF33" s="1366"/>
      <c r="AG33" s="1366"/>
      <c r="AH33" s="1366"/>
    </row>
    <row r="34" spans="1:36" hidden="1">
      <c r="A34" s="1279"/>
      <c r="B34" s="1279"/>
      <c r="C34" s="1279"/>
      <c r="D34" s="1279"/>
      <c r="E34" s="1279"/>
      <c r="F34" s="1279"/>
      <c r="G34" s="1279"/>
      <c r="H34" s="1279"/>
      <c r="I34" s="1279"/>
      <c r="J34" s="1279"/>
      <c r="K34" s="1446"/>
      <c r="L34" s="1446"/>
      <c r="M34" s="1446"/>
      <c r="N34" s="1446"/>
      <c r="O34" s="1366"/>
      <c r="P34" s="1366"/>
      <c r="Q34" s="1366"/>
      <c r="R34" s="1366"/>
      <c r="S34" s="1366"/>
      <c r="T34" s="1366"/>
      <c r="U34" s="1366"/>
      <c r="V34" s="1366"/>
      <c r="W34" s="1366"/>
      <c r="X34" s="1366"/>
      <c r="Y34" s="1366"/>
      <c r="Z34" s="1366"/>
      <c r="AA34" s="1366"/>
      <c r="AB34" s="1366"/>
      <c r="AC34" s="1366"/>
      <c r="AD34" s="1366"/>
      <c r="AE34" s="1366"/>
      <c r="AF34" s="1366"/>
      <c r="AG34" s="1366"/>
      <c r="AH34" s="1366"/>
    </row>
    <row r="35" spans="1:36" hidden="1">
      <c r="A35" s="1279"/>
      <c r="B35" s="1279"/>
      <c r="C35" s="1279"/>
      <c r="D35" s="1279"/>
      <c r="E35" s="1279"/>
      <c r="F35" s="1279"/>
      <c r="G35" s="1279"/>
      <c r="H35" s="1279"/>
      <c r="I35" s="1279"/>
      <c r="J35" s="1279"/>
      <c r="K35" s="1446"/>
      <c r="L35" s="1446"/>
      <c r="M35" s="1446"/>
      <c r="N35" s="1446"/>
      <c r="O35" s="1366">
        <f>IF($K$41=0,0,(K35/$K$41)*100)</f>
        <v>0</v>
      </c>
      <c r="P35" s="1366"/>
      <c r="Q35" s="1366"/>
      <c r="R35" s="1366"/>
      <c r="S35" s="1366">
        <f>O35</f>
        <v>0</v>
      </c>
      <c r="T35" s="1366"/>
      <c r="U35" s="1366"/>
      <c r="V35" s="1366"/>
      <c r="W35" s="1366"/>
      <c r="X35" s="1366"/>
      <c r="Y35" s="1366"/>
      <c r="Z35" s="1366"/>
      <c r="AA35" s="1366"/>
      <c r="AB35" s="1366"/>
      <c r="AC35" s="1366"/>
      <c r="AD35" s="1366"/>
      <c r="AE35" s="1366"/>
      <c r="AF35" s="1366"/>
      <c r="AG35" s="1366"/>
      <c r="AH35" s="1366"/>
    </row>
    <row r="36" spans="1:36" hidden="1">
      <c r="A36" s="1279"/>
      <c r="B36" s="1279"/>
      <c r="C36" s="1279"/>
      <c r="D36" s="1279"/>
      <c r="E36" s="1279"/>
      <c r="F36" s="1279"/>
      <c r="G36" s="1279"/>
      <c r="H36" s="1279"/>
      <c r="I36" s="1279"/>
      <c r="J36" s="1279"/>
      <c r="K36" s="1446"/>
      <c r="L36" s="1446"/>
      <c r="M36" s="1446"/>
      <c r="N36" s="1446"/>
      <c r="O36" s="1366"/>
      <c r="P36" s="1366"/>
      <c r="Q36" s="1366"/>
      <c r="R36" s="1366"/>
      <c r="S36" s="1366"/>
      <c r="T36" s="1366"/>
      <c r="U36" s="1366"/>
      <c r="V36" s="1366"/>
      <c r="W36" s="1366"/>
      <c r="X36" s="1366"/>
      <c r="Y36" s="1366"/>
      <c r="Z36" s="1366"/>
      <c r="AA36" s="1366"/>
      <c r="AB36" s="1366"/>
      <c r="AC36" s="1366"/>
      <c r="AD36" s="1366"/>
      <c r="AE36" s="1366"/>
      <c r="AF36" s="1366"/>
      <c r="AG36" s="1366"/>
      <c r="AH36" s="1366"/>
    </row>
    <row r="37" spans="1:36" hidden="1">
      <c r="A37" s="1279"/>
      <c r="B37" s="1279"/>
      <c r="C37" s="1279"/>
      <c r="D37" s="1279"/>
      <c r="E37" s="1279"/>
      <c r="F37" s="1279"/>
      <c r="G37" s="1279"/>
      <c r="H37" s="1279"/>
      <c r="I37" s="1279"/>
      <c r="J37" s="1279"/>
      <c r="K37" s="1446"/>
      <c r="L37" s="1446"/>
      <c r="M37" s="1446"/>
      <c r="N37" s="1446"/>
      <c r="O37" s="1366">
        <f>IF($K$41=0,0,(K37/$K$41)*100)</f>
        <v>0</v>
      </c>
      <c r="P37" s="1366"/>
      <c r="Q37" s="1366"/>
      <c r="R37" s="1366"/>
      <c r="S37" s="1366">
        <f>O37</f>
        <v>0</v>
      </c>
      <c r="T37" s="1366"/>
      <c r="U37" s="1366"/>
      <c r="V37" s="1366"/>
      <c r="W37" s="1366"/>
      <c r="X37" s="1366"/>
      <c r="Y37" s="1366"/>
      <c r="Z37" s="1366"/>
      <c r="AA37" s="1366"/>
      <c r="AB37" s="1366"/>
      <c r="AC37" s="1366"/>
      <c r="AD37" s="1366"/>
      <c r="AE37" s="1366"/>
      <c r="AF37" s="1366"/>
      <c r="AG37" s="1366"/>
      <c r="AH37" s="1366"/>
    </row>
    <row r="38" spans="1:36" hidden="1">
      <c r="A38" s="1279"/>
      <c r="B38" s="1279"/>
      <c r="C38" s="1279"/>
      <c r="D38" s="1279"/>
      <c r="E38" s="1279"/>
      <c r="F38" s="1279"/>
      <c r="G38" s="1279"/>
      <c r="H38" s="1279"/>
      <c r="I38" s="1279"/>
      <c r="J38" s="1279"/>
      <c r="K38" s="1446"/>
      <c r="L38" s="1446"/>
      <c r="M38" s="1446"/>
      <c r="N38" s="1446"/>
      <c r="O38" s="1366"/>
      <c r="P38" s="1366"/>
      <c r="Q38" s="1366"/>
      <c r="R38" s="1366"/>
      <c r="S38" s="1366"/>
      <c r="T38" s="1366"/>
      <c r="U38" s="1366"/>
      <c r="V38" s="1366"/>
      <c r="W38" s="1366"/>
      <c r="X38" s="1366"/>
      <c r="Y38" s="1366"/>
      <c r="Z38" s="1366"/>
      <c r="AA38" s="1366"/>
      <c r="AB38" s="1366"/>
      <c r="AC38" s="1366"/>
      <c r="AD38" s="1366"/>
      <c r="AE38" s="1366"/>
      <c r="AF38" s="1366"/>
      <c r="AG38" s="1366"/>
      <c r="AH38" s="1366"/>
    </row>
    <row r="39" spans="1:36" hidden="1">
      <c r="A39" s="1279"/>
      <c r="B39" s="1279"/>
      <c r="C39" s="1279"/>
      <c r="D39" s="1279"/>
      <c r="E39" s="1279"/>
      <c r="F39" s="1279"/>
      <c r="G39" s="1279"/>
      <c r="H39" s="1279"/>
      <c r="I39" s="1279"/>
      <c r="J39" s="1279"/>
      <c r="K39" s="1446"/>
      <c r="L39" s="1446"/>
      <c r="M39" s="1446"/>
      <c r="N39" s="1446"/>
      <c r="O39" s="1366">
        <f>IF($K$41=0,0,(K39/$K$41)*100)</f>
        <v>0</v>
      </c>
      <c r="P39" s="1366"/>
      <c r="Q39" s="1366"/>
      <c r="R39" s="1366"/>
      <c r="S39" s="1366">
        <f>O39</f>
        <v>0</v>
      </c>
      <c r="T39" s="1366"/>
      <c r="U39" s="1366"/>
      <c r="V39" s="1366"/>
      <c r="W39" s="1366"/>
      <c r="X39" s="1366"/>
      <c r="Y39" s="1366"/>
      <c r="Z39" s="1366"/>
      <c r="AA39" s="1366"/>
      <c r="AB39" s="1366"/>
      <c r="AC39" s="1366"/>
      <c r="AD39" s="1366"/>
      <c r="AE39" s="1366"/>
      <c r="AF39" s="1366"/>
      <c r="AG39" s="1366"/>
      <c r="AH39" s="1366"/>
    </row>
    <row r="40" spans="1:36" hidden="1">
      <c r="A40" s="1279"/>
      <c r="B40" s="1279"/>
      <c r="C40" s="1279"/>
      <c r="D40" s="1279"/>
      <c r="E40" s="1279"/>
      <c r="F40" s="1279"/>
      <c r="G40" s="1279"/>
      <c r="H40" s="1279"/>
      <c r="I40" s="1279"/>
      <c r="J40" s="1279"/>
      <c r="K40" s="1446"/>
      <c r="L40" s="1446"/>
      <c r="M40" s="1446"/>
      <c r="N40" s="1446"/>
      <c r="O40" s="1366"/>
      <c r="P40" s="1366"/>
      <c r="Q40" s="1366"/>
      <c r="R40" s="1366"/>
      <c r="S40" s="1366"/>
      <c r="T40" s="1366"/>
      <c r="U40" s="1366"/>
      <c r="V40" s="1366"/>
      <c r="W40" s="1366"/>
      <c r="X40" s="1366"/>
      <c r="Y40" s="1366"/>
      <c r="Z40" s="1366"/>
      <c r="AA40" s="1366"/>
      <c r="AB40" s="1366"/>
      <c r="AC40" s="1366"/>
      <c r="AD40" s="1366"/>
      <c r="AE40" s="1366"/>
      <c r="AF40" s="1366"/>
      <c r="AG40" s="1366"/>
      <c r="AH40" s="1366"/>
    </row>
    <row r="41" spans="1:36">
      <c r="A41" s="1278" t="s">
        <v>835</v>
      </c>
      <c r="B41" s="1278"/>
      <c r="C41" s="1278"/>
      <c r="D41" s="1278"/>
      <c r="E41" s="1278"/>
      <c r="F41" s="1278"/>
      <c r="G41" s="1278"/>
      <c r="H41" s="1278"/>
      <c r="I41" s="1278"/>
      <c r="J41" s="1278"/>
      <c r="K41" s="1443">
        <f>SUM(K31:N40)</f>
        <v>836487</v>
      </c>
      <c r="L41" s="1443"/>
      <c r="M41" s="1443"/>
      <c r="N41" s="1443"/>
      <c r="O41" s="1443">
        <f>SUM(O31:R40)</f>
        <v>100</v>
      </c>
      <c r="P41" s="1432"/>
      <c r="Q41" s="1432"/>
      <c r="R41" s="1432"/>
      <c r="S41" s="1035">
        <f>SUM(S31:Z40)</f>
        <v>100</v>
      </c>
      <c r="T41" s="1036"/>
      <c r="U41" s="1036"/>
      <c r="V41" s="1036"/>
      <c r="W41" s="1036"/>
      <c r="X41" s="1036"/>
      <c r="Y41" s="1036"/>
      <c r="Z41" s="1037"/>
      <c r="AA41" s="1035">
        <f>SUM(AA31:AH40)</f>
        <v>100</v>
      </c>
      <c r="AB41" s="1036"/>
      <c r="AC41" s="1036"/>
      <c r="AD41" s="1036"/>
      <c r="AE41" s="1036"/>
      <c r="AF41" s="1036"/>
      <c r="AG41" s="1036"/>
      <c r="AH41" s="1037"/>
    </row>
    <row r="42" spans="1:36">
      <c r="A42" s="1278"/>
      <c r="B42" s="1278"/>
      <c r="C42" s="1278"/>
      <c r="D42" s="1278"/>
      <c r="E42" s="1278"/>
      <c r="F42" s="1278"/>
      <c r="G42" s="1278"/>
      <c r="H42" s="1278"/>
      <c r="I42" s="1278"/>
      <c r="J42" s="1278"/>
      <c r="K42" s="1443"/>
      <c r="L42" s="1443"/>
      <c r="M42" s="1443"/>
      <c r="N42" s="1443"/>
      <c r="O42" s="1432"/>
      <c r="P42" s="1432"/>
      <c r="Q42" s="1432"/>
      <c r="R42" s="1432"/>
      <c r="S42" s="1038"/>
      <c r="T42" s="1039"/>
      <c r="U42" s="1039"/>
      <c r="V42" s="1039"/>
      <c r="W42" s="1039"/>
      <c r="X42" s="1039"/>
      <c r="Y42" s="1039"/>
      <c r="Z42" s="1040"/>
      <c r="AA42" s="1038"/>
      <c r="AB42" s="1039"/>
      <c r="AC42" s="1039"/>
      <c r="AD42" s="1039"/>
      <c r="AE42" s="1039"/>
      <c r="AF42" s="1039"/>
      <c r="AG42" s="1039"/>
      <c r="AH42" s="1040"/>
    </row>
    <row r="43" spans="1:36">
      <c r="A43" s="227"/>
      <c r="B43" s="227"/>
      <c r="C43" s="227"/>
      <c r="D43" s="227"/>
      <c r="E43" s="227"/>
      <c r="F43" s="227"/>
      <c r="G43" s="227"/>
      <c r="H43" s="227"/>
      <c r="I43" s="227"/>
    </row>
    <row r="44" spans="1:36" ht="18.75" hidden="1" customHeight="1">
      <c r="A44" s="227"/>
      <c r="B44" s="227"/>
      <c r="C44" s="227"/>
      <c r="D44" s="227"/>
      <c r="E44" s="227"/>
      <c r="F44" s="227"/>
      <c r="G44" s="227"/>
      <c r="H44" s="227"/>
      <c r="I44" s="227"/>
    </row>
    <row r="45" spans="1:36" hidden="1">
      <c r="A45" s="1447" t="s">
        <v>1583</v>
      </c>
      <c r="B45" s="1448"/>
      <c r="C45" s="1448"/>
      <c r="D45" s="1448"/>
      <c r="E45" s="1448"/>
      <c r="F45" s="1448"/>
      <c r="G45" s="1448"/>
      <c r="H45" s="1448"/>
      <c r="I45" s="1448"/>
      <c r="J45" s="1449"/>
      <c r="K45" s="1156" t="s">
        <v>830</v>
      </c>
      <c r="L45" s="1156"/>
      <c r="M45" s="1156"/>
      <c r="N45" s="1156"/>
      <c r="O45" s="1156"/>
      <c r="P45" s="1156"/>
      <c r="Q45" s="1156"/>
      <c r="R45" s="1156"/>
      <c r="S45" s="1156" t="s">
        <v>831</v>
      </c>
      <c r="T45" s="1156"/>
      <c r="U45" s="1156"/>
      <c r="V45" s="1156"/>
      <c r="W45" s="1156"/>
      <c r="X45" s="1156"/>
      <c r="Y45" s="1156"/>
      <c r="Z45" s="1156"/>
      <c r="AA45" s="1156" t="s">
        <v>832</v>
      </c>
      <c r="AB45" s="1156"/>
      <c r="AC45" s="1156"/>
      <c r="AD45" s="1156"/>
      <c r="AE45" s="1156"/>
      <c r="AF45" s="1156"/>
      <c r="AG45" s="1156"/>
      <c r="AH45" s="1156"/>
      <c r="AJ45" s="234"/>
    </row>
    <row r="46" spans="1:36" hidden="1">
      <c r="A46" s="1450"/>
      <c r="B46" s="1451"/>
      <c r="C46" s="1451"/>
      <c r="D46" s="1451"/>
      <c r="E46" s="1451"/>
      <c r="F46" s="1451"/>
      <c r="G46" s="1451"/>
      <c r="H46" s="1451"/>
      <c r="I46" s="1451"/>
      <c r="J46" s="1452"/>
      <c r="K46" s="1156"/>
      <c r="L46" s="1156"/>
      <c r="M46" s="1156"/>
      <c r="N46" s="1156"/>
      <c r="O46" s="1156"/>
      <c r="P46" s="1156"/>
      <c r="Q46" s="1156"/>
      <c r="R46" s="1156"/>
      <c r="S46" s="1156"/>
      <c r="T46" s="1156"/>
      <c r="U46" s="1156"/>
      <c r="V46" s="1156"/>
      <c r="W46" s="1156"/>
      <c r="X46" s="1156"/>
      <c r="Y46" s="1156"/>
      <c r="Z46" s="1156"/>
      <c r="AA46" s="1156"/>
      <c r="AB46" s="1156"/>
      <c r="AC46" s="1156"/>
      <c r="AD46" s="1156"/>
      <c r="AE46" s="1156"/>
      <c r="AF46" s="1156"/>
      <c r="AG46" s="1156"/>
      <c r="AH46" s="1156"/>
    </row>
    <row r="47" spans="1:36" hidden="1">
      <c r="A47" s="1453"/>
      <c r="B47" s="1454"/>
      <c r="C47" s="1454"/>
      <c r="D47" s="1454"/>
      <c r="E47" s="1454"/>
      <c r="F47" s="1454"/>
      <c r="G47" s="1454"/>
      <c r="H47" s="1454"/>
      <c r="I47" s="1454"/>
      <c r="J47" s="1455"/>
      <c r="K47" s="1156"/>
      <c r="L47" s="1156"/>
      <c r="M47" s="1156"/>
      <c r="N47" s="1156"/>
      <c r="O47" s="1156"/>
      <c r="P47" s="1156"/>
      <c r="Q47" s="1156"/>
      <c r="R47" s="1156"/>
      <c r="S47" s="1156"/>
      <c r="T47" s="1156"/>
      <c r="U47" s="1156"/>
      <c r="V47" s="1156"/>
      <c r="W47" s="1156"/>
      <c r="X47" s="1156"/>
      <c r="Y47" s="1156"/>
      <c r="Z47" s="1156"/>
      <c r="AA47" s="1156"/>
      <c r="AB47" s="1156"/>
      <c r="AC47" s="1156"/>
      <c r="AD47" s="1156"/>
      <c r="AE47" s="1156"/>
      <c r="AF47" s="1156"/>
      <c r="AG47" s="1156"/>
      <c r="AH47" s="1156"/>
    </row>
    <row r="48" spans="1:36" hidden="1">
      <c r="A48" s="1442" t="s">
        <v>1581</v>
      </c>
      <c r="B48" s="1442"/>
      <c r="C48" s="1442"/>
      <c r="D48" s="1442"/>
      <c r="E48" s="1442"/>
      <c r="F48" s="1442"/>
      <c r="G48" s="1442" t="s">
        <v>836</v>
      </c>
      <c r="H48" s="1442"/>
      <c r="I48" s="1442"/>
      <c r="J48" s="1442"/>
      <c r="K48" s="1432" t="s">
        <v>833</v>
      </c>
      <c r="L48" s="1432"/>
      <c r="M48" s="1432"/>
      <c r="N48" s="1432"/>
      <c r="O48" s="1432" t="s">
        <v>834</v>
      </c>
      <c r="P48" s="1432"/>
      <c r="Q48" s="1432"/>
      <c r="R48" s="1432"/>
      <c r="S48" s="1156"/>
      <c r="T48" s="1156"/>
      <c r="U48" s="1156"/>
      <c r="V48" s="1156"/>
      <c r="W48" s="1156"/>
      <c r="X48" s="1156"/>
      <c r="Y48" s="1156"/>
      <c r="Z48" s="1156"/>
      <c r="AA48" s="1156"/>
      <c r="AB48" s="1156"/>
      <c r="AC48" s="1156"/>
      <c r="AD48" s="1156"/>
      <c r="AE48" s="1156"/>
      <c r="AF48" s="1156"/>
      <c r="AG48" s="1156"/>
      <c r="AH48" s="1156"/>
    </row>
    <row r="49" spans="1:34" hidden="1">
      <c r="A49" s="1442"/>
      <c r="B49" s="1442"/>
      <c r="C49" s="1442"/>
      <c r="D49" s="1442"/>
      <c r="E49" s="1442"/>
      <c r="F49" s="1442"/>
      <c r="G49" s="1442"/>
      <c r="H49" s="1442"/>
      <c r="I49" s="1442"/>
      <c r="J49" s="1442"/>
      <c r="K49" s="1432"/>
      <c r="L49" s="1432"/>
      <c r="M49" s="1432"/>
      <c r="N49" s="1432"/>
      <c r="O49" s="1432"/>
      <c r="P49" s="1432"/>
      <c r="Q49" s="1432"/>
      <c r="R49" s="1432"/>
      <c r="S49" s="1156"/>
      <c r="T49" s="1156"/>
      <c r="U49" s="1156"/>
      <c r="V49" s="1156"/>
      <c r="W49" s="1156"/>
      <c r="X49" s="1156"/>
      <c r="Y49" s="1156"/>
      <c r="Z49" s="1156"/>
      <c r="AA49" s="1156"/>
      <c r="AB49" s="1156"/>
      <c r="AC49" s="1156"/>
      <c r="AD49" s="1156"/>
      <c r="AE49" s="1156"/>
      <c r="AF49" s="1156"/>
      <c r="AG49" s="1156"/>
      <c r="AH49" s="1156"/>
    </row>
    <row r="50" spans="1:34" hidden="1">
      <c r="A50" s="1279"/>
      <c r="B50" s="1279"/>
      <c r="C50" s="1279"/>
      <c r="D50" s="1279"/>
      <c r="E50" s="1279"/>
      <c r="F50" s="1279"/>
      <c r="G50" s="1444"/>
      <c r="H50" s="1445"/>
      <c r="I50" s="1445"/>
      <c r="J50" s="1445"/>
      <c r="K50" s="1446"/>
      <c r="L50" s="1446"/>
      <c r="M50" s="1446"/>
      <c r="N50" s="1446"/>
      <c r="O50" s="1366">
        <f>IF($K$56=0,0,(K50/$K$56)*100)</f>
        <v>0</v>
      </c>
      <c r="P50" s="1366"/>
      <c r="Q50" s="1366"/>
      <c r="R50" s="1366"/>
      <c r="S50" s="1366"/>
      <c r="T50" s="1366"/>
      <c r="U50" s="1366"/>
      <c r="V50" s="1366"/>
      <c r="W50" s="1366"/>
      <c r="X50" s="1366"/>
      <c r="Y50" s="1366"/>
      <c r="Z50" s="1366"/>
      <c r="AA50" s="1366"/>
      <c r="AB50" s="1366"/>
      <c r="AC50" s="1366"/>
      <c r="AD50" s="1366"/>
      <c r="AE50" s="1366"/>
      <c r="AF50" s="1366"/>
      <c r="AG50" s="1366"/>
      <c r="AH50" s="1366"/>
    </row>
    <row r="51" spans="1:34" hidden="1">
      <c r="A51" s="1279"/>
      <c r="B51" s="1279"/>
      <c r="C51" s="1279"/>
      <c r="D51" s="1279"/>
      <c r="E51" s="1279"/>
      <c r="F51" s="1279"/>
      <c r="G51" s="1445"/>
      <c r="H51" s="1445"/>
      <c r="I51" s="1445"/>
      <c r="J51" s="1445"/>
      <c r="K51" s="1446"/>
      <c r="L51" s="1446"/>
      <c r="M51" s="1446"/>
      <c r="N51" s="1446"/>
      <c r="O51" s="1366"/>
      <c r="P51" s="1366"/>
      <c r="Q51" s="1366"/>
      <c r="R51" s="1366"/>
      <c r="S51" s="1366"/>
      <c r="T51" s="1366"/>
      <c r="U51" s="1366"/>
      <c r="V51" s="1366"/>
      <c r="W51" s="1366"/>
      <c r="X51" s="1366"/>
      <c r="Y51" s="1366"/>
      <c r="Z51" s="1366"/>
      <c r="AA51" s="1366"/>
      <c r="AB51" s="1366"/>
      <c r="AC51" s="1366"/>
      <c r="AD51" s="1366"/>
      <c r="AE51" s="1366"/>
      <c r="AF51" s="1366"/>
      <c r="AG51" s="1366"/>
      <c r="AH51" s="1366"/>
    </row>
    <row r="52" spans="1:34" hidden="1">
      <c r="A52" s="1279"/>
      <c r="B52" s="1279"/>
      <c r="C52" s="1279"/>
      <c r="D52" s="1279"/>
      <c r="E52" s="1279"/>
      <c r="F52" s="1279"/>
      <c r="G52" s="1444"/>
      <c r="H52" s="1445"/>
      <c r="I52" s="1445"/>
      <c r="J52" s="1445"/>
      <c r="K52" s="1446"/>
      <c r="L52" s="1446"/>
      <c r="M52" s="1446"/>
      <c r="N52" s="1446"/>
      <c r="O52" s="1366">
        <f>IF($K$56=0,0,(K52/$K$56)*100)</f>
        <v>0</v>
      </c>
      <c r="P52" s="1366"/>
      <c r="Q52" s="1366"/>
      <c r="R52" s="1366"/>
      <c r="S52" s="1366"/>
      <c r="T52" s="1366"/>
      <c r="U52" s="1366"/>
      <c r="V52" s="1366"/>
      <c r="W52" s="1366"/>
      <c r="X52" s="1366"/>
      <c r="Y52" s="1366"/>
      <c r="Z52" s="1366"/>
      <c r="AA52" s="1366"/>
      <c r="AB52" s="1366"/>
      <c r="AC52" s="1366"/>
      <c r="AD52" s="1366"/>
      <c r="AE52" s="1366"/>
      <c r="AF52" s="1366"/>
      <c r="AG52" s="1366"/>
      <c r="AH52" s="1366"/>
    </row>
    <row r="53" spans="1:34" hidden="1">
      <c r="A53" s="1279"/>
      <c r="B53" s="1279"/>
      <c r="C53" s="1279"/>
      <c r="D53" s="1279"/>
      <c r="E53" s="1279"/>
      <c r="F53" s="1279"/>
      <c r="G53" s="1445"/>
      <c r="H53" s="1445"/>
      <c r="I53" s="1445"/>
      <c r="J53" s="1445"/>
      <c r="K53" s="1446"/>
      <c r="L53" s="1446"/>
      <c r="M53" s="1446"/>
      <c r="N53" s="1446"/>
      <c r="O53" s="1366"/>
      <c r="P53" s="1366"/>
      <c r="Q53" s="1366"/>
      <c r="R53" s="1366"/>
      <c r="S53" s="1366"/>
      <c r="T53" s="1366"/>
      <c r="U53" s="1366"/>
      <c r="V53" s="1366"/>
      <c r="W53" s="1366"/>
      <c r="X53" s="1366"/>
      <c r="Y53" s="1366"/>
      <c r="Z53" s="1366"/>
      <c r="AA53" s="1366"/>
      <c r="AB53" s="1366"/>
      <c r="AC53" s="1366"/>
      <c r="AD53" s="1366"/>
      <c r="AE53" s="1366"/>
      <c r="AF53" s="1366"/>
      <c r="AG53" s="1366"/>
      <c r="AH53" s="1366"/>
    </row>
    <row r="54" spans="1:34" hidden="1">
      <c r="A54" s="1279"/>
      <c r="B54" s="1279"/>
      <c r="C54" s="1279"/>
      <c r="D54" s="1279"/>
      <c r="E54" s="1279"/>
      <c r="F54" s="1279"/>
      <c r="G54" s="1444"/>
      <c r="H54" s="1445"/>
      <c r="I54" s="1445"/>
      <c r="J54" s="1445"/>
      <c r="K54" s="1446"/>
      <c r="L54" s="1446"/>
      <c r="M54" s="1446"/>
      <c r="N54" s="1446"/>
      <c r="O54" s="1366">
        <f>IF($K$56=0,0,(K54/$K$56)*100)</f>
        <v>0</v>
      </c>
      <c r="P54" s="1366"/>
      <c r="Q54" s="1366"/>
      <c r="R54" s="1366"/>
      <c r="S54" s="1366"/>
      <c r="T54" s="1366"/>
      <c r="U54" s="1366"/>
      <c r="V54" s="1366"/>
      <c r="W54" s="1366"/>
      <c r="X54" s="1366"/>
      <c r="Y54" s="1366"/>
      <c r="Z54" s="1366"/>
      <c r="AA54" s="1366"/>
      <c r="AB54" s="1366"/>
      <c r="AC54" s="1366"/>
      <c r="AD54" s="1366"/>
      <c r="AE54" s="1366"/>
      <c r="AF54" s="1366"/>
      <c r="AG54" s="1366"/>
      <c r="AH54" s="1366"/>
    </row>
    <row r="55" spans="1:34" hidden="1">
      <c r="A55" s="1279"/>
      <c r="B55" s="1279"/>
      <c r="C55" s="1279"/>
      <c r="D55" s="1279"/>
      <c r="E55" s="1279"/>
      <c r="F55" s="1279"/>
      <c r="G55" s="1445"/>
      <c r="H55" s="1445"/>
      <c r="I55" s="1445"/>
      <c r="J55" s="1445"/>
      <c r="K55" s="1446"/>
      <c r="L55" s="1446"/>
      <c r="M55" s="1446"/>
      <c r="N55" s="1446"/>
      <c r="O55" s="1366"/>
      <c r="P55" s="1366"/>
      <c r="Q55" s="1366"/>
      <c r="R55" s="1366"/>
      <c r="S55" s="1366"/>
      <c r="T55" s="1366"/>
      <c r="U55" s="1366"/>
      <c r="V55" s="1366"/>
      <c r="W55" s="1366"/>
      <c r="X55" s="1366"/>
      <c r="Y55" s="1366"/>
      <c r="Z55" s="1366"/>
      <c r="AA55" s="1366"/>
      <c r="AB55" s="1366"/>
      <c r="AC55" s="1366"/>
      <c r="AD55" s="1366"/>
      <c r="AE55" s="1366"/>
      <c r="AF55" s="1366"/>
      <c r="AG55" s="1366"/>
      <c r="AH55" s="1366"/>
    </row>
    <row r="56" spans="1:34" hidden="1">
      <c r="A56" s="1278" t="s">
        <v>835</v>
      </c>
      <c r="B56" s="1278"/>
      <c r="C56" s="1278"/>
      <c r="D56" s="1278"/>
      <c r="E56" s="1278"/>
      <c r="F56" s="1278"/>
      <c r="G56" s="1441" t="s">
        <v>388</v>
      </c>
      <c r="H56" s="1442"/>
      <c r="I56" s="1442"/>
      <c r="J56" s="1442"/>
      <c r="K56" s="1443">
        <f>SUM(K50:N55)</f>
        <v>0</v>
      </c>
      <c r="L56" s="1443"/>
      <c r="M56" s="1443"/>
      <c r="N56" s="1443"/>
      <c r="O56" s="1432">
        <f>SUM(O50:R55)</f>
        <v>0</v>
      </c>
      <c r="P56" s="1432"/>
      <c r="Q56" s="1432"/>
      <c r="R56" s="1432"/>
      <c r="S56" s="1432">
        <f>SUM(S50:Z55)</f>
        <v>0</v>
      </c>
      <c r="T56" s="1432"/>
      <c r="U56" s="1432"/>
      <c r="V56" s="1432"/>
      <c r="W56" s="1432"/>
      <c r="X56" s="1432"/>
      <c r="Y56" s="1432"/>
      <c r="Z56" s="1432"/>
      <c r="AA56" s="1432">
        <f>SUM(AA50:AH55)</f>
        <v>0</v>
      </c>
      <c r="AB56" s="1432"/>
      <c r="AC56" s="1432"/>
      <c r="AD56" s="1432"/>
      <c r="AE56" s="1432"/>
      <c r="AF56" s="1432"/>
      <c r="AG56" s="1432"/>
      <c r="AH56" s="1432"/>
    </row>
    <row r="57" spans="1:34" hidden="1">
      <c r="A57" s="1278"/>
      <c r="B57" s="1278"/>
      <c r="C57" s="1278"/>
      <c r="D57" s="1278"/>
      <c r="E57" s="1278"/>
      <c r="F57" s="1278"/>
      <c r="G57" s="1442"/>
      <c r="H57" s="1442"/>
      <c r="I57" s="1442"/>
      <c r="J57" s="1442"/>
      <c r="K57" s="1443"/>
      <c r="L57" s="1443"/>
      <c r="M57" s="1443"/>
      <c r="N57" s="1443"/>
      <c r="O57" s="1432"/>
      <c r="P57" s="1432"/>
      <c r="Q57" s="1432"/>
      <c r="R57" s="1432"/>
      <c r="S57" s="1432"/>
      <c r="T57" s="1432"/>
      <c r="U57" s="1432"/>
      <c r="V57" s="1432"/>
      <c r="W57" s="1432"/>
      <c r="X57" s="1432"/>
      <c r="Y57" s="1432"/>
      <c r="Z57" s="1432"/>
      <c r="AA57" s="1432"/>
      <c r="AB57" s="1432"/>
      <c r="AC57" s="1432"/>
      <c r="AD57" s="1432"/>
      <c r="AE57" s="1432"/>
      <c r="AF57" s="1432"/>
      <c r="AG57" s="1432"/>
      <c r="AH57" s="1432"/>
    </row>
    <row r="58" spans="1:34">
      <c r="A58" s="227"/>
      <c r="B58" s="227"/>
      <c r="C58" s="227"/>
      <c r="D58" s="227"/>
      <c r="E58" s="227"/>
      <c r="F58" s="227"/>
      <c r="G58" s="227"/>
      <c r="H58" s="227"/>
      <c r="I58" s="227"/>
    </row>
    <row r="59" spans="1:34">
      <c r="A59" s="227"/>
      <c r="B59" s="227"/>
      <c r="C59" s="227"/>
      <c r="D59" s="227"/>
      <c r="E59" s="227"/>
      <c r="F59" s="227"/>
      <c r="G59" s="227"/>
      <c r="H59" s="227"/>
      <c r="I59" s="227"/>
    </row>
    <row r="60" spans="1:34" ht="69.75" customHeight="1">
      <c r="A60" s="1422" t="s">
        <v>1584</v>
      </c>
      <c r="B60" s="1422"/>
      <c r="C60" s="1422"/>
      <c r="D60" s="1422"/>
      <c r="E60" s="1422"/>
      <c r="F60" s="1422"/>
      <c r="G60" s="1422"/>
      <c r="H60" s="1422"/>
      <c r="I60" s="1422"/>
      <c r="J60" s="1422"/>
      <c r="K60" s="1422"/>
      <c r="L60" s="1422"/>
      <c r="M60" s="1422"/>
      <c r="N60" s="1422"/>
      <c r="O60" s="1422"/>
      <c r="P60" s="1422"/>
      <c r="Q60" s="1422"/>
      <c r="R60" s="1422"/>
      <c r="S60" s="1422"/>
      <c r="T60" s="1422"/>
      <c r="U60" s="1422"/>
      <c r="V60" s="1422"/>
      <c r="W60" s="1422"/>
      <c r="X60" s="1422"/>
      <c r="Y60" s="1422"/>
      <c r="Z60" s="1422"/>
      <c r="AA60" s="1422"/>
      <c r="AB60" s="1422"/>
      <c r="AC60" s="1422"/>
      <c r="AD60" s="1422"/>
      <c r="AE60" s="1422"/>
      <c r="AF60" s="1422"/>
      <c r="AG60" s="1422"/>
      <c r="AH60" s="1422"/>
    </row>
    <row r="61" spans="1:34">
      <c r="A61" s="227"/>
      <c r="B61" s="227"/>
      <c r="C61" s="227"/>
      <c r="D61" s="227"/>
      <c r="E61" s="227"/>
      <c r="F61" s="227"/>
      <c r="G61" s="227"/>
      <c r="H61" s="227"/>
      <c r="I61" s="227"/>
    </row>
    <row r="62" spans="1:34">
      <c r="A62" s="1422" t="s">
        <v>1585</v>
      </c>
      <c r="B62" s="1422"/>
      <c r="C62" s="1422"/>
      <c r="D62" s="1422"/>
      <c r="E62" s="1422"/>
      <c r="F62" s="1422"/>
      <c r="G62" s="1422"/>
      <c r="H62" s="1422"/>
      <c r="I62" s="1422"/>
      <c r="J62" s="1422"/>
      <c r="K62" s="1422"/>
      <c r="L62" s="1422"/>
      <c r="M62" s="1422"/>
      <c r="N62" s="1422"/>
      <c r="O62" s="1422"/>
      <c r="P62" s="1422"/>
      <c r="Q62" s="1422"/>
      <c r="R62" s="1422"/>
      <c r="S62" s="1422"/>
      <c r="T62" s="1422"/>
      <c r="U62" s="1422"/>
      <c r="V62" s="1422"/>
      <c r="W62" s="1422"/>
      <c r="X62" s="1422"/>
      <c r="Y62" s="1422"/>
      <c r="Z62" s="1422"/>
      <c r="AA62" s="1422"/>
      <c r="AB62" s="1422"/>
      <c r="AC62" s="1422"/>
      <c r="AD62" s="1422"/>
      <c r="AE62" s="1422"/>
      <c r="AF62" s="1422"/>
      <c r="AG62" s="1422"/>
      <c r="AH62" s="1422"/>
    </row>
    <row r="63" spans="1:34">
      <c r="A63" s="227"/>
      <c r="B63" s="227"/>
      <c r="C63" s="227"/>
      <c r="D63" s="227"/>
      <c r="E63" s="227"/>
      <c r="F63" s="227"/>
      <c r="G63" s="227"/>
      <c r="H63" s="227"/>
      <c r="I63" s="227"/>
    </row>
    <row r="64" spans="1:34">
      <c r="A64" s="1422" t="s">
        <v>1586</v>
      </c>
      <c r="B64" s="1422"/>
      <c r="C64" s="1422"/>
      <c r="D64" s="1422"/>
      <c r="E64" s="1422"/>
      <c r="F64" s="1422"/>
      <c r="G64" s="1422"/>
      <c r="H64" s="1422"/>
      <c r="I64" s="1422"/>
      <c r="J64" s="1422"/>
      <c r="K64" s="1422"/>
      <c r="L64" s="1422"/>
      <c r="M64" s="1422"/>
      <c r="N64" s="1422"/>
      <c r="O64" s="1422"/>
      <c r="P64" s="1422"/>
      <c r="Q64" s="1422"/>
      <c r="R64" s="1422"/>
      <c r="S64" s="1422"/>
      <c r="T64" s="1422"/>
      <c r="U64" s="1422"/>
      <c r="V64" s="1422"/>
      <c r="W64" s="1422"/>
      <c r="X64" s="1422"/>
      <c r="Y64" s="1422"/>
      <c r="Z64" s="1422"/>
      <c r="AA64" s="1422"/>
      <c r="AB64" s="1422"/>
      <c r="AC64" s="1422"/>
      <c r="AD64" s="1422"/>
      <c r="AE64" s="1422"/>
      <c r="AF64" s="1422"/>
      <c r="AG64" s="1422"/>
      <c r="AH64" s="1422"/>
    </row>
    <row r="65" spans="1:34">
      <c r="A65" s="227"/>
      <c r="B65" s="227"/>
      <c r="C65" s="227"/>
      <c r="D65" s="227"/>
      <c r="E65" s="227"/>
      <c r="F65" s="227"/>
      <c r="G65" s="227"/>
      <c r="H65" s="227"/>
      <c r="I65" s="227"/>
    </row>
    <row r="66" spans="1:34">
      <c r="A66" s="1424"/>
      <c r="B66" s="1424"/>
      <c r="C66" s="1424"/>
      <c r="D66" s="1424"/>
      <c r="E66" s="1424"/>
      <c r="F66" s="1424"/>
      <c r="G66" s="1424"/>
      <c r="H66" s="1424"/>
      <c r="I66" s="1424"/>
      <c r="J66" s="1424"/>
      <c r="K66" s="1424"/>
      <c r="L66" s="1424"/>
      <c r="M66" s="1424"/>
      <c r="N66" s="1424"/>
      <c r="O66" s="1424"/>
      <c r="P66" s="1424"/>
      <c r="Q66" s="1424"/>
      <c r="R66" s="1424"/>
      <c r="S66" s="1424"/>
      <c r="T66" s="1424"/>
      <c r="U66" s="1424"/>
      <c r="V66" s="1424"/>
      <c r="W66" s="1424"/>
      <c r="X66" s="1424"/>
      <c r="Y66" s="1424"/>
      <c r="Z66" s="1424"/>
      <c r="AA66" s="1424"/>
      <c r="AB66" s="1424"/>
      <c r="AC66" s="1424"/>
      <c r="AD66" s="1424"/>
      <c r="AE66" s="1424"/>
      <c r="AF66" s="1424"/>
      <c r="AG66" s="1424"/>
      <c r="AH66" s="1424"/>
    </row>
    <row r="67" spans="1:34">
      <c r="A67" s="227"/>
      <c r="B67" s="227"/>
      <c r="C67" s="227"/>
      <c r="D67" s="227"/>
      <c r="E67" s="227"/>
      <c r="F67" s="227"/>
      <c r="G67" s="227"/>
      <c r="H67" s="227"/>
      <c r="I67" s="227"/>
    </row>
    <row r="68" spans="1:34">
      <c r="A68" s="227"/>
      <c r="B68" s="227"/>
      <c r="C68" s="227"/>
      <c r="D68" s="227"/>
      <c r="E68" s="227"/>
      <c r="F68" s="227"/>
      <c r="G68" s="227"/>
      <c r="H68" s="227"/>
      <c r="I68" s="227"/>
    </row>
    <row r="69" spans="1:34">
      <c r="A69" s="232" t="s">
        <v>570</v>
      </c>
      <c r="C69" s="235"/>
      <c r="D69" s="232" t="s">
        <v>837</v>
      </c>
      <c r="E69" s="235"/>
      <c r="F69" s="235"/>
      <c r="G69" s="235"/>
      <c r="H69" s="235"/>
      <c r="I69" s="235"/>
    </row>
    <row r="70" spans="1:34">
      <c r="A70" s="231"/>
      <c r="B70" s="231"/>
      <c r="C70" s="231"/>
      <c r="D70" s="231"/>
      <c r="E70" s="231"/>
      <c r="F70" s="231"/>
      <c r="G70" s="231"/>
      <c r="H70" s="231"/>
      <c r="I70" s="231"/>
    </row>
    <row r="71" spans="1:34" ht="31.5" customHeight="1">
      <c r="A71" s="1422" t="s">
        <v>1587</v>
      </c>
      <c r="B71" s="1422"/>
      <c r="C71" s="1422"/>
      <c r="D71" s="1422"/>
      <c r="E71" s="1422"/>
      <c r="F71" s="1422"/>
      <c r="G71" s="1422"/>
      <c r="H71" s="1422"/>
      <c r="I71" s="1422"/>
      <c r="J71" s="1422"/>
      <c r="K71" s="1422"/>
      <c r="L71" s="1422"/>
      <c r="M71" s="1422"/>
      <c r="N71" s="1422"/>
      <c r="O71" s="1422"/>
      <c r="P71" s="1422"/>
      <c r="Q71" s="1422"/>
      <c r="R71" s="1422"/>
      <c r="S71" s="1422"/>
      <c r="T71" s="1422"/>
      <c r="U71" s="1422"/>
      <c r="V71" s="1422"/>
      <c r="W71" s="1422"/>
      <c r="X71" s="1422"/>
      <c r="Y71" s="1422"/>
      <c r="Z71" s="1422"/>
      <c r="AA71" s="1422"/>
      <c r="AB71" s="1422"/>
      <c r="AC71" s="1422"/>
      <c r="AD71" s="1422"/>
      <c r="AE71" s="1422"/>
      <c r="AF71" s="1422"/>
      <c r="AG71" s="1422"/>
      <c r="AH71" s="1422"/>
    </row>
    <row r="72" spans="1:34">
      <c r="A72" s="227"/>
      <c r="B72" s="227"/>
      <c r="C72" s="227"/>
      <c r="D72" s="227"/>
      <c r="E72" s="227"/>
      <c r="F72" s="227"/>
      <c r="G72" s="227"/>
      <c r="H72" s="227"/>
      <c r="I72" s="227"/>
    </row>
    <row r="73" spans="1:34" ht="31.5" customHeight="1">
      <c r="A73" s="1422" t="s">
        <v>1644</v>
      </c>
      <c r="B73" s="1422"/>
      <c r="C73" s="1422"/>
      <c r="D73" s="1422"/>
      <c r="E73" s="1422"/>
      <c r="F73" s="1422"/>
      <c r="G73" s="1422"/>
      <c r="H73" s="1422"/>
      <c r="I73" s="1422"/>
      <c r="J73" s="1422"/>
      <c r="K73" s="1422"/>
      <c r="L73" s="1422"/>
      <c r="M73" s="1422"/>
      <c r="N73" s="1422"/>
      <c r="O73" s="1422"/>
      <c r="P73" s="1422"/>
      <c r="Q73" s="1422"/>
      <c r="R73" s="1422"/>
      <c r="S73" s="1422"/>
      <c r="T73" s="1422"/>
      <c r="U73" s="1422"/>
      <c r="V73" s="1422"/>
      <c r="W73" s="1422"/>
      <c r="X73" s="1422"/>
      <c r="Y73" s="1422"/>
      <c r="Z73" s="1422"/>
      <c r="AA73" s="1422"/>
      <c r="AB73" s="1422"/>
      <c r="AC73" s="1422"/>
      <c r="AD73" s="1422"/>
      <c r="AE73" s="1422"/>
      <c r="AF73" s="1422"/>
      <c r="AG73" s="1422"/>
      <c r="AH73" s="1422"/>
    </row>
    <row r="74" spans="1:34">
      <c r="A74" s="227"/>
      <c r="B74" s="227"/>
      <c r="C74" s="227"/>
      <c r="D74" s="227"/>
      <c r="E74" s="227"/>
      <c r="F74" s="227"/>
      <c r="G74" s="227"/>
      <c r="H74" s="227"/>
      <c r="I74" s="227"/>
    </row>
    <row r="75" spans="1:34">
      <c r="A75" s="227"/>
      <c r="B75" s="227"/>
      <c r="C75" s="227"/>
      <c r="D75" s="227"/>
      <c r="E75" s="227"/>
      <c r="F75" s="227"/>
      <c r="G75" s="227"/>
      <c r="H75" s="227"/>
      <c r="I75" s="227"/>
    </row>
    <row r="76" spans="1:34">
      <c r="A76" s="232" t="s">
        <v>325</v>
      </c>
      <c r="C76" s="235"/>
      <c r="D76" s="232" t="s">
        <v>838</v>
      </c>
      <c r="E76" s="235"/>
      <c r="F76" s="235"/>
      <c r="G76" s="235"/>
      <c r="H76" s="235"/>
      <c r="I76" s="235"/>
    </row>
    <row r="77" spans="1:34">
      <c r="A77" s="227"/>
      <c r="B77" s="227"/>
      <c r="C77" s="227"/>
      <c r="D77" s="227"/>
      <c r="E77" s="227"/>
      <c r="F77" s="227"/>
      <c r="G77" s="227"/>
      <c r="H77" s="227"/>
      <c r="I77" s="227"/>
    </row>
    <row r="78" spans="1:34">
      <c r="A78" s="260" t="s">
        <v>839</v>
      </c>
      <c r="B78" s="227"/>
      <c r="C78" s="227"/>
      <c r="D78" s="227"/>
      <c r="E78" s="227"/>
      <c r="F78" s="227"/>
      <c r="G78" s="227"/>
      <c r="H78" s="227"/>
      <c r="I78" s="227"/>
    </row>
    <row r="79" spans="1:34">
      <c r="A79" s="227"/>
      <c r="B79" s="227"/>
      <c r="C79" s="227"/>
      <c r="D79" s="227"/>
      <c r="E79" s="227"/>
      <c r="F79" s="227"/>
      <c r="G79" s="227"/>
      <c r="H79" s="227"/>
      <c r="I79" s="227"/>
    </row>
    <row r="80" spans="1:34">
      <c r="A80" s="260" t="s">
        <v>840</v>
      </c>
      <c r="B80" s="227"/>
      <c r="C80" s="227"/>
      <c r="D80" s="227"/>
      <c r="E80" s="227"/>
      <c r="F80" s="227"/>
      <c r="G80" s="227"/>
      <c r="H80" s="227"/>
      <c r="I80" s="227"/>
    </row>
    <row r="81" spans="1:36">
      <c r="A81" s="227"/>
      <c r="B81" s="227"/>
      <c r="C81" s="227"/>
      <c r="D81" s="227"/>
      <c r="E81" s="227"/>
      <c r="F81" s="227"/>
      <c r="G81" s="227"/>
      <c r="H81" s="227"/>
      <c r="I81" s="227"/>
    </row>
    <row r="82" spans="1:36">
      <c r="A82" s="1422" t="s">
        <v>841</v>
      </c>
      <c r="B82" s="1422"/>
      <c r="C82" s="1422"/>
      <c r="D82" s="1422"/>
      <c r="E82" s="1422"/>
      <c r="F82" s="1422"/>
      <c r="G82" s="1422"/>
      <c r="H82" s="1422"/>
      <c r="I82" s="1422"/>
      <c r="J82" s="1422"/>
      <c r="K82" s="1422"/>
      <c r="L82" s="1422"/>
      <c r="M82" s="1422"/>
      <c r="N82" s="1422"/>
      <c r="O82" s="1422"/>
      <c r="P82" s="1422"/>
      <c r="Q82" s="1422"/>
      <c r="R82" s="1422"/>
      <c r="S82" s="1422"/>
      <c r="T82" s="1422"/>
      <c r="U82" s="1422"/>
      <c r="V82" s="1422"/>
      <c r="W82" s="1422"/>
      <c r="X82" s="1422"/>
      <c r="Y82" s="1422"/>
      <c r="Z82" s="1422"/>
      <c r="AA82" s="1422"/>
      <c r="AB82" s="1422"/>
      <c r="AC82" s="1422"/>
      <c r="AD82" s="1422"/>
      <c r="AE82" s="1422"/>
      <c r="AF82" s="1422"/>
      <c r="AG82" s="1422"/>
      <c r="AH82" s="1422"/>
    </row>
    <row r="83" spans="1:36">
      <c r="A83" s="227"/>
      <c r="B83" s="227"/>
      <c r="C83" s="227"/>
      <c r="D83" s="227"/>
      <c r="E83" s="227"/>
      <c r="F83" s="227"/>
      <c r="G83" s="227"/>
      <c r="H83" s="227"/>
      <c r="I83" s="227"/>
      <c r="AJ83" s="234"/>
    </row>
    <row r="84" spans="1:36" s="340" customFormat="1">
      <c r="A84" s="1439" t="s">
        <v>842</v>
      </c>
      <c r="B84" s="1439"/>
      <c r="C84" s="1439"/>
      <c r="D84" s="1439"/>
      <c r="E84" s="1439"/>
      <c r="F84" s="1439"/>
      <c r="G84" s="1439"/>
      <c r="H84" s="1439"/>
      <c r="I84" s="1439"/>
      <c r="J84" s="1439"/>
      <c r="K84" s="1439"/>
      <c r="L84" s="1439"/>
      <c r="M84" s="1439"/>
      <c r="N84" s="1439"/>
      <c r="O84" s="1439"/>
      <c r="P84" s="1439"/>
      <c r="Q84" s="1439"/>
      <c r="R84" s="1439"/>
      <c r="S84" s="1439"/>
      <c r="T84" s="1439"/>
      <c r="U84" s="1439"/>
      <c r="V84" s="1439"/>
      <c r="W84" s="1439"/>
      <c r="X84" s="1439"/>
      <c r="Y84" s="1439"/>
      <c r="Z84" s="1439"/>
      <c r="AA84" s="1439"/>
      <c r="AB84" s="1439"/>
      <c r="AC84" s="1439"/>
      <c r="AD84" s="1439"/>
      <c r="AE84" s="1439"/>
      <c r="AF84" s="1439"/>
      <c r="AG84" s="1439"/>
      <c r="AH84" s="1439"/>
      <c r="AJ84" s="350"/>
    </row>
    <row r="85" spans="1:36" s="340" customFormat="1">
      <c r="A85" s="351"/>
      <c r="B85" s="351"/>
      <c r="C85" s="351"/>
      <c r="D85" s="351"/>
      <c r="E85" s="351"/>
      <c r="F85" s="351"/>
      <c r="G85" s="351"/>
      <c r="H85" s="351"/>
      <c r="I85" s="351"/>
      <c r="J85" s="351"/>
      <c r="K85" s="351"/>
      <c r="L85" s="351"/>
      <c r="M85" s="351"/>
      <c r="N85" s="351"/>
      <c r="O85" s="351"/>
      <c r="P85" s="351"/>
      <c r="Q85" s="351"/>
      <c r="R85" s="351"/>
      <c r="S85" s="351"/>
      <c r="T85" s="351"/>
      <c r="U85" s="351"/>
      <c r="V85" s="351"/>
      <c r="W85" s="351"/>
      <c r="X85" s="351"/>
      <c r="Y85" s="351"/>
      <c r="Z85" s="351"/>
      <c r="AA85" s="351"/>
      <c r="AB85" s="351"/>
      <c r="AC85" s="351"/>
      <c r="AD85" s="351"/>
      <c r="AE85" s="351"/>
      <c r="AF85" s="351"/>
      <c r="AG85" s="351"/>
      <c r="AH85" s="351"/>
      <c r="AJ85" s="350"/>
    </row>
    <row r="86" spans="1:36" s="340" customFormat="1">
      <c r="A86" s="1418" t="s">
        <v>1588</v>
      </c>
      <c r="B86" s="1418"/>
      <c r="C86" s="1418"/>
      <c r="D86" s="1418"/>
      <c r="E86" s="1418"/>
      <c r="F86" s="1418"/>
      <c r="G86" s="1418"/>
      <c r="H86" s="1418"/>
      <c r="I86" s="1418"/>
      <c r="J86" s="1418"/>
      <c r="K86" s="1418"/>
      <c r="L86" s="1418"/>
      <c r="M86" s="1418"/>
      <c r="N86" s="1418"/>
      <c r="O86" s="1418"/>
      <c r="P86" s="1418"/>
      <c r="Q86" s="1418"/>
      <c r="R86" s="1418"/>
      <c r="S86" s="1418"/>
      <c r="T86" s="1418"/>
      <c r="U86" s="1418"/>
      <c r="V86" s="1418"/>
      <c r="W86" s="1418"/>
      <c r="X86" s="1418"/>
      <c r="Y86" s="1418"/>
      <c r="Z86" s="1418"/>
      <c r="AA86" s="1418"/>
      <c r="AB86" s="1418"/>
      <c r="AC86" s="1418"/>
      <c r="AD86" s="1418"/>
      <c r="AE86" s="1418"/>
      <c r="AF86" s="1418"/>
      <c r="AG86" s="1418"/>
      <c r="AH86" s="1418"/>
    </row>
    <row r="87" spans="1:36" ht="25.5" hidden="1" customHeight="1">
      <c r="A87" s="1421" t="s">
        <v>843</v>
      </c>
      <c r="B87" s="1421"/>
      <c r="C87" s="1421"/>
      <c r="D87" s="1421"/>
      <c r="E87" s="1421"/>
      <c r="F87" s="1421"/>
      <c r="G87" s="1421"/>
      <c r="H87" s="1421"/>
      <c r="I87" s="1421"/>
      <c r="J87" s="1421"/>
      <c r="K87" s="1421"/>
      <c r="L87" s="1421"/>
      <c r="M87" s="1421"/>
      <c r="N87" s="1421"/>
      <c r="O87" s="1421"/>
      <c r="P87" s="1421"/>
      <c r="Q87" s="1421"/>
      <c r="R87" s="1421"/>
      <c r="S87" s="1421"/>
      <c r="T87" s="1421"/>
      <c r="U87" s="1421"/>
      <c r="V87" s="1421"/>
      <c r="W87" s="1421"/>
      <c r="X87" s="1421"/>
      <c r="Y87" s="1421"/>
      <c r="Z87" s="1421"/>
      <c r="AA87" s="1421"/>
      <c r="AB87" s="1421"/>
      <c r="AC87" s="1421"/>
      <c r="AD87" s="1421"/>
      <c r="AE87" s="1421"/>
      <c r="AF87" s="1421"/>
      <c r="AG87" s="1421"/>
      <c r="AH87" s="1421"/>
      <c r="AI87" s="352" t="s">
        <v>1645</v>
      </c>
    </row>
    <row r="88" spans="1:36" hidden="1">
      <c r="A88" s="349"/>
      <c r="B88" s="349"/>
      <c r="C88" s="349"/>
      <c r="D88" s="349"/>
      <c r="E88" s="349"/>
      <c r="F88" s="349"/>
      <c r="G88" s="349"/>
      <c r="H88" s="349"/>
      <c r="I88" s="349"/>
      <c r="J88" s="346"/>
      <c r="K88" s="346"/>
      <c r="L88" s="346"/>
      <c r="M88" s="346"/>
      <c r="N88" s="346"/>
      <c r="O88" s="346"/>
      <c r="P88" s="346"/>
      <c r="Q88" s="346"/>
      <c r="R88" s="346"/>
      <c r="S88" s="346"/>
      <c r="T88" s="346"/>
      <c r="U88" s="346"/>
      <c r="V88" s="346"/>
      <c r="W88" s="346"/>
      <c r="X88" s="346"/>
      <c r="Y88" s="346"/>
      <c r="Z88" s="346"/>
      <c r="AA88" s="346"/>
      <c r="AB88" s="346"/>
      <c r="AC88" s="346"/>
      <c r="AD88" s="346"/>
      <c r="AE88" s="346"/>
      <c r="AF88" s="346"/>
      <c r="AG88" s="346"/>
      <c r="AH88" s="346"/>
    </row>
    <row r="89" spans="1:36" ht="14.25" hidden="1" customHeight="1">
      <c r="A89" s="1440"/>
      <c r="B89" s="1440"/>
      <c r="C89" s="1440"/>
      <c r="D89" s="1440"/>
      <c r="E89" s="1440"/>
      <c r="F89" s="1440"/>
      <c r="G89" s="1440"/>
      <c r="H89" s="1440"/>
      <c r="I89" s="1440"/>
      <c r="J89" s="1440"/>
      <c r="K89" s="1440"/>
      <c r="L89" s="1440"/>
      <c r="M89" s="1440"/>
      <c r="N89" s="1440"/>
      <c r="O89" s="1440"/>
      <c r="P89" s="1440"/>
      <c r="Q89" s="1440"/>
      <c r="R89" s="1440"/>
      <c r="S89" s="1440"/>
      <c r="T89" s="1440"/>
      <c r="U89" s="1440"/>
      <c r="V89" s="1440"/>
      <c r="W89" s="1440"/>
      <c r="X89" s="1440"/>
      <c r="Y89" s="1440"/>
      <c r="Z89" s="1440"/>
      <c r="AA89" s="1440"/>
      <c r="AB89" s="1440"/>
      <c r="AC89" s="1440"/>
      <c r="AD89" s="1440"/>
      <c r="AE89" s="1440"/>
      <c r="AF89" s="1440"/>
      <c r="AG89" s="1440"/>
      <c r="AH89" s="1440"/>
    </row>
    <row r="90" spans="1:36" hidden="1">
      <c r="A90" s="349"/>
      <c r="B90" s="349"/>
      <c r="C90" s="349"/>
      <c r="D90" s="349"/>
      <c r="E90" s="349"/>
      <c r="F90" s="349"/>
      <c r="G90" s="349"/>
      <c r="H90" s="349"/>
      <c r="I90" s="349"/>
      <c r="J90" s="346"/>
      <c r="K90" s="346"/>
      <c r="L90" s="346"/>
      <c r="M90" s="346"/>
      <c r="N90" s="346"/>
      <c r="O90" s="346"/>
      <c r="P90" s="346"/>
      <c r="Q90" s="346"/>
      <c r="R90" s="346"/>
      <c r="S90" s="346"/>
      <c r="T90" s="346"/>
      <c r="U90" s="346"/>
      <c r="V90" s="346"/>
      <c r="W90" s="346"/>
      <c r="X90" s="346"/>
      <c r="Y90" s="346"/>
      <c r="Z90" s="346"/>
      <c r="AA90" s="346"/>
      <c r="AB90" s="346"/>
      <c r="AC90" s="346"/>
      <c r="AD90" s="346"/>
      <c r="AE90" s="346"/>
      <c r="AF90" s="346"/>
      <c r="AG90" s="346"/>
      <c r="AH90" s="346"/>
    </row>
    <row r="91" spans="1:36" hidden="1">
      <c r="A91" s="349"/>
      <c r="B91" s="349"/>
      <c r="C91" s="349"/>
      <c r="D91" s="349"/>
      <c r="E91" s="349"/>
      <c r="F91" s="349"/>
      <c r="G91" s="349"/>
      <c r="H91" s="349"/>
      <c r="I91" s="349"/>
      <c r="J91" s="346"/>
      <c r="K91" s="346"/>
      <c r="L91" s="346"/>
      <c r="M91" s="346"/>
      <c r="N91" s="346"/>
      <c r="O91" s="346"/>
      <c r="P91" s="346"/>
      <c r="Q91" s="346"/>
      <c r="R91" s="346"/>
      <c r="S91" s="346"/>
      <c r="T91" s="346"/>
      <c r="U91" s="346"/>
      <c r="V91" s="346"/>
      <c r="W91" s="346"/>
      <c r="X91" s="346"/>
      <c r="Y91" s="346"/>
      <c r="Z91" s="346"/>
      <c r="AA91" s="346"/>
      <c r="AB91" s="346"/>
      <c r="AC91" s="346"/>
      <c r="AD91" s="346"/>
      <c r="AE91" s="346"/>
      <c r="AF91" s="346"/>
      <c r="AG91" s="346"/>
      <c r="AH91" s="346"/>
    </row>
    <row r="92" spans="1:36" s="340" customFormat="1" ht="30" hidden="1" customHeight="1">
      <c r="A92" s="1421" t="s">
        <v>844</v>
      </c>
      <c r="B92" s="1421"/>
      <c r="C92" s="1421"/>
      <c r="D92" s="1421"/>
      <c r="E92" s="1421"/>
      <c r="F92" s="1421"/>
      <c r="G92" s="1421"/>
      <c r="H92" s="1421"/>
      <c r="I92" s="1421"/>
      <c r="J92" s="1421"/>
      <c r="K92" s="1421"/>
      <c r="L92" s="1421"/>
      <c r="M92" s="1421"/>
      <c r="N92" s="1421"/>
      <c r="O92" s="1421"/>
      <c r="P92" s="1421"/>
      <c r="Q92" s="1421"/>
      <c r="R92" s="1421"/>
      <c r="S92" s="1421"/>
      <c r="T92" s="1421"/>
      <c r="U92" s="1421"/>
      <c r="V92" s="1421"/>
      <c r="W92" s="1421"/>
      <c r="X92" s="1421"/>
      <c r="Y92" s="1421"/>
      <c r="Z92" s="1421"/>
      <c r="AA92" s="1421"/>
      <c r="AB92" s="1421"/>
      <c r="AC92" s="1421"/>
      <c r="AD92" s="1421"/>
      <c r="AE92" s="1421"/>
      <c r="AF92" s="1421"/>
      <c r="AG92" s="1421"/>
      <c r="AH92" s="1421"/>
      <c r="AI92" s="348"/>
    </row>
    <row r="93" spans="1:36" hidden="1">
      <c r="A93" s="349"/>
      <c r="B93" s="349"/>
      <c r="C93" s="349"/>
      <c r="D93" s="349"/>
      <c r="E93" s="349"/>
      <c r="F93" s="349"/>
      <c r="G93" s="349"/>
      <c r="H93" s="349"/>
      <c r="I93" s="349"/>
      <c r="J93" s="346"/>
      <c r="K93" s="346"/>
      <c r="L93" s="346"/>
      <c r="M93" s="346"/>
      <c r="N93" s="346"/>
      <c r="O93" s="346"/>
      <c r="P93" s="346"/>
      <c r="Q93" s="346"/>
      <c r="R93" s="346"/>
      <c r="S93" s="346"/>
      <c r="T93" s="346"/>
      <c r="U93" s="346"/>
      <c r="V93" s="346"/>
      <c r="W93" s="346"/>
      <c r="X93" s="346"/>
      <c r="Y93" s="346"/>
      <c r="Z93" s="346"/>
      <c r="AA93" s="346"/>
      <c r="AB93" s="346"/>
      <c r="AC93" s="346"/>
      <c r="AD93" s="346"/>
      <c r="AE93" s="346"/>
      <c r="AF93" s="346"/>
      <c r="AG93" s="346"/>
      <c r="AH93" s="346"/>
    </row>
    <row r="94" spans="1:36" hidden="1">
      <c r="A94" s="1435" t="s">
        <v>845</v>
      </c>
      <c r="B94" s="1435"/>
      <c r="C94" s="1435"/>
      <c r="D94" s="1435"/>
      <c r="E94" s="1435"/>
      <c r="F94" s="1435"/>
      <c r="G94" s="1435"/>
      <c r="H94" s="1435"/>
      <c r="I94" s="1435"/>
      <c r="J94" s="1435"/>
      <c r="K94" s="1435"/>
      <c r="L94" s="1435"/>
      <c r="M94" s="1435"/>
      <c r="N94" s="1435"/>
      <c r="O94" s="1435"/>
      <c r="P94" s="1435"/>
      <c r="Q94" s="1435"/>
      <c r="R94" s="1435"/>
      <c r="S94" s="1435"/>
      <c r="T94" s="1435"/>
      <c r="U94" s="1435"/>
      <c r="V94" s="1435"/>
      <c r="W94" s="1435"/>
      <c r="X94" s="1435"/>
      <c r="Y94" s="1435"/>
      <c r="Z94" s="1435"/>
      <c r="AA94" s="1435"/>
      <c r="AB94" s="1435"/>
      <c r="AC94" s="1435"/>
      <c r="AD94" s="1435"/>
      <c r="AE94" s="1435"/>
      <c r="AF94" s="1435"/>
      <c r="AG94" s="1435"/>
      <c r="AH94" s="1435"/>
    </row>
    <row r="95" spans="1:36" hidden="1">
      <c r="A95" s="349"/>
      <c r="B95" s="349"/>
      <c r="C95" s="349"/>
      <c r="D95" s="349"/>
      <c r="E95" s="349"/>
      <c r="F95" s="349"/>
      <c r="G95" s="349"/>
      <c r="H95" s="349"/>
      <c r="I95" s="349"/>
      <c r="J95" s="346"/>
      <c r="K95" s="346"/>
      <c r="L95" s="346"/>
      <c r="M95" s="346"/>
      <c r="N95" s="346"/>
      <c r="O95" s="346"/>
      <c r="P95" s="346"/>
      <c r="Q95" s="346"/>
      <c r="R95" s="346"/>
      <c r="S95" s="346"/>
      <c r="T95" s="346"/>
      <c r="U95" s="346"/>
      <c r="V95" s="346"/>
      <c r="W95" s="346"/>
      <c r="X95" s="346"/>
      <c r="Y95" s="346"/>
      <c r="Z95" s="346"/>
      <c r="AA95" s="346"/>
      <c r="AB95" s="346"/>
      <c r="AC95" s="346"/>
      <c r="AD95" s="346"/>
      <c r="AE95" s="346"/>
      <c r="AF95" s="346"/>
      <c r="AG95" s="346"/>
      <c r="AH95" s="346"/>
    </row>
    <row r="96" spans="1:36" ht="71.25" hidden="1" customHeight="1">
      <c r="A96" s="1421" t="s">
        <v>1589</v>
      </c>
      <c r="B96" s="1421"/>
      <c r="C96" s="1421"/>
      <c r="D96" s="1421"/>
      <c r="E96" s="1421"/>
      <c r="F96" s="1421"/>
      <c r="G96" s="1421"/>
      <c r="H96" s="1421"/>
      <c r="I96" s="1421"/>
      <c r="J96" s="1421"/>
      <c r="K96" s="1421"/>
      <c r="L96" s="1421"/>
      <c r="M96" s="1421"/>
      <c r="N96" s="1421"/>
      <c r="O96" s="1421"/>
      <c r="P96" s="1421"/>
      <c r="Q96" s="1421"/>
      <c r="R96" s="1421"/>
      <c r="S96" s="1421"/>
      <c r="T96" s="1421"/>
      <c r="U96" s="1421"/>
      <c r="V96" s="1421"/>
      <c r="W96" s="1421"/>
      <c r="X96" s="1421"/>
      <c r="Y96" s="1421"/>
      <c r="Z96" s="1421"/>
      <c r="AA96" s="1421"/>
      <c r="AB96" s="1421"/>
      <c r="AC96" s="1421"/>
      <c r="AD96" s="1421"/>
      <c r="AE96" s="1421"/>
      <c r="AF96" s="1421"/>
      <c r="AG96" s="1421"/>
      <c r="AH96" s="1421"/>
    </row>
    <row r="97" spans="1:36" hidden="1">
      <c r="A97" s="349"/>
      <c r="B97" s="349"/>
      <c r="C97" s="349"/>
      <c r="D97" s="349"/>
      <c r="E97" s="349"/>
      <c r="F97" s="349"/>
      <c r="G97" s="349"/>
      <c r="H97" s="349"/>
      <c r="I97" s="349"/>
      <c r="J97" s="346"/>
      <c r="K97" s="346"/>
      <c r="L97" s="346"/>
      <c r="M97" s="346"/>
      <c r="N97" s="346"/>
      <c r="O97" s="346"/>
      <c r="P97" s="346"/>
      <c r="Q97" s="346"/>
      <c r="R97" s="346"/>
      <c r="S97" s="346"/>
      <c r="T97" s="346"/>
      <c r="U97" s="346"/>
      <c r="V97" s="346"/>
      <c r="W97" s="346"/>
      <c r="X97" s="346"/>
      <c r="Y97" s="346"/>
      <c r="Z97" s="346"/>
      <c r="AA97" s="346"/>
      <c r="AB97" s="346"/>
      <c r="AC97" s="346"/>
      <c r="AD97" s="346"/>
      <c r="AE97" s="346"/>
      <c r="AF97" s="346"/>
      <c r="AG97" s="346"/>
      <c r="AH97" s="346"/>
    </row>
    <row r="98" spans="1:36" hidden="1">
      <c r="A98" s="1436"/>
      <c r="B98" s="1436"/>
      <c r="C98" s="1436"/>
      <c r="D98" s="1436"/>
      <c r="E98" s="1436"/>
      <c r="F98" s="1436"/>
      <c r="G98" s="1436"/>
      <c r="H98" s="1436"/>
      <c r="I98" s="1436"/>
      <c r="J98" s="1436"/>
      <c r="K98" s="1437" t="s">
        <v>846</v>
      </c>
      <c r="L98" s="1437"/>
      <c r="M98" s="1437"/>
      <c r="N98" s="1437"/>
      <c r="O98" s="1437"/>
      <c r="P98" s="1437"/>
      <c r="Q98" s="1437"/>
      <c r="R98" s="1437"/>
      <c r="S98" s="1438" t="s">
        <v>847</v>
      </c>
      <c r="T98" s="1438"/>
      <c r="U98" s="1438"/>
      <c r="V98" s="1438"/>
      <c r="W98" s="1438"/>
      <c r="X98" s="1438"/>
      <c r="Y98" s="1438"/>
      <c r="Z98" s="1438"/>
      <c r="AA98" s="1438" t="s">
        <v>848</v>
      </c>
      <c r="AB98" s="1438"/>
      <c r="AC98" s="1438"/>
      <c r="AD98" s="1438"/>
      <c r="AE98" s="1438"/>
      <c r="AF98" s="1438"/>
      <c r="AG98" s="1438"/>
      <c r="AH98" s="1438"/>
    </row>
    <row r="99" spans="1:36" hidden="1">
      <c r="A99" s="1436"/>
      <c r="B99" s="1436"/>
      <c r="C99" s="1436"/>
      <c r="D99" s="1436"/>
      <c r="E99" s="1436"/>
      <c r="F99" s="1436"/>
      <c r="G99" s="1436"/>
      <c r="H99" s="1436"/>
      <c r="I99" s="1436"/>
      <c r="J99" s="1436"/>
      <c r="K99" s="1437"/>
      <c r="L99" s="1437"/>
      <c r="M99" s="1437"/>
      <c r="N99" s="1437"/>
      <c r="O99" s="1437"/>
      <c r="P99" s="1437"/>
      <c r="Q99" s="1437"/>
      <c r="R99" s="1437"/>
      <c r="S99" s="1438"/>
      <c r="T99" s="1438"/>
      <c r="U99" s="1438"/>
      <c r="V99" s="1438"/>
      <c r="W99" s="1438"/>
      <c r="X99" s="1438"/>
      <c r="Y99" s="1438"/>
      <c r="Z99" s="1438"/>
      <c r="AA99" s="1438"/>
      <c r="AB99" s="1438"/>
      <c r="AC99" s="1438"/>
      <c r="AD99" s="1438"/>
      <c r="AE99" s="1438"/>
      <c r="AF99" s="1438"/>
      <c r="AG99" s="1438"/>
      <c r="AH99" s="1438"/>
    </row>
    <row r="100" spans="1:36" ht="15" hidden="1" customHeight="1">
      <c r="A100" s="1433" t="s">
        <v>849</v>
      </c>
      <c r="B100" s="1433"/>
      <c r="C100" s="1433"/>
      <c r="D100" s="1433"/>
      <c r="E100" s="1433"/>
      <c r="F100" s="1433"/>
      <c r="G100" s="1433"/>
      <c r="H100" s="1433"/>
      <c r="I100" s="1433"/>
      <c r="J100" s="1433"/>
      <c r="K100" s="1434"/>
      <c r="L100" s="1434"/>
      <c r="M100" s="1434"/>
      <c r="N100" s="1434"/>
      <c r="O100" s="1434"/>
      <c r="P100" s="1434"/>
      <c r="Q100" s="1434"/>
      <c r="R100" s="1434"/>
      <c r="S100" s="1434"/>
      <c r="T100" s="1434"/>
      <c r="U100" s="1434"/>
      <c r="V100" s="1434"/>
      <c r="W100" s="1434"/>
      <c r="X100" s="1434"/>
      <c r="Y100" s="1434"/>
      <c r="Z100" s="1434"/>
      <c r="AA100" s="1434"/>
      <c r="AB100" s="1434"/>
      <c r="AC100" s="1434"/>
      <c r="AD100" s="1434"/>
      <c r="AE100" s="1434"/>
      <c r="AF100" s="1434"/>
      <c r="AG100" s="1434"/>
      <c r="AH100" s="1434"/>
    </row>
    <row r="101" spans="1:36" ht="15" hidden="1" customHeight="1">
      <c r="A101" s="1433" t="s">
        <v>850</v>
      </c>
      <c r="B101" s="1433"/>
      <c r="C101" s="1433"/>
      <c r="D101" s="1433"/>
      <c r="E101" s="1433"/>
      <c r="F101" s="1433"/>
      <c r="G101" s="1433"/>
      <c r="H101" s="1433"/>
      <c r="I101" s="1433"/>
      <c r="J101" s="1433"/>
      <c r="K101" s="1434"/>
      <c r="L101" s="1434"/>
      <c r="M101" s="1434"/>
      <c r="N101" s="1434"/>
      <c r="O101" s="1434"/>
      <c r="P101" s="1434"/>
      <c r="Q101" s="1434"/>
      <c r="R101" s="1434"/>
      <c r="S101" s="1434"/>
      <c r="T101" s="1434"/>
      <c r="U101" s="1434"/>
      <c r="V101" s="1434"/>
      <c r="W101" s="1434"/>
      <c r="X101" s="1434"/>
      <c r="Y101" s="1434"/>
      <c r="Z101" s="1434"/>
      <c r="AA101" s="1434"/>
      <c r="AB101" s="1434"/>
      <c r="AC101" s="1434"/>
      <c r="AD101" s="1434"/>
      <c r="AE101" s="1434"/>
      <c r="AF101" s="1434"/>
      <c r="AG101" s="1434"/>
      <c r="AH101" s="1434"/>
    </row>
    <row r="102" spans="1:36" ht="15" hidden="1" customHeight="1">
      <c r="A102" s="1433" t="s">
        <v>851</v>
      </c>
      <c r="B102" s="1433"/>
      <c r="C102" s="1433"/>
      <c r="D102" s="1433"/>
      <c r="E102" s="1433"/>
      <c r="F102" s="1433"/>
      <c r="G102" s="1433"/>
      <c r="H102" s="1433"/>
      <c r="I102" s="1433"/>
      <c r="J102" s="1433"/>
      <c r="K102" s="1434"/>
      <c r="L102" s="1434"/>
      <c r="M102" s="1434"/>
      <c r="N102" s="1434"/>
      <c r="O102" s="1434"/>
      <c r="P102" s="1434"/>
      <c r="Q102" s="1434"/>
      <c r="R102" s="1434"/>
      <c r="S102" s="1434"/>
      <c r="T102" s="1434"/>
      <c r="U102" s="1434"/>
      <c r="V102" s="1434"/>
      <c r="W102" s="1434"/>
      <c r="X102" s="1434"/>
      <c r="Y102" s="1434"/>
      <c r="Z102" s="1434"/>
      <c r="AA102" s="1434"/>
      <c r="AB102" s="1434"/>
      <c r="AC102" s="1434"/>
      <c r="AD102" s="1434"/>
      <c r="AE102" s="1434"/>
      <c r="AF102" s="1434"/>
      <c r="AG102" s="1434"/>
      <c r="AH102" s="1434"/>
    </row>
    <row r="103" spans="1:36" ht="15" hidden="1" customHeight="1">
      <c r="A103" s="1433" t="s">
        <v>852</v>
      </c>
      <c r="B103" s="1433"/>
      <c r="C103" s="1433"/>
      <c r="D103" s="1433"/>
      <c r="E103" s="1433"/>
      <c r="F103" s="1433"/>
      <c r="G103" s="1433"/>
      <c r="H103" s="1433"/>
      <c r="I103" s="1433"/>
      <c r="J103" s="1433"/>
      <c r="K103" s="1434"/>
      <c r="L103" s="1434"/>
      <c r="M103" s="1434"/>
      <c r="N103" s="1434"/>
      <c r="O103" s="1434"/>
      <c r="P103" s="1434"/>
      <c r="Q103" s="1434"/>
      <c r="R103" s="1434"/>
      <c r="S103" s="1434"/>
      <c r="T103" s="1434"/>
      <c r="U103" s="1434"/>
      <c r="V103" s="1434"/>
      <c r="W103" s="1434"/>
      <c r="X103" s="1434"/>
      <c r="Y103" s="1434"/>
      <c r="Z103" s="1434"/>
      <c r="AA103" s="1434"/>
      <c r="AB103" s="1434"/>
      <c r="AC103" s="1434"/>
      <c r="AD103" s="1434"/>
      <c r="AE103" s="1434"/>
      <c r="AF103" s="1434"/>
      <c r="AG103" s="1434"/>
      <c r="AH103" s="1434"/>
    </row>
    <row r="104" spans="1:36" ht="15" hidden="1" customHeight="1">
      <c r="A104" s="1433" t="s">
        <v>853</v>
      </c>
      <c r="B104" s="1433"/>
      <c r="C104" s="1433"/>
      <c r="D104" s="1433"/>
      <c r="E104" s="1433"/>
      <c r="F104" s="1433"/>
      <c r="G104" s="1433"/>
      <c r="H104" s="1433"/>
      <c r="I104" s="1433"/>
      <c r="J104" s="1433"/>
      <c r="K104" s="1434"/>
      <c r="L104" s="1434"/>
      <c r="M104" s="1434"/>
      <c r="N104" s="1434"/>
      <c r="O104" s="1434"/>
      <c r="P104" s="1434"/>
      <c r="Q104" s="1434"/>
      <c r="R104" s="1434"/>
      <c r="S104" s="1434"/>
      <c r="T104" s="1434"/>
      <c r="U104" s="1434"/>
      <c r="V104" s="1434"/>
      <c r="W104" s="1434"/>
      <c r="X104" s="1434"/>
      <c r="Y104" s="1434"/>
      <c r="Z104" s="1434"/>
      <c r="AA104" s="1434"/>
      <c r="AB104" s="1434"/>
      <c r="AC104" s="1434"/>
      <c r="AD104" s="1434"/>
      <c r="AE104" s="1434"/>
      <c r="AF104" s="1434"/>
      <c r="AG104" s="1434"/>
      <c r="AH104" s="1434"/>
    </row>
    <row r="105" spans="1:36" hidden="1">
      <c r="A105" s="349"/>
      <c r="B105" s="349"/>
      <c r="C105" s="349"/>
      <c r="D105" s="349"/>
      <c r="E105" s="349"/>
      <c r="F105" s="349"/>
      <c r="G105" s="349"/>
      <c r="H105" s="349"/>
      <c r="I105" s="349"/>
      <c r="J105" s="346"/>
      <c r="K105" s="346"/>
      <c r="L105" s="346"/>
      <c r="M105" s="346"/>
      <c r="N105" s="346"/>
      <c r="O105" s="346"/>
      <c r="P105" s="346"/>
      <c r="Q105" s="346"/>
      <c r="R105" s="346"/>
      <c r="S105" s="346"/>
      <c r="T105" s="346"/>
      <c r="U105" s="346"/>
      <c r="V105" s="346"/>
      <c r="W105" s="346"/>
      <c r="X105" s="346"/>
      <c r="Y105" s="346"/>
      <c r="Z105" s="346"/>
      <c r="AA105" s="346"/>
      <c r="AB105" s="346"/>
      <c r="AC105" s="346"/>
      <c r="AD105" s="346"/>
      <c r="AE105" s="346"/>
      <c r="AF105" s="346"/>
      <c r="AG105" s="346"/>
      <c r="AH105" s="346"/>
    </row>
    <row r="106" spans="1:36" ht="29.25" hidden="1" customHeight="1">
      <c r="A106" s="1421" t="s">
        <v>854</v>
      </c>
      <c r="B106" s="1421"/>
      <c r="C106" s="1421"/>
      <c r="D106" s="1421"/>
      <c r="E106" s="1421"/>
      <c r="F106" s="1421"/>
      <c r="G106" s="1421"/>
      <c r="H106" s="1421"/>
      <c r="I106" s="1421"/>
      <c r="J106" s="1421"/>
      <c r="K106" s="1421"/>
      <c r="L106" s="1421"/>
      <c r="M106" s="1421"/>
      <c r="N106" s="1421"/>
      <c r="O106" s="1421"/>
      <c r="P106" s="1421"/>
      <c r="Q106" s="1421"/>
      <c r="R106" s="1421"/>
      <c r="S106" s="1421"/>
      <c r="T106" s="1421"/>
      <c r="U106" s="1421"/>
      <c r="V106" s="1421"/>
      <c r="W106" s="1421"/>
      <c r="X106" s="1421"/>
      <c r="Y106" s="1421"/>
      <c r="Z106" s="1421"/>
      <c r="AA106" s="1421"/>
      <c r="AB106" s="1421"/>
      <c r="AC106" s="1421"/>
      <c r="AD106" s="1421"/>
      <c r="AE106" s="1421"/>
      <c r="AF106" s="1421"/>
      <c r="AG106" s="1421"/>
      <c r="AH106" s="1421"/>
    </row>
    <row r="107" spans="1:36">
      <c r="A107" s="227"/>
      <c r="B107" s="227"/>
      <c r="C107" s="227"/>
      <c r="D107" s="227"/>
      <c r="E107" s="227"/>
      <c r="F107" s="227"/>
      <c r="G107" s="227"/>
      <c r="H107" s="227"/>
      <c r="I107" s="227"/>
    </row>
    <row r="108" spans="1:36">
      <c r="A108" s="1423" t="s">
        <v>855</v>
      </c>
      <c r="B108" s="1423"/>
      <c r="C108" s="1423"/>
      <c r="D108" s="1423"/>
      <c r="E108" s="1423"/>
      <c r="F108" s="1423"/>
      <c r="G108" s="1423"/>
      <c r="H108" s="1423"/>
      <c r="I108" s="1423"/>
      <c r="J108" s="1423"/>
      <c r="K108" s="1423"/>
      <c r="L108" s="1423"/>
      <c r="M108" s="1423"/>
      <c r="N108" s="1423"/>
      <c r="O108" s="1423"/>
      <c r="P108" s="1423"/>
      <c r="Q108" s="1423"/>
      <c r="R108" s="1423"/>
      <c r="S108" s="1423"/>
      <c r="T108" s="1423"/>
      <c r="U108" s="1423"/>
      <c r="V108" s="1423"/>
      <c r="W108" s="1423"/>
      <c r="X108" s="1423"/>
      <c r="Y108" s="1423"/>
      <c r="Z108" s="1423"/>
      <c r="AA108" s="1423"/>
      <c r="AB108" s="1423"/>
      <c r="AC108" s="1423"/>
      <c r="AD108" s="1423"/>
      <c r="AE108" s="1423"/>
      <c r="AF108" s="1423"/>
      <c r="AG108" s="1423"/>
      <c r="AH108" s="1423"/>
      <c r="AJ108" s="234"/>
    </row>
    <row r="109" spans="1:36">
      <c r="A109" s="227"/>
      <c r="B109" s="227"/>
      <c r="C109" s="227"/>
      <c r="D109" s="227"/>
      <c r="E109" s="227"/>
      <c r="F109" s="227"/>
      <c r="G109" s="227"/>
      <c r="H109" s="227"/>
      <c r="I109" s="227"/>
    </row>
    <row r="110" spans="1:36" ht="28.5" customHeight="1">
      <c r="A110" s="1422" t="s">
        <v>856</v>
      </c>
      <c r="B110" s="1422"/>
      <c r="C110" s="1422"/>
      <c r="D110" s="1422"/>
      <c r="E110" s="1422"/>
      <c r="F110" s="1422"/>
      <c r="G110" s="1422"/>
      <c r="H110" s="1422"/>
      <c r="I110" s="1422"/>
      <c r="J110" s="1422"/>
      <c r="K110" s="1422"/>
      <c r="L110" s="1422"/>
      <c r="M110" s="1422"/>
      <c r="N110" s="1422"/>
      <c r="O110" s="1422"/>
      <c r="P110" s="1422"/>
      <c r="Q110" s="1422"/>
      <c r="R110" s="1422"/>
      <c r="S110" s="1422"/>
      <c r="T110" s="1422"/>
      <c r="U110" s="1422"/>
      <c r="V110" s="1422"/>
      <c r="W110" s="1422"/>
      <c r="X110" s="1422"/>
      <c r="Y110" s="1422"/>
      <c r="Z110" s="1422"/>
      <c r="AA110" s="1422"/>
      <c r="AB110" s="1422"/>
      <c r="AC110" s="1422"/>
      <c r="AD110" s="1422"/>
      <c r="AE110" s="1422"/>
      <c r="AF110" s="1422"/>
      <c r="AG110" s="1422"/>
      <c r="AH110" s="1422"/>
    </row>
    <row r="111" spans="1:36">
      <c r="A111" s="227"/>
      <c r="B111" s="227"/>
      <c r="C111" s="227"/>
      <c r="D111" s="227"/>
      <c r="E111" s="227"/>
      <c r="F111" s="227"/>
      <c r="G111" s="227"/>
      <c r="H111" s="227"/>
      <c r="I111" s="227"/>
    </row>
    <row r="112" spans="1:36">
      <c r="A112" s="1422" t="s">
        <v>1592</v>
      </c>
      <c r="B112" s="1422"/>
      <c r="C112" s="1422"/>
      <c r="D112" s="1422"/>
      <c r="E112" s="1422"/>
      <c r="F112" s="1422"/>
      <c r="G112" s="1422"/>
      <c r="H112" s="1422"/>
      <c r="I112" s="1422"/>
      <c r="J112" s="1422"/>
      <c r="K112" s="1422"/>
      <c r="L112" s="1422"/>
      <c r="M112" s="1422"/>
      <c r="N112" s="1422"/>
      <c r="O112" s="1422"/>
      <c r="P112" s="1422"/>
      <c r="Q112" s="1422"/>
      <c r="R112" s="1422"/>
      <c r="S112" s="1422"/>
      <c r="T112" s="1422"/>
      <c r="U112" s="1422"/>
      <c r="V112" s="1422"/>
      <c r="W112" s="1422"/>
      <c r="X112" s="1422"/>
      <c r="Y112" s="1422"/>
      <c r="Z112" s="1422"/>
      <c r="AA112" s="1422"/>
      <c r="AB112" s="1422"/>
      <c r="AC112" s="1422"/>
      <c r="AD112" s="1422"/>
      <c r="AE112" s="1422"/>
      <c r="AF112" s="1422"/>
      <c r="AG112" s="1422"/>
      <c r="AH112" s="1422"/>
    </row>
    <row r="113" spans="1:35">
      <c r="A113" s="227"/>
      <c r="B113" s="227"/>
      <c r="C113" s="227"/>
      <c r="D113" s="227"/>
      <c r="E113" s="227"/>
      <c r="F113" s="227"/>
      <c r="G113" s="227"/>
      <c r="H113" s="227"/>
      <c r="I113" s="227"/>
    </row>
    <row r="114" spans="1:35">
      <c r="A114" s="1422" t="s">
        <v>1593</v>
      </c>
      <c r="B114" s="1422"/>
      <c r="C114" s="1422"/>
      <c r="D114" s="1422"/>
      <c r="E114" s="1422"/>
      <c r="F114" s="1422"/>
      <c r="G114" s="1422"/>
      <c r="H114" s="1422"/>
      <c r="I114" s="1422"/>
      <c r="J114" s="1422"/>
      <c r="K114" s="1422"/>
      <c r="L114" s="1422"/>
      <c r="M114" s="1422"/>
      <c r="N114" s="1422"/>
      <c r="O114" s="1422"/>
      <c r="P114" s="1422"/>
      <c r="Q114" s="1422"/>
      <c r="R114" s="1422"/>
      <c r="S114" s="1422"/>
      <c r="T114" s="1422"/>
      <c r="U114" s="1422"/>
      <c r="V114" s="1422"/>
      <c r="W114" s="1422"/>
      <c r="X114" s="1422"/>
      <c r="Y114" s="1422"/>
      <c r="Z114" s="1422"/>
      <c r="AA114" s="1422"/>
      <c r="AB114" s="1422"/>
      <c r="AC114" s="1422"/>
      <c r="AD114" s="1422"/>
      <c r="AE114" s="1422"/>
      <c r="AF114" s="1422"/>
      <c r="AG114" s="1422"/>
      <c r="AH114" s="1422"/>
    </row>
    <row r="115" spans="1:35">
      <c r="A115" s="227"/>
      <c r="B115" s="227"/>
      <c r="C115" s="227"/>
      <c r="D115" s="227"/>
      <c r="E115" s="227"/>
      <c r="F115" s="227"/>
      <c r="G115" s="227"/>
      <c r="H115" s="227"/>
      <c r="I115" s="227"/>
    </row>
    <row r="116" spans="1:35">
      <c r="A116" s="1422" t="s">
        <v>1594</v>
      </c>
      <c r="B116" s="1422"/>
      <c r="C116" s="1422"/>
      <c r="D116" s="1422"/>
      <c r="E116" s="1422"/>
      <c r="F116" s="1422"/>
      <c r="G116" s="1422"/>
      <c r="H116" s="1422"/>
      <c r="I116" s="1422"/>
      <c r="J116" s="1422"/>
      <c r="K116" s="1422"/>
      <c r="L116" s="1422"/>
      <c r="M116" s="1422"/>
      <c r="N116" s="1422"/>
      <c r="O116" s="1422"/>
      <c r="P116" s="1422"/>
      <c r="Q116" s="1422"/>
      <c r="R116" s="1422"/>
      <c r="S116" s="1422"/>
      <c r="T116" s="1422"/>
      <c r="U116" s="1422"/>
      <c r="V116" s="1422"/>
      <c r="W116" s="1422"/>
      <c r="X116" s="1422"/>
      <c r="Y116" s="1422"/>
      <c r="Z116" s="1422"/>
      <c r="AA116" s="1422"/>
      <c r="AB116" s="1422"/>
      <c r="AC116" s="1422"/>
      <c r="AD116" s="1422"/>
      <c r="AE116" s="1422"/>
      <c r="AF116" s="1422"/>
      <c r="AG116" s="1422"/>
      <c r="AH116" s="1422"/>
    </row>
    <row r="117" spans="1:35">
      <c r="A117" s="227"/>
      <c r="B117" s="227"/>
      <c r="C117" s="227"/>
      <c r="D117" s="227"/>
      <c r="E117" s="227"/>
      <c r="F117" s="227"/>
      <c r="G117" s="227"/>
      <c r="H117" s="227"/>
      <c r="I117" s="227"/>
    </row>
    <row r="118" spans="1:35" ht="26.25" customHeight="1">
      <c r="A118" s="1422" t="s">
        <v>857</v>
      </c>
      <c r="B118" s="1422"/>
      <c r="C118" s="1422"/>
      <c r="D118" s="1422"/>
      <c r="E118" s="1422"/>
      <c r="F118" s="1422"/>
      <c r="G118" s="1422"/>
      <c r="H118" s="1422"/>
      <c r="I118" s="1422"/>
      <c r="J118" s="1422"/>
      <c r="K118" s="1422"/>
      <c r="L118" s="1422"/>
      <c r="M118" s="1422"/>
      <c r="N118" s="1422"/>
      <c r="O118" s="1422"/>
      <c r="P118" s="1422"/>
      <c r="Q118" s="1422"/>
      <c r="R118" s="1422"/>
      <c r="S118" s="1422"/>
      <c r="T118" s="1422"/>
      <c r="U118" s="1422"/>
      <c r="V118" s="1422"/>
      <c r="W118" s="1422"/>
      <c r="X118" s="1422"/>
      <c r="Y118" s="1422"/>
      <c r="Z118" s="1422"/>
      <c r="AA118" s="1422"/>
      <c r="AB118" s="1422"/>
      <c r="AC118" s="1422"/>
      <c r="AD118" s="1422"/>
      <c r="AE118" s="1422"/>
      <c r="AF118" s="1422"/>
      <c r="AG118" s="1422"/>
      <c r="AH118" s="1422"/>
    </row>
    <row r="119" spans="1:35">
      <c r="A119" s="227"/>
      <c r="B119" s="227"/>
      <c r="C119" s="227"/>
      <c r="D119" s="227"/>
      <c r="E119" s="227"/>
      <c r="F119" s="227"/>
      <c r="G119" s="227"/>
      <c r="H119" s="227"/>
      <c r="I119" s="227"/>
    </row>
    <row r="120" spans="1:35" hidden="1">
      <c r="A120" s="1422"/>
      <c r="B120" s="1422"/>
      <c r="C120" s="1422"/>
      <c r="D120" s="1422"/>
      <c r="E120" s="1422"/>
      <c r="F120" s="1422"/>
      <c r="G120" s="1422"/>
      <c r="H120" s="1422"/>
      <c r="I120" s="1422"/>
      <c r="J120" s="1422"/>
      <c r="K120" s="1422"/>
      <c r="L120" s="1422"/>
      <c r="M120" s="1422"/>
      <c r="N120" s="1422"/>
      <c r="O120" s="1422"/>
      <c r="P120" s="1422"/>
      <c r="Q120" s="1422"/>
      <c r="R120" s="1422"/>
      <c r="S120" s="1422"/>
      <c r="T120" s="1422"/>
      <c r="U120" s="1422"/>
      <c r="V120" s="1422"/>
      <c r="W120" s="1422"/>
      <c r="X120" s="1422"/>
      <c r="Y120" s="1422"/>
      <c r="Z120" s="1422"/>
      <c r="AA120" s="1422"/>
      <c r="AB120" s="1422"/>
      <c r="AC120" s="1422"/>
      <c r="AD120" s="1422"/>
      <c r="AE120" s="1422"/>
      <c r="AF120" s="1422"/>
      <c r="AG120" s="1422"/>
      <c r="AH120" s="1422"/>
    </row>
    <row r="121" spans="1:35" hidden="1">
      <c r="A121" s="227"/>
      <c r="B121" s="227"/>
      <c r="C121" s="227"/>
      <c r="D121" s="227"/>
      <c r="E121" s="227"/>
      <c r="F121" s="227"/>
      <c r="G121" s="227"/>
      <c r="H121" s="227"/>
      <c r="I121" s="227"/>
    </row>
    <row r="122" spans="1:35" hidden="1">
      <c r="A122" s="1424"/>
      <c r="B122" s="1424"/>
      <c r="C122" s="1424"/>
      <c r="D122" s="1424"/>
      <c r="E122" s="1424"/>
      <c r="F122" s="1424"/>
      <c r="G122" s="1424"/>
      <c r="H122" s="1424"/>
      <c r="I122" s="1424"/>
      <c r="J122" s="1424"/>
      <c r="K122" s="1424"/>
      <c r="L122" s="1424"/>
      <c r="M122" s="1424"/>
      <c r="N122" s="1424"/>
      <c r="O122" s="1424"/>
      <c r="P122" s="1424"/>
      <c r="Q122" s="1424"/>
      <c r="R122" s="1424"/>
      <c r="S122" s="1424"/>
      <c r="T122" s="1424"/>
      <c r="U122" s="1424"/>
      <c r="V122" s="1424"/>
      <c r="W122" s="1424"/>
      <c r="X122" s="1424"/>
      <c r="Y122" s="1424"/>
      <c r="Z122" s="1424"/>
      <c r="AA122" s="1424"/>
      <c r="AB122" s="1424"/>
      <c r="AC122" s="1424"/>
      <c r="AD122" s="1424"/>
      <c r="AE122" s="1424"/>
      <c r="AF122" s="1424"/>
      <c r="AG122" s="1424"/>
      <c r="AH122" s="1424"/>
    </row>
    <row r="123" spans="1:35" hidden="1">
      <c r="A123" s="1424"/>
      <c r="B123" s="1424"/>
      <c r="C123" s="1424"/>
      <c r="D123" s="1424"/>
      <c r="E123" s="1424"/>
      <c r="F123" s="1424"/>
      <c r="G123" s="1424"/>
      <c r="H123" s="1424"/>
      <c r="I123" s="1424"/>
      <c r="J123" s="1424"/>
      <c r="K123" s="1424"/>
      <c r="L123" s="1424"/>
      <c r="M123" s="1424"/>
      <c r="N123" s="1424"/>
      <c r="O123" s="1424"/>
      <c r="P123" s="1424"/>
      <c r="Q123" s="1424"/>
      <c r="R123" s="1424"/>
      <c r="S123" s="1424"/>
      <c r="T123" s="1424"/>
      <c r="U123" s="1424"/>
      <c r="V123" s="1424"/>
      <c r="W123" s="1424"/>
      <c r="X123" s="1424"/>
      <c r="Y123" s="1424"/>
      <c r="Z123" s="1424"/>
      <c r="AA123" s="1424"/>
      <c r="AB123" s="1424"/>
      <c r="AC123" s="1424"/>
      <c r="AD123" s="1424"/>
      <c r="AE123" s="1424"/>
      <c r="AF123" s="1424"/>
      <c r="AG123" s="1424"/>
      <c r="AH123" s="1424"/>
    </row>
    <row r="124" spans="1:35">
      <c r="A124" s="227"/>
      <c r="B124" s="227"/>
      <c r="C124" s="227"/>
      <c r="D124" s="227"/>
      <c r="E124" s="227"/>
      <c r="F124" s="227"/>
      <c r="G124" s="227"/>
      <c r="H124" s="227"/>
      <c r="I124" s="227"/>
    </row>
    <row r="125" spans="1:35">
      <c r="A125" s="1431" t="s">
        <v>845</v>
      </c>
      <c r="B125" s="1431"/>
      <c r="C125" s="1431"/>
      <c r="D125" s="1431"/>
      <c r="E125" s="1431"/>
      <c r="F125" s="1431"/>
      <c r="G125" s="1431"/>
      <c r="H125" s="1431"/>
      <c r="I125" s="1431"/>
      <c r="J125" s="1431"/>
      <c r="K125" s="1431"/>
      <c r="L125" s="1431"/>
      <c r="M125" s="1431"/>
      <c r="N125" s="1431"/>
      <c r="O125" s="1431"/>
      <c r="P125" s="1431"/>
      <c r="Q125" s="1431"/>
      <c r="R125" s="1431"/>
      <c r="S125" s="1431"/>
      <c r="T125" s="1431"/>
      <c r="U125" s="1431"/>
      <c r="V125" s="1431"/>
      <c r="W125" s="1431"/>
      <c r="X125" s="1431"/>
      <c r="Y125" s="1431"/>
      <c r="Z125" s="1431"/>
      <c r="AA125" s="1431"/>
      <c r="AB125" s="1431"/>
      <c r="AC125" s="1431"/>
      <c r="AD125" s="1431"/>
      <c r="AE125" s="1431"/>
      <c r="AF125" s="1431"/>
      <c r="AG125" s="1431"/>
      <c r="AH125" s="1431"/>
    </row>
    <row r="126" spans="1:35">
      <c r="A126" s="227"/>
      <c r="B126" s="227"/>
      <c r="C126" s="227"/>
      <c r="D126" s="227"/>
      <c r="E126" s="227"/>
      <c r="F126" s="227"/>
      <c r="G126" s="227"/>
      <c r="H126" s="227"/>
      <c r="I126" s="227"/>
    </row>
    <row r="127" spans="1:35" ht="69" customHeight="1">
      <c r="A127" s="1422" t="s">
        <v>1648</v>
      </c>
      <c r="B127" s="1422"/>
      <c r="C127" s="1422"/>
      <c r="D127" s="1422"/>
      <c r="E127" s="1422"/>
      <c r="F127" s="1422"/>
      <c r="G127" s="1422"/>
      <c r="H127" s="1422"/>
      <c r="I127" s="1422"/>
      <c r="J127" s="1422"/>
      <c r="K127" s="1422"/>
      <c r="L127" s="1422"/>
      <c r="M127" s="1422"/>
      <c r="N127" s="1422"/>
      <c r="O127" s="1422"/>
      <c r="P127" s="1422"/>
      <c r="Q127" s="1422"/>
      <c r="R127" s="1422"/>
      <c r="S127" s="1422"/>
      <c r="T127" s="1422"/>
      <c r="U127" s="1422"/>
      <c r="V127" s="1422"/>
      <c r="W127" s="1422"/>
      <c r="X127" s="1422"/>
      <c r="Y127" s="1422"/>
      <c r="Z127" s="1422"/>
      <c r="AA127" s="1422"/>
      <c r="AB127" s="1422"/>
      <c r="AC127" s="1422"/>
      <c r="AD127" s="1422"/>
      <c r="AE127" s="1422"/>
      <c r="AF127" s="1422"/>
      <c r="AG127" s="1422"/>
      <c r="AH127" s="1422"/>
      <c r="AI127" s="353"/>
    </row>
    <row r="128" spans="1:35">
      <c r="A128" s="227"/>
      <c r="B128" s="227"/>
      <c r="C128" s="227"/>
      <c r="D128" s="227"/>
      <c r="E128" s="227"/>
      <c r="F128" s="227"/>
      <c r="G128" s="227"/>
      <c r="H128" s="227"/>
      <c r="I128" s="227"/>
    </row>
    <row r="129" spans="1:36">
      <c r="A129" s="1296"/>
      <c r="B129" s="1296"/>
      <c r="C129" s="1296"/>
      <c r="D129" s="1296"/>
      <c r="E129" s="1296"/>
      <c r="F129" s="1296"/>
      <c r="G129" s="1296"/>
      <c r="H129" s="1296"/>
      <c r="I129" s="1296"/>
      <c r="J129" s="1296"/>
      <c r="K129" s="1156" t="s">
        <v>846</v>
      </c>
      <c r="L129" s="1156"/>
      <c r="M129" s="1156"/>
      <c r="N129" s="1156"/>
      <c r="O129" s="1156"/>
      <c r="P129" s="1156"/>
      <c r="Q129" s="1156"/>
      <c r="R129" s="1156"/>
      <c r="S129" s="1432" t="s">
        <v>847</v>
      </c>
      <c r="T129" s="1432"/>
      <c r="U129" s="1432"/>
      <c r="V129" s="1432"/>
      <c r="W129" s="1432"/>
      <c r="X129" s="1432"/>
      <c r="Y129" s="1432"/>
      <c r="Z129" s="1432"/>
      <c r="AA129" s="1432" t="s">
        <v>848</v>
      </c>
      <c r="AB129" s="1432"/>
      <c r="AC129" s="1432"/>
      <c r="AD129" s="1432"/>
      <c r="AE129" s="1432"/>
      <c r="AF129" s="1432"/>
      <c r="AG129" s="1432"/>
      <c r="AH129" s="1432"/>
    </row>
    <row r="130" spans="1:36">
      <c r="A130" s="1296"/>
      <c r="B130" s="1296"/>
      <c r="C130" s="1296"/>
      <c r="D130" s="1296"/>
      <c r="E130" s="1296"/>
      <c r="F130" s="1296"/>
      <c r="G130" s="1296"/>
      <c r="H130" s="1296"/>
      <c r="I130" s="1296"/>
      <c r="J130" s="1296"/>
      <c r="K130" s="1156"/>
      <c r="L130" s="1156"/>
      <c r="M130" s="1156"/>
      <c r="N130" s="1156"/>
      <c r="O130" s="1156"/>
      <c r="P130" s="1156"/>
      <c r="Q130" s="1156"/>
      <c r="R130" s="1156"/>
      <c r="S130" s="1432"/>
      <c r="T130" s="1432"/>
      <c r="U130" s="1432"/>
      <c r="V130" s="1432"/>
      <c r="W130" s="1432"/>
      <c r="X130" s="1432"/>
      <c r="Y130" s="1432"/>
      <c r="Z130" s="1432"/>
      <c r="AA130" s="1432"/>
      <c r="AB130" s="1432"/>
      <c r="AC130" s="1432"/>
      <c r="AD130" s="1432"/>
      <c r="AE130" s="1432"/>
      <c r="AF130" s="1432"/>
      <c r="AG130" s="1432"/>
      <c r="AH130" s="1432"/>
    </row>
    <row r="131" spans="1:36">
      <c r="A131" s="1426" t="s">
        <v>858</v>
      </c>
      <c r="B131" s="1426"/>
      <c r="C131" s="1426"/>
      <c r="D131" s="1426"/>
      <c r="E131" s="1426"/>
      <c r="F131" s="1426"/>
      <c r="G131" s="1426"/>
      <c r="H131" s="1426"/>
      <c r="I131" s="1426"/>
      <c r="J131" s="1426"/>
      <c r="K131" s="1427">
        <v>40</v>
      </c>
      <c r="L131" s="1427"/>
      <c r="M131" s="1427"/>
      <c r="N131" s="1427"/>
      <c r="O131" s="1427"/>
      <c r="P131" s="1427"/>
      <c r="Q131" s="1427"/>
      <c r="R131" s="1427"/>
      <c r="S131" s="1429" t="s">
        <v>1590</v>
      </c>
      <c r="T131" s="1429"/>
      <c r="U131" s="1429"/>
      <c r="V131" s="1429"/>
      <c r="W131" s="1429"/>
      <c r="X131" s="1429"/>
      <c r="Y131" s="1429"/>
      <c r="Z131" s="1429"/>
      <c r="AA131" s="1427" t="s">
        <v>1591</v>
      </c>
      <c r="AB131" s="1427"/>
      <c r="AC131" s="1427"/>
      <c r="AD131" s="1427"/>
      <c r="AE131" s="1427"/>
      <c r="AF131" s="1427"/>
      <c r="AG131" s="1427"/>
      <c r="AH131" s="1427"/>
    </row>
    <row r="132" spans="1:36">
      <c r="A132" s="1426" t="s">
        <v>859</v>
      </c>
      <c r="B132" s="1426"/>
      <c r="C132" s="1426"/>
      <c r="D132" s="1426"/>
      <c r="E132" s="1426"/>
      <c r="F132" s="1426"/>
      <c r="G132" s="1426"/>
      <c r="H132" s="1426"/>
      <c r="I132" s="1426"/>
      <c r="J132" s="1426"/>
      <c r="K132" s="1427"/>
      <c r="L132" s="1427"/>
      <c r="M132" s="1427"/>
      <c r="N132" s="1427"/>
      <c r="O132" s="1427"/>
      <c r="P132" s="1427"/>
      <c r="Q132" s="1427"/>
      <c r="R132" s="1427"/>
      <c r="S132" s="1427"/>
      <c r="T132" s="1427"/>
      <c r="U132" s="1427"/>
      <c r="V132" s="1427"/>
      <c r="W132" s="1427"/>
      <c r="X132" s="1427"/>
      <c r="Y132" s="1427"/>
      <c r="Z132" s="1427"/>
      <c r="AA132" s="1427"/>
      <c r="AB132" s="1427"/>
      <c r="AC132" s="1427"/>
      <c r="AD132" s="1427"/>
      <c r="AE132" s="1427"/>
      <c r="AF132" s="1427"/>
      <c r="AG132" s="1427"/>
      <c r="AH132" s="1427"/>
    </row>
    <row r="133" spans="1:36">
      <c r="A133" s="1426" t="s">
        <v>860</v>
      </c>
      <c r="B133" s="1426"/>
      <c r="C133" s="1426"/>
      <c r="D133" s="1426"/>
      <c r="E133" s="1426"/>
      <c r="F133" s="1426"/>
      <c r="G133" s="1426"/>
      <c r="H133" s="1426"/>
      <c r="I133" s="1426"/>
      <c r="J133" s="1426"/>
      <c r="K133" s="1427"/>
      <c r="L133" s="1427"/>
      <c r="M133" s="1427"/>
      <c r="N133" s="1427"/>
      <c r="O133" s="1427"/>
      <c r="P133" s="1427"/>
      <c r="Q133" s="1427"/>
      <c r="R133" s="1427"/>
      <c r="S133" s="1427"/>
      <c r="T133" s="1427"/>
      <c r="U133" s="1427"/>
      <c r="V133" s="1427"/>
      <c r="W133" s="1427"/>
      <c r="X133" s="1427"/>
      <c r="Y133" s="1427"/>
      <c r="Z133" s="1427"/>
      <c r="AA133" s="1427"/>
      <c r="AB133" s="1427"/>
      <c r="AC133" s="1427"/>
      <c r="AD133" s="1427"/>
      <c r="AE133" s="1427"/>
      <c r="AF133" s="1427"/>
      <c r="AG133" s="1427"/>
      <c r="AH133" s="1427"/>
    </row>
    <row r="134" spans="1:36" s="229" customFormat="1">
      <c r="A134" s="1428" t="s">
        <v>861</v>
      </c>
      <c r="B134" s="1428"/>
      <c r="C134" s="1428"/>
      <c r="D134" s="1428"/>
      <c r="E134" s="1428"/>
      <c r="F134" s="1428"/>
      <c r="G134" s="1428"/>
      <c r="H134" s="1428"/>
      <c r="I134" s="1428"/>
      <c r="J134" s="1428"/>
      <c r="K134" s="1429">
        <v>8</v>
      </c>
      <c r="L134" s="1429"/>
      <c r="M134" s="1429"/>
      <c r="N134" s="1429"/>
      <c r="O134" s="1429"/>
      <c r="P134" s="1429"/>
      <c r="Q134" s="1429"/>
      <c r="R134" s="1429"/>
      <c r="S134" s="1430">
        <v>12.5</v>
      </c>
      <c r="T134" s="1430"/>
      <c r="U134" s="1430"/>
      <c r="V134" s="1430"/>
      <c r="W134" s="1430"/>
      <c r="X134" s="1430"/>
      <c r="Y134" s="1430"/>
      <c r="Z134" s="1430"/>
      <c r="AA134" s="1430" t="s">
        <v>1591</v>
      </c>
      <c r="AB134" s="1430"/>
      <c r="AC134" s="1430"/>
      <c r="AD134" s="1430"/>
      <c r="AE134" s="1430"/>
      <c r="AF134" s="1430"/>
      <c r="AG134" s="1430"/>
      <c r="AH134" s="1430"/>
      <c r="AJ134" s="385"/>
    </row>
    <row r="135" spans="1:36">
      <c r="A135" s="1426" t="s">
        <v>862</v>
      </c>
      <c r="B135" s="1426"/>
      <c r="C135" s="1426"/>
      <c r="D135" s="1426"/>
      <c r="E135" s="1426"/>
      <c r="F135" s="1426"/>
      <c r="G135" s="1426"/>
      <c r="H135" s="1426"/>
      <c r="I135" s="1426"/>
      <c r="J135" s="1426"/>
      <c r="K135" s="1427"/>
      <c r="L135" s="1427"/>
      <c r="M135" s="1427"/>
      <c r="N135" s="1427"/>
      <c r="O135" s="1427"/>
      <c r="P135" s="1427"/>
      <c r="Q135" s="1427"/>
      <c r="R135" s="1427"/>
      <c r="S135" s="1427"/>
      <c r="T135" s="1427"/>
      <c r="U135" s="1427"/>
      <c r="V135" s="1427"/>
      <c r="W135" s="1427"/>
      <c r="X135" s="1427"/>
      <c r="Y135" s="1427"/>
      <c r="Z135" s="1427"/>
      <c r="AA135" s="1427"/>
      <c r="AB135" s="1427"/>
      <c r="AC135" s="1427"/>
      <c r="AD135" s="1427"/>
      <c r="AE135" s="1427"/>
      <c r="AF135" s="1427"/>
      <c r="AG135" s="1427"/>
      <c r="AH135" s="1427"/>
    </row>
    <row r="136" spans="1:36">
      <c r="A136" s="227"/>
      <c r="B136" s="227"/>
      <c r="C136" s="227"/>
      <c r="D136" s="227"/>
      <c r="E136" s="227"/>
      <c r="F136" s="227"/>
      <c r="G136" s="227"/>
      <c r="H136" s="227"/>
      <c r="I136" s="227"/>
    </row>
    <row r="137" spans="1:36">
      <c r="A137" s="1422"/>
      <c r="B137" s="1422"/>
      <c r="C137" s="1422"/>
      <c r="D137" s="1422"/>
      <c r="E137" s="1422"/>
      <c r="F137" s="1422"/>
      <c r="G137" s="1422"/>
      <c r="H137" s="1422"/>
      <c r="I137" s="1422"/>
      <c r="J137" s="1422"/>
      <c r="K137" s="1422"/>
      <c r="L137" s="1422"/>
      <c r="M137" s="1422"/>
      <c r="N137" s="1422"/>
      <c r="O137" s="1422"/>
      <c r="P137" s="1422"/>
      <c r="Q137" s="1422"/>
      <c r="R137" s="1422"/>
      <c r="S137" s="1422"/>
      <c r="T137" s="1422"/>
      <c r="U137" s="1422"/>
      <c r="V137" s="1422"/>
      <c r="W137" s="1422"/>
      <c r="X137" s="1422"/>
      <c r="Y137" s="1422"/>
      <c r="Z137" s="1422"/>
      <c r="AA137" s="1422"/>
      <c r="AB137" s="1422"/>
      <c r="AC137" s="1422"/>
      <c r="AD137" s="1422"/>
      <c r="AE137" s="1422"/>
      <c r="AF137" s="1422"/>
      <c r="AG137" s="1422"/>
      <c r="AH137" s="1422"/>
    </row>
    <row r="138" spans="1:36">
      <c r="A138" s="227"/>
      <c r="B138" s="227"/>
      <c r="C138" s="227"/>
      <c r="D138" s="227"/>
      <c r="E138" s="227"/>
      <c r="F138" s="227"/>
      <c r="G138" s="227"/>
      <c r="H138" s="227"/>
      <c r="I138" s="227"/>
    </row>
    <row r="139" spans="1:36">
      <c r="A139" s="1423" t="s">
        <v>863</v>
      </c>
      <c r="B139" s="1423"/>
      <c r="C139" s="1423"/>
      <c r="D139" s="1423"/>
      <c r="E139" s="1423"/>
      <c r="F139" s="1423"/>
      <c r="G139" s="1423"/>
      <c r="H139" s="1423"/>
      <c r="I139" s="1423"/>
      <c r="J139" s="1423"/>
      <c r="K139" s="1423"/>
      <c r="L139" s="1423"/>
      <c r="M139" s="1423"/>
      <c r="N139" s="1423"/>
      <c r="O139" s="1423"/>
      <c r="P139" s="1423"/>
      <c r="Q139" s="1423"/>
      <c r="R139" s="1423"/>
      <c r="S139" s="1423"/>
      <c r="T139" s="1423"/>
      <c r="U139" s="1423"/>
      <c r="V139" s="1423"/>
      <c r="W139" s="1423"/>
      <c r="X139" s="1423"/>
      <c r="Y139" s="1423"/>
      <c r="Z139" s="1423"/>
      <c r="AA139" s="1423"/>
      <c r="AB139" s="1423"/>
      <c r="AC139" s="1423"/>
      <c r="AD139" s="1423"/>
      <c r="AE139" s="1423"/>
      <c r="AF139" s="1423"/>
      <c r="AG139" s="1423"/>
      <c r="AH139" s="1423"/>
      <c r="AJ139" s="234"/>
    </row>
    <row r="140" spans="1:36">
      <c r="A140" s="227"/>
      <c r="B140" s="227"/>
      <c r="C140" s="227"/>
      <c r="D140" s="227"/>
      <c r="E140" s="227"/>
      <c r="F140" s="227"/>
      <c r="G140" s="227"/>
      <c r="H140" s="227"/>
      <c r="I140" s="227"/>
      <c r="AJ140" s="234"/>
    </row>
    <row r="141" spans="1:36" ht="27" customHeight="1">
      <c r="A141" s="1422" t="s">
        <v>1595</v>
      </c>
      <c r="B141" s="1422"/>
      <c r="C141" s="1422"/>
      <c r="D141" s="1422"/>
      <c r="E141" s="1422"/>
      <c r="F141" s="1422"/>
      <c r="G141" s="1422"/>
      <c r="H141" s="1422"/>
      <c r="I141" s="1422"/>
      <c r="J141" s="1422"/>
      <c r="K141" s="1422"/>
      <c r="L141" s="1422"/>
      <c r="M141" s="1422"/>
      <c r="N141" s="1422"/>
      <c r="O141" s="1422"/>
      <c r="P141" s="1422"/>
      <c r="Q141" s="1422"/>
      <c r="R141" s="1422"/>
      <c r="S141" s="1422"/>
      <c r="T141" s="1422"/>
      <c r="U141" s="1422"/>
      <c r="V141" s="1422"/>
      <c r="W141" s="1422"/>
      <c r="X141" s="1422"/>
      <c r="Y141" s="1422"/>
      <c r="Z141" s="1422"/>
      <c r="AA141" s="1422"/>
      <c r="AB141" s="1422"/>
      <c r="AC141" s="1422"/>
      <c r="AD141" s="1422"/>
      <c r="AE141" s="1422"/>
      <c r="AF141" s="1422"/>
      <c r="AG141" s="1422"/>
      <c r="AH141" s="1422"/>
    </row>
    <row r="142" spans="1:36">
      <c r="A142" s="237"/>
      <c r="B142" s="237"/>
      <c r="C142" s="237"/>
      <c r="D142" s="237"/>
      <c r="E142" s="237"/>
      <c r="F142" s="237"/>
      <c r="G142" s="237"/>
      <c r="H142" s="237"/>
      <c r="I142" s="237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237"/>
      <c r="AB142" s="237"/>
      <c r="AC142" s="237"/>
      <c r="AD142" s="237"/>
      <c r="AE142" s="237"/>
      <c r="AF142" s="237"/>
      <c r="AG142" s="237"/>
      <c r="AH142" s="237"/>
    </row>
    <row r="143" spans="1:36">
      <c r="A143" s="1425" t="s">
        <v>1596</v>
      </c>
      <c r="B143" s="1425"/>
      <c r="C143" s="1425"/>
      <c r="D143" s="1425"/>
      <c r="E143" s="1425"/>
      <c r="F143" s="1425"/>
      <c r="G143" s="1425"/>
      <c r="H143" s="1425"/>
      <c r="I143" s="1425"/>
      <c r="J143" s="1425"/>
      <c r="K143" s="1425"/>
      <c r="L143" s="1425"/>
      <c r="M143" s="1425"/>
      <c r="N143" s="1425"/>
      <c r="O143" s="1425"/>
      <c r="P143" s="1425"/>
      <c r="Q143" s="1425"/>
      <c r="R143" s="1425"/>
      <c r="S143" s="1425"/>
      <c r="T143" s="1425"/>
      <c r="U143" s="1425"/>
      <c r="V143" s="1425"/>
      <c r="W143" s="1425"/>
      <c r="X143" s="1425"/>
      <c r="Y143" s="1425"/>
      <c r="Z143" s="1425"/>
      <c r="AA143" s="1425"/>
      <c r="AB143" s="1425"/>
      <c r="AC143" s="1425"/>
      <c r="AD143" s="1425"/>
      <c r="AE143" s="1425"/>
      <c r="AF143" s="1425"/>
      <c r="AG143" s="1425"/>
      <c r="AH143" s="1425"/>
    </row>
    <row r="144" spans="1:36" hidden="1">
      <c r="A144" s="227"/>
      <c r="B144" s="227"/>
      <c r="C144" s="227"/>
      <c r="D144" s="227"/>
      <c r="E144" s="227"/>
      <c r="F144" s="227"/>
      <c r="G144" s="227"/>
      <c r="H144" s="227"/>
      <c r="I144" s="227"/>
    </row>
    <row r="145" spans="1:34" hidden="1">
      <c r="A145" s="1424"/>
      <c r="B145" s="1424"/>
      <c r="C145" s="1424"/>
      <c r="D145" s="1424"/>
      <c r="E145" s="1424"/>
      <c r="F145" s="1424"/>
      <c r="G145" s="1424"/>
      <c r="H145" s="1424"/>
      <c r="I145" s="1424"/>
      <c r="J145" s="1424"/>
      <c r="K145" s="1424"/>
      <c r="L145" s="1424"/>
      <c r="M145" s="1424"/>
      <c r="N145" s="1424"/>
      <c r="O145" s="1424"/>
      <c r="P145" s="1424"/>
      <c r="Q145" s="1424"/>
      <c r="R145" s="1424"/>
      <c r="S145" s="1424"/>
      <c r="T145" s="1424"/>
      <c r="U145" s="1424"/>
      <c r="V145" s="1424"/>
      <c r="W145" s="1424"/>
      <c r="X145" s="1424"/>
      <c r="Y145" s="1424"/>
      <c r="Z145" s="1424"/>
      <c r="AA145" s="1424"/>
      <c r="AB145" s="1424"/>
      <c r="AC145" s="1424"/>
      <c r="AD145" s="1424"/>
      <c r="AE145" s="1424"/>
      <c r="AF145" s="1424"/>
      <c r="AG145" s="1424"/>
      <c r="AH145" s="1424"/>
    </row>
    <row r="146" spans="1:34" hidden="1">
      <c r="A146" s="227"/>
      <c r="B146" s="227"/>
      <c r="C146" s="227"/>
      <c r="D146" s="227"/>
      <c r="E146" s="227"/>
      <c r="F146" s="227"/>
      <c r="G146" s="227"/>
      <c r="H146" s="227"/>
      <c r="I146" s="227"/>
    </row>
    <row r="147" spans="1:34">
      <c r="A147" s="227"/>
      <c r="B147" s="227"/>
      <c r="C147" s="227"/>
      <c r="D147" s="227"/>
      <c r="E147" s="227"/>
      <c r="F147" s="227"/>
      <c r="G147" s="227"/>
      <c r="H147" s="227"/>
      <c r="I147" s="227"/>
    </row>
    <row r="148" spans="1:34">
      <c r="A148" s="1423" t="s">
        <v>864</v>
      </c>
      <c r="B148" s="1423"/>
      <c r="C148" s="1423"/>
      <c r="D148" s="1423"/>
      <c r="E148" s="1423"/>
      <c r="F148" s="1423"/>
      <c r="G148" s="1423"/>
      <c r="H148" s="1423"/>
      <c r="I148" s="1423"/>
      <c r="J148" s="1423"/>
      <c r="K148" s="1423"/>
      <c r="L148" s="1423"/>
      <c r="M148" s="1423"/>
      <c r="N148" s="1423"/>
      <c r="O148" s="1423"/>
      <c r="P148" s="1423"/>
      <c r="Q148" s="1423"/>
      <c r="R148" s="1423"/>
      <c r="S148" s="1423"/>
      <c r="T148" s="1423"/>
      <c r="U148" s="1423"/>
      <c r="V148" s="1423"/>
      <c r="W148" s="1423"/>
      <c r="X148" s="1423"/>
      <c r="Y148" s="1423"/>
      <c r="Z148" s="1423"/>
      <c r="AA148" s="1423"/>
      <c r="AB148" s="1423"/>
      <c r="AC148" s="1423"/>
      <c r="AD148" s="1423"/>
      <c r="AE148" s="1423"/>
      <c r="AF148" s="1423"/>
      <c r="AG148" s="1423"/>
      <c r="AH148" s="1423"/>
    </row>
    <row r="149" spans="1:34">
      <c r="A149" s="227"/>
      <c r="B149" s="227"/>
      <c r="C149" s="227"/>
      <c r="D149" s="227"/>
      <c r="E149" s="227"/>
      <c r="F149" s="227"/>
      <c r="G149" s="227"/>
      <c r="H149" s="227"/>
      <c r="I149" s="227"/>
    </row>
    <row r="150" spans="1:34">
      <c r="A150" s="227" t="s">
        <v>1597</v>
      </c>
      <c r="B150" s="227"/>
      <c r="C150" s="227"/>
      <c r="D150" s="227"/>
      <c r="E150" s="227"/>
      <c r="F150" s="227"/>
      <c r="G150" s="227"/>
      <c r="H150" s="227"/>
      <c r="I150" s="227"/>
    </row>
    <row r="151" spans="1:34">
      <c r="A151" s="227"/>
      <c r="B151" s="227"/>
      <c r="C151" s="227"/>
      <c r="D151" s="227"/>
      <c r="E151" s="227"/>
      <c r="F151" s="227"/>
      <c r="G151" s="227"/>
      <c r="H151" s="227"/>
      <c r="I151" s="227"/>
    </row>
    <row r="152" spans="1:34">
      <c r="A152" s="1423" t="s">
        <v>865</v>
      </c>
      <c r="B152" s="1423"/>
      <c r="C152" s="1423"/>
      <c r="D152" s="1423"/>
      <c r="E152" s="1423"/>
      <c r="F152" s="1423"/>
      <c r="G152" s="1423"/>
      <c r="H152" s="1423"/>
      <c r="I152" s="1423"/>
      <c r="J152" s="1423"/>
      <c r="K152" s="1423"/>
      <c r="L152" s="1423"/>
      <c r="M152" s="1423"/>
      <c r="N152" s="1423"/>
      <c r="O152" s="1423"/>
      <c r="P152" s="1423"/>
      <c r="Q152" s="1423"/>
      <c r="R152" s="1423"/>
      <c r="S152" s="1423"/>
      <c r="T152" s="1423"/>
      <c r="U152" s="1423"/>
      <c r="V152" s="1423"/>
      <c r="W152" s="1423"/>
      <c r="X152" s="1423"/>
      <c r="Y152" s="1423"/>
      <c r="Z152" s="1423"/>
      <c r="AA152" s="1423"/>
      <c r="AB152" s="1423"/>
      <c r="AC152" s="1423"/>
      <c r="AD152" s="1423"/>
      <c r="AE152" s="1423"/>
      <c r="AF152" s="1423"/>
      <c r="AG152" s="1423"/>
      <c r="AH152" s="1423"/>
    </row>
    <row r="153" spans="1:34">
      <c r="A153" s="227"/>
      <c r="B153" s="227"/>
      <c r="C153" s="227"/>
      <c r="D153" s="227"/>
      <c r="E153" s="227"/>
      <c r="F153" s="227"/>
      <c r="G153" s="227"/>
      <c r="H153" s="227"/>
      <c r="I153" s="227"/>
    </row>
    <row r="154" spans="1:34">
      <c r="A154" s="1422" t="s">
        <v>1598</v>
      </c>
      <c r="B154" s="1422"/>
      <c r="C154" s="1422"/>
      <c r="D154" s="1422"/>
      <c r="E154" s="1422"/>
      <c r="F154" s="1422"/>
      <c r="G154" s="1422"/>
      <c r="H154" s="1422"/>
      <c r="I154" s="1422"/>
      <c r="J154" s="1422"/>
      <c r="K154" s="1422"/>
      <c r="L154" s="1422"/>
      <c r="M154" s="1422"/>
      <c r="N154" s="1422"/>
      <c r="O154" s="1422"/>
      <c r="P154" s="1422"/>
      <c r="Q154" s="1422"/>
      <c r="R154" s="1422"/>
      <c r="S154" s="1422"/>
      <c r="T154" s="1422"/>
      <c r="U154" s="1422"/>
      <c r="V154" s="1422"/>
      <c r="W154" s="1422"/>
      <c r="X154" s="1422"/>
      <c r="Y154" s="1422"/>
      <c r="Z154" s="1422"/>
      <c r="AA154" s="1422"/>
      <c r="AB154" s="1422"/>
      <c r="AC154" s="1422"/>
      <c r="AD154" s="1422"/>
      <c r="AE154" s="1422"/>
      <c r="AF154" s="1422"/>
      <c r="AG154" s="1422"/>
      <c r="AH154" s="1422"/>
    </row>
    <row r="155" spans="1:34">
      <c r="A155" s="227"/>
      <c r="B155" s="227"/>
      <c r="C155" s="227"/>
      <c r="D155" s="227"/>
      <c r="E155" s="227"/>
      <c r="F155" s="227"/>
      <c r="G155" s="227"/>
      <c r="H155" s="227"/>
      <c r="I155" s="227"/>
    </row>
    <row r="156" spans="1:34">
      <c r="A156" s="227"/>
      <c r="B156" s="227"/>
      <c r="C156" s="227"/>
      <c r="D156" s="227"/>
      <c r="E156" s="227"/>
      <c r="F156" s="227"/>
      <c r="G156" s="227"/>
      <c r="H156" s="227"/>
      <c r="I156" s="227"/>
    </row>
    <row r="157" spans="1:34">
      <c r="A157" s="1423" t="s">
        <v>866</v>
      </c>
      <c r="B157" s="1423"/>
      <c r="C157" s="1423"/>
      <c r="D157" s="1423"/>
      <c r="E157" s="1423"/>
      <c r="F157" s="1423"/>
      <c r="G157" s="1423"/>
      <c r="H157" s="1423"/>
      <c r="I157" s="1423"/>
      <c r="J157" s="1423"/>
      <c r="K157" s="1423"/>
      <c r="L157" s="1423"/>
      <c r="M157" s="1423"/>
      <c r="N157" s="1423"/>
      <c r="O157" s="1423"/>
      <c r="P157" s="1423"/>
      <c r="Q157" s="1423"/>
      <c r="R157" s="1423"/>
      <c r="S157" s="1423"/>
      <c r="T157" s="1423"/>
      <c r="U157" s="1423"/>
      <c r="V157" s="1423"/>
      <c r="W157" s="1423"/>
      <c r="X157" s="1423"/>
      <c r="Y157" s="1423"/>
      <c r="Z157" s="1423"/>
      <c r="AA157" s="1423"/>
      <c r="AB157" s="1423"/>
      <c r="AC157" s="1423"/>
      <c r="AD157" s="1423"/>
      <c r="AE157" s="1423"/>
      <c r="AF157" s="1423"/>
      <c r="AG157" s="1423"/>
      <c r="AH157" s="1423"/>
    </row>
    <row r="158" spans="1:34">
      <c r="A158" s="227"/>
      <c r="B158" s="227"/>
      <c r="C158" s="227"/>
      <c r="D158" s="227"/>
      <c r="E158" s="227"/>
      <c r="F158" s="227"/>
      <c r="G158" s="227"/>
      <c r="H158" s="227"/>
      <c r="I158" s="227"/>
    </row>
    <row r="159" spans="1:34">
      <c r="A159" s="1422" t="s">
        <v>1599</v>
      </c>
      <c r="B159" s="1422"/>
      <c r="C159" s="1422"/>
      <c r="D159" s="1422"/>
      <c r="E159" s="1422"/>
      <c r="F159" s="1422"/>
      <c r="G159" s="1422"/>
      <c r="H159" s="1422"/>
      <c r="I159" s="1422"/>
      <c r="J159" s="1422"/>
      <c r="K159" s="1422"/>
      <c r="L159" s="1422"/>
      <c r="M159" s="1422"/>
      <c r="N159" s="1422"/>
      <c r="O159" s="1422"/>
      <c r="P159" s="1422"/>
      <c r="Q159" s="1422"/>
      <c r="R159" s="1422"/>
      <c r="S159" s="1422"/>
      <c r="T159" s="1422"/>
      <c r="U159" s="1422"/>
      <c r="V159" s="1422"/>
      <c r="W159" s="1422"/>
      <c r="X159" s="1422"/>
      <c r="Y159" s="1422"/>
      <c r="Z159" s="1422"/>
      <c r="AA159" s="1422"/>
      <c r="AB159" s="1422"/>
      <c r="AC159" s="1422"/>
      <c r="AD159" s="1422"/>
      <c r="AE159" s="1422"/>
      <c r="AF159" s="1422"/>
      <c r="AG159" s="1422"/>
      <c r="AH159" s="1422"/>
    </row>
    <row r="160" spans="1:34">
      <c r="A160" s="227"/>
      <c r="B160" s="227"/>
      <c r="C160" s="227"/>
      <c r="D160" s="227"/>
      <c r="E160" s="227"/>
      <c r="F160" s="227"/>
      <c r="G160" s="227"/>
      <c r="H160" s="227"/>
      <c r="I160" s="227"/>
    </row>
    <row r="161" spans="1:34" hidden="1">
      <c r="A161" s="1424"/>
      <c r="B161" s="1424"/>
      <c r="C161" s="1424"/>
      <c r="D161" s="1424"/>
      <c r="E161" s="1424"/>
      <c r="F161" s="1424"/>
      <c r="G161" s="1424"/>
      <c r="H161" s="1424"/>
      <c r="I161" s="1424"/>
      <c r="J161" s="1424"/>
      <c r="K161" s="1424"/>
      <c r="L161" s="1424"/>
      <c r="M161" s="1424"/>
      <c r="N161" s="1424"/>
      <c r="O161" s="1424"/>
      <c r="P161" s="1424"/>
      <c r="Q161" s="1424"/>
      <c r="R161" s="1424"/>
      <c r="S161" s="1424"/>
      <c r="T161" s="1424"/>
      <c r="U161" s="1424"/>
      <c r="V161" s="1424"/>
      <c r="W161" s="1424"/>
      <c r="X161" s="1424"/>
      <c r="Y161" s="1424"/>
      <c r="Z161" s="1424"/>
      <c r="AA161" s="1424"/>
      <c r="AB161" s="1424"/>
      <c r="AC161" s="1424"/>
      <c r="AD161" s="1424"/>
      <c r="AE161" s="1424"/>
      <c r="AF161" s="1424"/>
      <c r="AG161" s="1424"/>
      <c r="AH161" s="1424"/>
    </row>
    <row r="162" spans="1:34">
      <c r="A162" s="227"/>
      <c r="B162" s="227"/>
      <c r="C162" s="227"/>
      <c r="D162" s="227"/>
      <c r="E162" s="227"/>
      <c r="F162" s="227"/>
      <c r="G162" s="227"/>
      <c r="H162" s="227"/>
      <c r="I162" s="227"/>
    </row>
    <row r="163" spans="1:34">
      <c r="A163" s="1423" t="s">
        <v>867</v>
      </c>
      <c r="B163" s="1423"/>
      <c r="C163" s="1423"/>
      <c r="D163" s="1423"/>
      <c r="E163" s="1423"/>
      <c r="F163" s="1423"/>
      <c r="G163" s="1423"/>
      <c r="H163" s="1423"/>
      <c r="I163" s="1423"/>
      <c r="J163" s="1423"/>
      <c r="K163" s="1423"/>
      <c r="L163" s="1423"/>
      <c r="M163" s="1423"/>
      <c r="N163" s="1423"/>
      <c r="O163" s="1423"/>
      <c r="P163" s="1423"/>
      <c r="Q163" s="1423"/>
      <c r="R163" s="1423"/>
      <c r="S163" s="1423"/>
      <c r="T163" s="1423"/>
      <c r="U163" s="1423"/>
      <c r="V163" s="1423"/>
      <c r="W163" s="1423"/>
      <c r="X163" s="1423"/>
      <c r="Y163" s="1423"/>
      <c r="Z163" s="1423"/>
      <c r="AA163" s="1423"/>
      <c r="AB163" s="1423"/>
      <c r="AC163" s="1423"/>
      <c r="AD163" s="1423"/>
      <c r="AE163" s="1423"/>
      <c r="AF163" s="1423"/>
      <c r="AG163" s="1423"/>
      <c r="AH163" s="1423"/>
    </row>
    <row r="164" spans="1:34">
      <c r="A164" s="227"/>
      <c r="B164" s="227"/>
      <c r="C164" s="227"/>
      <c r="D164" s="227"/>
      <c r="E164" s="227"/>
      <c r="F164" s="227"/>
      <c r="G164" s="227"/>
      <c r="H164" s="227"/>
      <c r="I164" s="227"/>
    </row>
    <row r="165" spans="1:34" ht="13.5" customHeight="1">
      <c r="A165" s="1422" t="s">
        <v>1600</v>
      </c>
      <c r="B165" s="1422"/>
      <c r="C165" s="1422"/>
      <c r="D165" s="1422"/>
      <c r="E165" s="1422"/>
      <c r="F165" s="1422"/>
      <c r="G165" s="1422"/>
      <c r="H165" s="1422"/>
      <c r="I165" s="1422"/>
      <c r="J165" s="1422"/>
      <c r="K165" s="1422"/>
      <c r="L165" s="1422"/>
      <c r="M165" s="1422"/>
      <c r="N165" s="1422"/>
      <c r="O165" s="1422"/>
      <c r="P165" s="1422"/>
      <c r="Q165" s="1422"/>
      <c r="R165" s="1422"/>
      <c r="S165" s="1422"/>
      <c r="T165" s="1422"/>
      <c r="U165" s="1422"/>
      <c r="V165" s="1422"/>
      <c r="W165" s="1422"/>
      <c r="X165" s="1422"/>
      <c r="Y165" s="1422"/>
      <c r="Z165" s="1422"/>
      <c r="AA165" s="1422"/>
      <c r="AB165" s="1422"/>
      <c r="AC165" s="1422"/>
      <c r="AD165" s="1422"/>
      <c r="AE165" s="1422"/>
      <c r="AF165" s="1422"/>
      <c r="AG165" s="1422"/>
      <c r="AH165" s="1422"/>
    </row>
    <row r="166" spans="1:34">
      <c r="A166" s="227"/>
      <c r="B166" s="227"/>
      <c r="C166" s="227"/>
      <c r="D166" s="227"/>
      <c r="E166" s="227"/>
      <c r="F166" s="227"/>
      <c r="G166" s="227"/>
      <c r="H166" s="227"/>
      <c r="I166" s="227"/>
    </row>
    <row r="167" spans="1:34">
      <c r="A167" s="227"/>
      <c r="B167" s="227"/>
      <c r="C167" s="227"/>
      <c r="D167" s="227"/>
      <c r="E167" s="227"/>
      <c r="F167" s="227"/>
      <c r="G167" s="227"/>
      <c r="H167" s="227"/>
      <c r="I167" s="227"/>
    </row>
    <row r="168" spans="1:34">
      <c r="A168" s="1423" t="s">
        <v>868</v>
      </c>
      <c r="B168" s="1423"/>
      <c r="C168" s="1423"/>
      <c r="D168" s="1423"/>
      <c r="E168" s="1423"/>
      <c r="F168" s="1423"/>
      <c r="G168" s="1423"/>
      <c r="H168" s="1423"/>
      <c r="I168" s="1423"/>
      <c r="J168" s="1423"/>
      <c r="K168" s="1423"/>
      <c r="L168" s="1423"/>
      <c r="M168" s="1423"/>
      <c r="N168" s="1423"/>
      <c r="O168" s="1423"/>
      <c r="P168" s="1423"/>
      <c r="Q168" s="1423"/>
      <c r="R168" s="1423"/>
      <c r="S168" s="1423"/>
      <c r="T168" s="1423"/>
      <c r="U168" s="1423"/>
      <c r="V168" s="1423"/>
      <c r="W168" s="1423"/>
      <c r="X168" s="1423"/>
      <c r="Y168" s="1423"/>
      <c r="Z168" s="1423"/>
      <c r="AA168" s="1423"/>
      <c r="AB168" s="1423"/>
      <c r="AC168" s="1423"/>
      <c r="AD168" s="1423"/>
      <c r="AE168" s="1423"/>
      <c r="AF168" s="1423"/>
      <c r="AG168" s="1423"/>
      <c r="AH168" s="1423"/>
    </row>
    <row r="169" spans="1:34">
      <c r="A169" s="227"/>
      <c r="B169" s="227"/>
      <c r="C169" s="227"/>
      <c r="D169" s="227"/>
      <c r="E169" s="227"/>
      <c r="F169" s="227"/>
      <c r="G169" s="227"/>
      <c r="H169" s="227"/>
      <c r="I169" s="227"/>
    </row>
    <row r="170" spans="1:34" ht="33.75" customHeight="1">
      <c r="A170" s="1422" t="s">
        <v>869</v>
      </c>
      <c r="B170" s="1422"/>
      <c r="C170" s="1422"/>
      <c r="D170" s="1422"/>
      <c r="E170" s="1422"/>
      <c r="F170" s="1422"/>
      <c r="G170" s="1422"/>
      <c r="H170" s="1422"/>
      <c r="I170" s="1422"/>
      <c r="J170" s="1422"/>
      <c r="K170" s="1422"/>
      <c r="L170" s="1422"/>
      <c r="M170" s="1422"/>
      <c r="N170" s="1422"/>
      <c r="O170" s="1422"/>
      <c r="P170" s="1422"/>
      <c r="Q170" s="1422"/>
      <c r="R170" s="1422"/>
      <c r="S170" s="1422"/>
      <c r="T170" s="1422"/>
      <c r="U170" s="1422"/>
      <c r="V170" s="1422"/>
      <c r="W170" s="1422"/>
      <c r="X170" s="1422"/>
      <c r="Y170" s="1422"/>
      <c r="Z170" s="1422"/>
      <c r="AA170" s="1422"/>
      <c r="AB170" s="1422"/>
      <c r="AC170" s="1422"/>
      <c r="AD170" s="1422"/>
      <c r="AE170" s="1422"/>
      <c r="AF170" s="1422"/>
      <c r="AG170" s="1422"/>
      <c r="AH170" s="1422"/>
    </row>
    <row r="171" spans="1:34">
      <c r="A171" s="227"/>
      <c r="B171" s="227"/>
      <c r="C171" s="227"/>
      <c r="D171" s="227"/>
      <c r="E171" s="227"/>
      <c r="F171" s="227"/>
      <c r="G171" s="227"/>
      <c r="H171" s="227"/>
      <c r="I171" s="227"/>
    </row>
    <row r="172" spans="1:34">
      <c r="A172" s="1423" t="s">
        <v>870</v>
      </c>
      <c r="B172" s="1423"/>
      <c r="C172" s="1423"/>
      <c r="D172" s="1423"/>
      <c r="E172" s="1423"/>
      <c r="F172" s="1423"/>
      <c r="G172" s="1423"/>
      <c r="H172" s="1423"/>
      <c r="I172" s="1423"/>
      <c r="J172" s="1423"/>
      <c r="K172" s="1423"/>
      <c r="L172" s="1423"/>
      <c r="M172" s="1423"/>
      <c r="N172" s="1423"/>
      <c r="O172" s="1423"/>
      <c r="P172" s="1423"/>
      <c r="Q172" s="1423"/>
      <c r="R172" s="1423"/>
      <c r="S172" s="1423"/>
      <c r="T172" s="1423"/>
      <c r="U172" s="1423"/>
      <c r="V172" s="1423"/>
      <c r="W172" s="1423"/>
      <c r="X172" s="1423"/>
      <c r="Y172" s="1423"/>
      <c r="Z172" s="1423"/>
      <c r="AA172" s="1423"/>
      <c r="AB172" s="1423"/>
      <c r="AC172" s="1423"/>
      <c r="AD172" s="1423"/>
      <c r="AE172" s="1423"/>
      <c r="AF172" s="1423"/>
      <c r="AG172" s="1423"/>
      <c r="AH172" s="1423"/>
    </row>
    <row r="173" spans="1:34">
      <c r="A173" s="227"/>
      <c r="B173" s="227"/>
      <c r="C173" s="227"/>
      <c r="D173" s="227"/>
      <c r="E173" s="227"/>
      <c r="F173" s="227"/>
      <c r="G173" s="227"/>
      <c r="H173" s="227"/>
      <c r="I173" s="227"/>
    </row>
    <row r="174" spans="1:34" ht="14.25" customHeight="1">
      <c r="A174" s="1422" t="s">
        <v>1601</v>
      </c>
      <c r="B174" s="1422"/>
      <c r="C174" s="1422"/>
      <c r="D174" s="1422"/>
      <c r="E174" s="1422"/>
      <c r="F174" s="1422"/>
      <c r="G174" s="1422"/>
      <c r="H174" s="1422"/>
      <c r="I174" s="1422"/>
      <c r="J174" s="1422"/>
      <c r="K174" s="1422"/>
      <c r="L174" s="1422"/>
      <c r="M174" s="1422"/>
      <c r="N174" s="1422"/>
      <c r="O174" s="1422"/>
      <c r="P174" s="1422"/>
      <c r="Q174" s="1422"/>
      <c r="R174" s="1422"/>
      <c r="S174" s="1422"/>
      <c r="T174" s="1422"/>
      <c r="U174" s="1422"/>
      <c r="V174" s="1422"/>
      <c r="W174" s="1422"/>
      <c r="X174" s="1422"/>
      <c r="Y174" s="1422"/>
      <c r="Z174" s="1422"/>
      <c r="AA174" s="1422"/>
      <c r="AB174" s="1422"/>
      <c r="AC174" s="1422"/>
      <c r="AD174" s="1422"/>
      <c r="AE174" s="1422"/>
      <c r="AF174" s="1422"/>
      <c r="AG174" s="1422"/>
      <c r="AH174" s="1422"/>
    </row>
    <row r="175" spans="1:34">
      <c r="A175" s="227"/>
      <c r="B175" s="227"/>
      <c r="C175" s="227"/>
      <c r="D175" s="227"/>
      <c r="E175" s="227"/>
      <c r="F175" s="227"/>
      <c r="G175" s="227"/>
      <c r="H175" s="227"/>
      <c r="I175" s="227"/>
    </row>
    <row r="176" spans="1:34" ht="29.25" customHeight="1">
      <c r="A176" s="1422" t="s">
        <v>871</v>
      </c>
      <c r="B176" s="1422"/>
      <c r="C176" s="1422"/>
      <c r="D176" s="1422"/>
      <c r="E176" s="1422"/>
      <c r="F176" s="1422"/>
      <c r="G176" s="1422"/>
      <c r="H176" s="1422"/>
      <c r="I176" s="1422"/>
      <c r="J176" s="1422"/>
      <c r="K176" s="1422"/>
      <c r="L176" s="1422"/>
      <c r="M176" s="1422"/>
      <c r="N176" s="1422"/>
      <c r="O176" s="1422"/>
      <c r="P176" s="1422"/>
      <c r="Q176" s="1422"/>
      <c r="R176" s="1422"/>
      <c r="S176" s="1422"/>
      <c r="T176" s="1422"/>
      <c r="U176" s="1422"/>
      <c r="V176" s="1422"/>
      <c r="W176" s="1422"/>
      <c r="X176" s="1422"/>
      <c r="Y176" s="1422"/>
      <c r="Z176" s="1422"/>
      <c r="AA176" s="1422"/>
      <c r="AB176" s="1422"/>
      <c r="AC176" s="1422"/>
      <c r="AD176" s="1422"/>
      <c r="AE176" s="1422"/>
      <c r="AF176" s="1422"/>
      <c r="AG176" s="1422"/>
      <c r="AH176" s="1422"/>
    </row>
    <row r="177" spans="1:35">
      <c r="A177" s="227"/>
      <c r="B177" s="227"/>
      <c r="C177" s="227"/>
      <c r="D177" s="227"/>
      <c r="E177" s="227"/>
      <c r="F177" s="227"/>
      <c r="G177" s="227"/>
      <c r="H177" s="227"/>
      <c r="I177" s="227"/>
    </row>
    <row r="178" spans="1:35">
      <c r="A178" s="1423" t="s">
        <v>872</v>
      </c>
      <c r="B178" s="1423"/>
      <c r="C178" s="1423"/>
      <c r="D178" s="1423"/>
      <c r="E178" s="1423"/>
      <c r="F178" s="1423"/>
      <c r="G178" s="1423"/>
      <c r="H178" s="1423"/>
      <c r="I178" s="1423"/>
      <c r="J178" s="1423"/>
      <c r="K178" s="1423"/>
      <c r="L178" s="1423"/>
      <c r="M178" s="1423"/>
      <c r="N178" s="1423"/>
      <c r="O178" s="1423"/>
      <c r="P178" s="1423"/>
      <c r="Q178" s="1423"/>
      <c r="R178" s="1423"/>
      <c r="S178" s="1423"/>
      <c r="T178" s="1423"/>
      <c r="U178" s="1423"/>
      <c r="V178" s="1423"/>
      <c r="W178" s="1423"/>
      <c r="X178" s="1423"/>
      <c r="Y178" s="1423"/>
      <c r="Z178" s="1423"/>
      <c r="AA178" s="1423"/>
      <c r="AB178" s="1423"/>
      <c r="AC178" s="1423"/>
      <c r="AD178" s="1423"/>
      <c r="AE178" s="1423"/>
      <c r="AF178" s="1423"/>
      <c r="AG178" s="1423"/>
      <c r="AH178" s="1423"/>
    </row>
    <row r="179" spans="1:35">
      <c r="A179" s="227"/>
      <c r="B179" s="227"/>
      <c r="C179" s="227"/>
      <c r="D179" s="227"/>
      <c r="E179" s="227"/>
      <c r="F179" s="227"/>
      <c r="G179" s="227"/>
      <c r="H179" s="227"/>
      <c r="I179" s="227"/>
    </row>
    <row r="180" spans="1:35" ht="35.25" customHeight="1">
      <c r="A180" s="1422" t="s">
        <v>873</v>
      </c>
      <c r="B180" s="1422"/>
      <c r="C180" s="1422"/>
      <c r="D180" s="1422"/>
      <c r="E180" s="1422"/>
      <c r="F180" s="1422"/>
      <c r="G180" s="1422"/>
      <c r="H180" s="1422"/>
      <c r="I180" s="1422"/>
      <c r="J180" s="1422"/>
      <c r="K180" s="1422"/>
      <c r="L180" s="1422"/>
      <c r="M180" s="1422"/>
      <c r="N180" s="1422"/>
      <c r="O180" s="1422"/>
      <c r="P180" s="1422"/>
      <c r="Q180" s="1422"/>
      <c r="R180" s="1422"/>
      <c r="S180" s="1422"/>
      <c r="T180" s="1422"/>
      <c r="U180" s="1422"/>
      <c r="V180" s="1422"/>
      <c r="W180" s="1422"/>
      <c r="X180" s="1422"/>
      <c r="Y180" s="1422"/>
      <c r="Z180" s="1422"/>
      <c r="AA180" s="1422"/>
      <c r="AB180" s="1422"/>
      <c r="AC180" s="1422"/>
      <c r="AD180" s="1422"/>
      <c r="AE180" s="1422"/>
      <c r="AF180" s="1422"/>
      <c r="AG180" s="1422"/>
      <c r="AH180" s="1422"/>
    </row>
    <row r="181" spans="1:35">
      <c r="A181" s="227"/>
      <c r="B181" s="227"/>
      <c r="C181" s="227"/>
      <c r="D181" s="227"/>
      <c r="E181" s="227"/>
      <c r="F181" s="227"/>
      <c r="G181" s="227"/>
      <c r="H181" s="227"/>
      <c r="I181" s="227"/>
    </row>
    <row r="182" spans="1:35" hidden="1">
      <c r="A182" s="1420" t="s">
        <v>874</v>
      </c>
      <c r="B182" s="1420"/>
      <c r="C182" s="1420"/>
      <c r="D182" s="1420"/>
      <c r="E182" s="1420"/>
      <c r="F182" s="1420"/>
      <c r="G182" s="1420"/>
      <c r="H182" s="1420"/>
      <c r="I182" s="1420"/>
      <c r="J182" s="1420"/>
      <c r="K182" s="1420"/>
      <c r="L182" s="1420"/>
      <c r="M182" s="1420"/>
      <c r="N182" s="1420"/>
      <c r="O182" s="1420"/>
      <c r="P182" s="1420"/>
      <c r="Q182" s="1420"/>
      <c r="R182" s="1420"/>
      <c r="S182" s="1420"/>
      <c r="T182" s="1420"/>
      <c r="U182" s="1420"/>
      <c r="V182" s="1420"/>
      <c r="W182" s="1420"/>
      <c r="X182" s="1420"/>
      <c r="Y182" s="1420"/>
      <c r="Z182" s="1420"/>
      <c r="AA182" s="1420"/>
      <c r="AB182" s="1420"/>
      <c r="AC182" s="1420"/>
      <c r="AD182" s="1420"/>
      <c r="AE182" s="1420"/>
      <c r="AF182" s="1420"/>
      <c r="AG182" s="1420"/>
      <c r="AH182" s="1420"/>
      <c r="AI182" s="352" t="s">
        <v>1645</v>
      </c>
    </row>
    <row r="183" spans="1:35" hidden="1">
      <c r="A183" s="349"/>
      <c r="B183" s="349"/>
      <c r="C183" s="349"/>
      <c r="D183" s="349"/>
      <c r="E183" s="349"/>
      <c r="F183" s="349"/>
      <c r="G183" s="349"/>
      <c r="H183" s="349"/>
      <c r="I183" s="349"/>
      <c r="J183" s="346"/>
      <c r="K183" s="346"/>
      <c r="L183" s="346"/>
      <c r="M183" s="346"/>
      <c r="N183" s="346"/>
      <c r="O183" s="346"/>
      <c r="P183" s="346"/>
      <c r="Q183" s="346"/>
      <c r="R183" s="346"/>
      <c r="S183" s="346"/>
      <c r="T183" s="346"/>
      <c r="U183" s="346"/>
      <c r="V183" s="346"/>
      <c r="W183" s="346"/>
      <c r="X183" s="346"/>
      <c r="Y183" s="346"/>
      <c r="Z183" s="346"/>
      <c r="AA183" s="346"/>
      <c r="AB183" s="346"/>
      <c r="AC183" s="346"/>
      <c r="AD183" s="346"/>
      <c r="AE183" s="346"/>
      <c r="AF183" s="346"/>
      <c r="AG183" s="346"/>
      <c r="AH183" s="346"/>
    </row>
    <row r="184" spans="1:35" ht="39" hidden="1" customHeight="1">
      <c r="A184" s="1421" t="s">
        <v>875</v>
      </c>
      <c r="B184" s="1421"/>
      <c r="C184" s="1421"/>
      <c r="D184" s="1421"/>
      <c r="E184" s="1421"/>
      <c r="F184" s="1421"/>
      <c r="G184" s="1421"/>
      <c r="H184" s="1421"/>
      <c r="I184" s="1421"/>
      <c r="J184" s="1421"/>
      <c r="K184" s="1421"/>
      <c r="L184" s="1421"/>
      <c r="M184" s="1421"/>
      <c r="N184" s="1421"/>
      <c r="O184" s="1421"/>
      <c r="P184" s="1421"/>
      <c r="Q184" s="1421"/>
      <c r="R184" s="1421"/>
      <c r="S184" s="1421"/>
      <c r="T184" s="1421"/>
      <c r="U184" s="1421"/>
      <c r="V184" s="1421"/>
      <c r="W184" s="1421"/>
      <c r="X184" s="1421"/>
      <c r="Y184" s="1421"/>
      <c r="Z184" s="1421"/>
      <c r="AA184" s="1421"/>
      <c r="AB184" s="1421"/>
      <c r="AC184" s="1421"/>
      <c r="AD184" s="1421"/>
      <c r="AE184" s="1421"/>
      <c r="AF184" s="1421"/>
      <c r="AG184" s="1421"/>
      <c r="AH184" s="1421"/>
    </row>
    <row r="185" spans="1:35" hidden="1">
      <c r="A185" s="227"/>
      <c r="B185" s="227"/>
      <c r="C185" s="227"/>
      <c r="D185" s="227"/>
      <c r="E185" s="227"/>
      <c r="F185" s="227"/>
      <c r="G185" s="227"/>
      <c r="H185" s="227"/>
      <c r="I185" s="227"/>
    </row>
    <row r="186" spans="1:35">
      <c r="A186" s="1423" t="s">
        <v>1655</v>
      </c>
      <c r="B186" s="1423"/>
      <c r="C186" s="1423"/>
      <c r="D186" s="1423"/>
      <c r="E186" s="1423"/>
      <c r="F186" s="1423"/>
      <c r="G186" s="1423"/>
      <c r="H186" s="1423"/>
      <c r="I186" s="1423"/>
      <c r="J186" s="1423"/>
      <c r="K186" s="1423"/>
      <c r="L186" s="1423"/>
      <c r="M186" s="1423"/>
      <c r="N186" s="1423"/>
      <c r="O186" s="1423"/>
      <c r="P186" s="1423"/>
      <c r="Q186" s="1423"/>
      <c r="R186" s="1423"/>
      <c r="S186" s="1423"/>
      <c r="T186" s="1423"/>
      <c r="U186" s="1423"/>
      <c r="V186" s="1423"/>
      <c r="W186" s="1423"/>
      <c r="X186" s="1423"/>
      <c r="Y186" s="1423"/>
      <c r="Z186" s="1423"/>
      <c r="AA186" s="1423"/>
      <c r="AB186" s="1423"/>
      <c r="AC186" s="1423"/>
      <c r="AD186" s="1423"/>
      <c r="AE186" s="1423"/>
      <c r="AF186" s="1423"/>
      <c r="AG186" s="1423"/>
      <c r="AH186" s="1423"/>
    </row>
    <row r="187" spans="1:35">
      <c r="A187" s="227"/>
      <c r="B187" s="227"/>
      <c r="C187" s="227"/>
      <c r="D187" s="227"/>
      <c r="E187" s="227"/>
      <c r="F187" s="227"/>
      <c r="G187" s="227"/>
      <c r="H187" s="227"/>
      <c r="I187" s="227"/>
    </row>
    <row r="188" spans="1:35" ht="30" customHeight="1">
      <c r="A188" s="1422" t="s">
        <v>1602</v>
      </c>
      <c r="B188" s="1422"/>
      <c r="C188" s="1422"/>
      <c r="D188" s="1422"/>
      <c r="E188" s="1422"/>
      <c r="F188" s="1422"/>
      <c r="G188" s="1422"/>
      <c r="H188" s="1422"/>
      <c r="I188" s="1422"/>
      <c r="J188" s="1422"/>
      <c r="K188" s="1422"/>
      <c r="L188" s="1422"/>
      <c r="M188" s="1422"/>
      <c r="N188" s="1422"/>
      <c r="O188" s="1422"/>
      <c r="P188" s="1422"/>
      <c r="Q188" s="1422"/>
      <c r="R188" s="1422"/>
      <c r="S188" s="1422"/>
      <c r="T188" s="1422"/>
      <c r="U188" s="1422"/>
      <c r="V188" s="1422"/>
      <c r="W188" s="1422"/>
      <c r="X188" s="1422"/>
      <c r="Y188" s="1422"/>
      <c r="Z188" s="1422"/>
      <c r="AA188" s="1422"/>
      <c r="AB188" s="1422"/>
      <c r="AC188" s="1422"/>
      <c r="AD188" s="1422"/>
      <c r="AE188" s="1422"/>
      <c r="AF188" s="1422"/>
      <c r="AG188" s="1422"/>
      <c r="AH188" s="1422"/>
    </row>
    <row r="189" spans="1:35">
      <c r="A189" s="227"/>
      <c r="B189" s="227"/>
      <c r="C189" s="227"/>
      <c r="D189" s="227"/>
      <c r="E189" s="227"/>
      <c r="F189" s="227"/>
      <c r="G189" s="227"/>
      <c r="H189" s="227"/>
      <c r="I189" s="227"/>
    </row>
    <row r="190" spans="1:35" ht="42" customHeight="1">
      <c r="A190" s="1422" t="s">
        <v>1606</v>
      </c>
      <c r="B190" s="1422"/>
      <c r="C190" s="1422"/>
      <c r="D190" s="1422"/>
      <c r="E190" s="1422"/>
      <c r="F190" s="1422"/>
      <c r="G190" s="1422"/>
      <c r="H190" s="1422"/>
      <c r="I190" s="1422"/>
      <c r="J190" s="1422"/>
      <c r="K190" s="1422"/>
      <c r="L190" s="1422"/>
      <c r="M190" s="1422"/>
      <c r="N190" s="1422"/>
      <c r="O190" s="1422"/>
      <c r="P190" s="1422"/>
      <c r="Q190" s="1422"/>
      <c r="R190" s="1422"/>
      <c r="S190" s="1422"/>
      <c r="T190" s="1422"/>
      <c r="U190" s="1422"/>
      <c r="V190" s="1422"/>
      <c r="W190" s="1422"/>
      <c r="X190" s="1422"/>
      <c r="Y190" s="1422"/>
      <c r="Z190" s="1422"/>
      <c r="AA190" s="1422"/>
      <c r="AB190" s="1422"/>
      <c r="AC190" s="1422"/>
      <c r="AD190" s="1422"/>
      <c r="AE190" s="1422"/>
      <c r="AF190" s="1422"/>
      <c r="AG190" s="1422"/>
      <c r="AH190" s="1422"/>
    </row>
    <row r="191" spans="1:35">
      <c r="A191" s="227"/>
      <c r="B191" s="227"/>
      <c r="C191" s="227"/>
      <c r="D191" s="227"/>
      <c r="E191" s="227"/>
      <c r="F191" s="227"/>
      <c r="G191" s="227"/>
      <c r="H191" s="227"/>
      <c r="I191" s="227"/>
    </row>
    <row r="192" spans="1:35">
      <c r="A192" s="1422" t="s">
        <v>1603</v>
      </c>
      <c r="B192" s="1422"/>
      <c r="C192" s="1422"/>
      <c r="D192" s="1422"/>
      <c r="E192" s="1422"/>
      <c r="F192" s="1422"/>
      <c r="G192" s="1422"/>
      <c r="H192" s="1422"/>
      <c r="I192" s="1422"/>
      <c r="J192" s="1422"/>
      <c r="K192" s="1422"/>
      <c r="L192" s="1422"/>
      <c r="M192" s="1422"/>
      <c r="N192" s="1422"/>
      <c r="O192" s="1422"/>
      <c r="P192" s="1422"/>
      <c r="Q192" s="1422"/>
      <c r="R192" s="1422"/>
      <c r="S192" s="1422"/>
      <c r="T192" s="1422"/>
      <c r="U192" s="1422"/>
      <c r="V192" s="1422"/>
      <c r="W192" s="1422"/>
      <c r="X192" s="1422"/>
      <c r="Y192" s="1422"/>
      <c r="Z192" s="1422"/>
      <c r="AA192" s="1422"/>
      <c r="AB192" s="1422"/>
      <c r="AC192" s="1422"/>
      <c r="AD192" s="1422"/>
      <c r="AE192" s="1422"/>
      <c r="AF192" s="1422"/>
      <c r="AG192" s="1422"/>
      <c r="AH192" s="1422"/>
    </row>
    <row r="193" spans="1:34">
      <c r="A193" s="305"/>
      <c r="B193" s="305"/>
      <c r="C193" s="305"/>
      <c r="D193" s="305"/>
      <c r="E193" s="305"/>
      <c r="F193" s="305"/>
      <c r="G193" s="305"/>
      <c r="H193" s="305"/>
      <c r="I193" s="305"/>
      <c r="J193" s="305"/>
      <c r="K193" s="305"/>
      <c r="L193" s="305"/>
      <c r="M193" s="305"/>
      <c r="N193" s="305"/>
      <c r="O193" s="305"/>
      <c r="P193" s="305"/>
      <c r="Q193" s="305"/>
      <c r="R193" s="305"/>
      <c r="S193" s="305"/>
      <c r="T193" s="305"/>
      <c r="U193" s="305"/>
      <c r="V193" s="305"/>
      <c r="W193" s="305"/>
      <c r="X193" s="305"/>
      <c r="Y193" s="305"/>
      <c r="Z193" s="305"/>
      <c r="AA193" s="305"/>
      <c r="AB193" s="305"/>
      <c r="AC193" s="305"/>
      <c r="AD193" s="305"/>
      <c r="AE193" s="305"/>
      <c r="AF193" s="305"/>
      <c r="AG193" s="305"/>
      <c r="AH193" s="305"/>
    </row>
    <row r="194" spans="1:34">
      <c r="A194" s="227" t="s">
        <v>1604</v>
      </c>
      <c r="B194" s="227"/>
      <c r="C194" s="227"/>
      <c r="D194" s="227"/>
      <c r="E194" s="227"/>
      <c r="F194" s="227"/>
      <c r="G194" s="227"/>
      <c r="H194" s="227"/>
      <c r="I194" s="227"/>
    </row>
    <row r="195" spans="1:34">
      <c r="A195" s="227" t="s">
        <v>1605</v>
      </c>
      <c r="B195" s="227"/>
      <c r="C195" s="227"/>
      <c r="D195" s="227"/>
      <c r="E195" s="227"/>
      <c r="F195" s="227"/>
      <c r="G195" s="227"/>
      <c r="H195" s="227"/>
      <c r="I195" s="227"/>
    </row>
    <row r="196" spans="1:34">
      <c r="A196" s="227"/>
      <c r="B196" s="227"/>
      <c r="C196" s="227"/>
      <c r="D196" s="227"/>
      <c r="E196" s="227"/>
      <c r="F196" s="227"/>
      <c r="G196" s="227"/>
      <c r="H196" s="227"/>
      <c r="I196" s="227"/>
    </row>
    <row r="197" spans="1:34" hidden="1">
      <c r="A197" s="227"/>
      <c r="B197" s="227"/>
      <c r="C197" s="227"/>
      <c r="D197" s="227"/>
      <c r="E197" s="227"/>
      <c r="F197" s="227"/>
      <c r="G197" s="227"/>
      <c r="H197" s="227"/>
      <c r="I197" s="227"/>
    </row>
    <row r="198" spans="1:34" hidden="1">
      <c r="A198" s="227"/>
      <c r="B198" s="227"/>
      <c r="C198" s="227"/>
      <c r="D198" s="227"/>
      <c r="E198" s="227"/>
      <c r="F198" s="227"/>
      <c r="G198" s="227"/>
      <c r="H198" s="227"/>
      <c r="I198" s="227"/>
    </row>
    <row r="199" spans="1:34" hidden="1">
      <c r="A199" s="227"/>
      <c r="B199" s="227"/>
      <c r="C199" s="227"/>
      <c r="D199" s="227"/>
      <c r="E199" s="227"/>
      <c r="F199" s="227"/>
      <c r="G199" s="227"/>
      <c r="H199" s="227"/>
      <c r="I199" s="227"/>
    </row>
    <row r="200" spans="1:34" hidden="1">
      <c r="A200" s="227"/>
      <c r="B200" s="227"/>
      <c r="C200" s="227"/>
      <c r="D200" s="227"/>
      <c r="E200" s="227"/>
      <c r="F200" s="227"/>
      <c r="G200" s="227"/>
      <c r="H200" s="227"/>
      <c r="I200" s="227"/>
    </row>
    <row r="201" spans="1:34" hidden="1">
      <c r="A201" s="227"/>
      <c r="B201" s="227"/>
      <c r="C201" s="227"/>
      <c r="D201" s="227"/>
      <c r="E201" s="227"/>
      <c r="F201" s="227"/>
      <c r="G201" s="227"/>
      <c r="H201" s="227"/>
      <c r="I201" s="227"/>
    </row>
    <row r="202" spans="1:34" hidden="1">
      <c r="A202" s="227"/>
      <c r="B202" s="227"/>
      <c r="C202" s="227"/>
      <c r="D202" s="227"/>
      <c r="E202" s="227"/>
      <c r="F202" s="227"/>
      <c r="G202" s="227"/>
      <c r="H202" s="227"/>
      <c r="I202" s="227"/>
    </row>
    <row r="203" spans="1:34" hidden="1">
      <c r="A203" s="227"/>
      <c r="B203" s="227"/>
      <c r="C203" s="227"/>
      <c r="D203" s="227"/>
      <c r="E203" s="227"/>
      <c r="F203" s="227"/>
      <c r="G203" s="227"/>
      <c r="H203" s="227"/>
      <c r="I203" s="227"/>
    </row>
    <row r="204" spans="1:34" hidden="1">
      <c r="A204" s="227"/>
      <c r="B204" s="227"/>
      <c r="C204" s="227"/>
      <c r="D204" s="227"/>
      <c r="E204" s="227"/>
      <c r="F204" s="227"/>
      <c r="G204" s="227"/>
      <c r="H204" s="227"/>
      <c r="I204" s="227"/>
    </row>
    <row r="205" spans="1:34" hidden="1">
      <c r="A205" s="227"/>
      <c r="B205" s="227"/>
      <c r="C205" s="227"/>
      <c r="D205" s="227"/>
      <c r="E205" s="227"/>
      <c r="F205" s="227"/>
      <c r="G205" s="227"/>
      <c r="H205" s="227"/>
      <c r="I205" s="227"/>
    </row>
    <row r="206" spans="1:34" hidden="1">
      <c r="A206" s="227"/>
      <c r="B206" s="227"/>
      <c r="C206" s="227"/>
      <c r="D206" s="227"/>
      <c r="E206" s="227"/>
      <c r="F206" s="227"/>
      <c r="G206" s="227"/>
      <c r="H206" s="227"/>
      <c r="I206" s="227"/>
    </row>
    <row r="207" spans="1:34" hidden="1">
      <c r="A207" s="227"/>
      <c r="B207" s="227"/>
      <c r="C207" s="227"/>
      <c r="D207" s="227"/>
      <c r="E207" s="227"/>
      <c r="F207" s="227"/>
      <c r="G207" s="227"/>
      <c r="H207" s="227"/>
      <c r="I207" s="227"/>
    </row>
    <row r="208" spans="1:34" hidden="1">
      <c r="A208" s="227"/>
      <c r="B208" s="227"/>
      <c r="C208" s="227"/>
      <c r="D208" s="227"/>
      <c r="E208" s="227"/>
      <c r="F208" s="227"/>
      <c r="G208" s="227"/>
      <c r="H208" s="227"/>
      <c r="I208" s="227"/>
    </row>
    <row r="209" spans="1:35" hidden="1">
      <c r="A209" s="227"/>
      <c r="B209" s="227"/>
      <c r="C209" s="227"/>
      <c r="D209" s="227"/>
      <c r="E209" s="227"/>
      <c r="F209" s="227"/>
      <c r="G209" s="227"/>
      <c r="H209" s="227"/>
      <c r="I209" s="227"/>
    </row>
    <row r="210" spans="1:35">
      <c r="A210" s="1423" t="s">
        <v>1656</v>
      </c>
      <c r="B210" s="1423"/>
      <c r="C210" s="1423"/>
      <c r="D210" s="1423"/>
      <c r="E210" s="1423"/>
      <c r="F210" s="1423"/>
      <c r="G210" s="1423"/>
      <c r="H210" s="1423"/>
      <c r="I210" s="1423"/>
      <c r="J210" s="1423"/>
      <c r="K210" s="1423"/>
      <c r="L210" s="1423"/>
      <c r="M210" s="1423"/>
      <c r="N210" s="1423"/>
      <c r="O210" s="1423"/>
      <c r="P210" s="1423"/>
      <c r="Q210" s="1423"/>
      <c r="R210" s="1423"/>
      <c r="S210" s="1423"/>
      <c r="T210" s="1423"/>
      <c r="U210" s="1423"/>
      <c r="V210" s="1423"/>
      <c r="W210" s="1423"/>
      <c r="X210" s="1423"/>
      <c r="Y210" s="1423"/>
      <c r="Z210" s="1423"/>
      <c r="AA210" s="1423"/>
      <c r="AB210" s="1423"/>
      <c r="AC210" s="1423"/>
      <c r="AD210" s="1423"/>
      <c r="AE210" s="1423"/>
      <c r="AF210" s="1423"/>
      <c r="AG210" s="1423"/>
      <c r="AH210" s="1423"/>
    </row>
    <row r="211" spans="1:35">
      <c r="A211" s="227"/>
      <c r="B211" s="227"/>
      <c r="C211" s="227"/>
      <c r="D211" s="227"/>
      <c r="E211" s="227"/>
      <c r="F211" s="227"/>
      <c r="G211" s="227"/>
      <c r="H211" s="227"/>
      <c r="I211" s="227"/>
    </row>
    <row r="212" spans="1:35" ht="42.75" customHeight="1">
      <c r="A212" s="1422" t="s">
        <v>876</v>
      </c>
      <c r="B212" s="1422"/>
      <c r="C212" s="1422"/>
      <c r="D212" s="1422"/>
      <c r="E212" s="1422"/>
      <c r="F212" s="1422"/>
      <c r="G212" s="1422"/>
      <c r="H212" s="1422"/>
      <c r="I212" s="1422"/>
      <c r="J212" s="1422"/>
      <c r="K212" s="1422"/>
      <c r="L212" s="1422"/>
      <c r="M212" s="1422"/>
      <c r="N212" s="1422"/>
      <c r="O212" s="1422"/>
      <c r="P212" s="1422"/>
      <c r="Q212" s="1422"/>
      <c r="R212" s="1422"/>
      <c r="S212" s="1422"/>
      <c r="T212" s="1422"/>
      <c r="U212" s="1422"/>
      <c r="V212" s="1422"/>
      <c r="W212" s="1422"/>
      <c r="X212" s="1422"/>
      <c r="Y212" s="1422"/>
      <c r="Z212" s="1422"/>
      <c r="AA212" s="1422"/>
      <c r="AB212" s="1422"/>
      <c r="AC212" s="1422"/>
      <c r="AD212" s="1422"/>
      <c r="AE212" s="1422"/>
      <c r="AF212" s="1422"/>
      <c r="AG212" s="1422"/>
      <c r="AH212" s="1422"/>
    </row>
    <row r="213" spans="1:35">
      <c r="A213" s="227"/>
      <c r="B213" s="227"/>
      <c r="C213" s="227"/>
      <c r="D213" s="227"/>
      <c r="E213" s="227"/>
      <c r="F213" s="227"/>
      <c r="G213" s="227"/>
      <c r="H213" s="227"/>
      <c r="I213" s="227"/>
    </row>
    <row r="214" spans="1:35" ht="56.25" customHeight="1">
      <c r="A214" s="1422" t="s">
        <v>877</v>
      </c>
      <c r="B214" s="1422"/>
      <c r="C214" s="1422"/>
      <c r="D214" s="1422"/>
      <c r="E214" s="1422"/>
      <c r="F214" s="1422"/>
      <c r="G214" s="1422"/>
      <c r="H214" s="1422"/>
      <c r="I214" s="1422"/>
      <c r="J214" s="1422"/>
      <c r="K214" s="1422"/>
      <c r="L214" s="1422"/>
      <c r="M214" s="1422"/>
      <c r="N214" s="1422"/>
      <c r="O214" s="1422"/>
      <c r="P214" s="1422"/>
      <c r="Q214" s="1422"/>
      <c r="R214" s="1422"/>
      <c r="S214" s="1422"/>
      <c r="T214" s="1422"/>
      <c r="U214" s="1422"/>
      <c r="V214" s="1422"/>
      <c r="W214" s="1422"/>
      <c r="X214" s="1422"/>
      <c r="Y214" s="1422"/>
      <c r="Z214" s="1422"/>
      <c r="AA214" s="1422"/>
      <c r="AB214" s="1422"/>
      <c r="AC214" s="1422"/>
      <c r="AD214" s="1422"/>
      <c r="AE214" s="1422"/>
      <c r="AF214" s="1422"/>
      <c r="AG214" s="1422"/>
      <c r="AH214" s="1422"/>
    </row>
    <row r="215" spans="1:35">
      <c r="A215" s="227"/>
      <c r="B215" s="227"/>
      <c r="C215" s="227"/>
      <c r="D215" s="227"/>
      <c r="E215" s="227"/>
      <c r="F215" s="227"/>
      <c r="G215" s="227"/>
      <c r="H215" s="227"/>
      <c r="I215" s="227"/>
    </row>
    <row r="216" spans="1:35" ht="50.25" customHeight="1">
      <c r="A216" s="1422" t="s">
        <v>878</v>
      </c>
      <c r="B216" s="1422"/>
      <c r="C216" s="1422"/>
      <c r="D216" s="1422"/>
      <c r="E216" s="1422"/>
      <c r="F216" s="1422"/>
      <c r="G216" s="1422"/>
      <c r="H216" s="1422"/>
      <c r="I216" s="1422"/>
      <c r="J216" s="1422"/>
      <c r="K216" s="1422"/>
      <c r="L216" s="1422"/>
      <c r="M216" s="1422"/>
      <c r="N216" s="1422"/>
      <c r="O216" s="1422"/>
      <c r="P216" s="1422"/>
      <c r="Q216" s="1422"/>
      <c r="R216" s="1422"/>
      <c r="S216" s="1422"/>
      <c r="T216" s="1422"/>
      <c r="U216" s="1422"/>
      <c r="V216" s="1422"/>
      <c r="W216" s="1422"/>
      <c r="X216" s="1422"/>
      <c r="Y216" s="1422"/>
      <c r="Z216" s="1422"/>
      <c r="AA216" s="1422"/>
      <c r="AB216" s="1422"/>
      <c r="AC216" s="1422"/>
      <c r="AD216" s="1422"/>
      <c r="AE216" s="1422"/>
      <c r="AF216" s="1422"/>
      <c r="AG216" s="1422"/>
      <c r="AH216" s="1422"/>
    </row>
    <row r="217" spans="1:35">
      <c r="A217" s="227"/>
      <c r="B217" s="227"/>
      <c r="C217" s="227"/>
      <c r="D217" s="227"/>
      <c r="E217" s="227"/>
      <c r="F217" s="227"/>
      <c r="G217" s="227"/>
      <c r="H217" s="227"/>
      <c r="I217" s="227"/>
    </row>
    <row r="218" spans="1:35">
      <c r="A218" s="1422"/>
      <c r="B218" s="1422"/>
      <c r="C218" s="1422"/>
      <c r="D218" s="1422"/>
      <c r="E218" s="1422"/>
      <c r="F218" s="1422"/>
      <c r="G218" s="1422"/>
      <c r="H218" s="1422"/>
      <c r="I218" s="1422"/>
      <c r="J218" s="1422"/>
      <c r="K218" s="1422"/>
      <c r="L218" s="1422"/>
      <c r="M218" s="1422"/>
      <c r="N218" s="1422"/>
      <c r="O218" s="1422"/>
      <c r="P218" s="1422"/>
      <c r="Q218" s="1422"/>
      <c r="R218" s="1422"/>
      <c r="S218" s="1422"/>
      <c r="T218" s="1422"/>
      <c r="U218" s="1422"/>
      <c r="V218" s="1422"/>
      <c r="W218" s="1422"/>
      <c r="X218" s="1422"/>
      <c r="Y218" s="1422"/>
      <c r="Z218" s="1422"/>
      <c r="AA218" s="1422"/>
      <c r="AB218" s="1422"/>
      <c r="AC218" s="1422"/>
      <c r="AD218" s="1422"/>
      <c r="AE218" s="1422"/>
      <c r="AF218" s="1422"/>
      <c r="AG218" s="1422"/>
      <c r="AH218" s="1422"/>
    </row>
    <row r="219" spans="1:35">
      <c r="A219" s="227"/>
      <c r="B219" s="227"/>
      <c r="C219" s="227"/>
      <c r="D219" s="227"/>
      <c r="E219" s="227"/>
      <c r="F219" s="227"/>
      <c r="G219" s="227"/>
      <c r="H219" s="227"/>
      <c r="I219" s="227"/>
    </row>
    <row r="220" spans="1:35">
      <c r="A220" s="1423" t="s">
        <v>1657</v>
      </c>
      <c r="B220" s="1423"/>
      <c r="C220" s="1423"/>
      <c r="D220" s="1423"/>
      <c r="E220" s="1423"/>
      <c r="F220" s="1423"/>
      <c r="G220" s="1423"/>
      <c r="H220" s="1423"/>
      <c r="I220" s="1423"/>
      <c r="J220" s="1423"/>
      <c r="K220" s="1423"/>
      <c r="L220" s="1423"/>
      <c r="M220" s="1423"/>
      <c r="N220" s="1423"/>
      <c r="O220" s="1423"/>
      <c r="P220" s="1423"/>
      <c r="Q220" s="1423"/>
      <c r="R220" s="1423"/>
      <c r="S220" s="1423"/>
      <c r="T220" s="1423"/>
      <c r="U220" s="1423"/>
      <c r="V220" s="1423"/>
      <c r="W220" s="1423"/>
      <c r="X220" s="1423"/>
      <c r="Y220" s="1423"/>
      <c r="Z220" s="1423"/>
      <c r="AA220" s="1423"/>
      <c r="AB220" s="1423"/>
      <c r="AC220" s="1423"/>
      <c r="AD220" s="1423"/>
      <c r="AE220" s="1423"/>
      <c r="AF220" s="1423"/>
      <c r="AG220" s="1423"/>
      <c r="AH220" s="1423"/>
    </row>
    <row r="221" spans="1:35">
      <c r="A221" s="227"/>
      <c r="B221" s="227"/>
      <c r="C221" s="227"/>
      <c r="D221" s="227"/>
      <c r="E221" s="227"/>
      <c r="F221" s="227"/>
      <c r="G221" s="227"/>
      <c r="H221" s="227"/>
      <c r="I221" s="227"/>
    </row>
    <row r="222" spans="1:35" ht="18" customHeight="1">
      <c r="A222" s="1422" t="s">
        <v>1607</v>
      </c>
      <c r="B222" s="1422"/>
      <c r="C222" s="1422"/>
      <c r="D222" s="1422"/>
      <c r="E222" s="1422"/>
      <c r="F222" s="1422"/>
      <c r="G222" s="1422"/>
      <c r="H222" s="1422"/>
      <c r="I222" s="1422"/>
      <c r="J222" s="1422"/>
      <c r="K222" s="1422"/>
      <c r="L222" s="1422"/>
      <c r="M222" s="1422"/>
      <c r="N222" s="1422"/>
      <c r="O222" s="1422"/>
      <c r="P222" s="1422"/>
      <c r="Q222" s="1422"/>
      <c r="R222" s="1422"/>
      <c r="S222" s="1422"/>
      <c r="T222" s="1422"/>
      <c r="U222" s="1422"/>
      <c r="V222" s="1422"/>
      <c r="W222" s="1422"/>
      <c r="X222" s="1422"/>
      <c r="Y222" s="1422"/>
      <c r="Z222" s="1422"/>
      <c r="AA222" s="1422"/>
      <c r="AB222" s="1422"/>
      <c r="AC222" s="1422"/>
      <c r="AD222" s="1422"/>
      <c r="AE222" s="1422"/>
      <c r="AF222" s="1422"/>
      <c r="AG222" s="1422"/>
      <c r="AH222" s="1422"/>
    </row>
    <row r="223" spans="1:35">
      <c r="A223" s="227"/>
      <c r="B223" s="227"/>
      <c r="C223" s="227"/>
      <c r="D223" s="227"/>
      <c r="E223" s="227"/>
      <c r="F223" s="227"/>
      <c r="G223" s="227"/>
      <c r="H223" s="227"/>
      <c r="I223" s="227"/>
    </row>
    <row r="224" spans="1:35" hidden="1">
      <c r="A224" s="1420" t="s">
        <v>879</v>
      </c>
      <c r="B224" s="1420"/>
      <c r="C224" s="1420"/>
      <c r="D224" s="1420"/>
      <c r="E224" s="1420"/>
      <c r="F224" s="1420"/>
      <c r="G224" s="1420"/>
      <c r="H224" s="1420"/>
      <c r="I224" s="1420"/>
      <c r="J224" s="1420"/>
      <c r="K224" s="1420"/>
      <c r="L224" s="1420"/>
      <c r="M224" s="1420"/>
      <c r="N224" s="1420"/>
      <c r="O224" s="1420"/>
      <c r="P224" s="1420"/>
      <c r="Q224" s="1420"/>
      <c r="R224" s="1420"/>
      <c r="S224" s="1420"/>
      <c r="T224" s="1420"/>
      <c r="U224" s="1420"/>
      <c r="V224" s="1420"/>
      <c r="W224" s="1420"/>
      <c r="X224" s="1420"/>
      <c r="Y224" s="1420"/>
      <c r="Z224" s="1420"/>
      <c r="AA224" s="1420"/>
      <c r="AB224" s="1420"/>
      <c r="AC224" s="1420"/>
      <c r="AD224" s="1420"/>
      <c r="AE224" s="1420"/>
      <c r="AF224" s="1420"/>
      <c r="AG224" s="1420"/>
      <c r="AH224" s="1420"/>
      <c r="AI224" s="352" t="s">
        <v>1645</v>
      </c>
    </row>
    <row r="225" spans="1:35" hidden="1">
      <c r="A225" s="349"/>
      <c r="B225" s="349"/>
      <c r="C225" s="349"/>
      <c r="D225" s="349"/>
      <c r="E225" s="349"/>
      <c r="F225" s="349"/>
      <c r="G225" s="349"/>
      <c r="H225" s="349"/>
      <c r="I225" s="349"/>
      <c r="J225" s="346"/>
      <c r="K225" s="346"/>
      <c r="L225" s="346"/>
      <c r="M225" s="346"/>
      <c r="N225" s="346"/>
      <c r="O225" s="346"/>
      <c r="P225" s="346"/>
      <c r="Q225" s="346"/>
      <c r="R225" s="346"/>
      <c r="S225" s="346"/>
      <c r="T225" s="346"/>
      <c r="U225" s="346"/>
      <c r="V225" s="346"/>
      <c r="W225" s="346"/>
      <c r="X225" s="346"/>
      <c r="Y225" s="346"/>
      <c r="Z225" s="346"/>
      <c r="AA225" s="346"/>
      <c r="AB225" s="346"/>
      <c r="AC225" s="346"/>
      <c r="AD225" s="346"/>
      <c r="AE225" s="346"/>
      <c r="AF225" s="346"/>
      <c r="AG225" s="346"/>
      <c r="AH225" s="346"/>
    </row>
    <row r="226" spans="1:35" hidden="1">
      <c r="A226" s="349" t="s">
        <v>1608</v>
      </c>
      <c r="B226" s="349"/>
      <c r="C226" s="349"/>
      <c r="D226" s="349"/>
      <c r="E226" s="349"/>
      <c r="F226" s="349"/>
      <c r="G226" s="349"/>
      <c r="H226" s="349"/>
      <c r="I226" s="349"/>
      <c r="J226" s="346"/>
      <c r="K226" s="346"/>
      <c r="L226" s="346"/>
      <c r="M226" s="346"/>
      <c r="N226" s="346"/>
      <c r="O226" s="346"/>
      <c r="P226" s="346"/>
      <c r="Q226" s="346"/>
      <c r="R226" s="346"/>
      <c r="S226" s="346"/>
      <c r="T226" s="346"/>
      <c r="U226" s="346"/>
      <c r="V226" s="346"/>
      <c r="W226" s="346"/>
      <c r="X226" s="346"/>
      <c r="Y226" s="346"/>
      <c r="Z226" s="346"/>
      <c r="AA226" s="346"/>
      <c r="AB226" s="346"/>
      <c r="AC226" s="346"/>
      <c r="AD226" s="346"/>
      <c r="AE226" s="346"/>
      <c r="AF226" s="346"/>
      <c r="AG226" s="346"/>
      <c r="AH226" s="346"/>
    </row>
    <row r="227" spans="1:35">
      <c r="A227" s="227"/>
      <c r="B227" s="227"/>
      <c r="C227" s="227"/>
      <c r="D227" s="227"/>
      <c r="E227" s="227"/>
      <c r="F227" s="227"/>
      <c r="G227" s="227"/>
      <c r="H227" s="227"/>
      <c r="I227" s="227"/>
    </row>
    <row r="228" spans="1:35">
      <c r="A228" s="1423" t="s">
        <v>1658</v>
      </c>
      <c r="B228" s="1423"/>
      <c r="C228" s="1423"/>
      <c r="D228" s="1423"/>
      <c r="E228" s="1423"/>
      <c r="F228" s="1423"/>
      <c r="G228" s="1423"/>
      <c r="H228" s="1423"/>
      <c r="I228" s="1423"/>
      <c r="J228" s="1423"/>
      <c r="K228" s="1423"/>
      <c r="L228" s="1423"/>
      <c r="M228" s="1423"/>
      <c r="N228" s="1423"/>
      <c r="O228" s="1423"/>
      <c r="P228" s="1423"/>
      <c r="Q228" s="1423"/>
      <c r="R228" s="1423"/>
      <c r="S228" s="1423"/>
      <c r="T228" s="1423"/>
      <c r="U228" s="1423"/>
      <c r="V228" s="1423"/>
      <c r="W228" s="1423"/>
      <c r="X228" s="1423"/>
      <c r="Y228" s="1423"/>
      <c r="Z228" s="1423"/>
      <c r="AA228" s="1423"/>
      <c r="AB228" s="1423"/>
      <c r="AC228" s="1423"/>
      <c r="AD228" s="1423"/>
      <c r="AE228" s="1423"/>
      <c r="AF228" s="1423"/>
      <c r="AG228" s="1423"/>
      <c r="AH228" s="1423"/>
    </row>
    <row r="229" spans="1:35">
      <c r="A229" s="227"/>
      <c r="B229" s="227"/>
      <c r="C229" s="227"/>
      <c r="D229" s="227"/>
      <c r="E229" s="227"/>
      <c r="F229" s="227"/>
      <c r="G229" s="227"/>
      <c r="H229" s="227"/>
      <c r="I229" s="227"/>
    </row>
    <row r="230" spans="1:35">
      <c r="A230" s="1422" t="s">
        <v>1609</v>
      </c>
      <c r="B230" s="1422"/>
      <c r="C230" s="1422"/>
      <c r="D230" s="1422"/>
      <c r="E230" s="1422"/>
      <c r="F230" s="1422"/>
      <c r="G230" s="1422"/>
      <c r="H230" s="1422"/>
      <c r="I230" s="1422"/>
      <c r="J230" s="1422"/>
      <c r="K230" s="1422"/>
      <c r="L230" s="1422"/>
      <c r="M230" s="1422"/>
      <c r="N230" s="1422"/>
      <c r="O230" s="1422"/>
      <c r="P230" s="1422"/>
      <c r="Q230" s="1422"/>
      <c r="R230" s="1422"/>
      <c r="S230" s="1422"/>
      <c r="T230" s="1422"/>
      <c r="U230" s="1422"/>
      <c r="V230" s="1422"/>
      <c r="W230" s="1422"/>
      <c r="X230" s="1422"/>
      <c r="Y230" s="1422"/>
      <c r="Z230" s="1422"/>
      <c r="AA230" s="1422"/>
      <c r="AB230" s="1422"/>
      <c r="AC230" s="1422"/>
      <c r="AD230" s="1422"/>
      <c r="AE230" s="1422"/>
      <c r="AF230" s="1422"/>
      <c r="AG230" s="1422"/>
      <c r="AH230" s="1422"/>
    </row>
    <row r="231" spans="1:35">
      <c r="A231" s="227"/>
      <c r="B231" s="227"/>
      <c r="C231" s="227"/>
      <c r="D231" s="227"/>
      <c r="E231" s="227"/>
      <c r="F231" s="227"/>
      <c r="G231" s="227"/>
      <c r="H231" s="227"/>
      <c r="I231" s="227"/>
    </row>
    <row r="232" spans="1:35">
      <c r="A232" s="1423" t="s">
        <v>1663</v>
      </c>
      <c r="B232" s="1423"/>
      <c r="C232" s="1423"/>
      <c r="D232" s="1423"/>
      <c r="E232" s="1423"/>
      <c r="F232" s="1423"/>
      <c r="G232" s="1423"/>
      <c r="H232" s="1423"/>
      <c r="I232" s="1423"/>
      <c r="J232" s="1423"/>
      <c r="K232" s="1423"/>
      <c r="L232" s="1423"/>
      <c r="M232" s="1423"/>
      <c r="N232" s="1423"/>
      <c r="O232" s="1423"/>
      <c r="P232" s="1423"/>
      <c r="Q232" s="1423"/>
      <c r="R232" s="1423"/>
      <c r="S232" s="1423"/>
      <c r="T232" s="1423"/>
      <c r="U232" s="1423"/>
      <c r="V232" s="1423"/>
      <c r="W232" s="1423"/>
      <c r="X232" s="1423"/>
      <c r="Y232" s="1423"/>
      <c r="Z232" s="1423"/>
      <c r="AA232" s="1423"/>
      <c r="AB232" s="1423"/>
      <c r="AC232" s="1423"/>
      <c r="AD232" s="1423"/>
      <c r="AE232" s="1423"/>
      <c r="AF232" s="1423"/>
      <c r="AG232" s="1423"/>
      <c r="AH232" s="1423"/>
    </row>
    <row r="233" spans="1:35">
      <c r="A233" s="227"/>
      <c r="B233" s="227"/>
      <c r="C233" s="227"/>
      <c r="D233" s="227"/>
      <c r="E233" s="227"/>
      <c r="F233" s="227"/>
      <c r="G233" s="227"/>
      <c r="H233" s="227"/>
      <c r="I233" s="227"/>
    </row>
    <row r="234" spans="1:35" ht="27" customHeight="1">
      <c r="A234" s="1422" t="s">
        <v>1610</v>
      </c>
      <c r="B234" s="1422"/>
      <c r="C234" s="1422"/>
      <c r="D234" s="1422"/>
      <c r="E234" s="1422"/>
      <c r="F234" s="1422"/>
      <c r="G234" s="1422"/>
      <c r="H234" s="1422"/>
      <c r="I234" s="1422"/>
      <c r="J234" s="1422"/>
      <c r="K234" s="1422"/>
      <c r="L234" s="1422"/>
      <c r="M234" s="1422"/>
      <c r="N234" s="1422"/>
      <c r="O234" s="1422"/>
      <c r="P234" s="1422"/>
      <c r="Q234" s="1422"/>
      <c r="R234" s="1422"/>
      <c r="S234" s="1422"/>
      <c r="T234" s="1422"/>
      <c r="U234" s="1422"/>
      <c r="V234" s="1422"/>
      <c r="W234" s="1422"/>
      <c r="X234" s="1422"/>
      <c r="Y234" s="1422"/>
      <c r="Z234" s="1422"/>
      <c r="AA234" s="1422"/>
      <c r="AB234" s="1422"/>
      <c r="AC234" s="1422"/>
      <c r="AD234" s="1422"/>
      <c r="AE234" s="1422"/>
      <c r="AF234" s="1422"/>
      <c r="AG234" s="1422"/>
      <c r="AH234" s="1422"/>
    </row>
    <row r="235" spans="1:35">
      <c r="A235" s="227"/>
      <c r="B235" s="227"/>
      <c r="C235" s="227"/>
      <c r="D235" s="227"/>
      <c r="E235" s="227"/>
      <c r="F235" s="227"/>
      <c r="G235" s="227"/>
      <c r="H235" s="227"/>
      <c r="I235" s="227"/>
    </row>
    <row r="236" spans="1:35" ht="30" customHeight="1">
      <c r="A236" s="1418" t="s">
        <v>1649</v>
      </c>
      <c r="B236" s="1418"/>
      <c r="C236" s="1418"/>
      <c r="D236" s="1418"/>
      <c r="E236" s="1418"/>
      <c r="F236" s="1418"/>
      <c r="G236" s="1418"/>
      <c r="H236" s="1418"/>
      <c r="I236" s="1418"/>
      <c r="J236" s="1418"/>
      <c r="K236" s="1418"/>
      <c r="L236" s="1418"/>
      <c r="M236" s="1418"/>
      <c r="N236" s="1418"/>
      <c r="O236" s="1418"/>
      <c r="P236" s="1418"/>
      <c r="Q236" s="1418"/>
      <c r="R236" s="1418"/>
      <c r="S236" s="1418"/>
      <c r="T236" s="1418"/>
      <c r="U236" s="1418"/>
      <c r="V236" s="1418"/>
      <c r="W236" s="1418"/>
      <c r="X236" s="1418"/>
      <c r="Y236" s="1418"/>
      <c r="Z236" s="1418"/>
      <c r="AA236" s="1418"/>
      <c r="AB236" s="1418"/>
      <c r="AC236" s="1418"/>
      <c r="AD236" s="1418"/>
      <c r="AE236" s="1418"/>
      <c r="AF236" s="1418"/>
      <c r="AG236" s="1418"/>
      <c r="AH236" s="1418"/>
      <c r="AI236" s="341"/>
    </row>
    <row r="237" spans="1:35">
      <c r="A237" s="305"/>
      <c r="B237" s="237"/>
      <c r="C237" s="237"/>
      <c r="D237" s="237"/>
      <c r="E237" s="237"/>
      <c r="F237" s="237"/>
      <c r="G237" s="237"/>
      <c r="H237" s="237"/>
      <c r="I237" s="237"/>
      <c r="J237" s="237"/>
      <c r="K237" s="237"/>
      <c r="L237" s="237"/>
      <c r="M237" s="237"/>
      <c r="N237" s="237"/>
      <c r="O237" s="237"/>
      <c r="P237" s="237"/>
      <c r="Q237" s="237"/>
      <c r="R237" s="237"/>
      <c r="S237" s="237"/>
      <c r="T237" s="237"/>
      <c r="U237" s="237"/>
      <c r="V237" s="237"/>
      <c r="W237" s="237"/>
      <c r="X237" s="237"/>
      <c r="Y237" s="237"/>
      <c r="Z237" s="237"/>
      <c r="AA237" s="237"/>
      <c r="AB237" s="237"/>
      <c r="AC237" s="237"/>
      <c r="AD237" s="237"/>
      <c r="AE237" s="237"/>
      <c r="AF237" s="237"/>
      <c r="AG237" s="237"/>
      <c r="AH237" s="237"/>
    </row>
    <row r="238" spans="1:35" hidden="1">
      <c r="A238" s="1419"/>
      <c r="B238" s="1419"/>
      <c r="C238" s="1419"/>
      <c r="D238" s="1419"/>
      <c r="E238" s="1419"/>
      <c r="F238" s="1419"/>
      <c r="G238" s="1419"/>
      <c r="H238" s="1419"/>
      <c r="I238" s="1419"/>
      <c r="J238" s="1419"/>
      <c r="K238" s="1419"/>
      <c r="L238" s="1419"/>
      <c r="M238" s="1419"/>
      <c r="N238" s="1419"/>
      <c r="O238" s="1419"/>
      <c r="P238" s="1419"/>
      <c r="Q238" s="1419"/>
      <c r="R238" s="1419"/>
      <c r="S238" s="1419"/>
      <c r="T238" s="1419"/>
      <c r="U238" s="1419"/>
      <c r="V238" s="1419"/>
      <c r="W238" s="1419"/>
      <c r="X238" s="1419"/>
      <c r="Y238" s="1419"/>
      <c r="Z238" s="1419"/>
      <c r="AA238" s="1419"/>
      <c r="AB238" s="1419"/>
      <c r="AC238" s="1419"/>
      <c r="AD238" s="1419"/>
      <c r="AE238" s="1419"/>
      <c r="AF238" s="1419"/>
      <c r="AG238" s="1419"/>
      <c r="AH238" s="1419"/>
    </row>
    <row r="239" spans="1:35" hidden="1">
      <c r="A239" s="238"/>
      <c r="B239" s="238"/>
      <c r="C239" s="238"/>
      <c r="D239" s="238"/>
      <c r="E239" s="238"/>
      <c r="F239" s="238"/>
      <c r="G239" s="238"/>
      <c r="H239" s="238"/>
      <c r="I239" s="238"/>
      <c r="J239" s="238"/>
      <c r="K239" s="238"/>
      <c r="L239" s="238"/>
      <c r="M239" s="238"/>
      <c r="N239" s="238"/>
      <c r="O239" s="238"/>
      <c r="P239" s="238"/>
      <c r="Q239" s="238"/>
      <c r="R239" s="238"/>
      <c r="S239" s="238"/>
      <c r="T239" s="238"/>
      <c r="U239" s="238"/>
      <c r="V239" s="238"/>
      <c r="W239" s="238"/>
      <c r="X239" s="238"/>
      <c r="Y239" s="238"/>
      <c r="Z239" s="238"/>
      <c r="AA239" s="238"/>
      <c r="AB239" s="238"/>
      <c r="AC239" s="238"/>
      <c r="AD239" s="238"/>
      <c r="AE239" s="238"/>
      <c r="AF239" s="238"/>
      <c r="AG239" s="238"/>
      <c r="AH239" s="238"/>
    </row>
    <row r="240" spans="1:35" hidden="1">
      <c r="A240" s="1420" t="s">
        <v>880</v>
      </c>
      <c r="B240" s="1420"/>
      <c r="C240" s="1420"/>
      <c r="D240" s="1420"/>
      <c r="E240" s="1420"/>
      <c r="F240" s="1420"/>
      <c r="G240" s="1420"/>
      <c r="H240" s="1420"/>
      <c r="I240" s="1420"/>
      <c r="J240" s="1420"/>
      <c r="K240" s="1420"/>
      <c r="L240" s="1420"/>
      <c r="M240" s="1420"/>
      <c r="N240" s="1420"/>
      <c r="O240" s="1420"/>
      <c r="P240" s="1420"/>
      <c r="Q240" s="1420"/>
      <c r="R240" s="1420"/>
      <c r="S240" s="1420"/>
      <c r="T240" s="1420"/>
      <c r="U240" s="1420"/>
      <c r="V240" s="1420"/>
      <c r="W240" s="1420"/>
      <c r="X240" s="1420"/>
      <c r="Y240" s="1420"/>
      <c r="Z240" s="1420"/>
      <c r="AA240" s="1420"/>
      <c r="AB240" s="1420"/>
      <c r="AC240" s="1420"/>
      <c r="AD240" s="1420"/>
      <c r="AE240" s="1420"/>
      <c r="AF240" s="1420"/>
      <c r="AG240" s="1420"/>
      <c r="AH240" s="1420"/>
      <c r="AI240" s="352" t="s">
        <v>1645</v>
      </c>
    </row>
    <row r="241" spans="1:37" hidden="1">
      <c r="A241" s="349"/>
      <c r="B241" s="349"/>
      <c r="C241" s="349"/>
      <c r="D241" s="349"/>
      <c r="E241" s="349"/>
      <c r="F241" s="349"/>
      <c r="G241" s="349"/>
      <c r="H241" s="349"/>
      <c r="I241" s="349"/>
      <c r="J241" s="346"/>
      <c r="K241" s="346"/>
      <c r="L241" s="346"/>
      <c r="M241" s="346"/>
      <c r="N241" s="346"/>
      <c r="O241" s="346"/>
      <c r="P241" s="346"/>
      <c r="Q241" s="346"/>
      <c r="R241" s="346"/>
      <c r="S241" s="346"/>
      <c r="T241" s="346"/>
      <c r="U241" s="346"/>
      <c r="V241" s="346"/>
      <c r="W241" s="346"/>
      <c r="X241" s="346"/>
      <c r="Y241" s="346"/>
      <c r="Z241" s="346"/>
      <c r="AA241" s="346"/>
      <c r="AB241" s="346"/>
      <c r="AC241" s="346"/>
      <c r="AD241" s="346"/>
      <c r="AE241" s="346"/>
      <c r="AF241" s="346"/>
      <c r="AG241" s="346"/>
      <c r="AH241" s="346"/>
    </row>
    <row r="242" spans="1:37" hidden="1">
      <c r="A242" s="1421" t="s">
        <v>1611</v>
      </c>
      <c r="B242" s="1421"/>
      <c r="C242" s="1421"/>
      <c r="D242" s="1421"/>
      <c r="E242" s="1421"/>
      <c r="F242" s="1421"/>
      <c r="G242" s="1421"/>
      <c r="H242" s="1421"/>
      <c r="I242" s="1421"/>
      <c r="J242" s="1421"/>
      <c r="K242" s="1421"/>
      <c r="L242" s="1421"/>
      <c r="M242" s="1421"/>
      <c r="N242" s="1421"/>
      <c r="O242" s="1421"/>
      <c r="P242" s="1421"/>
      <c r="Q242" s="1421"/>
      <c r="R242" s="1421"/>
      <c r="S242" s="1421"/>
      <c r="T242" s="1421"/>
      <c r="U242" s="1421"/>
      <c r="V242" s="1421"/>
      <c r="W242" s="1421"/>
      <c r="X242" s="1421"/>
      <c r="Y242" s="1421"/>
      <c r="Z242" s="1421"/>
      <c r="AA242" s="1421"/>
      <c r="AB242" s="1421"/>
      <c r="AC242" s="1421"/>
      <c r="AD242" s="1421"/>
      <c r="AE242" s="1421"/>
      <c r="AF242" s="1421"/>
      <c r="AG242" s="1421"/>
      <c r="AH242" s="1421"/>
    </row>
    <row r="243" spans="1:37" hidden="1">
      <c r="A243" s="227"/>
      <c r="B243" s="227"/>
      <c r="C243" s="227"/>
      <c r="D243" s="227"/>
      <c r="E243" s="227"/>
      <c r="F243" s="227"/>
      <c r="G243" s="227"/>
      <c r="H243" s="227"/>
      <c r="I243" s="227"/>
    </row>
    <row r="244" spans="1:37" hidden="1">
      <c r="A244" s="227"/>
      <c r="B244" s="227"/>
      <c r="C244" s="227"/>
      <c r="D244" s="227"/>
      <c r="E244" s="227"/>
      <c r="F244" s="227"/>
      <c r="G244" s="227"/>
      <c r="H244" s="227"/>
      <c r="I244" s="227"/>
    </row>
    <row r="245" spans="1:37" hidden="1">
      <c r="A245" s="227"/>
      <c r="B245" s="227"/>
      <c r="C245" s="227"/>
      <c r="D245" s="227"/>
      <c r="E245" s="227"/>
      <c r="F245" s="227"/>
      <c r="G245" s="227"/>
      <c r="H245" s="227"/>
      <c r="I245" s="227"/>
    </row>
    <row r="246" spans="1:37">
      <c r="A246" s="227"/>
      <c r="B246" s="227"/>
      <c r="C246" s="227"/>
      <c r="D246" s="227"/>
      <c r="E246" s="227"/>
      <c r="F246" s="227"/>
      <c r="G246" s="227"/>
      <c r="H246" s="227"/>
      <c r="I246" s="227"/>
    </row>
    <row r="247" spans="1:37">
      <c r="A247" s="227"/>
      <c r="B247" s="227"/>
      <c r="C247" s="227"/>
      <c r="D247" s="227"/>
      <c r="E247" s="227"/>
      <c r="F247" s="227"/>
      <c r="G247" s="227"/>
      <c r="H247" s="227"/>
      <c r="I247" s="227"/>
    </row>
    <row r="248" spans="1:37">
      <c r="A248" s="227"/>
      <c r="B248" s="227"/>
      <c r="C248" s="227"/>
      <c r="D248" s="227"/>
      <c r="E248" s="227"/>
      <c r="F248" s="227"/>
      <c r="G248" s="227"/>
      <c r="H248" s="227"/>
      <c r="I248" s="227"/>
    </row>
    <row r="249" spans="1:37" ht="15.75">
      <c r="A249" s="239"/>
      <c r="B249" s="239"/>
      <c r="C249" s="239"/>
      <c r="D249" s="239" t="s">
        <v>881</v>
      </c>
      <c r="E249" s="239"/>
      <c r="F249" s="239"/>
      <c r="G249" s="239"/>
      <c r="H249" s="239"/>
      <c r="I249" s="239"/>
      <c r="J249" s="239"/>
      <c r="K249" s="239"/>
      <c r="L249" s="239"/>
      <c r="M249" s="239"/>
      <c r="N249" s="239"/>
      <c r="O249" s="239"/>
      <c r="P249" s="239"/>
      <c r="Q249" s="239"/>
      <c r="R249" s="239"/>
      <c r="S249" s="240"/>
      <c r="T249" s="240"/>
      <c r="U249" s="240"/>
      <c r="V249" s="240"/>
      <c r="W249" s="240"/>
      <c r="X249" s="240"/>
      <c r="Y249" s="240"/>
      <c r="Z249" s="240"/>
      <c r="AA249" s="240"/>
      <c r="AB249" s="240"/>
      <c r="AC249" s="240"/>
      <c r="AD249" s="240"/>
      <c r="AE249" s="240"/>
      <c r="AF249" s="240"/>
      <c r="AG249" s="240"/>
    </row>
    <row r="250" spans="1:37">
      <c r="A250" s="240"/>
      <c r="B250" s="240"/>
      <c r="C250" s="240"/>
      <c r="D250" s="240"/>
      <c r="E250" s="240"/>
      <c r="F250" s="240"/>
      <c r="G250" s="240"/>
      <c r="H250" s="240"/>
      <c r="I250" s="240"/>
      <c r="J250" s="240"/>
      <c r="K250" s="240"/>
      <c r="L250" s="240"/>
      <c r="M250" s="240"/>
      <c r="N250" s="240"/>
      <c r="O250" s="240"/>
      <c r="P250" s="240"/>
      <c r="Q250" s="240"/>
      <c r="R250" s="240"/>
      <c r="S250" s="240"/>
      <c r="T250" s="240"/>
      <c r="U250" s="240"/>
      <c r="V250" s="240"/>
      <c r="W250" s="240"/>
      <c r="X250" s="240"/>
      <c r="Y250" s="240"/>
      <c r="Z250" s="240"/>
      <c r="AA250" s="240"/>
      <c r="AB250" s="240"/>
      <c r="AC250" s="240"/>
      <c r="AD250" s="240"/>
      <c r="AE250" s="240"/>
      <c r="AF250" s="240"/>
      <c r="AG250" s="240"/>
    </row>
    <row r="251" spans="1:37">
      <c r="A251" s="241" t="s">
        <v>331</v>
      </c>
      <c r="B251" s="241"/>
      <c r="C251" s="241"/>
      <c r="D251" s="241" t="s">
        <v>882</v>
      </c>
      <c r="E251" s="241"/>
      <c r="F251" s="241"/>
      <c r="G251" s="241"/>
      <c r="H251" s="241"/>
      <c r="I251" s="241"/>
      <c r="J251" s="241"/>
      <c r="K251" s="240"/>
      <c r="L251" s="240"/>
      <c r="M251" s="240"/>
      <c r="N251" s="240"/>
      <c r="O251" s="240"/>
      <c r="P251" s="240"/>
      <c r="Q251" s="240"/>
      <c r="R251" s="240"/>
      <c r="S251" s="240"/>
      <c r="T251" s="240"/>
      <c r="U251" s="240"/>
      <c r="V251" s="240"/>
      <c r="W251" s="240"/>
      <c r="X251" s="240"/>
      <c r="Y251" s="240"/>
      <c r="Z251" s="240"/>
      <c r="AA251" s="240"/>
      <c r="AB251" s="240"/>
      <c r="AC251" s="240"/>
      <c r="AD251" s="240"/>
      <c r="AE251" s="240"/>
      <c r="AF251" s="240"/>
      <c r="AG251" s="240"/>
      <c r="AK251" s="242"/>
    </row>
    <row r="252" spans="1:37">
      <c r="A252" s="240"/>
      <c r="B252" s="240"/>
      <c r="C252" s="240"/>
      <c r="D252" s="240"/>
      <c r="E252" s="240"/>
      <c r="F252" s="240"/>
      <c r="G252" s="240"/>
      <c r="H252" s="240"/>
      <c r="I252" s="240"/>
      <c r="J252" s="240"/>
      <c r="K252" s="240"/>
      <c r="L252" s="240"/>
      <c r="M252" s="240"/>
      <c r="N252" s="240"/>
      <c r="O252" s="240"/>
      <c r="P252" s="240"/>
      <c r="Q252" s="240"/>
      <c r="R252" s="240"/>
      <c r="S252" s="240"/>
      <c r="T252" s="240"/>
      <c r="U252" s="240"/>
      <c r="V252" s="240"/>
      <c r="W252" s="240"/>
      <c r="X252" s="240"/>
      <c r="Y252" s="240"/>
      <c r="Z252" s="240"/>
      <c r="AA252" s="240"/>
      <c r="AB252" s="240"/>
      <c r="AC252" s="240"/>
      <c r="AD252" s="240"/>
      <c r="AE252" s="240"/>
      <c r="AF252" s="240"/>
      <c r="AG252" s="240"/>
    </row>
    <row r="253" spans="1:37" s="229" customFormat="1">
      <c r="A253" s="247" t="s">
        <v>883</v>
      </c>
      <c r="B253" s="247"/>
      <c r="C253" s="247"/>
      <c r="D253" s="247" t="s">
        <v>884</v>
      </c>
      <c r="E253" s="247"/>
      <c r="F253" s="247"/>
      <c r="G253" s="247"/>
      <c r="H253" s="247"/>
      <c r="I253" s="247"/>
      <c r="J253" s="247"/>
      <c r="K253" s="247"/>
      <c r="L253" s="247"/>
      <c r="M253" s="247"/>
      <c r="N253" s="247"/>
      <c r="O253" s="247"/>
      <c r="P253" s="247"/>
      <c r="Q253" s="247"/>
      <c r="R253" s="247"/>
      <c r="S253" s="247"/>
      <c r="T253" s="247"/>
      <c r="U253" s="247"/>
      <c r="V253" s="247"/>
      <c r="W253" s="247"/>
      <c r="X253" s="247"/>
      <c r="Y253" s="247"/>
      <c r="Z253" s="247"/>
      <c r="AA253" s="247"/>
      <c r="AB253" s="247"/>
      <c r="AC253" s="247"/>
      <c r="AD253" s="247"/>
      <c r="AE253" s="247"/>
      <c r="AF253" s="247"/>
      <c r="AG253" s="247"/>
      <c r="AI253" s="366"/>
    </row>
    <row r="254" spans="1:37" s="229" customFormat="1">
      <c r="A254" s="247"/>
      <c r="B254" s="247"/>
      <c r="C254" s="247"/>
      <c r="D254" s="247"/>
      <c r="E254" s="247"/>
      <c r="F254" s="247"/>
      <c r="G254" s="247"/>
      <c r="H254" s="247"/>
      <c r="I254" s="247"/>
      <c r="J254" s="247"/>
      <c r="K254" s="247"/>
      <c r="L254" s="247"/>
      <c r="M254" s="247"/>
      <c r="N254" s="247"/>
      <c r="O254" s="247"/>
      <c r="P254" s="247"/>
      <c r="Q254" s="247"/>
      <c r="R254" s="247"/>
      <c r="S254" s="247"/>
      <c r="T254" s="247"/>
      <c r="U254" s="247"/>
      <c r="V254" s="247"/>
      <c r="W254" s="247"/>
      <c r="X254" s="247"/>
      <c r="Y254" s="247"/>
      <c r="Z254" s="247"/>
      <c r="AA254" s="247"/>
      <c r="AB254" s="247"/>
      <c r="AC254" s="247"/>
      <c r="AD254" s="247"/>
      <c r="AE254" s="247"/>
      <c r="AF254" s="247"/>
      <c r="AG254" s="247"/>
    </row>
    <row r="255" spans="1:37" s="229" customFormat="1" hidden="1">
      <c r="A255" s="1071" t="s">
        <v>885</v>
      </c>
      <c r="B255" s="1071"/>
      <c r="C255" s="1071"/>
      <c r="D255" s="1071"/>
      <c r="E255" s="1071"/>
      <c r="F255" s="1071"/>
      <c r="G255" s="1071"/>
      <c r="H255" s="1071"/>
      <c r="I255" s="1071"/>
      <c r="J255" s="1071"/>
      <c r="K255" s="1071"/>
      <c r="L255" s="1071"/>
      <c r="M255" s="1071"/>
      <c r="N255" s="1071"/>
      <c r="O255" s="1071"/>
      <c r="P255" s="1071"/>
      <c r="Q255" s="1071"/>
      <c r="R255" s="1071"/>
      <c r="S255" s="1071"/>
      <c r="T255" s="1071"/>
      <c r="U255" s="1071"/>
      <c r="V255" s="1071"/>
      <c r="W255" s="1071"/>
      <c r="X255" s="1071"/>
      <c r="Y255" s="1071"/>
      <c r="Z255" s="1071"/>
      <c r="AA255" s="1071"/>
      <c r="AB255" s="1071"/>
      <c r="AC255" s="1071"/>
      <c r="AD255" s="1071"/>
      <c r="AE255" s="1071"/>
      <c r="AF255" s="1071"/>
      <c r="AG255" s="1071"/>
      <c r="AH255" s="1071"/>
      <c r="AI255" s="366" t="s">
        <v>1645</v>
      </c>
    </row>
    <row r="256" spans="1:37" hidden="1">
      <c r="A256" s="1071"/>
      <c r="B256" s="1071"/>
      <c r="C256" s="1071"/>
      <c r="D256" s="1071"/>
      <c r="E256" s="1071"/>
      <c r="F256" s="1071"/>
      <c r="G256" s="1071"/>
      <c r="H256" s="1071"/>
      <c r="I256" s="1071"/>
      <c r="J256" s="1071"/>
      <c r="K256" s="1071"/>
      <c r="L256" s="1071"/>
      <c r="M256" s="1071"/>
      <c r="N256" s="1071"/>
      <c r="O256" s="1071"/>
      <c r="P256" s="1071"/>
      <c r="Q256" s="1071"/>
      <c r="R256" s="1071"/>
      <c r="S256" s="1071"/>
      <c r="T256" s="1071"/>
      <c r="U256" s="1071"/>
      <c r="V256" s="1071"/>
      <c r="W256" s="1071"/>
      <c r="X256" s="1071"/>
      <c r="Y256" s="1071"/>
      <c r="Z256" s="1071"/>
      <c r="AA256" s="1071"/>
      <c r="AB256" s="1071"/>
      <c r="AC256" s="1071"/>
      <c r="AD256" s="1071"/>
      <c r="AE256" s="1071"/>
      <c r="AF256" s="1071"/>
      <c r="AG256" s="1071"/>
      <c r="AH256" s="1071"/>
    </row>
    <row r="257" spans="1:36" hidden="1">
      <c r="A257" s="1071"/>
      <c r="B257" s="1071"/>
      <c r="C257" s="1071"/>
      <c r="D257" s="1071"/>
      <c r="E257" s="1071"/>
      <c r="F257" s="1071"/>
      <c r="G257" s="1071"/>
      <c r="H257" s="1071"/>
      <c r="I257" s="1071"/>
      <c r="J257" s="1071"/>
      <c r="K257" s="1071"/>
      <c r="L257" s="1071"/>
      <c r="M257" s="1071"/>
      <c r="N257" s="1071"/>
      <c r="O257" s="1071"/>
      <c r="P257" s="1071"/>
      <c r="Q257" s="1071"/>
      <c r="R257" s="1071"/>
      <c r="S257" s="1071"/>
      <c r="T257" s="1071"/>
      <c r="U257" s="1071"/>
      <c r="V257" s="1071"/>
      <c r="W257" s="1071"/>
      <c r="X257" s="1071"/>
      <c r="Y257" s="1071"/>
      <c r="Z257" s="1071"/>
      <c r="AA257" s="1071"/>
      <c r="AB257" s="1071"/>
      <c r="AC257" s="1071"/>
      <c r="AD257" s="1071"/>
      <c r="AE257" s="1071"/>
      <c r="AF257" s="1071"/>
      <c r="AG257" s="1071"/>
      <c r="AH257" s="1071"/>
    </row>
    <row r="258" spans="1:36" hidden="1">
      <c r="A258" s="346"/>
      <c r="B258" s="346"/>
      <c r="C258" s="346"/>
      <c r="D258" s="346"/>
      <c r="E258" s="346"/>
      <c r="F258" s="346"/>
      <c r="G258" s="346"/>
      <c r="H258" s="346"/>
      <c r="I258" s="346"/>
      <c r="J258" s="346"/>
      <c r="K258" s="346"/>
      <c r="L258" s="346"/>
      <c r="M258" s="346"/>
      <c r="N258" s="346"/>
      <c r="O258" s="346"/>
      <c r="P258" s="346"/>
      <c r="Q258" s="346"/>
      <c r="R258" s="346"/>
      <c r="S258" s="346"/>
      <c r="T258" s="346"/>
      <c r="U258" s="346"/>
      <c r="V258" s="346"/>
      <c r="W258" s="346"/>
      <c r="X258" s="346"/>
      <c r="Y258" s="346"/>
      <c r="Z258" s="346"/>
      <c r="AA258" s="346"/>
      <c r="AB258" s="346"/>
      <c r="AC258" s="346"/>
      <c r="AD258" s="346"/>
      <c r="AE258" s="346"/>
      <c r="AF258" s="346"/>
      <c r="AG258" s="346"/>
      <c r="AH258" s="346"/>
    </row>
    <row r="259" spans="1:36" hidden="1">
      <c r="A259" s="1409" t="s">
        <v>886</v>
      </c>
      <c r="B259" s="1410"/>
      <c r="C259" s="1410"/>
      <c r="D259" s="1410"/>
      <c r="E259" s="1410"/>
      <c r="F259" s="1410"/>
      <c r="G259" s="1410"/>
      <c r="H259" s="1410"/>
      <c r="I259" s="1410"/>
      <c r="J259" s="1411"/>
      <c r="K259" s="1106" t="s">
        <v>519</v>
      </c>
      <c r="L259" s="1107"/>
      <c r="M259" s="1107"/>
      <c r="N259" s="1107"/>
      <c r="O259" s="1107"/>
      <c r="P259" s="1107"/>
      <c r="Q259" s="1107"/>
      <c r="R259" s="1107"/>
      <c r="S259" s="1107"/>
      <c r="T259" s="1107"/>
      <c r="U259" s="1107"/>
      <c r="V259" s="1107"/>
      <c r="W259" s="1107"/>
      <c r="X259" s="1107"/>
      <c r="Y259" s="1107"/>
      <c r="Z259" s="1107"/>
      <c r="AA259" s="1107"/>
      <c r="AB259" s="1107"/>
      <c r="AC259" s="1107"/>
      <c r="AD259" s="1107"/>
      <c r="AE259" s="1107"/>
      <c r="AF259" s="1107"/>
      <c r="AG259" s="1107"/>
      <c r="AH259" s="1108"/>
    </row>
    <row r="260" spans="1:36" hidden="1">
      <c r="A260" s="1412"/>
      <c r="B260" s="1413"/>
      <c r="C260" s="1413"/>
      <c r="D260" s="1413"/>
      <c r="E260" s="1413"/>
      <c r="F260" s="1413"/>
      <c r="G260" s="1413"/>
      <c r="H260" s="1413"/>
      <c r="I260" s="1413"/>
      <c r="J260" s="1414"/>
      <c r="K260" s="1330" t="s">
        <v>849</v>
      </c>
      <c r="L260" s="1331"/>
      <c r="M260" s="1332"/>
      <c r="N260" s="1330" t="s">
        <v>850</v>
      </c>
      <c r="O260" s="1331"/>
      <c r="P260" s="1332"/>
      <c r="Q260" s="1330" t="s">
        <v>851</v>
      </c>
      <c r="R260" s="1331"/>
      <c r="S260" s="1332"/>
      <c r="T260" s="1330" t="s">
        <v>852</v>
      </c>
      <c r="U260" s="1331"/>
      <c r="V260" s="1332"/>
      <c r="W260" s="1330" t="s">
        <v>887</v>
      </c>
      <c r="X260" s="1331"/>
      <c r="Y260" s="1332"/>
      <c r="Z260" s="1330" t="s">
        <v>888</v>
      </c>
      <c r="AA260" s="1331"/>
      <c r="AB260" s="1332"/>
      <c r="AC260" s="1330" t="s">
        <v>889</v>
      </c>
      <c r="AD260" s="1331"/>
      <c r="AE260" s="1332"/>
      <c r="AF260" s="1330" t="s">
        <v>835</v>
      </c>
      <c r="AG260" s="1331"/>
      <c r="AH260" s="1332"/>
    </row>
    <row r="261" spans="1:36" hidden="1">
      <c r="A261" s="1415"/>
      <c r="B261" s="1416"/>
      <c r="C261" s="1416"/>
      <c r="D261" s="1416"/>
      <c r="E261" s="1416"/>
      <c r="F261" s="1416"/>
      <c r="G261" s="1416"/>
      <c r="H261" s="1416"/>
      <c r="I261" s="1416"/>
      <c r="J261" s="1417"/>
      <c r="K261" s="1336"/>
      <c r="L261" s="1337"/>
      <c r="M261" s="1338"/>
      <c r="N261" s="1336"/>
      <c r="O261" s="1337"/>
      <c r="P261" s="1338"/>
      <c r="Q261" s="1336"/>
      <c r="R261" s="1337"/>
      <c r="S261" s="1338"/>
      <c r="T261" s="1336"/>
      <c r="U261" s="1337"/>
      <c r="V261" s="1338"/>
      <c r="W261" s="1336"/>
      <c r="X261" s="1337"/>
      <c r="Y261" s="1338"/>
      <c r="Z261" s="1336"/>
      <c r="AA261" s="1337"/>
      <c r="AB261" s="1338"/>
      <c r="AC261" s="1336"/>
      <c r="AD261" s="1337"/>
      <c r="AE261" s="1338"/>
      <c r="AF261" s="1336"/>
      <c r="AG261" s="1337"/>
      <c r="AH261" s="1338"/>
    </row>
    <row r="262" spans="1:36" hidden="1">
      <c r="A262" s="1406" t="s">
        <v>454</v>
      </c>
      <c r="B262" s="1407"/>
      <c r="C262" s="1407"/>
      <c r="D262" s="1407"/>
      <c r="E262" s="1407"/>
      <c r="F262" s="1407"/>
      <c r="G262" s="1407"/>
      <c r="H262" s="1407"/>
      <c r="I262" s="1407"/>
      <c r="J262" s="1408"/>
      <c r="K262" s="1406" t="s">
        <v>455</v>
      </c>
      <c r="L262" s="1407"/>
      <c r="M262" s="1408"/>
      <c r="N262" s="1406" t="s">
        <v>456</v>
      </c>
      <c r="O262" s="1407"/>
      <c r="P262" s="1408"/>
      <c r="Q262" s="1406" t="s">
        <v>890</v>
      </c>
      <c r="R262" s="1407"/>
      <c r="S262" s="1408"/>
      <c r="T262" s="1406" t="s">
        <v>891</v>
      </c>
      <c r="U262" s="1407"/>
      <c r="V262" s="1408"/>
      <c r="W262" s="1406" t="s">
        <v>892</v>
      </c>
      <c r="X262" s="1407"/>
      <c r="Y262" s="1408"/>
      <c r="Z262" s="1406" t="s">
        <v>893</v>
      </c>
      <c r="AA262" s="1407"/>
      <c r="AB262" s="1408"/>
      <c r="AC262" s="1406" t="s">
        <v>894</v>
      </c>
      <c r="AD262" s="1407"/>
      <c r="AE262" s="1408"/>
      <c r="AF262" s="1406" t="s">
        <v>895</v>
      </c>
      <c r="AG262" s="1407"/>
      <c r="AH262" s="1408"/>
    </row>
    <row r="263" spans="1:36" hidden="1">
      <c r="A263" s="1075" t="s">
        <v>896</v>
      </c>
      <c r="B263" s="1076"/>
      <c r="C263" s="1076"/>
      <c r="D263" s="1076"/>
      <c r="E263" s="1076"/>
      <c r="F263" s="1076"/>
      <c r="G263" s="1076"/>
      <c r="H263" s="1076"/>
      <c r="I263" s="1076"/>
      <c r="J263" s="1076"/>
      <c r="K263" s="1076"/>
      <c r="L263" s="1076"/>
      <c r="M263" s="1076"/>
      <c r="N263" s="1076"/>
      <c r="O263" s="1076"/>
      <c r="P263" s="1076"/>
      <c r="Q263" s="1076"/>
      <c r="R263" s="1076"/>
      <c r="S263" s="1076"/>
      <c r="T263" s="1076"/>
      <c r="U263" s="1076"/>
      <c r="V263" s="1076"/>
      <c r="W263" s="1076"/>
      <c r="X263" s="1076"/>
      <c r="Y263" s="1076"/>
      <c r="Z263" s="1076"/>
      <c r="AA263" s="1076"/>
      <c r="AB263" s="1076"/>
      <c r="AC263" s="1076"/>
      <c r="AD263" s="1076"/>
      <c r="AE263" s="1076"/>
      <c r="AF263" s="1076"/>
      <c r="AG263" s="1076"/>
      <c r="AH263" s="1077"/>
    </row>
    <row r="264" spans="1:36" hidden="1">
      <c r="A264" s="1072" t="s">
        <v>897</v>
      </c>
      <c r="B264" s="1073"/>
      <c r="C264" s="1073"/>
      <c r="D264" s="1073"/>
      <c r="E264" s="1073"/>
      <c r="F264" s="1073"/>
      <c r="G264" s="1073"/>
      <c r="H264" s="1073"/>
      <c r="I264" s="1073"/>
      <c r="J264" s="1074"/>
      <c r="K264" s="1351"/>
      <c r="L264" s="1352"/>
      <c r="M264" s="1353"/>
      <c r="N264" s="1403"/>
      <c r="O264" s="1404"/>
      <c r="P264" s="1405"/>
      <c r="Q264" s="1403"/>
      <c r="R264" s="1404"/>
      <c r="S264" s="1405"/>
      <c r="T264" s="1351"/>
      <c r="U264" s="1352"/>
      <c r="V264" s="1353"/>
      <c r="W264" s="1351"/>
      <c r="X264" s="1352"/>
      <c r="Y264" s="1353"/>
      <c r="Z264" s="1351"/>
      <c r="AA264" s="1352"/>
      <c r="AB264" s="1353"/>
      <c r="AC264" s="1351"/>
      <c r="AD264" s="1352"/>
      <c r="AE264" s="1353"/>
      <c r="AF264" s="1067">
        <f>SUM(K264:AE264)</f>
        <v>0</v>
      </c>
      <c r="AG264" s="1068"/>
      <c r="AH264" s="1069"/>
      <c r="AI264" s="229"/>
    </row>
    <row r="265" spans="1:36" hidden="1">
      <c r="A265" s="1064" t="s">
        <v>898</v>
      </c>
      <c r="B265" s="1065"/>
      <c r="C265" s="1065"/>
      <c r="D265" s="1065"/>
      <c r="E265" s="1065"/>
      <c r="F265" s="1065"/>
      <c r="G265" s="1065"/>
      <c r="H265" s="1065"/>
      <c r="I265" s="1065"/>
      <c r="J265" s="1066"/>
      <c r="K265" s="1351"/>
      <c r="L265" s="1352"/>
      <c r="M265" s="1353"/>
      <c r="N265" s="1403"/>
      <c r="O265" s="1404"/>
      <c r="P265" s="1405"/>
      <c r="Q265" s="1351"/>
      <c r="R265" s="1352"/>
      <c r="S265" s="1353"/>
      <c r="T265" s="1351"/>
      <c r="U265" s="1352"/>
      <c r="V265" s="1353"/>
      <c r="W265" s="1351"/>
      <c r="X265" s="1352"/>
      <c r="Y265" s="1353"/>
      <c r="Z265" s="1351"/>
      <c r="AA265" s="1352"/>
      <c r="AB265" s="1353"/>
      <c r="AC265" s="1351"/>
      <c r="AD265" s="1352"/>
      <c r="AE265" s="1353"/>
      <c r="AF265" s="1067">
        <f>SUM(K265:AE265)</f>
        <v>0</v>
      </c>
      <c r="AG265" s="1068"/>
      <c r="AH265" s="1069"/>
    </row>
    <row r="266" spans="1:36" hidden="1">
      <c r="A266" s="1064" t="s">
        <v>899</v>
      </c>
      <c r="B266" s="1065"/>
      <c r="C266" s="1065"/>
      <c r="D266" s="1065"/>
      <c r="E266" s="1065"/>
      <c r="F266" s="1065"/>
      <c r="G266" s="1065"/>
      <c r="H266" s="1065"/>
      <c r="I266" s="1065"/>
      <c r="J266" s="1066"/>
      <c r="K266" s="1351"/>
      <c r="L266" s="1352"/>
      <c r="M266" s="1353"/>
      <c r="N266" s="1351"/>
      <c r="O266" s="1352"/>
      <c r="P266" s="1353"/>
      <c r="Q266" s="1351"/>
      <c r="R266" s="1352"/>
      <c r="S266" s="1353"/>
      <c r="T266" s="1351"/>
      <c r="U266" s="1352"/>
      <c r="V266" s="1353"/>
      <c r="W266" s="1351"/>
      <c r="X266" s="1352"/>
      <c r="Y266" s="1353"/>
      <c r="Z266" s="1351"/>
      <c r="AA266" s="1352"/>
      <c r="AB266" s="1353"/>
      <c r="AC266" s="1351"/>
      <c r="AD266" s="1352"/>
      <c r="AE266" s="1353"/>
      <c r="AF266" s="1067">
        <f>SUM(K266:AE266)</f>
        <v>0</v>
      </c>
      <c r="AG266" s="1068"/>
      <c r="AH266" s="1069"/>
    </row>
    <row r="267" spans="1:36" hidden="1">
      <c r="A267" s="1064" t="s">
        <v>900</v>
      </c>
      <c r="B267" s="1065"/>
      <c r="C267" s="1065"/>
      <c r="D267" s="1065"/>
      <c r="E267" s="1065"/>
      <c r="F267" s="1065"/>
      <c r="G267" s="1065"/>
      <c r="H267" s="1065"/>
      <c r="I267" s="1065"/>
      <c r="J267" s="1066"/>
      <c r="K267" s="1351"/>
      <c r="L267" s="1352"/>
      <c r="M267" s="1353"/>
      <c r="N267" s="1351"/>
      <c r="O267" s="1352"/>
      <c r="P267" s="1353"/>
      <c r="Q267" s="1351"/>
      <c r="R267" s="1352"/>
      <c r="S267" s="1353"/>
      <c r="T267" s="1351"/>
      <c r="U267" s="1352"/>
      <c r="V267" s="1353"/>
      <c r="W267" s="1351"/>
      <c r="X267" s="1352"/>
      <c r="Y267" s="1353"/>
      <c r="Z267" s="1351"/>
      <c r="AA267" s="1352"/>
      <c r="AB267" s="1353"/>
      <c r="AC267" s="1351"/>
      <c r="AD267" s="1352"/>
      <c r="AE267" s="1353"/>
      <c r="AF267" s="1067">
        <f>SUM(K267:AE267)</f>
        <v>0</v>
      </c>
      <c r="AG267" s="1068"/>
      <c r="AH267" s="1069"/>
    </row>
    <row r="268" spans="1:36" hidden="1">
      <c r="A268" s="1072" t="s">
        <v>901</v>
      </c>
      <c r="B268" s="1073"/>
      <c r="C268" s="1073"/>
      <c r="D268" s="1073"/>
      <c r="E268" s="1073"/>
      <c r="F268" s="1073"/>
      <c r="G268" s="1073"/>
      <c r="H268" s="1073"/>
      <c r="I268" s="1073"/>
      <c r="J268" s="1074"/>
      <c r="K268" s="1067">
        <f>K264+K265+K266+K267</f>
        <v>0</v>
      </c>
      <c r="L268" s="1068"/>
      <c r="M268" s="1069"/>
      <c r="N268" s="1067">
        <f>N264+N265+N266+N267</f>
        <v>0</v>
      </c>
      <c r="O268" s="1068"/>
      <c r="P268" s="1069"/>
      <c r="Q268" s="1067">
        <f>Q264+Q265+Q266+Q267</f>
        <v>0</v>
      </c>
      <c r="R268" s="1068"/>
      <c r="S268" s="1069"/>
      <c r="T268" s="1067">
        <f>T264+T265+T266+T267</f>
        <v>0</v>
      </c>
      <c r="U268" s="1068"/>
      <c r="V268" s="1069"/>
      <c r="W268" s="1067">
        <f>W264+W265+W266+W267</f>
        <v>0</v>
      </c>
      <c r="X268" s="1068"/>
      <c r="Y268" s="1069"/>
      <c r="Z268" s="1067">
        <f>Z264+Z265+Z266+Z267</f>
        <v>0</v>
      </c>
      <c r="AA268" s="1068"/>
      <c r="AB268" s="1069"/>
      <c r="AC268" s="1067">
        <f>AC264+AC265+AC266+AC267</f>
        <v>0</v>
      </c>
      <c r="AD268" s="1068"/>
      <c r="AE268" s="1069"/>
      <c r="AF268" s="1067">
        <f>SUM(AF264:AH267)</f>
        <v>0</v>
      </c>
      <c r="AG268" s="1068"/>
      <c r="AH268" s="1069"/>
      <c r="AI268" s="229" t="str">
        <f>IF(ROUND(AF268-[1]A!D8,0)=0,"","CHYBA")</f>
        <v/>
      </c>
      <c r="AJ268" s="243" t="s">
        <v>902</v>
      </c>
    </row>
    <row r="269" spans="1:36" hidden="1">
      <c r="A269" s="1075" t="s">
        <v>903</v>
      </c>
      <c r="B269" s="1076"/>
      <c r="C269" s="1076"/>
      <c r="D269" s="1076"/>
      <c r="E269" s="1076"/>
      <c r="F269" s="1076"/>
      <c r="G269" s="1076"/>
      <c r="H269" s="1076"/>
      <c r="I269" s="1076"/>
      <c r="J269" s="1076"/>
      <c r="K269" s="1076"/>
      <c r="L269" s="1076"/>
      <c r="M269" s="1076"/>
      <c r="N269" s="1076"/>
      <c r="O269" s="1076"/>
      <c r="P269" s="1076"/>
      <c r="Q269" s="1076"/>
      <c r="R269" s="1076"/>
      <c r="S269" s="1076"/>
      <c r="T269" s="1076"/>
      <c r="U269" s="1076"/>
      <c r="V269" s="1076"/>
      <c r="W269" s="1076"/>
      <c r="X269" s="1076"/>
      <c r="Y269" s="1076"/>
      <c r="Z269" s="1076"/>
      <c r="AA269" s="1076"/>
      <c r="AB269" s="1076"/>
      <c r="AC269" s="1076"/>
      <c r="AD269" s="1076"/>
      <c r="AE269" s="1076"/>
      <c r="AF269" s="1076"/>
      <c r="AG269" s="1076"/>
      <c r="AH269" s="1077"/>
    </row>
    <row r="270" spans="1:36" hidden="1">
      <c r="A270" s="1072" t="s">
        <v>897</v>
      </c>
      <c r="B270" s="1073"/>
      <c r="C270" s="1073"/>
      <c r="D270" s="1073"/>
      <c r="E270" s="1073"/>
      <c r="F270" s="1073"/>
      <c r="G270" s="1073"/>
      <c r="H270" s="1073"/>
      <c r="I270" s="1073"/>
      <c r="J270" s="1074"/>
      <c r="K270" s="1067"/>
      <c r="L270" s="1068"/>
      <c r="M270" s="1069"/>
      <c r="N270" s="1403"/>
      <c r="O270" s="1404"/>
      <c r="P270" s="1405"/>
      <c r="Q270" s="1403"/>
      <c r="R270" s="1404"/>
      <c r="S270" s="1405"/>
      <c r="T270" s="1067"/>
      <c r="U270" s="1068"/>
      <c r="V270" s="1069"/>
      <c r="W270" s="1067"/>
      <c r="X270" s="1068"/>
      <c r="Y270" s="1069"/>
      <c r="Z270" s="1067"/>
      <c r="AA270" s="1068"/>
      <c r="AB270" s="1069"/>
      <c r="AC270" s="1067"/>
      <c r="AD270" s="1068"/>
      <c r="AE270" s="1069"/>
      <c r="AF270" s="1067">
        <f>SUM(K270:AE270)</f>
        <v>0</v>
      </c>
      <c r="AG270" s="1068"/>
      <c r="AH270" s="1069"/>
    </row>
    <row r="271" spans="1:36" hidden="1">
      <c r="A271" s="1064" t="s">
        <v>898</v>
      </c>
      <c r="B271" s="1065"/>
      <c r="C271" s="1065"/>
      <c r="D271" s="1065"/>
      <c r="E271" s="1065"/>
      <c r="F271" s="1065"/>
      <c r="G271" s="1065"/>
      <c r="H271" s="1065"/>
      <c r="I271" s="1065"/>
      <c r="J271" s="1066"/>
      <c r="K271" s="1067"/>
      <c r="L271" s="1068"/>
      <c r="M271" s="1069"/>
      <c r="N271" s="1403"/>
      <c r="O271" s="1404"/>
      <c r="P271" s="1405"/>
      <c r="Q271" s="1067"/>
      <c r="R271" s="1068"/>
      <c r="S271" s="1069"/>
      <c r="T271" s="1067"/>
      <c r="U271" s="1068"/>
      <c r="V271" s="1069"/>
      <c r="W271" s="1067"/>
      <c r="X271" s="1068"/>
      <c r="Y271" s="1069"/>
      <c r="Z271" s="1067"/>
      <c r="AA271" s="1068"/>
      <c r="AB271" s="1069"/>
      <c r="AC271" s="1067"/>
      <c r="AD271" s="1068"/>
      <c r="AE271" s="1069"/>
      <c r="AF271" s="1067">
        <f>SUM(K271:AE271)</f>
        <v>0</v>
      </c>
      <c r="AG271" s="1068"/>
      <c r="AH271" s="1069"/>
    </row>
    <row r="272" spans="1:36" hidden="1">
      <c r="A272" s="1064" t="s">
        <v>899</v>
      </c>
      <c r="B272" s="1065"/>
      <c r="C272" s="1065"/>
      <c r="D272" s="1065"/>
      <c r="E272" s="1065"/>
      <c r="F272" s="1065"/>
      <c r="G272" s="1065"/>
      <c r="H272" s="1065"/>
      <c r="I272" s="1065"/>
      <c r="J272" s="1066"/>
      <c r="K272" s="1067"/>
      <c r="L272" s="1068"/>
      <c r="M272" s="1069"/>
      <c r="N272" s="1067"/>
      <c r="O272" s="1068"/>
      <c r="P272" s="1069"/>
      <c r="Q272" s="1067"/>
      <c r="R272" s="1068"/>
      <c r="S272" s="1069"/>
      <c r="T272" s="1067"/>
      <c r="U272" s="1068"/>
      <c r="V272" s="1069"/>
      <c r="W272" s="1067"/>
      <c r="X272" s="1068"/>
      <c r="Y272" s="1069"/>
      <c r="Z272" s="1067"/>
      <c r="AA272" s="1068"/>
      <c r="AB272" s="1069"/>
      <c r="AC272" s="1067"/>
      <c r="AD272" s="1068"/>
      <c r="AE272" s="1069"/>
      <c r="AF272" s="1067">
        <f>SUM(K272:AE272)</f>
        <v>0</v>
      </c>
      <c r="AG272" s="1068"/>
      <c r="AH272" s="1069"/>
    </row>
    <row r="273" spans="1:36" s="229" customFormat="1" hidden="1">
      <c r="A273" s="1064" t="s">
        <v>900</v>
      </c>
      <c r="B273" s="1065"/>
      <c r="C273" s="1065"/>
      <c r="D273" s="1065"/>
      <c r="E273" s="1065"/>
      <c r="F273" s="1065"/>
      <c r="G273" s="1065"/>
      <c r="H273" s="1065"/>
      <c r="I273" s="1065"/>
      <c r="J273" s="1066"/>
      <c r="K273" s="1067"/>
      <c r="L273" s="1068"/>
      <c r="M273" s="1069"/>
      <c r="N273" s="1067"/>
      <c r="O273" s="1068"/>
      <c r="P273" s="1069"/>
      <c r="Q273" s="1067"/>
      <c r="R273" s="1068"/>
      <c r="S273" s="1069"/>
      <c r="T273" s="1067"/>
      <c r="U273" s="1068"/>
      <c r="V273" s="1069"/>
      <c r="W273" s="1067"/>
      <c r="X273" s="1068"/>
      <c r="Y273" s="1069"/>
      <c r="Z273" s="1067"/>
      <c r="AA273" s="1068"/>
      <c r="AB273" s="1069"/>
      <c r="AC273" s="1067"/>
      <c r="AD273" s="1068"/>
      <c r="AE273" s="1069"/>
      <c r="AF273" s="1067">
        <f>SUM(K273:AE273)</f>
        <v>0</v>
      </c>
      <c r="AG273" s="1068"/>
      <c r="AH273" s="1069"/>
    </row>
    <row r="274" spans="1:36" s="229" customFormat="1" hidden="1">
      <c r="A274" s="1072" t="s">
        <v>901</v>
      </c>
      <c r="B274" s="1073"/>
      <c r="C274" s="1073"/>
      <c r="D274" s="1073"/>
      <c r="E274" s="1073"/>
      <c r="F274" s="1073"/>
      <c r="G274" s="1073"/>
      <c r="H274" s="1073"/>
      <c r="I274" s="1073"/>
      <c r="J274" s="1074"/>
      <c r="K274" s="1067">
        <f>K270+K271+K272+K273</f>
        <v>0</v>
      </c>
      <c r="L274" s="1068"/>
      <c r="M274" s="1069"/>
      <c r="N274" s="1067">
        <f>N270+N271+N272+N273</f>
        <v>0</v>
      </c>
      <c r="O274" s="1068"/>
      <c r="P274" s="1069"/>
      <c r="Q274" s="1067">
        <f>Q270+Q271+Q272+Q273</f>
        <v>0</v>
      </c>
      <c r="R274" s="1068"/>
      <c r="S274" s="1069"/>
      <c r="T274" s="1067">
        <f>T270+T271+T272+T273</f>
        <v>0</v>
      </c>
      <c r="U274" s="1068"/>
      <c r="V274" s="1069"/>
      <c r="W274" s="1067">
        <f>W270+W271+W272+W273</f>
        <v>0</v>
      </c>
      <c r="X274" s="1068"/>
      <c r="Y274" s="1069"/>
      <c r="Z274" s="1067">
        <f>Z270+Z271+Z272+Z273</f>
        <v>0</v>
      </c>
      <c r="AA274" s="1068"/>
      <c r="AB274" s="1069"/>
      <c r="AC274" s="1067">
        <f>AC270+AC271+AC272+AC273</f>
        <v>0</v>
      </c>
      <c r="AD274" s="1068"/>
      <c r="AE274" s="1069"/>
      <c r="AF274" s="1067">
        <f>AF270+AF271+AF272+AF273</f>
        <v>0</v>
      </c>
      <c r="AG274" s="1068"/>
      <c r="AH274" s="1069"/>
    </row>
    <row r="275" spans="1:36" s="229" customFormat="1" hidden="1">
      <c r="A275" s="1075" t="s">
        <v>904</v>
      </c>
      <c r="B275" s="1076"/>
      <c r="C275" s="1076"/>
      <c r="D275" s="1076"/>
      <c r="E275" s="1076"/>
      <c r="F275" s="1076"/>
      <c r="G275" s="1076"/>
      <c r="H275" s="1076"/>
      <c r="I275" s="1076"/>
      <c r="J275" s="1076"/>
      <c r="K275" s="1076"/>
      <c r="L275" s="1076"/>
      <c r="M275" s="1076"/>
      <c r="N275" s="1076"/>
      <c r="O275" s="1076"/>
      <c r="P275" s="1076"/>
      <c r="Q275" s="1076"/>
      <c r="R275" s="1076"/>
      <c r="S275" s="1076"/>
      <c r="T275" s="1076"/>
      <c r="U275" s="1076"/>
      <c r="V275" s="1076"/>
      <c r="W275" s="1076"/>
      <c r="X275" s="1076"/>
      <c r="Y275" s="1076"/>
      <c r="Z275" s="1076"/>
      <c r="AA275" s="1076"/>
      <c r="AB275" s="1076"/>
      <c r="AC275" s="1076"/>
      <c r="AD275" s="1076"/>
      <c r="AE275" s="1076"/>
      <c r="AF275" s="1076"/>
      <c r="AG275" s="1076"/>
      <c r="AH275" s="1077"/>
    </row>
    <row r="276" spans="1:36" s="229" customFormat="1" hidden="1">
      <c r="A276" s="1072" t="s">
        <v>897</v>
      </c>
      <c r="B276" s="1073"/>
      <c r="C276" s="1073"/>
      <c r="D276" s="1073"/>
      <c r="E276" s="1073"/>
      <c r="F276" s="1073"/>
      <c r="G276" s="1073"/>
      <c r="H276" s="1073"/>
      <c r="I276" s="1073"/>
      <c r="J276" s="1074"/>
      <c r="K276" s="1067"/>
      <c r="L276" s="1068"/>
      <c r="M276" s="1069"/>
      <c r="N276" s="1067"/>
      <c r="O276" s="1068"/>
      <c r="P276" s="1069"/>
      <c r="Q276" s="1067"/>
      <c r="R276" s="1068"/>
      <c r="S276" s="1069"/>
      <c r="T276" s="1067"/>
      <c r="U276" s="1068"/>
      <c r="V276" s="1069"/>
      <c r="W276" s="1067"/>
      <c r="X276" s="1068"/>
      <c r="Y276" s="1069"/>
      <c r="Z276" s="1067"/>
      <c r="AA276" s="1068"/>
      <c r="AB276" s="1069"/>
      <c r="AC276" s="1067"/>
      <c r="AD276" s="1068"/>
      <c r="AE276" s="1069"/>
      <c r="AF276" s="1067">
        <f>SUM(K276:AE276)</f>
        <v>0</v>
      </c>
      <c r="AG276" s="1068"/>
      <c r="AH276" s="1069"/>
    </row>
    <row r="277" spans="1:36" s="229" customFormat="1" hidden="1">
      <c r="A277" s="1072" t="s">
        <v>898</v>
      </c>
      <c r="B277" s="1073"/>
      <c r="C277" s="1073"/>
      <c r="D277" s="1073"/>
      <c r="E277" s="1073"/>
      <c r="F277" s="1073"/>
      <c r="G277" s="1073"/>
      <c r="H277" s="1073"/>
      <c r="I277" s="1073"/>
      <c r="J277" s="1074"/>
      <c r="K277" s="1067"/>
      <c r="L277" s="1068"/>
      <c r="M277" s="1069"/>
      <c r="N277" s="1067"/>
      <c r="O277" s="1068"/>
      <c r="P277" s="1069"/>
      <c r="Q277" s="1067"/>
      <c r="R277" s="1068"/>
      <c r="S277" s="1069"/>
      <c r="T277" s="1067"/>
      <c r="U277" s="1068"/>
      <c r="V277" s="1069"/>
      <c r="W277" s="1067"/>
      <c r="X277" s="1068"/>
      <c r="Y277" s="1069"/>
      <c r="Z277" s="1067"/>
      <c r="AA277" s="1068"/>
      <c r="AB277" s="1069"/>
      <c r="AC277" s="1067"/>
      <c r="AD277" s="1068"/>
      <c r="AE277" s="1069"/>
      <c r="AF277" s="1067">
        <f>SUM(K277:AE277)</f>
        <v>0</v>
      </c>
      <c r="AG277" s="1068"/>
      <c r="AH277" s="1069"/>
    </row>
    <row r="278" spans="1:36" s="229" customFormat="1" hidden="1">
      <c r="A278" s="1072" t="s">
        <v>899</v>
      </c>
      <c r="B278" s="1073"/>
      <c r="C278" s="1073"/>
      <c r="D278" s="1073"/>
      <c r="E278" s="1073"/>
      <c r="F278" s="1073"/>
      <c r="G278" s="1073"/>
      <c r="H278" s="1073"/>
      <c r="I278" s="1073"/>
      <c r="J278" s="1074"/>
      <c r="K278" s="1067"/>
      <c r="L278" s="1068"/>
      <c r="M278" s="1069"/>
      <c r="N278" s="1067"/>
      <c r="O278" s="1068"/>
      <c r="P278" s="1069"/>
      <c r="Q278" s="1067"/>
      <c r="R278" s="1068"/>
      <c r="S278" s="1069"/>
      <c r="T278" s="1067"/>
      <c r="U278" s="1068"/>
      <c r="V278" s="1069"/>
      <c r="W278" s="1067"/>
      <c r="X278" s="1068"/>
      <c r="Y278" s="1069"/>
      <c r="Z278" s="1067"/>
      <c r="AA278" s="1068"/>
      <c r="AB278" s="1069"/>
      <c r="AC278" s="1067"/>
      <c r="AD278" s="1068"/>
      <c r="AE278" s="1069"/>
      <c r="AF278" s="1067">
        <f>SUM(K278:AE278)</f>
        <v>0</v>
      </c>
      <c r="AG278" s="1068"/>
      <c r="AH278" s="1069"/>
    </row>
    <row r="279" spans="1:36" s="229" customFormat="1" hidden="1">
      <c r="A279" s="1072" t="s">
        <v>900</v>
      </c>
      <c r="B279" s="1073"/>
      <c r="C279" s="1073"/>
      <c r="D279" s="1073"/>
      <c r="E279" s="1073"/>
      <c r="F279" s="1073"/>
      <c r="G279" s="1073"/>
      <c r="H279" s="1073"/>
      <c r="I279" s="1073"/>
      <c r="J279" s="1074"/>
      <c r="K279" s="1067"/>
      <c r="L279" s="1068"/>
      <c r="M279" s="1069"/>
      <c r="N279" s="1067"/>
      <c r="O279" s="1068"/>
      <c r="P279" s="1069"/>
      <c r="Q279" s="1067"/>
      <c r="R279" s="1068"/>
      <c r="S279" s="1069"/>
      <c r="T279" s="1067"/>
      <c r="U279" s="1068"/>
      <c r="V279" s="1069"/>
      <c r="W279" s="1067"/>
      <c r="X279" s="1068"/>
      <c r="Y279" s="1069"/>
      <c r="Z279" s="1067"/>
      <c r="AA279" s="1068"/>
      <c r="AB279" s="1069"/>
      <c r="AC279" s="1067"/>
      <c r="AD279" s="1068"/>
      <c r="AE279" s="1069"/>
      <c r="AF279" s="1067">
        <f>SUM(K279:AE279)</f>
        <v>0</v>
      </c>
      <c r="AG279" s="1068"/>
      <c r="AH279" s="1069"/>
    </row>
    <row r="280" spans="1:36" s="229" customFormat="1" hidden="1">
      <c r="A280" s="1072" t="s">
        <v>901</v>
      </c>
      <c r="B280" s="1073"/>
      <c r="C280" s="1073"/>
      <c r="D280" s="1073"/>
      <c r="E280" s="1073"/>
      <c r="F280" s="1073"/>
      <c r="G280" s="1073"/>
      <c r="H280" s="1073"/>
      <c r="I280" s="1073"/>
      <c r="J280" s="1074"/>
      <c r="K280" s="1067">
        <f>K276+K277+K278+K279</f>
        <v>0</v>
      </c>
      <c r="L280" s="1068"/>
      <c r="M280" s="1069"/>
      <c r="N280" s="1067">
        <f>N276+N277+N278+N279</f>
        <v>0</v>
      </c>
      <c r="O280" s="1068"/>
      <c r="P280" s="1069"/>
      <c r="Q280" s="1067">
        <f>Q276+Q277+Q278+Q279</f>
        <v>0</v>
      </c>
      <c r="R280" s="1068"/>
      <c r="S280" s="1069"/>
      <c r="T280" s="1067">
        <f>T276+T277+T278+T279</f>
        <v>0</v>
      </c>
      <c r="U280" s="1068"/>
      <c r="V280" s="1069"/>
      <c r="W280" s="1067">
        <f>W276+W277+W278+W279</f>
        <v>0</v>
      </c>
      <c r="X280" s="1068"/>
      <c r="Y280" s="1069"/>
      <c r="Z280" s="1067">
        <f>Z276+Z277+Z278+Z279</f>
        <v>0</v>
      </c>
      <c r="AA280" s="1068"/>
      <c r="AB280" s="1069"/>
      <c r="AC280" s="1067">
        <f>AC276+AC277+AC278+AC279</f>
        <v>0</v>
      </c>
      <c r="AD280" s="1068"/>
      <c r="AE280" s="1069"/>
      <c r="AF280" s="1067">
        <f>AF276+AF277+AF278+AF279</f>
        <v>0</v>
      </c>
      <c r="AG280" s="1068"/>
      <c r="AH280" s="1069"/>
    </row>
    <row r="281" spans="1:36" hidden="1">
      <c r="A281" s="1075" t="s">
        <v>905</v>
      </c>
      <c r="B281" s="1076"/>
      <c r="C281" s="1076"/>
      <c r="D281" s="1076"/>
      <c r="E281" s="1076"/>
      <c r="F281" s="1076"/>
      <c r="G281" s="1076"/>
      <c r="H281" s="1076"/>
      <c r="I281" s="1076"/>
      <c r="J281" s="1076"/>
      <c r="K281" s="1076"/>
      <c r="L281" s="1076"/>
      <c r="M281" s="1076"/>
      <c r="N281" s="1076"/>
      <c r="O281" s="1076"/>
      <c r="P281" s="1076"/>
      <c r="Q281" s="1076"/>
      <c r="R281" s="1076"/>
      <c r="S281" s="1076"/>
      <c r="T281" s="1076"/>
      <c r="U281" s="1076"/>
      <c r="V281" s="1076"/>
      <c r="W281" s="1076"/>
      <c r="X281" s="1076"/>
      <c r="Y281" s="1076"/>
      <c r="Z281" s="1076"/>
      <c r="AA281" s="1076"/>
      <c r="AB281" s="1076"/>
      <c r="AC281" s="1076"/>
      <c r="AD281" s="1076"/>
      <c r="AE281" s="1076"/>
      <c r="AF281" s="1076"/>
      <c r="AG281" s="1076"/>
      <c r="AH281" s="1077"/>
    </row>
    <row r="282" spans="1:36" hidden="1">
      <c r="A282" s="1072" t="s">
        <v>897</v>
      </c>
      <c r="B282" s="1073"/>
      <c r="C282" s="1073"/>
      <c r="D282" s="1073"/>
      <c r="E282" s="1073"/>
      <c r="F282" s="1073"/>
      <c r="G282" s="1073"/>
      <c r="H282" s="1073"/>
      <c r="I282" s="1073"/>
      <c r="J282" s="1074"/>
      <c r="K282" s="1067">
        <f>K264-K270-K276</f>
        <v>0</v>
      </c>
      <c r="L282" s="1068"/>
      <c r="M282" s="1069"/>
      <c r="N282" s="1067">
        <f>N264-N270-N276</f>
        <v>0</v>
      </c>
      <c r="O282" s="1068"/>
      <c r="P282" s="1069"/>
      <c r="Q282" s="1067">
        <f>Q264-Q270-Q276</f>
        <v>0</v>
      </c>
      <c r="R282" s="1068"/>
      <c r="S282" s="1069"/>
      <c r="T282" s="1067">
        <f>T264-T270-T276</f>
        <v>0</v>
      </c>
      <c r="U282" s="1068"/>
      <c r="V282" s="1069"/>
      <c r="W282" s="1067">
        <f>W264-W270-W276</f>
        <v>0</v>
      </c>
      <c r="X282" s="1068"/>
      <c r="Y282" s="1069"/>
      <c r="Z282" s="1067">
        <f>Z264-Z270-Z276</f>
        <v>0</v>
      </c>
      <c r="AA282" s="1068"/>
      <c r="AB282" s="1069"/>
      <c r="AC282" s="1067">
        <f>AC264-AC270-AC276</f>
        <v>0</v>
      </c>
      <c r="AD282" s="1068"/>
      <c r="AE282" s="1069"/>
      <c r="AF282" s="1067">
        <f>AF264-AF270-AF276</f>
        <v>0</v>
      </c>
      <c r="AG282" s="1068"/>
      <c r="AH282" s="1069"/>
      <c r="AI282" s="229" t="str">
        <f>IF(ROUND(AF282-[1]A!G9,0)=0,"","CHYBA")</f>
        <v/>
      </c>
      <c r="AJ282" s="243" t="s">
        <v>902</v>
      </c>
    </row>
    <row r="283" spans="1:36" hidden="1">
      <c r="A283" s="1072" t="s">
        <v>901</v>
      </c>
      <c r="B283" s="1073"/>
      <c r="C283" s="1073"/>
      <c r="D283" s="1073"/>
      <c r="E283" s="1073"/>
      <c r="F283" s="1073"/>
      <c r="G283" s="1073"/>
      <c r="H283" s="1073"/>
      <c r="I283" s="1073"/>
      <c r="J283" s="1074"/>
      <c r="K283" s="1067">
        <f>K268-K274-K280</f>
        <v>0</v>
      </c>
      <c r="L283" s="1068"/>
      <c r="M283" s="1069"/>
      <c r="N283" s="1067">
        <f>N268-N274-N280</f>
        <v>0</v>
      </c>
      <c r="O283" s="1068"/>
      <c r="P283" s="1069"/>
      <c r="Q283" s="1067">
        <f>Q268-Q274-Q280</f>
        <v>0</v>
      </c>
      <c r="R283" s="1068"/>
      <c r="S283" s="1069"/>
      <c r="T283" s="1067">
        <f>T268-T274-T280</f>
        <v>0</v>
      </c>
      <c r="U283" s="1068"/>
      <c r="V283" s="1069"/>
      <c r="W283" s="1067">
        <f>W268-W274-W280</f>
        <v>0</v>
      </c>
      <c r="X283" s="1068"/>
      <c r="Y283" s="1069"/>
      <c r="Z283" s="1067">
        <f>Z268-Z274-Z280</f>
        <v>0</v>
      </c>
      <c r="AA283" s="1068"/>
      <c r="AB283" s="1069"/>
      <c r="AC283" s="1067">
        <f>AC268-AC274-AC280</f>
        <v>0</v>
      </c>
      <c r="AD283" s="1068"/>
      <c r="AE283" s="1069"/>
      <c r="AF283" s="1067">
        <f>AF268-AF274-AF280</f>
        <v>0</v>
      </c>
      <c r="AG283" s="1068"/>
      <c r="AH283" s="1069"/>
      <c r="AI283" s="228" t="str">
        <f>IF(ROUND(AF283-[1]A!F8,0)=0,"","CHYBA")</f>
        <v/>
      </c>
      <c r="AJ283" s="243" t="s">
        <v>902</v>
      </c>
    </row>
    <row r="284" spans="1:36" hidden="1">
      <c r="A284" s="346"/>
      <c r="B284" s="346"/>
      <c r="C284" s="346"/>
      <c r="D284" s="346"/>
      <c r="E284" s="346"/>
      <c r="F284" s="346"/>
      <c r="G284" s="346"/>
      <c r="H284" s="346"/>
      <c r="I284" s="346"/>
      <c r="J284" s="346"/>
      <c r="K284" s="346"/>
      <c r="L284" s="346"/>
      <c r="M284" s="346"/>
      <c r="N284" s="346"/>
      <c r="O284" s="346"/>
      <c r="P284" s="346"/>
      <c r="Q284" s="346"/>
      <c r="R284" s="346"/>
      <c r="S284" s="346"/>
      <c r="T284" s="346"/>
      <c r="U284" s="346"/>
      <c r="V284" s="346"/>
      <c r="W284" s="346"/>
      <c r="X284" s="346"/>
      <c r="Y284" s="346"/>
      <c r="Z284" s="346"/>
      <c r="AA284" s="346"/>
      <c r="AB284" s="346"/>
      <c r="AC284" s="346"/>
      <c r="AD284" s="346"/>
      <c r="AE284" s="346"/>
      <c r="AF284" s="346"/>
      <c r="AG284" s="346"/>
      <c r="AH284" s="346"/>
    </row>
    <row r="285" spans="1:36" hidden="1">
      <c r="A285" s="346"/>
      <c r="B285" s="346"/>
      <c r="C285" s="346"/>
      <c r="D285" s="346"/>
      <c r="E285" s="346"/>
      <c r="F285" s="346"/>
      <c r="G285" s="346"/>
      <c r="H285" s="346"/>
      <c r="I285" s="346"/>
      <c r="J285" s="346"/>
      <c r="K285" s="346"/>
      <c r="L285" s="346"/>
      <c r="M285" s="346"/>
      <c r="N285" s="346"/>
      <c r="O285" s="346"/>
      <c r="P285" s="346"/>
      <c r="Q285" s="346"/>
      <c r="R285" s="346"/>
      <c r="S285" s="346"/>
      <c r="T285" s="346"/>
      <c r="U285" s="346"/>
      <c r="V285" s="346"/>
      <c r="W285" s="346"/>
      <c r="X285" s="346"/>
      <c r="Y285" s="346"/>
      <c r="Z285" s="346"/>
      <c r="AA285" s="346"/>
      <c r="AB285" s="346"/>
      <c r="AC285" s="346"/>
      <c r="AD285" s="346"/>
      <c r="AE285" s="346"/>
      <c r="AF285" s="346"/>
      <c r="AG285" s="346"/>
      <c r="AH285" s="346"/>
    </row>
    <row r="286" spans="1:36" hidden="1">
      <c r="A286" s="1409" t="s">
        <v>886</v>
      </c>
      <c r="B286" s="1410"/>
      <c r="C286" s="1410"/>
      <c r="D286" s="1410"/>
      <c r="E286" s="1410"/>
      <c r="F286" s="1410"/>
      <c r="G286" s="1410"/>
      <c r="H286" s="1410"/>
      <c r="I286" s="1410"/>
      <c r="J286" s="1411"/>
      <c r="K286" s="1106" t="s">
        <v>597</v>
      </c>
      <c r="L286" s="1107"/>
      <c r="M286" s="1107"/>
      <c r="N286" s="1107"/>
      <c r="O286" s="1107"/>
      <c r="P286" s="1107"/>
      <c r="Q286" s="1107"/>
      <c r="R286" s="1107"/>
      <c r="S286" s="1107"/>
      <c r="T286" s="1107"/>
      <c r="U286" s="1107"/>
      <c r="V286" s="1107"/>
      <c r="W286" s="1107"/>
      <c r="X286" s="1107"/>
      <c r="Y286" s="1107"/>
      <c r="Z286" s="1107"/>
      <c r="AA286" s="1107"/>
      <c r="AB286" s="1107"/>
      <c r="AC286" s="1107"/>
      <c r="AD286" s="1107"/>
      <c r="AE286" s="1107"/>
      <c r="AF286" s="1107"/>
      <c r="AG286" s="1107"/>
      <c r="AH286" s="1108"/>
    </row>
    <row r="287" spans="1:36" hidden="1">
      <c r="A287" s="1412"/>
      <c r="B287" s="1413"/>
      <c r="C287" s="1413"/>
      <c r="D287" s="1413"/>
      <c r="E287" s="1413"/>
      <c r="F287" s="1413"/>
      <c r="G287" s="1413"/>
      <c r="H287" s="1413"/>
      <c r="I287" s="1413"/>
      <c r="J287" s="1414"/>
      <c r="K287" s="1330" t="s">
        <v>849</v>
      </c>
      <c r="L287" s="1331"/>
      <c r="M287" s="1332"/>
      <c r="N287" s="1330" t="s">
        <v>850</v>
      </c>
      <c r="O287" s="1331"/>
      <c r="P287" s="1332"/>
      <c r="Q287" s="1330" t="s">
        <v>851</v>
      </c>
      <c r="R287" s="1331"/>
      <c r="S287" s="1332"/>
      <c r="T287" s="1330" t="s">
        <v>852</v>
      </c>
      <c r="U287" s="1331"/>
      <c r="V287" s="1332"/>
      <c r="W287" s="1330" t="s">
        <v>887</v>
      </c>
      <c r="X287" s="1331"/>
      <c r="Y287" s="1332"/>
      <c r="Z287" s="1330" t="s">
        <v>888</v>
      </c>
      <c r="AA287" s="1331"/>
      <c r="AB287" s="1332"/>
      <c r="AC287" s="1330" t="s">
        <v>889</v>
      </c>
      <c r="AD287" s="1331"/>
      <c r="AE287" s="1332"/>
      <c r="AF287" s="1330" t="s">
        <v>835</v>
      </c>
      <c r="AG287" s="1331"/>
      <c r="AH287" s="1332"/>
    </row>
    <row r="288" spans="1:36" hidden="1">
      <c r="A288" s="1415"/>
      <c r="B288" s="1416"/>
      <c r="C288" s="1416"/>
      <c r="D288" s="1416"/>
      <c r="E288" s="1416"/>
      <c r="F288" s="1416"/>
      <c r="G288" s="1416"/>
      <c r="H288" s="1416"/>
      <c r="I288" s="1416"/>
      <c r="J288" s="1417"/>
      <c r="K288" s="1336"/>
      <c r="L288" s="1337"/>
      <c r="M288" s="1338"/>
      <c r="N288" s="1336"/>
      <c r="O288" s="1337"/>
      <c r="P288" s="1338"/>
      <c r="Q288" s="1336"/>
      <c r="R288" s="1337"/>
      <c r="S288" s="1338"/>
      <c r="T288" s="1336"/>
      <c r="U288" s="1337"/>
      <c r="V288" s="1338"/>
      <c r="W288" s="1336"/>
      <c r="X288" s="1337"/>
      <c r="Y288" s="1338"/>
      <c r="Z288" s="1336"/>
      <c r="AA288" s="1337"/>
      <c r="AB288" s="1338"/>
      <c r="AC288" s="1336"/>
      <c r="AD288" s="1337"/>
      <c r="AE288" s="1338"/>
      <c r="AF288" s="1336"/>
      <c r="AG288" s="1337"/>
      <c r="AH288" s="1338"/>
    </row>
    <row r="289" spans="1:34" hidden="1">
      <c r="A289" s="1406" t="s">
        <v>454</v>
      </c>
      <c r="B289" s="1407"/>
      <c r="C289" s="1407"/>
      <c r="D289" s="1407"/>
      <c r="E289" s="1407"/>
      <c r="F289" s="1407"/>
      <c r="G289" s="1407"/>
      <c r="H289" s="1407"/>
      <c r="I289" s="1407"/>
      <c r="J289" s="1408"/>
      <c r="K289" s="1406" t="s">
        <v>455</v>
      </c>
      <c r="L289" s="1407"/>
      <c r="M289" s="1408"/>
      <c r="N289" s="1406" t="s">
        <v>456</v>
      </c>
      <c r="O289" s="1407"/>
      <c r="P289" s="1408"/>
      <c r="Q289" s="1406" t="s">
        <v>890</v>
      </c>
      <c r="R289" s="1407"/>
      <c r="S289" s="1408"/>
      <c r="T289" s="1406" t="s">
        <v>891</v>
      </c>
      <c r="U289" s="1407"/>
      <c r="V289" s="1408"/>
      <c r="W289" s="1406" t="s">
        <v>892</v>
      </c>
      <c r="X289" s="1407"/>
      <c r="Y289" s="1408"/>
      <c r="Z289" s="1406" t="s">
        <v>893</v>
      </c>
      <c r="AA289" s="1407"/>
      <c r="AB289" s="1408"/>
      <c r="AC289" s="1406" t="s">
        <v>894</v>
      </c>
      <c r="AD289" s="1407"/>
      <c r="AE289" s="1408"/>
      <c r="AF289" s="1406" t="s">
        <v>895</v>
      </c>
      <c r="AG289" s="1407"/>
      <c r="AH289" s="1408"/>
    </row>
    <row r="290" spans="1:34" hidden="1">
      <c r="A290" s="1075" t="s">
        <v>896</v>
      </c>
      <c r="B290" s="1076"/>
      <c r="C290" s="1076"/>
      <c r="D290" s="1076"/>
      <c r="E290" s="1076"/>
      <c r="F290" s="1076"/>
      <c r="G290" s="1076"/>
      <c r="H290" s="1076"/>
      <c r="I290" s="1076"/>
      <c r="J290" s="1076"/>
      <c r="K290" s="1076"/>
      <c r="L290" s="1076"/>
      <c r="M290" s="1076"/>
      <c r="N290" s="1076"/>
      <c r="O290" s="1076"/>
      <c r="P290" s="1076"/>
      <c r="Q290" s="1076"/>
      <c r="R290" s="1076"/>
      <c r="S290" s="1076"/>
      <c r="T290" s="1076"/>
      <c r="U290" s="1076"/>
      <c r="V290" s="1076"/>
      <c r="W290" s="1076"/>
      <c r="X290" s="1076"/>
      <c r="Y290" s="1076"/>
      <c r="Z290" s="1076"/>
      <c r="AA290" s="1076"/>
      <c r="AB290" s="1076"/>
      <c r="AC290" s="1076"/>
      <c r="AD290" s="1076"/>
      <c r="AE290" s="1076"/>
      <c r="AF290" s="1076"/>
      <c r="AG290" s="1076"/>
      <c r="AH290" s="1077"/>
    </row>
    <row r="291" spans="1:34" hidden="1">
      <c r="A291" s="1072" t="s">
        <v>897</v>
      </c>
      <c r="B291" s="1073"/>
      <c r="C291" s="1073"/>
      <c r="D291" s="1073"/>
      <c r="E291" s="1073"/>
      <c r="F291" s="1073"/>
      <c r="G291" s="1073"/>
      <c r="H291" s="1073"/>
      <c r="I291" s="1073"/>
      <c r="J291" s="1074"/>
      <c r="K291" s="1067"/>
      <c r="L291" s="1068"/>
      <c r="M291" s="1069"/>
      <c r="N291" s="1403"/>
      <c r="O291" s="1404"/>
      <c r="P291" s="1405"/>
      <c r="Q291" s="1403"/>
      <c r="R291" s="1404"/>
      <c r="S291" s="1405"/>
      <c r="T291" s="1067"/>
      <c r="U291" s="1068"/>
      <c r="V291" s="1069"/>
      <c r="W291" s="1067"/>
      <c r="X291" s="1068"/>
      <c r="Y291" s="1069"/>
      <c r="Z291" s="1067"/>
      <c r="AA291" s="1068"/>
      <c r="AB291" s="1069"/>
      <c r="AC291" s="1067"/>
      <c r="AD291" s="1068"/>
      <c r="AE291" s="1069"/>
      <c r="AF291" s="1067">
        <f>SUM(K291:AE291)</f>
        <v>0</v>
      </c>
      <c r="AG291" s="1068"/>
      <c r="AH291" s="1069"/>
    </row>
    <row r="292" spans="1:34" hidden="1">
      <c r="A292" s="1072" t="s">
        <v>898</v>
      </c>
      <c r="B292" s="1073"/>
      <c r="C292" s="1073"/>
      <c r="D292" s="1073"/>
      <c r="E292" s="1073"/>
      <c r="F292" s="1073"/>
      <c r="G292" s="1073"/>
      <c r="H292" s="1073"/>
      <c r="I292" s="1073"/>
      <c r="J292" s="1074"/>
      <c r="K292" s="1067"/>
      <c r="L292" s="1068"/>
      <c r="M292" s="1069"/>
      <c r="N292" s="1403"/>
      <c r="O292" s="1404"/>
      <c r="P292" s="1405"/>
      <c r="Q292" s="1067"/>
      <c r="R292" s="1068"/>
      <c r="S292" s="1069"/>
      <c r="T292" s="1067"/>
      <c r="U292" s="1068"/>
      <c r="V292" s="1069"/>
      <c r="W292" s="1067"/>
      <c r="X292" s="1068"/>
      <c r="Y292" s="1069"/>
      <c r="Z292" s="1067"/>
      <c r="AA292" s="1068"/>
      <c r="AB292" s="1069"/>
      <c r="AC292" s="1067"/>
      <c r="AD292" s="1068"/>
      <c r="AE292" s="1069"/>
      <c r="AF292" s="1067">
        <f>SUM(K292:AE292)</f>
        <v>0</v>
      </c>
      <c r="AG292" s="1068"/>
      <c r="AH292" s="1069"/>
    </row>
    <row r="293" spans="1:34" hidden="1">
      <c r="A293" s="1072" t="s">
        <v>899</v>
      </c>
      <c r="B293" s="1073"/>
      <c r="C293" s="1073"/>
      <c r="D293" s="1073"/>
      <c r="E293" s="1073"/>
      <c r="F293" s="1073"/>
      <c r="G293" s="1073"/>
      <c r="H293" s="1073"/>
      <c r="I293" s="1073"/>
      <c r="J293" s="1074"/>
      <c r="K293" s="1067"/>
      <c r="L293" s="1068"/>
      <c r="M293" s="1069"/>
      <c r="N293" s="1067"/>
      <c r="O293" s="1068"/>
      <c r="P293" s="1069"/>
      <c r="Q293" s="1067"/>
      <c r="R293" s="1068"/>
      <c r="S293" s="1069"/>
      <c r="T293" s="1067"/>
      <c r="U293" s="1068"/>
      <c r="V293" s="1069"/>
      <c r="W293" s="1067"/>
      <c r="X293" s="1068"/>
      <c r="Y293" s="1069"/>
      <c r="Z293" s="1067"/>
      <c r="AA293" s="1068"/>
      <c r="AB293" s="1069"/>
      <c r="AC293" s="1067"/>
      <c r="AD293" s="1068"/>
      <c r="AE293" s="1069"/>
      <c r="AF293" s="1067">
        <f>SUM(K293:AE293)</f>
        <v>0</v>
      </c>
      <c r="AG293" s="1068"/>
      <c r="AH293" s="1069"/>
    </row>
    <row r="294" spans="1:34" hidden="1">
      <c r="A294" s="1072" t="s">
        <v>900</v>
      </c>
      <c r="B294" s="1073"/>
      <c r="C294" s="1073"/>
      <c r="D294" s="1073"/>
      <c r="E294" s="1073"/>
      <c r="F294" s="1073"/>
      <c r="G294" s="1073"/>
      <c r="H294" s="1073"/>
      <c r="I294" s="1073"/>
      <c r="J294" s="1074"/>
      <c r="K294" s="1067"/>
      <c r="L294" s="1068"/>
      <c r="M294" s="1069"/>
      <c r="N294" s="1067"/>
      <c r="O294" s="1068"/>
      <c r="P294" s="1069"/>
      <c r="Q294" s="1067"/>
      <c r="R294" s="1068"/>
      <c r="S294" s="1069"/>
      <c r="T294" s="1067"/>
      <c r="U294" s="1068"/>
      <c r="V294" s="1069"/>
      <c r="W294" s="1067"/>
      <c r="X294" s="1068"/>
      <c r="Y294" s="1069"/>
      <c r="Z294" s="1067"/>
      <c r="AA294" s="1068"/>
      <c r="AB294" s="1069"/>
      <c r="AC294" s="1067"/>
      <c r="AD294" s="1068"/>
      <c r="AE294" s="1069"/>
      <c r="AF294" s="1067">
        <f>SUM(K294:AE294)</f>
        <v>0</v>
      </c>
      <c r="AG294" s="1068"/>
      <c r="AH294" s="1069"/>
    </row>
    <row r="295" spans="1:34" hidden="1">
      <c r="A295" s="1072" t="s">
        <v>901</v>
      </c>
      <c r="B295" s="1073"/>
      <c r="C295" s="1073"/>
      <c r="D295" s="1073"/>
      <c r="E295" s="1073"/>
      <c r="F295" s="1073"/>
      <c r="G295" s="1073"/>
      <c r="H295" s="1073"/>
      <c r="I295" s="1073"/>
      <c r="J295" s="1074"/>
      <c r="K295" s="1067">
        <f>K291+K292+K293+K294</f>
        <v>0</v>
      </c>
      <c r="L295" s="1068"/>
      <c r="M295" s="1069"/>
      <c r="N295" s="1067">
        <f>N291+N292+N293+N294</f>
        <v>0</v>
      </c>
      <c r="O295" s="1068"/>
      <c r="P295" s="1069"/>
      <c r="Q295" s="1067">
        <f>Q291+Q292+Q293+Q294</f>
        <v>0</v>
      </c>
      <c r="R295" s="1068"/>
      <c r="S295" s="1069"/>
      <c r="T295" s="1067">
        <f>T291+T292+T293+T294</f>
        <v>0</v>
      </c>
      <c r="U295" s="1068"/>
      <c r="V295" s="1069"/>
      <c r="W295" s="1067">
        <f>W291+W292+W293+W294</f>
        <v>0</v>
      </c>
      <c r="X295" s="1068"/>
      <c r="Y295" s="1069"/>
      <c r="Z295" s="1067">
        <f>Z291+Z292+Z293+Z294</f>
        <v>0</v>
      </c>
      <c r="AA295" s="1068"/>
      <c r="AB295" s="1069"/>
      <c r="AC295" s="1067">
        <f>AC291+AC292+AC293+AC294</f>
        <v>0</v>
      </c>
      <c r="AD295" s="1068"/>
      <c r="AE295" s="1069"/>
      <c r="AF295" s="1067">
        <f>SUM(K295:AE295)</f>
        <v>0</v>
      </c>
      <c r="AG295" s="1068"/>
      <c r="AH295" s="1069"/>
    </row>
    <row r="296" spans="1:34" hidden="1">
      <c r="A296" s="1075" t="s">
        <v>903</v>
      </c>
      <c r="B296" s="1076"/>
      <c r="C296" s="1076"/>
      <c r="D296" s="1076"/>
      <c r="E296" s="1076"/>
      <c r="F296" s="1076"/>
      <c r="G296" s="1076"/>
      <c r="H296" s="1076"/>
      <c r="I296" s="1076"/>
      <c r="J296" s="1076"/>
      <c r="K296" s="1076"/>
      <c r="L296" s="1076"/>
      <c r="M296" s="1076"/>
      <c r="N296" s="1076"/>
      <c r="O296" s="1076"/>
      <c r="P296" s="1076"/>
      <c r="Q296" s="1076"/>
      <c r="R296" s="1076"/>
      <c r="S296" s="1076"/>
      <c r="T296" s="1076"/>
      <c r="U296" s="1076"/>
      <c r="V296" s="1076"/>
      <c r="W296" s="1076"/>
      <c r="X296" s="1076"/>
      <c r="Y296" s="1076"/>
      <c r="Z296" s="1076"/>
      <c r="AA296" s="1076"/>
      <c r="AB296" s="1076"/>
      <c r="AC296" s="1076"/>
      <c r="AD296" s="1076"/>
      <c r="AE296" s="1076"/>
      <c r="AF296" s="1076"/>
      <c r="AG296" s="1076"/>
      <c r="AH296" s="1077"/>
    </row>
    <row r="297" spans="1:34" hidden="1">
      <c r="A297" s="1072" t="s">
        <v>897</v>
      </c>
      <c r="B297" s="1073"/>
      <c r="C297" s="1073"/>
      <c r="D297" s="1073"/>
      <c r="E297" s="1073"/>
      <c r="F297" s="1073"/>
      <c r="G297" s="1073"/>
      <c r="H297" s="1073"/>
      <c r="I297" s="1073"/>
      <c r="J297" s="1074"/>
      <c r="K297" s="1067"/>
      <c r="L297" s="1068"/>
      <c r="M297" s="1069"/>
      <c r="N297" s="1403"/>
      <c r="O297" s="1404"/>
      <c r="P297" s="1405"/>
      <c r="Q297" s="1403"/>
      <c r="R297" s="1404"/>
      <c r="S297" s="1405"/>
      <c r="T297" s="1067"/>
      <c r="U297" s="1068"/>
      <c r="V297" s="1069"/>
      <c r="W297" s="1067"/>
      <c r="X297" s="1068"/>
      <c r="Y297" s="1069"/>
      <c r="Z297" s="1067"/>
      <c r="AA297" s="1068"/>
      <c r="AB297" s="1069"/>
      <c r="AC297" s="1067"/>
      <c r="AD297" s="1068"/>
      <c r="AE297" s="1069"/>
      <c r="AF297" s="1067">
        <f>SUM(K297:AE297)</f>
        <v>0</v>
      </c>
      <c r="AG297" s="1068"/>
      <c r="AH297" s="1069"/>
    </row>
    <row r="298" spans="1:34" hidden="1">
      <c r="A298" s="1072" t="s">
        <v>898</v>
      </c>
      <c r="B298" s="1073"/>
      <c r="C298" s="1073"/>
      <c r="D298" s="1073"/>
      <c r="E298" s="1073"/>
      <c r="F298" s="1073"/>
      <c r="G298" s="1073"/>
      <c r="H298" s="1073"/>
      <c r="I298" s="1073"/>
      <c r="J298" s="1074"/>
      <c r="K298" s="1067"/>
      <c r="L298" s="1068"/>
      <c r="M298" s="1069"/>
      <c r="N298" s="1403"/>
      <c r="O298" s="1404"/>
      <c r="P298" s="1405"/>
      <c r="Q298" s="1403">
        <v>0</v>
      </c>
      <c r="R298" s="1404"/>
      <c r="S298" s="1405"/>
      <c r="T298" s="1067"/>
      <c r="U298" s="1068"/>
      <c r="V298" s="1069"/>
      <c r="W298" s="1067"/>
      <c r="X298" s="1068"/>
      <c r="Y298" s="1069"/>
      <c r="Z298" s="1067"/>
      <c r="AA298" s="1068"/>
      <c r="AB298" s="1069"/>
      <c r="AC298" s="1067"/>
      <c r="AD298" s="1068"/>
      <c r="AE298" s="1069"/>
      <c r="AF298" s="1067">
        <f>SUM(K298:AE298)</f>
        <v>0</v>
      </c>
      <c r="AG298" s="1068"/>
      <c r="AH298" s="1069"/>
    </row>
    <row r="299" spans="1:34" hidden="1">
      <c r="A299" s="1072" t="s">
        <v>899</v>
      </c>
      <c r="B299" s="1073"/>
      <c r="C299" s="1073"/>
      <c r="D299" s="1073"/>
      <c r="E299" s="1073"/>
      <c r="F299" s="1073"/>
      <c r="G299" s="1073"/>
      <c r="H299" s="1073"/>
      <c r="I299" s="1073"/>
      <c r="J299" s="1074"/>
      <c r="K299" s="1067"/>
      <c r="L299" s="1068"/>
      <c r="M299" s="1069"/>
      <c r="N299" s="1067"/>
      <c r="O299" s="1068"/>
      <c r="P299" s="1069"/>
      <c r="Q299" s="1067"/>
      <c r="R299" s="1068"/>
      <c r="S299" s="1069"/>
      <c r="T299" s="1067"/>
      <c r="U299" s="1068"/>
      <c r="V299" s="1069"/>
      <c r="W299" s="1067"/>
      <c r="X299" s="1068"/>
      <c r="Y299" s="1069"/>
      <c r="Z299" s="1067"/>
      <c r="AA299" s="1068"/>
      <c r="AB299" s="1069"/>
      <c r="AC299" s="1067"/>
      <c r="AD299" s="1068"/>
      <c r="AE299" s="1069"/>
      <c r="AF299" s="1067">
        <f>SUM(K299:AE299)</f>
        <v>0</v>
      </c>
      <c r="AG299" s="1068"/>
      <c r="AH299" s="1069"/>
    </row>
    <row r="300" spans="1:34" s="229" customFormat="1" hidden="1">
      <c r="A300" s="1072" t="s">
        <v>900</v>
      </c>
      <c r="B300" s="1073"/>
      <c r="C300" s="1073"/>
      <c r="D300" s="1073"/>
      <c r="E300" s="1073"/>
      <c r="F300" s="1073"/>
      <c r="G300" s="1073"/>
      <c r="H300" s="1073"/>
      <c r="I300" s="1073"/>
      <c r="J300" s="1074"/>
      <c r="K300" s="1067"/>
      <c r="L300" s="1068"/>
      <c r="M300" s="1069"/>
      <c r="N300" s="1067"/>
      <c r="O300" s="1068"/>
      <c r="P300" s="1069"/>
      <c r="Q300" s="1067"/>
      <c r="R300" s="1068"/>
      <c r="S300" s="1069"/>
      <c r="T300" s="1067"/>
      <c r="U300" s="1068"/>
      <c r="V300" s="1069"/>
      <c r="W300" s="1067"/>
      <c r="X300" s="1068"/>
      <c r="Y300" s="1069"/>
      <c r="Z300" s="1067"/>
      <c r="AA300" s="1068"/>
      <c r="AB300" s="1069"/>
      <c r="AC300" s="1067"/>
      <c r="AD300" s="1068"/>
      <c r="AE300" s="1069"/>
      <c r="AF300" s="1067">
        <f>SUM(K300:AE300)</f>
        <v>0</v>
      </c>
      <c r="AG300" s="1068"/>
      <c r="AH300" s="1069"/>
    </row>
    <row r="301" spans="1:34" s="229" customFormat="1" hidden="1">
      <c r="A301" s="1072" t="s">
        <v>901</v>
      </c>
      <c r="B301" s="1073"/>
      <c r="C301" s="1073"/>
      <c r="D301" s="1073"/>
      <c r="E301" s="1073"/>
      <c r="F301" s="1073"/>
      <c r="G301" s="1073"/>
      <c r="H301" s="1073"/>
      <c r="I301" s="1073"/>
      <c r="J301" s="1074"/>
      <c r="K301" s="1067">
        <f>K297+K298+K299+K300</f>
        <v>0</v>
      </c>
      <c r="L301" s="1068"/>
      <c r="M301" s="1069"/>
      <c r="N301" s="1067">
        <f>N297+N298+N299+N300</f>
        <v>0</v>
      </c>
      <c r="O301" s="1068"/>
      <c r="P301" s="1069"/>
      <c r="Q301" s="1067">
        <f>Q297+Q298+Q299+Q300</f>
        <v>0</v>
      </c>
      <c r="R301" s="1068"/>
      <c r="S301" s="1069"/>
      <c r="T301" s="1067">
        <f>T297+T298+T299+T300</f>
        <v>0</v>
      </c>
      <c r="U301" s="1068"/>
      <c r="V301" s="1069"/>
      <c r="W301" s="1067">
        <f>W297+W298+W299+W300</f>
        <v>0</v>
      </c>
      <c r="X301" s="1068"/>
      <c r="Y301" s="1069"/>
      <c r="Z301" s="1067">
        <f>Z297+Z298+Z299+Z300</f>
        <v>0</v>
      </c>
      <c r="AA301" s="1068"/>
      <c r="AB301" s="1069"/>
      <c r="AC301" s="1067">
        <f>AC297+AC298+AC299+AC300</f>
        <v>0</v>
      </c>
      <c r="AD301" s="1068"/>
      <c r="AE301" s="1069"/>
      <c r="AF301" s="1067">
        <f>AF297+AF298+AF299+AF300</f>
        <v>0</v>
      </c>
      <c r="AG301" s="1068"/>
      <c r="AH301" s="1069"/>
    </row>
    <row r="302" spans="1:34" s="229" customFormat="1" hidden="1">
      <c r="A302" s="1075" t="s">
        <v>904</v>
      </c>
      <c r="B302" s="1076"/>
      <c r="C302" s="1076"/>
      <c r="D302" s="1076"/>
      <c r="E302" s="1076"/>
      <c r="F302" s="1076"/>
      <c r="G302" s="1076"/>
      <c r="H302" s="1076"/>
      <c r="I302" s="1076"/>
      <c r="J302" s="1076"/>
      <c r="K302" s="1076"/>
      <c r="L302" s="1076"/>
      <c r="M302" s="1076"/>
      <c r="N302" s="1076"/>
      <c r="O302" s="1076"/>
      <c r="P302" s="1076"/>
      <c r="Q302" s="1076"/>
      <c r="R302" s="1076"/>
      <c r="S302" s="1076"/>
      <c r="T302" s="1076"/>
      <c r="U302" s="1076"/>
      <c r="V302" s="1076"/>
      <c r="W302" s="1076"/>
      <c r="X302" s="1076"/>
      <c r="Y302" s="1076"/>
      <c r="Z302" s="1076"/>
      <c r="AA302" s="1076"/>
      <c r="AB302" s="1076"/>
      <c r="AC302" s="1076"/>
      <c r="AD302" s="1076"/>
      <c r="AE302" s="1076"/>
      <c r="AF302" s="1076"/>
      <c r="AG302" s="1076"/>
      <c r="AH302" s="1077"/>
    </row>
    <row r="303" spans="1:34" s="229" customFormat="1" hidden="1">
      <c r="A303" s="1072" t="s">
        <v>897</v>
      </c>
      <c r="B303" s="1073"/>
      <c r="C303" s="1073"/>
      <c r="D303" s="1073"/>
      <c r="E303" s="1073"/>
      <c r="F303" s="1073"/>
      <c r="G303" s="1073"/>
      <c r="H303" s="1073"/>
      <c r="I303" s="1073"/>
      <c r="J303" s="1074"/>
      <c r="K303" s="1067"/>
      <c r="L303" s="1068"/>
      <c r="M303" s="1069"/>
      <c r="N303" s="1067"/>
      <c r="O303" s="1068"/>
      <c r="P303" s="1069"/>
      <c r="Q303" s="1067"/>
      <c r="R303" s="1068"/>
      <c r="S303" s="1069"/>
      <c r="T303" s="1067"/>
      <c r="U303" s="1068"/>
      <c r="V303" s="1069"/>
      <c r="W303" s="1067"/>
      <c r="X303" s="1068"/>
      <c r="Y303" s="1069"/>
      <c r="Z303" s="1067"/>
      <c r="AA303" s="1068"/>
      <c r="AB303" s="1069"/>
      <c r="AC303" s="1067"/>
      <c r="AD303" s="1068"/>
      <c r="AE303" s="1069"/>
      <c r="AF303" s="1067">
        <f>SUM(K303:AE303)</f>
        <v>0</v>
      </c>
      <c r="AG303" s="1068"/>
      <c r="AH303" s="1069"/>
    </row>
    <row r="304" spans="1:34" s="229" customFormat="1" hidden="1">
      <c r="A304" s="1072" t="s">
        <v>898</v>
      </c>
      <c r="B304" s="1073"/>
      <c r="C304" s="1073"/>
      <c r="D304" s="1073"/>
      <c r="E304" s="1073"/>
      <c r="F304" s="1073"/>
      <c r="G304" s="1073"/>
      <c r="H304" s="1073"/>
      <c r="I304" s="1073"/>
      <c r="J304" s="1074"/>
      <c r="K304" s="1067"/>
      <c r="L304" s="1068"/>
      <c r="M304" s="1069"/>
      <c r="N304" s="1067"/>
      <c r="O304" s="1068"/>
      <c r="P304" s="1069"/>
      <c r="Q304" s="1067"/>
      <c r="R304" s="1068"/>
      <c r="S304" s="1069"/>
      <c r="T304" s="1067"/>
      <c r="U304" s="1068"/>
      <c r="V304" s="1069"/>
      <c r="W304" s="1067"/>
      <c r="X304" s="1068"/>
      <c r="Y304" s="1069"/>
      <c r="Z304" s="1067"/>
      <c r="AA304" s="1068"/>
      <c r="AB304" s="1069"/>
      <c r="AC304" s="1067"/>
      <c r="AD304" s="1068"/>
      <c r="AE304" s="1069"/>
      <c r="AF304" s="1067">
        <f>SUM(K304:AE304)</f>
        <v>0</v>
      </c>
      <c r="AG304" s="1068"/>
      <c r="AH304" s="1069"/>
    </row>
    <row r="305" spans="1:37" s="229" customFormat="1" hidden="1">
      <c r="A305" s="1072" t="s">
        <v>899</v>
      </c>
      <c r="B305" s="1073"/>
      <c r="C305" s="1073"/>
      <c r="D305" s="1073"/>
      <c r="E305" s="1073"/>
      <c r="F305" s="1073"/>
      <c r="G305" s="1073"/>
      <c r="H305" s="1073"/>
      <c r="I305" s="1073"/>
      <c r="J305" s="1074"/>
      <c r="K305" s="1067"/>
      <c r="L305" s="1068"/>
      <c r="M305" s="1069"/>
      <c r="N305" s="1067"/>
      <c r="O305" s="1068"/>
      <c r="P305" s="1069"/>
      <c r="Q305" s="1067"/>
      <c r="R305" s="1068"/>
      <c r="S305" s="1069"/>
      <c r="T305" s="1067"/>
      <c r="U305" s="1068"/>
      <c r="V305" s="1069"/>
      <c r="W305" s="1067"/>
      <c r="X305" s="1068"/>
      <c r="Y305" s="1069"/>
      <c r="Z305" s="1067"/>
      <c r="AA305" s="1068"/>
      <c r="AB305" s="1069"/>
      <c r="AC305" s="1067"/>
      <c r="AD305" s="1068"/>
      <c r="AE305" s="1069"/>
      <c r="AF305" s="1067">
        <f>SUM(K305:AE305)</f>
        <v>0</v>
      </c>
      <c r="AG305" s="1068"/>
      <c r="AH305" s="1069"/>
    </row>
    <row r="306" spans="1:37" s="229" customFormat="1" hidden="1">
      <c r="A306" s="1072" t="s">
        <v>900</v>
      </c>
      <c r="B306" s="1073"/>
      <c r="C306" s="1073"/>
      <c r="D306" s="1073"/>
      <c r="E306" s="1073"/>
      <c r="F306" s="1073"/>
      <c r="G306" s="1073"/>
      <c r="H306" s="1073"/>
      <c r="I306" s="1073"/>
      <c r="J306" s="1074"/>
      <c r="K306" s="1067"/>
      <c r="L306" s="1068"/>
      <c r="M306" s="1069"/>
      <c r="N306" s="1067"/>
      <c r="O306" s="1068"/>
      <c r="P306" s="1069"/>
      <c r="Q306" s="1067"/>
      <c r="R306" s="1068"/>
      <c r="S306" s="1069"/>
      <c r="T306" s="1067"/>
      <c r="U306" s="1068"/>
      <c r="V306" s="1069"/>
      <c r="W306" s="1067"/>
      <c r="X306" s="1068"/>
      <c r="Y306" s="1069"/>
      <c r="Z306" s="1067"/>
      <c r="AA306" s="1068"/>
      <c r="AB306" s="1069"/>
      <c r="AC306" s="1067"/>
      <c r="AD306" s="1068"/>
      <c r="AE306" s="1069"/>
      <c r="AF306" s="1067">
        <f>SUM(K306:AE306)</f>
        <v>0</v>
      </c>
      <c r="AG306" s="1068"/>
      <c r="AH306" s="1069"/>
    </row>
    <row r="307" spans="1:37" hidden="1">
      <c r="A307" s="1072" t="s">
        <v>901</v>
      </c>
      <c r="B307" s="1073"/>
      <c r="C307" s="1073"/>
      <c r="D307" s="1073"/>
      <c r="E307" s="1073"/>
      <c r="F307" s="1073"/>
      <c r="G307" s="1073"/>
      <c r="H307" s="1073"/>
      <c r="I307" s="1073"/>
      <c r="J307" s="1074"/>
      <c r="K307" s="1067">
        <f>K303+K304+K305+K306</f>
        <v>0</v>
      </c>
      <c r="L307" s="1068"/>
      <c r="M307" s="1069"/>
      <c r="N307" s="1067">
        <f>N303+N304+N305+N306</f>
        <v>0</v>
      </c>
      <c r="O307" s="1068"/>
      <c r="P307" s="1069"/>
      <c r="Q307" s="1067">
        <f>Q303+Q304+Q305+Q306</f>
        <v>0</v>
      </c>
      <c r="R307" s="1068"/>
      <c r="S307" s="1069"/>
      <c r="T307" s="1067">
        <f>T303+T304+T305+T306</f>
        <v>0</v>
      </c>
      <c r="U307" s="1068"/>
      <c r="V307" s="1069"/>
      <c r="W307" s="1067">
        <f>W303+W304+W305+W306</f>
        <v>0</v>
      </c>
      <c r="X307" s="1068"/>
      <c r="Y307" s="1069"/>
      <c r="Z307" s="1067">
        <f>Z303+Z304+Z305+Z306</f>
        <v>0</v>
      </c>
      <c r="AA307" s="1068"/>
      <c r="AB307" s="1069"/>
      <c r="AC307" s="1067">
        <f>AC303+AC304+AC305+AC306</f>
        <v>0</v>
      </c>
      <c r="AD307" s="1068"/>
      <c r="AE307" s="1069"/>
      <c r="AF307" s="1067">
        <f>AF303+AF304+AF305+AF306</f>
        <v>0</v>
      </c>
      <c r="AG307" s="1068"/>
      <c r="AH307" s="1069"/>
    </row>
    <row r="308" spans="1:37" hidden="1">
      <c r="A308" s="1075" t="s">
        <v>905</v>
      </c>
      <c r="B308" s="1076"/>
      <c r="C308" s="1076"/>
      <c r="D308" s="1076"/>
      <c r="E308" s="1076"/>
      <c r="F308" s="1076"/>
      <c r="G308" s="1076"/>
      <c r="H308" s="1076"/>
      <c r="I308" s="1076"/>
      <c r="J308" s="1076"/>
      <c r="K308" s="1076"/>
      <c r="L308" s="1076"/>
      <c r="M308" s="1076"/>
      <c r="N308" s="1076"/>
      <c r="O308" s="1076"/>
      <c r="P308" s="1076"/>
      <c r="Q308" s="1076"/>
      <c r="R308" s="1076"/>
      <c r="S308" s="1076"/>
      <c r="T308" s="1076"/>
      <c r="U308" s="1076"/>
      <c r="V308" s="1076"/>
      <c r="W308" s="1076"/>
      <c r="X308" s="1076"/>
      <c r="Y308" s="1076"/>
      <c r="Z308" s="1076"/>
      <c r="AA308" s="1076"/>
      <c r="AB308" s="1076"/>
      <c r="AC308" s="1076"/>
      <c r="AD308" s="1076"/>
      <c r="AE308" s="1076"/>
      <c r="AF308" s="1076"/>
      <c r="AG308" s="1076"/>
      <c r="AH308" s="1077"/>
    </row>
    <row r="309" spans="1:37" hidden="1">
      <c r="A309" s="1072" t="s">
        <v>897</v>
      </c>
      <c r="B309" s="1073"/>
      <c r="C309" s="1073"/>
      <c r="D309" s="1073"/>
      <c r="E309" s="1073"/>
      <c r="F309" s="1073"/>
      <c r="G309" s="1073"/>
      <c r="H309" s="1073"/>
      <c r="I309" s="1073"/>
      <c r="J309" s="1074"/>
      <c r="K309" s="1067">
        <f>K291-K297-K303</f>
        <v>0</v>
      </c>
      <c r="L309" s="1068"/>
      <c r="M309" s="1069"/>
      <c r="N309" s="1067">
        <f>N291-N297-N303</f>
        <v>0</v>
      </c>
      <c r="O309" s="1068"/>
      <c r="P309" s="1069"/>
      <c r="Q309" s="1067">
        <f>Q291-Q297-Q303</f>
        <v>0</v>
      </c>
      <c r="R309" s="1068"/>
      <c r="S309" s="1069"/>
      <c r="T309" s="1067">
        <f>T291-T297-T303</f>
        <v>0</v>
      </c>
      <c r="U309" s="1068"/>
      <c r="V309" s="1069"/>
      <c r="W309" s="1067">
        <f>W291-W297-W303</f>
        <v>0</v>
      </c>
      <c r="X309" s="1068"/>
      <c r="Y309" s="1069"/>
      <c r="Z309" s="1067">
        <f>Z291-Z297-Z303</f>
        <v>0</v>
      </c>
      <c r="AA309" s="1068"/>
      <c r="AB309" s="1069"/>
      <c r="AC309" s="1067">
        <f>AC291-AC297-AC303</f>
        <v>0</v>
      </c>
      <c r="AD309" s="1068"/>
      <c r="AE309" s="1069"/>
      <c r="AF309" s="1067">
        <f>AF291-AF297-AF303</f>
        <v>0</v>
      </c>
      <c r="AG309" s="1068"/>
      <c r="AH309" s="1069"/>
    </row>
    <row r="310" spans="1:37" hidden="1">
      <c r="A310" s="1072" t="s">
        <v>901</v>
      </c>
      <c r="B310" s="1073"/>
      <c r="C310" s="1073"/>
      <c r="D310" s="1073"/>
      <c r="E310" s="1073"/>
      <c r="F310" s="1073"/>
      <c r="G310" s="1073"/>
      <c r="H310" s="1073"/>
      <c r="I310" s="1073"/>
      <c r="J310" s="1074"/>
      <c r="K310" s="1067">
        <f>K295-K301-K307</f>
        <v>0</v>
      </c>
      <c r="L310" s="1068"/>
      <c r="M310" s="1069"/>
      <c r="N310" s="1067">
        <f>N295-N301-N307</f>
        <v>0</v>
      </c>
      <c r="O310" s="1068"/>
      <c r="P310" s="1069"/>
      <c r="Q310" s="1067">
        <f>Q295-Q301-Q307</f>
        <v>0</v>
      </c>
      <c r="R310" s="1068"/>
      <c r="S310" s="1069"/>
      <c r="T310" s="1067">
        <f>T295-T301-T307</f>
        <v>0</v>
      </c>
      <c r="U310" s="1068"/>
      <c r="V310" s="1069"/>
      <c r="W310" s="1067">
        <f>W295-W301-W307</f>
        <v>0</v>
      </c>
      <c r="X310" s="1068"/>
      <c r="Y310" s="1069"/>
      <c r="Z310" s="1067">
        <f>Z295-Z301-Z307</f>
        <v>0</v>
      </c>
      <c r="AA310" s="1068"/>
      <c r="AB310" s="1069"/>
      <c r="AC310" s="1067">
        <f>AC295-AC301-AC307</f>
        <v>0</v>
      </c>
      <c r="AD310" s="1068"/>
      <c r="AE310" s="1069"/>
      <c r="AF310" s="1067">
        <f>AF295-AF301-AF307</f>
        <v>0</v>
      </c>
      <c r="AG310" s="1068"/>
      <c r="AH310" s="1069"/>
      <c r="AI310" s="228" t="str">
        <f>IF(ROUND(AF310-AF282,0)=0,"","CHYBA")</f>
        <v/>
      </c>
      <c r="AJ310" s="243" t="s">
        <v>902</v>
      </c>
    </row>
    <row r="311" spans="1:37" hidden="1">
      <c r="A311" s="354"/>
      <c r="B311" s="354"/>
      <c r="C311" s="354"/>
      <c r="D311" s="354"/>
      <c r="E311" s="354"/>
      <c r="F311" s="354"/>
      <c r="G311" s="354"/>
      <c r="H311" s="354"/>
      <c r="I311" s="354"/>
      <c r="J311" s="354"/>
      <c r="K311" s="354"/>
      <c r="L311" s="354"/>
      <c r="M311" s="354"/>
      <c r="N311" s="354"/>
      <c r="O311" s="354"/>
      <c r="P311" s="354"/>
      <c r="Q311" s="354"/>
      <c r="R311" s="354"/>
      <c r="S311" s="354"/>
      <c r="T311" s="354"/>
      <c r="U311" s="354"/>
      <c r="V311" s="354"/>
      <c r="W311" s="354"/>
      <c r="X311" s="354"/>
      <c r="Y311" s="354"/>
      <c r="Z311" s="354"/>
      <c r="AA311" s="354"/>
      <c r="AB311" s="354"/>
      <c r="AC311" s="354"/>
      <c r="AD311" s="354"/>
      <c r="AE311" s="354"/>
      <c r="AF311" s="354"/>
      <c r="AG311" s="354"/>
      <c r="AH311" s="354"/>
    </row>
    <row r="312" spans="1:37" hidden="1">
      <c r="A312" s="1075" t="s">
        <v>886</v>
      </c>
      <c r="B312" s="1076"/>
      <c r="C312" s="1076"/>
      <c r="D312" s="1076"/>
      <c r="E312" s="1076"/>
      <c r="F312" s="1076"/>
      <c r="G312" s="1076"/>
      <c r="H312" s="1076"/>
      <c r="I312" s="1076"/>
      <c r="J312" s="1076"/>
      <c r="K312" s="1076"/>
      <c r="L312" s="1076"/>
      <c r="M312" s="1076"/>
      <c r="N312" s="1076"/>
      <c r="O312" s="1076"/>
      <c r="P312" s="1077"/>
      <c r="Q312" s="1075" t="s">
        <v>906</v>
      </c>
      <c r="R312" s="1076"/>
      <c r="S312" s="1076"/>
      <c r="T312" s="1076"/>
      <c r="U312" s="1076"/>
      <c r="V312" s="1076"/>
      <c r="W312" s="1076"/>
      <c r="X312" s="1076"/>
      <c r="Y312" s="1076"/>
      <c r="Z312" s="1076"/>
      <c r="AA312" s="1076"/>
      <c r="AB312" s="1076"/>
      <c r="AC312" s="1076"/>
      <c r="AD312" s="1076"/>
      <c r="AE312" s="1076"/>
      <c r="AF312" s="1076"/>
      <c r="AG312" s="1076"/>
      <c r="AH312" s="1077"/>
    </row>
    <row r="313" spans="1:37" s="229" customFormat="1" hidden="1">
      <c r="A313" s="1072" t="s">
        <v>907</v>
      </c>
      <c r="B313" s="1073"/>
      <c r="C313" s="1073"/>
      <c r="D313" s="1073"/>
      <c r="E313" s="1073"/>
      <c r="F313" s="1073"/>
      <c r="G313" s="1073"/>
      <c r="H313" s="1073"/>
      <c r="I313" s="1073"/>
      <c r="J313" s="1073"/>
      <c r="K313" s="1073"/>
      <c r="L313" s="1073"/>
      <c r="M313" s="1073"/>
      <c r="N313" s="1073"/>
      <c r="O313" s="1073"/>
      <c r="P313" s="1074"/>
      <c r="Q313" s="1067"/>
      <c r="R313" s="1068"/>
      <c r="S313" s="1068"/>
      <c r="T313" s="1068"/>
      <c r="U313" s="1068"/>
      <c r="V313" s="1068"/>
      <c r="W313" s="1068"/>
      <c r="X313" s="1068"/>
      <c r="Y313" s="1068"/>
      <c r="Z313" s="1068"/>
      <c r="AA313" s="1068"/>
      <c r="AB313" s="1068"/>
      <c r="AC313" s="1068"/>
      <c r="AD313" s="1068"/>
      <c r="AE313" s="1068"/>
      <c r="AF313" s="1068"/>
      <c r="AG313" s="1068"/>
      <c r="AH313" s="1069"/>
    </row>
    <row r="314" spans="1:37" s="229" customFormat="1" hidden="1">
      <c r="A314" s="347"/>
      <c r="B314" s="347"/>
      <c r="C314" s="347"/>
      <c r="D314" s="347"/>
      <c r="E314" s="347"/>
      <c r="F314" s="347"/>
      <c r="G314" s="347"/>
      <c r="H314" s="347"/>
      <c r="I314" s="347"/>
      <c r="J314" s="347"/>
      <c r="K314" s="347"/>
      <c r="L314" s="347"/>
      <c r="M314" s="347"/>
      <c r="N314" s="347"/>
      <c r="O314" s="347"/>
      <c r="P314" s="347"/>
      <c r="Q314" s="355"/>
      <c r="R314" s="355"/>
      <c r="S314" s="355"/>
      <c r="T314" s="355"/>
      <c r="U314" s="355"/>
      <c r="V314" s="355"/>
      <c r="W314" s="355"/>
      <c r="X314" s="355"/>
      <c r="Y314" s="355"/>
      <c r="Z314" s="355"/>
      <c r="AA314" s="355"/>
      <c r="AB314" s="355"/>
      <c r="AC314" s="355"/>
      <c r="AD314" s="355"/>
      <c r="AE314" s="355"/>
      <c r="AF314" s="355"/>
      <c r="AG314" s="355"/>
      <c r="AH314" s="355"/>
    </row>
    <row r="315" spans="1:37">
      <c r="A315" s="240" t="s">
        <v>1650</v>
      </c>
      <c r="B315" s="249"/>
      <c r="C315" s="249"/>
      <c r="D315" s="249"/>
      <c r="E315" s="249"/>
      <c r="F315" s="249"/>
      <c r="G315" s="249"/>
      <c r="H315" s="249"/>
      <c r="I315" s="249"/>
      <c r="J315" s="249"/>
      <c r="K315" s="249"/>
      <c r="L315" s="249"/>
      <c r="M315" s="249"/>
      <c r="N315" s="249"/>
      <c r="O315" s="249"/>
      <c r="P315" s="249"/>
      <c r="Q315" s="249"/>
      <c r="R315" s="249"/>
      <c r="S315" s="249"/>
      <c r="T315" s="249"/>
      <c r="U315" s="249"/>
      <c r="V315" s="249"/>
      <c r="W315" s="249"/>
      <c r="X315" s="249"/>
      <c r="Y315" s="249"/>
      <c r="Z315" s="249"/>
      <c r="AA315" s="249"/>
      <c r="AB315" s="249"/>
      <c r="AC315" s="249"/>
      <c r="AD315" s="249"/>
      <c r="AE315" s="249"/>
      <c r="AF315" s="249"/>
      <c r="AG315" s="249"/>
    </row>
    <row r="316" spans="1:37">
      <c r="A316" s="249"/>
      <c r="B316" s="249"/>
      <c r="C316" s="249"/>
      <c r="D316" s="249"/>
      <c r="E316" s="249"/>
      <c r="F316" s="249"/>
      <c r="G316" s="249"/>
      <c r="H316" s="249"/>
      <c r="I316" s="249"/>
      <c r="J316" s="249"/>
      <c r="K316" s="249"/>
      <c r="L316" s="249"/>
      <c r="M316" s="249"/>
      <c r="N316" s="249"/>
      <c r="O316" s="249"/>
      <c r="P316" s="249"/>
      <c r="Q316" s="249"/>
      <c r="R316" s="249"/>
      <c r="S316" s="249"/>
      <c r="T316" s="249"/>
      <c r="U316" s="249"/>
      <c r="V316" s="249"/>
      <c r="W316" s="249"/>
      <c r="X316" s="249"/>
      <c r="Y316" s="249"/>
      <c r="Z316" s="249"/>
      <c r="AA316" s="249"/>
      <c r="AB316" s="249"/>
      <c r="AC316" s="249"/>
      <c r="AD316" s="249"/>
      <c r="AE316" s="249"/>
      <c r="AF316" s="249"/>
      <c r="AG316" s="249"/>
    </row>
    <row r="317" spans="1:37">
      <c r="A317" s="240" t="s">
        <v>908</v>
      </c>
      <c r="B317" s="240"/>
      <c r="C317" s="240"/>
      <c r="D317" s="240" t="s">
        <v>909</v>
      </c>
      <c r="E317" s="240"/>
      <c r="F317" s="240"/>
      <c r="G317" s="240"/>
      <c r="H317" s="240"/>
      <c r="I317" s="240"/>
      <c r="J317" s="240"/>
      <c r="K317" s="240"/>
      <c r="L317" s="240"/>
      <c r="M317" s="240"/>
      <c r="N317" s="240"/>
      <c r="O317" s="240"/>
      <c r="P317" s="240"/>
      <c r="Q317" s="240"/>
      <c r="R317" s="240"/>
      <c r="S317" s="240"/>
      <c r="T317" s="240"/>
      <c r="U317" s="240"/>
      <c r="V317" s="240"/>
      <c r="W317" s="240"/>
      <c r="X317" s="240"/>
      <c r="Y317" s="240"/>
      <c r="Z317" s="240"/>
      <c r="AA317" s="240"/>
      <c r="AB317" s="240"/>
      <c r="AC317" s="240"/>
      <c r="AD317" s="240"/>
      <c r="AE317" s="240"/>
      <c r="AF317" s="240"/>
      <c r="AG317" s="240"/>
    </row>
    <row r="318" spans="1:37">
      <c r="A318" s="240"/>
      <c r="B318" s="240"/>
      <c r="C318" s="240"/>
      <c r="D318" s="240"/>
      <c r="E318" s="240"/>
      <c r="F318" s="240"/>
      <c r="G318" s="240"/>
      <c r="H318" s="240"/>
      <c r="I318" s="240"/>
      <c r="J318" s="240"/>
      <c r="K318" s="240"/>
      <c r="L318" s="240"/>
      <c r="M318" s="240"/>
      <c r="N318" s="240"/>
      <c r="O318" s="240"/>
      <c r="P318" s="240"/>
      <c r="Q318" s="240"/>
      <c r="R318" s="240"/>
      <c r="S318" s="240"/>
      <c r="T318" s="240"/>
      <c r="U318" s="240"/>
      <c r="V318" s="240"/>
      <c r="W318" s="240"/>
      <c r="X318" s="240"/>
      <c r="Y318" s="240"/>
      <c r="Z318" s="240"/>
      <c r="AA318" s="240"/>
      <c r="AB318" s="240"/>
      <c r="AC318" s="240"/>
      <c r="AD318" s="240"/>
      <c r="AE318" s="240"/>
      <c r="AF318" s="240"/>
      <c r="AG318" s="240"/>
      <c r="AK318" s="242"/>
    </row>
    <row r="319" spans="1:37">
      <c r="A319" s="1402" t="s">
        <v>910</v>
      </c>
      <c r="B319" s="1402"/>
      <c r="C319" s="1402"/>
      <c r="D319" s="1402"/>
      <c r="E319" s="1402"/>
      <c r="F319" s="1402"/>
      <c r="G319" s="1402"/>
      <c r="H319" s="1402"/>
      <c r="I319" s="1402"/>
      <c r="J319" s="1402"/>
      <c r="K319" s="1402"/>
      <c r="L319" s="1402"/>
      <c r="M319" s="1402"/>
      <c r="N319" s="1402"/>
      <c r="O319" s="1402"/>
      <c r="P319" s="1402"/>
      <c r="Q319" s="1402"/>
      <c r="R319" s="1402"/>
      <c r="S319" s="1402"/>
      <c r="T319" s="1402"/>
      <c r="U319" s="1402"/>
      <c r="V319" s="1402"/>
      <c r="W319" s="1402"/>
      <c r="X319" s="1402"/>
      <c r="Y319" s="1402"/>
      <c r="Z319" s="1402"/>
      <c r="AA319" s="1402"/>
      <c r="AB319" s="1402"/>
      <c r="AC319" s="1402"/>
      <c r="AD319" s="1402"/>
      <c r="AE319" s="1402"/>
      <c r="AF319" s="1402"/>
      <c r="AG319" s="1402"/>
      <c r="AH319" s="1402"/>
    </row>
    <row r="320" spans="1:37">
      <c r="A320" s="1402"/>
      <c r="B320" s="1402"/>
      <c r="C320" s="1402"/>
      <c r="D320" s="1402"/>
      <c r="E320" s="1402"/>
      <c r="F320" s="1402"/>
      <c r="G320" s="1402"/>
      <c r="H320" s="1402"/>
      <c r="I320" s="1402"/>
      <c r="J320" s="1402"/>
      <c r="K320" s="1402"/>
      <c r="L320" s="1402"/>
      <c r="M320" s="1402"/>
      <c r="N320" s="1402"/>
      <c r="O320" s="1402"/>
      <c r="P320" s="1402"/>
      <c r="Q320" s="1402"/>
      <c r="R320" s="1402"/>
      <c r="S320" s="1402"/>
      <c r="T320" s="1402"/>
      <c r="U320" s="1402"/>
      <c r="V320" s="1402"/>
      <c r="W320" s="1402"/>
      <c r="X320" s="1402"/>
      <c r="Y320" s="1402"/>
      <c r="Z320" s="1402"/>
      <c r="AA320" s="1402"/>
      <c r="AB320" s="1402"/>
      <c r="AC320" s="1402"/>
      <c r="AD320" s="1402"/>
      <c r="AE320" s="1402"/>
      <c r="AF320" s="1402"/>
      <c r="AG320" s="1402"/>
      <c r="AH320" s="1402"/>
    </row>
    <row r="322" spans="1:36">
      <c r="A322" s="1390" t="s">
        <v>911</v>
      </c>
      <c r="B322" s="1391"/>
      <c r="C322" s="1391"/>
      <c r="D322" s="1391"/>
      <c r="E322" s="1391"/>
      <c r="F322" s="1391"/>
      <c r="G322" s="1391"/>
      <c r="H322" s="942" t="s">
        <v>519</v>
      </c>
      <c r="I322" s="943"/>
      <c r="J322" s="943"/>
      <c r="K322" s="943"/>
      <c r="L322" s="943"/>
      <c r="M322" s="943"/>
      <c r="N322" s="943"/>
      <c r="O322" s="943"/>
      <c r="P322" s="943"/>
      <c r="Q322" s="943"/>
      <c r="R322" s="943"/>
      <c r="S322" s="943"/>
      <c r="T322" s="943"/>
      <c r="U322" s="943"/>
      <c r="V322" s="943"/>
      <c r="W322" s="943"/>
      <c r="X322" s="943"/>
      <c r="Y322" s="943"/>
      <c r="Z322" s="943"/>
      <c r="AA322" s="943"/>
      <c r="AB322" s="943"/>
      <c r="AC322" s="943"/>
      <c r="AD322" s="943"/>
      <c r="AE322" s="943"/>
      <c r="AF322" s="943"/>
      <c r="AG322" s="943"/>
      <c r="AH322" s="944"/>
    </row>
    <row r="323" spans="1:36">
      <c r="A323" s="1392"/>
      <c r="B323" s="1393"/>
      <c r="C323" s="1393"/>
      <c r="D323" s="1393"/>
      <c r="E323" s="1393"/>
      <c r="F323" s="1393"/>
      <c r="G323" s="1393"/>
      <c r="H323" s="1049" t="s">
        <v>912</v>
      </c>
      <c r="I323" s="1050"/>
      <c r="J323" s="1051"/>
      <c r="K323" s="1387" t="s">
        <v>858</v>
      </c>
      <c r="L323" s="1388"/>
      <c r="M323" s="1389"/>
      <c r="N323" s="1387" t="s">
        <v>913</v>
      </c>
      <c r="O323" s="1388"/>
      <c r="P323" s="1389"/>
      <c r="Q323" s="1387" t="s">
        <v>914</v>
      </c>
      <c r="R323" s="1388"/>
      <c r="S323" s="1389"/>
      <c r="T323" s="1387" t="s">
        <v>915</v>
      </c>
      <c r="U323" s="1388"/>
      <c r="V323" s="1389"/>
      <c r="W323" s="1387" t="s">
        <v>916</v>
      </c>
      <c r="X323" s="1388"/>
      <c r="Y323" s="1389"/>
      <c r="Z323" s="1387" t="s">
        <v>917</v>
      </c>
      <c r="AA323" s="1388"/>
      <c r="AB323" s="1389"/>
      <c r="AC323" s="1387" t="s">
        <v>918</v>
      </c>
      <c r="AD323" s="1388"/>
      <c r="AE323" s="1389"/>
      <c r="AF323" s="1387" t="s">
        <v>835</v>
      </c>
      <c r="AG323" s="1388"/>
      <c r="AH323" s="1389"/>
    </row>
    <row r="324" spans="1:36">
      <c r="A324" s="1394"/>
      <c r="B324" s="1395"/>
      <c r="C324" s="1395"/>
      <c r="D324" s="1395"/>
      <c r="E324" s="1395"/>
      <c r="F324" s="1395"/>
      <c r="G324" s="1395"/>
      <c r="H324" s="1052"/>
      <c r="I324" s="1053"/>
      <c r="J324" s="1054"/>
      <c r="K324" s="1052"/>
      <c r="L324" s="1053"/>
      <c r="M324" s="1054"/>
      <c r="N324" s="1052"/>
      <c r="O324" s="1053"/>
      <c r="P324" s="1054"/>
      <c r="Q324" s="1052"/>
      <c r="R324" s="1053"/>
      <c r="S324" s="1054"/>
      <c r="T324" s="1052"/>
      <c r="U324" s="1053"/>
      <c r="V324" s="1054"/>
      <c r="W324" s="1052"/>
      <c r="X324" s="1053"/>
      <c r="Y324" s="1054"/>
      <c r="Z324" s="1052"/>
      <c r="AA324" s="1053"/>
      <c r="AB324" s="1054"/>
      <c r="AC324" s="1052"/>
      <c r="AD324" s="1053"/>
      <c r="AE324" s="1054"/>
      <c r="AF324" s="1052"/>
      <c r="AG324" s="1053"/>
      <c r="AH324" s="1054"/>
    </row>
    <row r="325" spans="1:36">
      <c r="A325" s="942" t="s">
        <v>454</v>
      </c>
      <c r="B325" s="943"/>
      <c r="C325" s="943"/>
      <c r="D325" s="943"/>
      <c r="E325" s="943"/>
      <c r="F325" s="943"/>
      <c r="G325" s="943"/>
      <c r="H325" s="942" t="s">
        <v>455</v>
      </c>
      <c r="I325" s="943"/>
      <c r="J325" s="944"/>
      <c r="K325" s="942" t="s">
        <v>456</v>
      </c>
      <c r="L325" s="943"/>
      <c r="M325" s="944"/>
      <c r="N325" s="942" t="s">
        <v>890</v>
      </c>
      <c r="O325" s="943"/>
      <c r="P325" s="944"/>
      <c r="Q325" s="942" t="s">
        <v>891</v>
      </c>
      <c r="R325" s="943"/>
      <c r="S325" s="944"/>
      <c r="T325" s="942" t="s">
        <v>892</v>
      </c>
      <c r="U325" s="943"/>
      <c r="V325" s="944"/>
      <c r="W325" s="942" t="s">
        <v>893</v>
      </c>
      <c r="X325" s="943"/>
      <c r="Y325" s="944"/>
      <c r="Z325" s="942" t="s">
        <v>894</v>
      </c>
      <c r="AA325" s="943"/>
      <c r="AB325" s="944"/>
      <c r="AC325" s="942" t="s">
        <v>895</v>
      </c>
      <c r="AD325" s="943"/>
      <c r="AE325" s="944"/>
      <c r="AF325" s="942" t="s">
        <v>919</v>
      </c>
      <c r="AG325" s="943"/>
      <c r="AH325" s="944"/>
    </row>
    <row r="326" spans="1:36">
      <c r="A326" s="997" t="s">
        <v>896</v>
      </c>
      <c r="B326" s="998"/>
      <c r="C326" s="998"/>
      <c r="D326" s="998"/>
      <c r="E326" s="998"/>
      <c r="F326" s="998"/>
      <c r="G326" s="998"/>
      <c r="H326" s="998"/>
      <c r="I326" s="998"/>
      <c r="J326" s="998"/>
      <c r="K326" s="998"/>
      <c r="L326" s="998"/>
      <c r="M326" s="998"/>
      <c r="N326" s="998"/>
      <c r="O326" s="998"/>
      <c r="P326" s="998"/>
      <c r="Q326" s="998"/>
      <c r="R326" s="998"/>
      <c r="S326" s="998"/>
      <c r="T326" s="998"/>
      <c r="U326" s="998"/>
      <c r="V326" s="998"/>
      <c r="W326" s="998"/>
      <c r="X326" s="998"/>
      <c r="Y326" s="998"/>
      <c r="Z326" s="998"/>
      <c r="AA326" s="998"/>
      <c r="AB326" s="998"/>
      <c r="AC326" s="998"/>
      <c r="AD326" s="998"/>
      <c r="AE326" s="998"/>
      <c r="AF326" s="998"/>
      <c r="AG326" s="998"/>
      <c r="AH326" s="999"/>
    </row>
    <row r="327" spans="1:36">
      <c r="A327" s="945" t="s">
        <v>897</v>
      </c>
      <c r="B327" s="946"/>
      <c r="C327" s="946"/>
      <c r="D327" s="946"/>
      <c r="E327" s="946"/>
      <c r="F327" s="946"/>
      <c r="G327" s="946"/>
      <c r="H327" s="1396">
        <v>253623</v>
      </c>
      <c r="I327" s="1397"/>
      <c r="J327" s="1398"/>
      <c r="K327" s="1396">
        <v>2788423</v>
      </c>
      <c r="L327" s="1397"/>
      <c r="M327" s="1398"/>
      <c r="N327" s="1396">
        <v>2667</v>
      </c>
      <c r="O327" s="1397"/>
      <c r="P327" s="1398"/>
      <c r="Q327" s="1017"/>
      <c r="R327" s="1018"/>
      <c r="S327" s="1019"/>
      <c r="T327" s="1017"/>
      <c r="U327" s="1018"/>
      <c r="V327" s="1019"/>
      <c r="W327" s="1396"/>
      <c r="X327" s="1397"/>
      <c r="Y327" s="1398"/>
      <c r="Z327" s="1396"/>
      <c r="AA327" s="1397"/>
      <c r="AB327" s="1398"/>
      <c r="AC327" s="1017"/>
      <c r="AD327" s="1018"/>
      <c r="AE327" s="1019"/>
      <c r="AF327" s="876">
        <f>SUM(H327:AE327)</f>
        <v>3044713</v>
      </c>
      <c r="AG327" s="877"/>
      <c r="AH327" s="878"/>
    </row>
    <row r="328" spans="1:36">
      <c r="A328" s="945" t="s">
        <v>898</v>
      </c>
      <c r="B328" s="946"/>
      <c r="C328" s="946"/>
      <c r="D328" s="946"/>
      <c r="E328" s="946"/>
      <c r="F328" s="946"/>
      <c r="G328" s="946"/>
      <c r="H328" s="948">
        <v>102334</v>
      </c>
      <c r="I328" s="949"/>
      <c r="J328" s="950"/>
      <c r="K328" s="1396">
        <v>236861</v>
      </c>
      <c r="L328" s="1397"/>
      <c r="M328" s="1398"/>
      <c r="N328" s="1396">
        <v>11258</v>
      </c>
      <c r="O328" s="1397"/>
      <c r="P328" s="1398"/>
      <c r="Q328" s="1017"/>
      <c r="R328" s="1018"/>
      <c r="S328" s="1019"/>
      <c r="T328" s="1017"/>
      <c r="U328" s="1018"/>
      <c r="V328" s="1019"/>
      <c r="W328" s="1396"/>
      <c r="X328" s="1397"/>
      <c r="Y328" s="1398"/>
      <c r="Z328" s="1399">
        <v>0</v>
      </c>
      <c r="AA328" s="1400"/>
      <c r="AB328" s="1401"/>
      <c r="AC328" s="1396"/>
      <c r="AD328" s="1397"/>
      <c r="AE328" s="1398"/>
      <c r="AF328" s="876">
        <f>SUM(H328:AE328)</f>
        <v>350453</v>
      </c>
      <c r="AG328" s="877"/>
      <c r="AH328" s="878"/>
    </row>
    <row r="329" spans="1:36">
      <c r="A329" s="945" t="s">
        <v>899</v>
      </c>
      <c r="B329" s="946"/>
      <c r="C329" s="946"/>
      <c r="D329" s="946"/>
      <c r="E329" s="946"/>
      <c r="F329" s="946"/>
      <c r="G329" s="946"/>
      <c r="H329" s="1116"/>
      <c r="I329" s="1117"/>
      <c r="J329" s="1118"/>
      <c r="K329" s="1017"/>
      <c r="L329" s="1018"/>
      <c r="M329" s="1019"/>
      <c r="N329" s="1396"/>
      <c r="O329" s="1397"/>
      <c r="P329" s="1398"/>
      <c r="Q329" s="1017"/>
      <c r="R329" s="1018"/>
      <c r="S329" s="1019"/>
      <c r="T329" s="1017"/>
      <c r="U329" s="1018"/>
      <c r="V329" s="1019"/>
      <c r="W329" s="1396"/>
      <c r="X329" s="1397"/>
      <c r="Y329" s="1398"/>
      <c r="Z329" s="1017"/>
      <c r="AA329" s="1018"/>
      <c r="AB329" s="1019"/>
      <c r="AC329" s="1017"/>
      <c r="AD329" s="1018"/>
      <c r="AE329" s="1019"/>
      <c r="AF329" s="876">
        <f>SUM(H329:AE329)</f>
        <v>0</v>
      </c>
      <c r="AG329" s="877"/>
      <c r="AH329" s="878"/>
    </row>
    <row r="330" spans="1:36">
      <c r="A330" s="945" t="s">
        <v>900</v>
      </c>
      <c r="B330" s="946"/>
      <c r="C330" s="946"/>
      <c r="D330" s="946"/>
      <c r="E330" s="946"/>
      <c r="F330" s="946"/>
      <c r="G330" s="946"/>
      <c r="H330" s="1116"/>
      <c r="I330" s="1117"/>
      <c r="J330" s="1118"/>
      <c r="K330" s="1017"/>
      <c r="L330" s="1018"/>
      <c r="M330" s="1019"/>
      <c r="N330" s="1396"/>
      <c r="O330" s="1397"/>
      <c r="P330" s="1398"/>
      <c r="Q330" s="1017"/>
      <c r="R330" s="1018"/>
      <c r="S330" s="1019"/>
      <c r="T330" s="1017"/>
      <c r="U330" s="1018"/>
      <c r="V330" s="1019"/>
      <c r="W330" s="1017"/>
      <c r="X330" s="1018"/>
      <c r="Y330" s="1019"/>
      <c r="Z330" s="1396"/>
      <c r="AA330" s="1397"/>
      <c r="AB330" s="1398"/>
      <c r="AC330" s="1017"/>
      <c r="AD330" s="1018"/>
      <c r="AE330" s="1019"/>
      <c r="AF330" s="876">
        <f>SUM(I330:AE330)</f>
        <v>0</v>
      </c>
      <c r="AG330" s="877"/>
      <c r="AH330" s="878"/>
    </row>
    <row r="331" spans="1:36">
      <c r="A331" s="945" t="s">
        <v>901</v>
      </c>
      <c r="B331" s="946"/>
      <c r="C331" s="946"/>
      <c r="D331" s="946"/>
      <c r="E331" s="946"/>
      <c r="F331" s="946"/>
      <c r="G331" s="946"/>
      <c r="H331" s="876">
        <f>H327+H329+H330+H328</f>
        <v>355957</v>
      </c>
      <c r="I331" s="877"/>
      <c r="J331" s="878"/>
      <c r="K331" s="876">
        <f>K327+K328+K329+K330</f>
        <v>3025284</v>
      </c>
      <c r="L331" s="877"/>
      <c r="M331" s="878"/>
      <c r="N331" s="876">
        <f>N327+N328+N329+N330</f>
        <v>13925</v>
      </c>
      <c r="O331" s="877"/>
      <c r="P331" s="878"/>
      <c r="Q331" s="876">
        <f>Q327+Q328+Q329+Q330</f>
        <v>0</v>
      </c>
      <c r="R331" s="877"/>
      <c r="S331" s="878"/>
      <c r="T331" s="876">
        <f>T327+T328+T329+T330</f>
        <v>0</v>
      </c>
      <c r="U331" s="877"/>
      <c r="V331" s="878"/>
      <c r="W331" s="876">
        <f>W327+W328+W329+W330</f>
        <v>0</v>
      </c>
      <c r="X331" s="877"/>
      <c r="Y331" s="878"/>
      <c r="Z331" s="876">
        <f>Z327+Z328+Z329+Z330</f>
        <v>0</v>
      </c>
      <c r="AA331" s="877"/>
      <c r="AB331" s="878"/>
      <c r="AC331" s="876">
        <f>AC327+AC328+AC329+AC330</f>
        <v>0</v>
      </c>
      <c r="AD331" s="877"/>
      <c r="AE331" s="878"/>
      <c r="AF331" s="876">
        <f>SUM(H331:AE331)</f>
        <v>3395166</v>
      </c>
      <c r="AG331" s="877"/>
      <c r="AH331" s="878"/>
      <c r="AI331" s="340" t="str">
        <f>IF(ROUND(AF331-[1]A!D24,0)=0,"","CHYBA")</f>
        <v/>
      </c>
      <c r="AJ331" s="243"/>
    </row>
    <row r="332" spans="1:36">
      <c r="A332" s="997" t="s">
        <v>903</v>
      </c>
      <c r="B332" s="998"/>
      <c r="C332" s="998"/>
      <c r="D332" s="998"/>
      <c r="E332" s="998"/>
      <c r="F332" s="998"/>
      <c r="G332" s="998"/>
      <c r="H332" s="998"/>
      <c r="I332" s="998"/>
      <c r="J332" s="998"/>
      <c r="K332" s="998"/>
      <c r="L332" s="998"/>
      <c r="M332" s="998"/>
      <c r="N332" s="998"/>
      <c r="O332" s="998"/>
      <c r="P332" s="998"/>
      <c r="Q332" s="998"/>
      <c r="R332" s="998"/>
      <c r="S332" s="998"/>
      <c r="T332" s="998"/>
      <c r="U332" s="998"/>
      <c r="V332" s="998"/>
      <c r="W332" s="998"/>
      <c r="X332" s="998"/>
      <c r="Y332" s="998"/>
      <c r="Z332" s="998"/>
      <c r="AA332" s="998"/>
      <c r="AB332" s="998"/>
      <c r="AC332" s="998"/>
      <c r="AD332" s="998"/>
      <c r="AE332" s="998"/>
      <c r="AF332" s="998"/>
      <c r="AG332" s="998"/>
      <c r="AH332" s="999"/>
    </row>
    <row r="333" spans="1:36">
      <c r="A333" s="945" t="s">
        <v>897</v>
      </c>
      <c r="B333" s="946"/>
      <c r="C333" s="946"/>
      <c r="D333" s="946"/>
      <c r="E333" s="946"/>
      <c r="F333" s="946"/>
      <c r="G333" s="946"/>
      <c r="H333" s="1116"/>
      <c r="I333" s="1117"/>
      <c r="J333" s="1118"/>
      <c r="K333" s="1003">
        <v>978937</v>
      </c>
      <c r="L333" s="1004"/>
      <c r="M333" s="1005"/>
      <c r="N333" s="1003">
        <v>728</v>
      </c>
      <c r="O333" s="1004"/>
      <c r="P333" s="1005"/>
      <c r="Q333" s="876"/>
      <c r="R333" s="877"/>
      <c r="S333" s="878"/>
      <c r="T333" s="876"/>
      <c r="U333" s="877"/>
      <c r="V333" s="878"/>
      <c r="W333" s="1003"/>
      <c r="X333" s="1004"/>
      <c r="Y333" s="1005"/>
      <c r="Z333" s="876"/>
      <c r="AA333" s="877"/>
      <c r="AB333" s="878"/>
      <c r="AC333" s="876"/>
      <c r="AD333" s="877"/>
      <c r="AE333" s="878"/>
      <c r="AF333" s="876">
        <f>SUM(H333:AE333)</f>
        <v>979665</v>
      </c>
      <c r="AG333" s="877"/>
      <c r="AH333" s="878"/>
    </row>
    <row r="334" spans="1:36">
      <c r="A334" s="945" t="s">
        <v>898</v>
      </c>
      <c r="B334" s="1375"/>
      <c r="C334" s="1375"/>
      <c r="D334" s="1375"/>
      <c r="E334" s="1375"/>
      <c r="F334" s="1375"/>
      <c r="G334" s="1375"/>
      <c r="H334" s="1116"/>
      <c r="I334" s="1117"/>
      <c r="J334" s="1118"/>
      <c r="K334" s="1003">
        <v>72240</v>
      </c>
      <c r="L334" s="1004"/>
      <c r="M334" s="1005"/>
      <c r="N334" s="1003"/>
      <c r="O334" s="1004"/>
      <c r="P334" s="1005"/>
      <c r="Q334" s="876"/>
      <c r="R334" s="877"/>
      <c r="S334" s="878"/>
      <c r="T334" s="876"/>
      <c r="U334" s="877"/>
      <c r="V334" s="878"/>
      <c r="W334" s="1003"/>
      <c r="X334" s="1004"/>
      <c r="Y334" s="1005"/>
      <c r="Z334" s="876"/>
      <c r="AA334" s="877"/>
      <c r="AB334" s="878"/>
      <c r="AC334" s="876"/>
      <c r="AD334" s="877"/>
      <c r="AE334" s="878"/>
      <c r="AF334" s="876">
        <f>SUM(H334:AE334)</f>
        <v>72240</v>
      </c>
      <c r="AG334" s="877"/>
      <c r="AH334" s="878"/>
    </row>
    <row r="335" spans="1:36">
      <c r="A335" s="945" t="s">
        <v>899</v>
      </c>
      <c r="B335" s="1375"/>
      <c r="C335" s="1375"/>
      <c r="D335" s="1375"/>
      <c r="E335" s="1375"/>
      <c r="F335" s="1375"/>
      <c r="G335" s="1375"/>
      <c r="H335" s="1116"/>
      <c r="I335" s="1117"/>
      <c r="J335" s="1118"/>
      <c r="K335" s="876"/>
      <c r="L335" s="877"/>
      <c r="M335" s="878"/>
      <c r="N335" s="1003"/>
      <c r="O335" s="1004"/>
      <c r="P335" s="1005"/>
      <c r="Q335" s="876"/>
      <c r="R335" s="877"/>
      <c r="S335" s="878"/>
      <c r="T335" s="876"/>
      <c r="U335" s="877"/>
      <c r="V335" s="878"/>
      <c r="W335" s="876"/>
      <c r="X335" s="877"/>
      <c r="Y335" s="878"/>
      <c r="Z335" s="876"/>
      <c r="AA335" s="877"/>
      <c r="AB335" s="878"/>
      <c r="AC335" s="876"/>
      <c r="AD335" s="877"/>
      <c r="AE335" s="878"/>
      <c r="AF335" s="876">
        <f>SUM(H335:AE335)</f>
        <v>0</v>
      </c>
      <c r="AG335" s="877"/>
      <c r="AH335" s="878"/>
    </row>
    <row r="336" spans="1:36" s="229" customFormat="1">
      <c r="A336" s="1247" t="s">
        <v>900</v>
      </c>
      <c r="B336" s="1248"/>
      <c r="C336" s="1248"/>
      <c r="D336" s="1248"/>
      <c r="E336" s="1248"/>
      <c r="F336" s="1248"/>
      <c r="G336" s="1248"/>
      <c r="H336" s="1124"/>
      <c r="I336" s="1125"/>
      <c r="J336" s="1126"/>
      <c r="K336" s="1370"/>
      <c r="L336" s="1378"/>
      <c r="M336" s="1379"/>
      <c r="N336" s="1370"/>
      <c r="O336" s="1378"/>
      <c r="P336" s="1379"/>
      <c r="Q336" s="1370"/>
      <c r="R336" s="1378"/>
      <c r="S336" s="1379"/>
      <c r="T336" s="1370"/>
      <c r="U336" s="1378"/>
      <c r="V336" s="1379"/>
      <c r="W336" s="1370"/>
      <c r="X336" s="1378"/>
      <c r="Y336" s="1379"/>
      <c r="Z336" s="1370"/>
      <c r="AA336" s="1378"/>
      <c r="AB336" s="1379"/>
      <c r="AC336" s="1370"/>
      <c r="AD336" s="1378"/>
      <c r="AE336" s="1379"/>
      <c r="AF336" s="876">
        <f>SUM(H336:AE336)</f>
        <v>0</v>
      </c>
      <c r="AG336" s="877"/>
      <c r="AH336" s="878"/>
    </row>
    <row r="337" spans="1:36" s="229" customFormat="1">
      <c r="A337" s="1247" t="s">
        <v>901</v>
      </c>
      <c r="B337" s="1380"/>
      <c r="C337" s="1380"/>
      <c r="D337" s="1380"/>
      <c r="E337" s="1380"/>
      <c r="F337" s="1380"/>
      <c r="G337" s="1380"/>
      <c r="H337" s="1370">
        <f>H333+H334+H335+H336</f>
        <v>0</v>
      </c>
      <c r="I337" s="1378"/>
      <c r="J337" s="1379"/>
      <c r="K337" s="1370">
        <f>K333+K334+K335+K336</f>
        <v>1051177</v>
      </c>
      <c r="L337" s="1378"/>
      <c r="M337" s="1379"/>
      <c r="N337" s="1370">
        <f>N333+N334+N335+N336</f>
        <v>728</v>
      </c>
      <c r="O337" s="1378"/>
      <c r="P337" s="1379"/>
      <c r="Q337" s="1370">
        <f>Q333+Q334+Q335+Q336</f>
        <v>0</v>
      </c>
      <c r="R337" s="1378"/>
      <c r="S337" s="1379"/>
      <c r="T337" s="1370">
        <f>T333+T334+T335+T336</f>
        <v>0</v>
      </c>
      <c r="U337" s="1378"/>
      <c r="V337" s="1379"/>
      <c r="W337" s="1370">
        <f>W333+W334+W335+W336</f>
        <v>0</v>
      </c>
      <c r="X337" s="1378"/>
      <c r="Y337" s="1379"/>
      <c r="Z337" s="1370">
        <f>Z333+Z334+Z335+Z336</f>
        <v>0</v>
      </c>
      <c r="AA337" s="1378"/>
      <c r="AB337" s="1379"/>
      <c r="AC337" s="1370">
        <f>AC333+AC334+AC335+AC336</f>
        <v>0</v>
      </c>
      <c r="AD337" s="1378"/>
      <c r="AE337" s="1379"/>
      <c r="AF337" s="876">
        <f>SUM(H337:AE337)</f>
        <v>1051905</v>
      </c>
      <c r="AG337" s="877"/>
      <c r="AH337" s="878"/>
    </row>
    <row r="338" spans="1:36" s="229" customFormat="1">
      <c r="A338" s="1384" t="s">
        <v>904</v>
      </c>
      <c r="B338" s="1385"/>
      <c r="C338" s="1385"/>
      <c r="D338" s="1385"/>
      <c r="E338" s="1385"/>
      <c r="F338" s="1385"/>
      <c r="G338" s="1385"/>
      <c r="H338" s="1385"/>
      <c r="I338" s="1385"/>
      <c r="J338" s="1385"/>
      <c r="K338" s="1385"/>
      <c r="L338" s="1385"/>
      <c r="M338" s="1385"/>
      <c r="N338" s="1385"/>
      <c r="O338" s="1385"/>
      <c r="P338" s="1385"/>
      <c r="Q338" s="1385"/>
      <c r="R338" s="1385"/>
      <c r="S338" s="1385"/>
      <c r="T338" s="1385"/>
      <c r="U338" s="1385"/>
      <c r="V338" s="1385"/>
      <c r="W338" s="1385"/>
      <c r="X338" s="1385"/>
      <c r="Y338" s="1385"/>
      <c r="Z338" s="1385"/>
      <c r="AA338" s="1385"/>
      <c r="AB338" s="1385"/>
      <c r="AC338" s="1385"/>
      <c r="AD338" s="1385"/>
      <c r="AE338" s="1385"/>
      <c r="AF338" s="1385"/>
      <c r="AG338" s="1385"/>
      <c r="AH338" s="1386"/>
    </row>
    <row r="339" spans="1:36" s="229" customFormat="1">
      <c r="A339" s="1247" t="s">
        <v>897</v>
      </c>
      <c r="B339" s="1248"/>
      <c r="C339" s="1248"/>
      <c r="D339" s="1248"/>
      <c r="E339" s="1248"/>
      <c r="F339" s="1248"/>
      <c r="G339" s="1248"/>
      <c r="H339" s="1124"/>
      <c r="I339" s="1125"/>
      <c r="J339" s="1126"/>
      <c r="K339" s="1003"/>
      <c r="L339" s="1004"/>
      <c r="M339" s="1005"/>
      <c r="N339" s="1003"/>
      <c r="O339" s="1004"/>
      <c r="P339" s="1005"/>
      <c r="Q339" s="1370"/>
      <c r="R339" s="1378"/>
      <c r="S339" s="1379"/>
      <c r="T339" s="1370"/>
      <c r="U339" s="1378"/>
      <c r="V339" s="1379"/>
      <c r="W339" s="1370"/>
      <c r="X339" s="1378"/>
      <c r="Y339" s="1379"/>
      <c r="Z339" s="1370"/>
      <c r="AA339" s="1378"/>
      <c r="AB339" s="1379"/>
      <c r="AC339" s="1370"/>
      <c r="AD339" s="1378"/>
      <c r="AE339" s="1379"/>
      <c r="AF339" s="1370">
        <f>SUM(H339:AE339)</f>
        <v>0</v>
      </c>
      <c r="AG339" s="1378"/>
      <c r="AH339" s="1379"/>
    </row>
    <row r="340" spans="1:36" s="229" customFormat="1">
      <c r="A340" s="1247" t="s">
        <v>898</v>
      </c>
      <c r="B340" s="1248"/>
      <c r="C340" s="1248"/>
      <c r="D340" s="1248"/>
      <c r="E340" s="1248"/>
      <c r="F340" s="1248"/>
      <c r="G340" s="1248"/>
      <c r="H340" s="1124"/>
      <c r="I340" s="1125"/>
      <c r="J340" s="1126"/>
      <c r="K340" s="1370"/>
      <c r="L340" s="1378"/>
      <c r="M340" s="1379"/>
      <c r="N340" s="1370"/>
      <c r="O340" s="1378"/>
      <c r="P340" s="1379"/>
      <c r="Q340" s="1370"/>
      <c r="R340" s="1378"/>
      <c r="S340" s="1379"/>
      <c r="T340" s="1370"/>
      <c r="U340" s="1378"/>
      <c r="V340" s="1379"/>
      <c r="W340" s="1370"/>
      <c r="X340" s="1378"/>
      <c r="Y340" s="1379"/>
      <c r="Z340" s="1370"/>
      <c r="AA340" s="1378"/>
      <c r="AB340" s="1379"/>
      <c r="AC340" s="1370"/>
      <c r="AD340" s="1378"/>
      <c r="AE340" s="1379"/>
      <c r="AF340" s="1370">
        <f>SUM(H340:AE340)</f>
        <v>0</v>
      </c>
      <c r="AG340" s="1378"/>
      <c r="AH340" s="1379"/>
    </row>
    <row r="341" spans="1:36" s="229" customFormat="1">
      <c r="A341" s="1247" t="s">
        <v>899</v>
      </c>
      <c r="B341" s="1248"/>
      <c r="C341" s="1248"/>
      <c r="D341" s="1248"/>
      <c r="E341" s="1248"/>
      <c r="F341" s="1248"/>
      <c r="G341" s="1248"/>
      <c r="H341" s="1124"/>
      <c r="I341" s="1125"/>
      <c r="J341" s="1126"/>
      <c r="K341" s="1003"/>
      <c r="L341" s="1004"/>
      <c r="M341" s="1005"/>
      <c r="N341" s="1003"/>
      <c r="O341" s="1004"/>
      <c r="P341" s="1005"/>
      <c r="Q341" s="1370"/>
      <c r="R341" s="1378"/>
      <c r="S341" s="1379"/>
      <c r="T341" s="1370"/>
      <c r="U341" s="1378"/>
      <c r="V341" s="1379"/>
      <c r="W341" s="1370"/>
      <c r="X341" s="1378"/>
      <c r="Y341" s="1379"/>
      <c r="Z341" s="1370"/>
      <c r="AA341" s="1378"/>
      <c r="AB341" s="1379"/>
      <c r="AC341" s="1370"/>
      <c r="AD341" s="1378"/>
      <c r="AE341" s="1379"/>
      <c r="AF341" s="1370">
        <f>SUM(H341:AE341)</f>
        <v>0</v>
      </c>
      <c r="AG341" s="1378"/>
      <c r="AH341" s="1379"/>
    </row>
    <row r="342" spans="1:36" s="229" customFormat="1">
      <c r="A342" s="1247" t="s">
        <v>900</v>
      </c>
      <c r="B342" s="1248"/>
      <c r="C342" s="1248"/>
      <c r="D342" s="1248"/>
      <c r="E342" s="1248"/>
      <c r="F342" s="1248"/>
      <c r="G342" s="1248"/>
      <c r="H342" s="1124"/>
      <c r="I342" s="1125"/>
      <c r="J342" s="1126"/>
      <c r="K342" s="1370"/>
      <c r="L342" s="1378"/>
      <c r="M342" s="1379"/>
      <c r="N342" s="1370"/>
      <c r="O342" s="1378"/>
      <c r="P342" s="1379"/>
      <c r="Q342" s="1370"/>
      <c r="R342" s="1378"/>
      <c r="S342" s="1379"/>
      <c r="T342" s="1370"/>
      <c r="U342" s="1378"/>
      <c r="V342" s="1379"/>
      <c r="W342" s="1370"/>
      <c r="X342" s="1378"/>
      <c r="Y342" s="1379"/>
      <c r="Z342" s="1370"/>
      <c r="AA342" s="1378"/>
      <c r="AB342" s="1379"/>
      <c r="AC342" s="1370"/>
      <c r="AD342" s="1378"/>
      <c r="AE342" s="1379"/>
      <c r="AF342" s="1370">
        <f>SUM(H342:AE342)</f>
        <v>0</v>
      </c>
      <c r="AG342" s="1378"/>
      <c r="AH342" s="1379"/>
    </row>
    <row r="343" spans="1:36">
      <c r="A343" s="945" t="s">
        <v>901</v>
      </c>
      <c r="B343" s="946"/>
      <c r="C343" s="946"/>
      <c r="D343" s="946"/>
      <c r="E343" s="946"/>
      <c r="F343" s="946"/>
      <c r="G343" s="946"/>
      <c r="H343" s="876">
        <f>H339+H340+H341+H342</f>
        <v>0</v>
      </c>
      <c r="I343" s="877"/>
      <c r="J343" s="878"/>
      <c r="K343" s="876">
        <f>K339+K340+K341+K342</f>
        <v>0</v>
      </c>
      <c r="L343" s="877"/>
      <c r="M343" s="878"/>
      <c r="N343" s="876">
        <f>N339+N340+N341+N342</f>
        <v>0</v>
      </c>
      <c r="O343" s="877"/>
      <c r="P343" s="878"/>
      <c r="Q343" s="876">
        <f>Q339+Q340+Q341+Q342</f>
        <v>0</v>
      </c>
      <c r="R343" s="877"/>
      <c r="S343" s="878"/>
      <c r="T343" s="876">
        <f>T339+T340+T341+T342</f>
        <v>0</v>
      </c>
      <c r="U343" s="877"/>
      <c r="V343" s="878"/>
      <c r="W343" s="876">
        <f>W339+W340+W341+W342</f>
        <v>0</v>
      </c>
      <c r="X343" s="877"/>
      <c r="Y343" s="878"/>
      <c r="Z343" s="876">
        <f>Z339+Z340+Z341+Z342</f>
        <v>0</v>
      </c>
      <c r="AA343" s="877"/>
      <c r="AB343" s="878"/>
      <c r="AC343" s="876">
        <f>AC339+AC340+AC341+AC342</f>
        <v>0</v>
      </c>
      <c r="AD343" s="877"/>
      <c r="AE343" s="878"/>
      <c r="AF343" s="876">
        <f>SUM(H343:AE343)</f>
        <v>0</v>
      </c>
      <c r="AG343" s="877"/>
      <c r="AH343" s="878"/>
    </row>
    <row r="344" spans="1:36">
      <c r="A344" s="997" t="s">
        <v>905</v>
      </c>
      <c r="B344" s="998"/>
      <c r="C344" s="998"/>
      <c r="D344" s="998"/>
      <c r="E344" s="998"/>
      <c r="F344" s="998"/>
      <c r="G344" s="998"/>
      <c r="H344" s="998"/>
      <c r="I344" s="998"/>
      <c r="J344" s="998"/>
      <c r="K344" s="998"/>
      <c r="L344" s="998"/>
      <c r="M344" s="998"/>
      <c r="N344" s="998"/>
      <c r="O344" s="998"/>
      <c r="P344" s="998"/>
      <c r="Q344" s="998"/>
      <c r="R344" s="998"/>
      <c r="S344" s="998"/>
      <c r="T344" s="998"/>
      <c r="U344" s="998"/>
      <c r="V344" s="998"/>
      <c r="W344" s="998"/>
      <c r="X344" s="998"/>
      <c r="Y344" s="998"/>
      <c r="Z344" s="998"/>
      <c r="AA344" s="998"/>
      <c r="AB344" s="998"/>
      <c r="AC344" s="998"/>
      <c r="AD344" s="998"/>
      <c r="AE344" s="998"/>
      <c r="AF344" s="998"/>
      <c r="AG344" s="998"/>
      <c r="AH344" s="999"/>
    </row>
    <row r="345" spans="1:36">
      <c r="A345" s="945" t="s">
        <v>897</v>
      </c>
      <c r="B345" s="946"/>
      <c r="C345" s="946"/>
      <c r="D345" s="946"/>
      <c r="E345" s="946"/>
      <c r="F345" s="946"/>
      <c r="G345" s="946"/>
      <c r="H345" s="876">
        <f>H327-H333-H339</f>
        <v>253623</v>
      </c>
      <c r="I345" s="877"/>
      <c r="J345" s="878"/>
      <c r="K345" s="876">
        <f>K327-K333-K339</f>
        <v>1809486</v>
      </c>
      <c r="L345" s="877"/>
      <c r="M345" s="878"/>
      <c r="N345" s="876">
        <f>N327-N333-N339</f>
        <v>1939</v>
      </c>
      <c r="O345" s="877"/>
      <c r="P345" s="878"/>
      <c r="Q345" s="876">
        <f>Q327-Q333-Q339</f>
        <v>0</v>
      </c>
      <c r="R345" s="877"/>
      <c r="S345" s="878"/>
      <c r="T345" s="876">
        <f>T327-T333-T339</f>
        <v>0</v>
      </c>
      <c r="U345" s="877"/>
      <c r="V345" s="878"/>
      <c r="W345" s="876">
        <f>W327-W333-W339</f>
        <v>0</v>
      </c>
      <c r="X345" s="877"/>
      <c r="Y345" s="878"/>
      <c r="Z345" s="876">
        <f>Z327-Z333-Z339</f>
        <v>0</v>
      </c>
      <c r="AA345" s="877"/>
      <c r="AB345" s="878"/>
      <c r="AC345" s="876">
        <f>AC327-AC333-AC339</f>
        <v>0</v>
      </c>
      <c r="AD345" s="877"/>
      <c r="AE345" s="878"/>
      <c r="AF345" s="876">
        <f>AF327-AF333-AF339</f>
        <v>2065048</v>
      </c>
      <c r="AG345" s="877"/>
      <c r="AH345" s="878"/>
      <c r="AI345" s="229" t="str">
        <f>IF(ROUND(AF345-[1]A!G25,0)=0,"","CHYBY")</f>
        <v/>
      </c>
      <c r="AJ345" s="243"/>
    </row>
    <row r="346" spans="1:36">
      <c r="A346" s="945" t="s">
        <v>901</v>
      </c>
      <c r="B346" s="946"/>
      <c r="C346" s="946"/>
      <c r="D346" s="946"/>
      <c r="E346" s="946"/>
      <c r="F346" s="946"/>
      <c r="G346" s="946"/>
      <c r="H346" s="876">
        <f>H331-H337-H343</f>
        <v>355957</v>
      </c>
      <c r="I346" s="877"/>
      <c r="J346" s="878"/>
      <c r="K346" s="876">
        <f>K331-K337-K343</f>
        <v>1974107</v>
      </c>
      <c r="L346" s="877"/>
      <c r="M346" s="878"/>
      <c r="N346" s="876">
        <f>N331-N337-N343</f>
        <v>13197</v>
      </c>
      <c r="O346" s="877"/>
      <c r="P346" s="878"/>
      <c r="Q346" s="876">
        <f>Q331-Q337-Q343</f>
        <v>0</v>
      </c>
      <c r="R346" s="877"/>
      <c r="S346" s="878"/>
      <c r="T346" s="876">
        <f>T331-T337-T343</f>
        <v>0</v>
      </c>
      <c r="U346" s="877"/>
      <c r="V346" s="878"/>
      <c r="W346" s="876">
        <f>W331-W337-W343</f>
        <v>0</v>
      </c>
      <c r="X346" s="877"/>
      <c r="Y346" s="878"/>
      <c r="Z346" s="876">
        <f>Z331-Z337-Z343</f>
        <v>0</v>
      </c>
      <c r="AA346" s="877"/>
      <c r="AB346" s="878"/>
      <c r="AC346" s="876">
        <f>AC331-AC337-AC343</f>
        <v>0</v>
      </c>
      <c r="AD346" s="877"/>
      <c r="AE346" s="878"/>
      <c r="AF346" s="876">
        <f>AF331-AF337-AF343</f>
        <v>2343261</v>
      </c>
      <c r="AG346" s="877"/>
      <c r="AH346" s="878"/>
      <c r="AI346" s="340" t="str">
        <f>IF(ROUND(AF346-[1]A!F24,0)=0,"","CHYBA")</f>
        <v/>
      </c>
      <c r="AJ346" s="243"/>
    </row>
    <row r="349" spans="1:36">
      <c r="A349" s="1390" t="s">
        <v>911</v>
      </c>
      <c r="B349" s="1391"/>
      <c r="C349" s="1391"/>
      <c r="D349" s="1391"/>
      <c r="E349" s="1391"/>
      <c r="F349" s="1391"/>
      <c r="G349" s="1391"/>
      <c r="H349" s="942" t="s">
        <v>920</v>
      </c>
      <c r="I349" s="943"/>
      <c r="J349" s="943"/>
      <c r="K349" s="943"/>
      <c r="L349" s="943"/>
      <c r="M349" s="943"/>
      <c r="N349" s="943"/>
      <c r="O349" s="943"/>
      <c r="P349" s="943"/>
      <c r="Q349" s="943"/>
      <c r="R349" s="943"/>
      <c r="S349" s="943"/>
      <c r="T349" s="943"/>
      <c r="U349" s="943"/>
      <c r="V349" s="943"/>
      <c r="W349" s="943"/>
      <c r="X349" s="943"/>
      <c r="Y349" s="943"/>
      <c r="Z349" s="943"/>
      <c r="AA349" s="943"/>
      <c r="AB349" s="943"/>
      <c r="AC349" s="943"/>
      <c r="AD349" s="943"/>
      <c r="AE349" s="943"/>
      <c r="AF349" s="943"/>
      <c r="AG349" s="943"/>
      <c r="AH349" s="944"/>
    </row>
    <row r="350" spans="1:36">
      <c r="A350" s="1392"/>
      <c r="B350" s="1393"/>
      <c r="C350" s="1393"/>
      <c r="D350" s="1393"/>
      <c r="E350" s="1393"/>
      <c r="F350" s="1393"/>
      <c r="G350" s="1393"/>
      <c r="H350" s="1049" t="s">
        <v>912</v>
      </c>
      <c r="I350" s="1050"/>
      <c r="J350" s="1051"/>
      <c r="K350" s="1387" t="s">
        <v>858</v>
      </c>
      <c r="L350" s="1388"/>
      <c r="M350" s="1389"/>
      <c r="N350" s="1387" t="s">
        <v>913</v>
      </c>
      <c r="O350" s="1388"/>
      <c r="P350" s="1389"/>
      <c r="Q350" s="1387" t="s">
        <v>914</v>
      </c>
      <c r="R350" s="1388"/>
      <c r="S350" s="1389"/>
      <c r="T350" s="1387" t="s">
        <v>915</v>
      </c>
      <c r="U350" s="1388"/>
      <c r="V350" s="1389"/>
      <c r="W350" s="1387" t="s">
        <v>916</v>
      </c>
      <c r="X350" s="1388"/>
      <c r="Y350" s="1389"/>
      <c r="Z350" s="1387" t="s">
        <v>917</v>
      </c>
      <c r="AA350" s="1388"/>
      <c r="AB350" s="1389"/>
      <c r="AC350" s="1387" t="s">
        <v>918</v>
      </c>
      <c r="AD350" s="1388"/>
      <c r="AE350" s="1389"/>
      <c r="AF350" s="1387" t="s">
        <v>835</v>
      </c>
      <c r="AG350" s="1388"/>
      <c r="AH350" s="1389"/>
    </row>
    <row r="351" spans="1:36">
      <c r="A351" s="1394"/>
      <c r="B351" s="1395"/>
      <c r="C351" s="1395"/>
      <c r="D351" s="1395"/>
      <c r="E351" s="1395"/>
      <c r="F351" s="1395"/>
      <c r="G351" s="1395"/>
      <c r="H351" s="1052"/>
      <c r="I351" s="1053"/>
      <c r="J351" s="1054"/>
      <c r="K351" s="1052"/>
      <c r="L351" s="1053"/>
      <c r="M351" s="1054"/>
      <c r="N351" s="1052"/>
      <c r="O351" s="1053"/>
      <c r="P351" s="1054"/>
      <c r="Q351" s="1052"/>
      <c r="R351" s="1053"/>
      <c r="S351" s="1054"/>
      <c r="T351" s="1052"/>
      <c r="U351" s="1053"/>
      <c r="V351" s="1054"/>
      <c r="W351" s="1052"/>
      <c r="X351" s="1053"/>
      <c r="Y351" s="1054"/>
      <c r="Z351" s="1052"/>
      <c r="AA351" s="1053"/>
      <c r="AB351" s="1054"/>
      <c r="AC351" s="1052"/>
      <c r="AD351" s="1053"/>
      <c r="AE351" s="1054"/>
      <c r="AF351" s="1052"/>
      <c r="AG351" s="1053"/>
      <c r="AH351" s="1054"/>
    </row>
    <row r="352" spans="1:36">
      <c r="A352" s="942" t="s">
        <v>454</v>
      </c>
      <c r="B352" s="943"/>
      <c r="C352" s="943"/>
      <c r="D352" s="943"/>
      <c r="E352" s="943"/>
      <c r="F352" s="943"/>
      <c r="G352" s="943"/>
      <c r="H352" s="942" t="s">
        <v>455</v>
      </c>
      <c r="I352" s="943"/>
      <c r="J352" s="944"/>
      <c r="K352" s="942" t="s">
        <v>456</v>
      </c>
      <c r="L352" s="943"/>
      <c r="M352" s="944"/>
      <c r="N352" s="942" t="s">
        <v>890</v>
      </c>
      <c r="O352" s="943"/>
      <c r="P352" s="944"/>
      <c r="Q352" s="942" t="s">
        <v>891</v>
      </c>
      <c r="R352" s="943"/>
      <c r="S352" s="944"/>
      <c r="T352" s="942" t="s">
        <v>892</v>
      </c>
      <c r="U352" s="943"/>
      <c r="V352" s="944"/>
      <c r="W352" s="942" t="s">
        <v>893</v>
      </c>
      <c r="X352" s="943"/>
      <c r="Y352" s="944"/>
      <c r="Z352" s="942" t="s">
        <v>894</v>
      </c>
      <c r="AA352" s="943"/>
      <c r="AB352" s="944"/>
      <c r="AC352" s="942" t="s">
        <v>895</v>
      </c>
      <c r="AD352" s="943"/>
      <c r="AE352" s="944"/>
      <c r="AF352" s="942" t="s">
        <v>919</v>
      </c>
      <c r="AG352" s="943"/>
      <c r="AH352" s="944"/>
    </row>
    <row r="353" spans="1:34">
      <c r="A353" s="997" t="s">
        <v>896</v>
      </c>
      <c r="B353" s="998"/>
      <c r="C353" s="998"/>
      <c r="D353" s="998"/>
      <c r="E353" s="998"/>
      <c r="F353" s="998"/>
      <c r="G353" s="998"/>
      <c r="H353" s="998"/>
      <c r="I353" s="998"/>
      <c r="J353" s="998"/>
      <c r="K353" s="998"/>
      <c r="L353" s="998"/>
      <c r="M353" s="998"/>
      <c r="N353" s="998"/>
      <c r="O353" s="998"/>
      <c r="P353" s="998"/>
      <c r="Q353" s="998"/>
      <c r="R353" s="998"/>
      <c r="S353" s="998"/>
      <c r="T353" s="998"/>
      <c r="U353" s="998"/>
      <c r="V353" s="998"/>
      <c r="W353" s="998"/>
      <c r="X353" s="998"/>
      <c r="Y353" s="998"/>
      <c r="Z353" s="998"/>
      <c r="AA353" s="998"/>
      <c r="AB353" s="998"/>
      <c r="AC353" s="998"/>
      <c r="AD353" s="998"/>
      <c r="AE353" s="998"/>
      <c r="AF353" s="998"/>
      <c r="AG353" s="998"/>
      <c r="AH353" s="999"/>
    </row>
    <row r="354" spans="1:34">
      <c r="A354" s="945" t="s">
        <v>897</v>
      </c>
      <c r="B354" s="946"/>
      <c r="C354" s="946"/>
      <c r="D354" s="946"/>
      <c r="E354" s="946"/>
      <c r="F354" s="946"/>
      <c r="G354" s="946"/>
      <c r="H354" s="1003">
        <v>253623</v>
      </c>
      <c r="I354" s="1004"/>
      <c r="J354" s="1005"/>
      <c r="K354" s="1003">
        <v>2788423</v>
      </c>
      <c r="L354" s="1004"/>
      <c r="M354" s="1005"/>
      <c r="N354" s="1003">
        <v>2667</v>
      </c>
      <c r="O354" s="1004"/>
      <c r="P354" s="1005"/>
      <c r="Q354" s="876"/>
      <c r="R354" s="877"/>
      <c r="S354" s="878"/>
      <c r="T354" s="876"/>
      <c r="U354" s="877"/>
      <c r="V354" s="878"/>
      <c r="W354" s="1003"/>
      <c r="X354" s="1004"/>
      <c r="Y354" s="1005"/>
      <c r="Z354" s="1003"/>
      <c r="AA354" s="1004"/>
      <c r="AB354" s="1005"/>
      <c r="AC354" s="1003"/>
      <c r="AD354" s="1004"/>
      <c r="AE354" s="1005"/>
      <c r="AF354" s="876">
        <f>SUM(H354:AE354)</f>
        <v>3044713</v>
      </c>
      <c r="AG354" s="877"/>
      <c r="AH354" s="878"/>
    </row>
    <row r="355" spans="1:34">
      <c r="A355" s="945" t="s">
        <v>898</v>
      </c>
      <c r="B355" s="1375"/>
      <c r="C355" s="1375"/>
      <c r="D355" s="1375"/>
      <c r="E355" s="1375"/>
      <c r="F355" s="1375"/>
      <c r="G355" s="1375"/>
      <c r="H355" s="1116"/>
      <c r="I355" s="1376"/>
      <c r="J355" s="1377"/>
      <c r="K355" s="876"/>
      <c r="L355" s="877"/>
      <c r="M355" s="878"/>
      <c r="N355" s="1003"/>
      <c r="O355" s="1004"/>
      <c r="P355" s="1005"/>
      <c r="Q355" s="1003"/>
      <c r="R355" s="1004"/>
      <c r="S355" s="1005"/>
      <c r="T355" s="1003"/>
      <c r="U355" s="1004"/>
      <c r="V355" s="1005"/>
      <c r="W355" s="1003"/>
      <c r="X355" s="1004"/>
      <c r="Y355" s="1005"/>
      <c r="Z355" s="876"/>
      <c r="AA355" s="877"/>
      <c r="AB355" s="878"/>
      <c r="AC355" s="876"/>
      <c r="AD355" s="877"/>
      <c r="AE355" s="878"/>
      <c r="AF355" s="876">
        <f>SUM(H355:AE355)</f>
        <v>0</v>
      </c>
      <c r="AG355" s="877"/>
      <c r="AH355" s="878"/>
    </row>
    <row r="356" spans="1:34">
      <c r="A356" s="945" t="s">
        <v>899</v>
      </c>
      <c r="B356" s="1375"/>
      <c r="C356" s="1375"/>
      <c r="D356" s="1375"/>
      <c r="E356" s="1375"/>
      <c r="F356" s="1375"/>
      <c r="G356" s="1375"/>
      <c r="H356" s="1116"/>
      <c r="I356" s="1376"/>
      <c r="J356" s="1377"/>
      <c r="K356" s="876"/>
      <c r="L356" s="877"/>
      <c r="M356" s="878"/>
      <c r="N356" s="1003"/>
      <c r="O356" s="1004"/>
      <c r="P356" s="1005"/>
      <c r="Q356" s="876"/>
      <c r="R356" s="877"/>
      <c r="S356" s="878"/>
      <c r="T356" s="876"/>
      <c r="U356" s="877"/>
      <c r="V356" s="878"/>
      <c r="W356" s="876"/>
      <c r="X356" s="877"/>
      <c r="Y356" s="878"/>
      <c r="Z356" s="876"/>
      <c r="AA356" s="877"/>
      <c r="AB356" s="878"/>
      <c r="AC356" s="876"/>
      <c r="AD356" s="877"/>
      <c r="AE356" s="878"/>
      <c r="AF356" s="876">
        <f>SUM(H356:AE356)</f>
        <v>0</v>
      </c>
      <c r="AG356" s="877"/>
      <c r="AH356" s="878"/>
    </row>
    <row r="357" spans="1:34">
      <c r="A357" s="945" t="s">
        <v>900</v>
      </c>
      <c r="B357" s="1375"/>
      <c r="C357" s="1375"/>
      <c r="D357" s="1375"/>
      <c r="E357" s="1375"/>
      <c r="F357" s="1375"/>
      <c r="G357" s="1375"/>
      <c r="H357" s="1116"/>
      <c r="I357" s="1376"/>
      <c r="J357" s="1377"/>
      <c r="K357" s="876"/>
      <c r="L357" s="877"/>
      <c r="M357" s="878"/>
      <c r="N357" s="1003"/>
      <c r="O357" s="1004"/>
      <c r="P357" s="1005"/>
      <c r="Q357" s="876"/>
      <c r="R357" s="877"/>
      <c r="S357" s="878"/>
      <c r="T357" s="876"/>
      <c r="U357" s="877"/>
      <c r="V357" s="878"/>
      <c r="W357" s="1003"/>
      <c r="X357" s="1004"/>
      <c r="Y357" s="1005"/>
      <c r="Z357" s="1003"/>
      <c r="AA357" s="1004"/>
      <c r="AB357" s="1005"/>
      <c r="AC357" s="1003"/>
      <c r="AD357" s="1004"/>
      <c r="AE357" s="1005"/>
      <c r="AF357" s="876">
        <f>SUM(H357:AE357)</f>
        <v>0</v>
      </c>
      <c r="AG357" s="877"/>
      <c r="AH357" s="878"/>
    </row>
    <row r="358" spans="1:34">
      <c r="A358" s="945" t="s">
        <v>901</v>
      </c>
      <c r="B358" s="1375"/>
      <c r="C358" s="1375"/>
      <c r="D358" s="1375"/>
      <c r="E358" s="1375"/>
      <c r="F358" s="1375"/>
      <c r="G358" s="1375"/>
      <c r="H358" s="948">
        <f>SUM(H354:J357)</f>
        <v>253623</v>
      </c>
      <c r="I358" s="1376"/>
      <c r="J358" s="1377"/>
      <c r="K358" s="876">
        <f>K354+K355+K356+K357</f>
        <v>2788423</v>
      </c>
      <c r="L358" s="877"/>
      <c r="M358" s="878"/>
      <c r="N358" s="876">
        <f>N354+N355+N356+N357</f>
        <v>2667</v>
      </c>
      <c r="O358" s="877"/>
      <c r="P358" s="878"/>
      <c r="Q358" s="876">
        <f>Q354+Q355+Q356+Q357</f>
        <v>0</v>
      </c>
      <c r="R358" s="877"/>
      <c r="S358" s="878"/>
      <c r="T358" s="876">
        <f>T354+T355+T356+T357</f>
        <v>0</v>
      </c>
      <c r="U358" s="877"/>
      <c r="V358" s="878"/>
      <c r="W358" s="876">
        <f>W354+W355+W356+W357</f>
        <v>0</v>
      </c>
      <c r="X358" s="877"/>
      <c r="Y358" s="878"/>
      <c r="Z358" s="876">
        <f>Z354+Z355+Z356+Z357</f>
        <v>0</v>
      </c>
      <c r="AA358" s="877"/>
      <c r="AB358" s="878"/>
      <c r="AC358" s="876">
        <f>AC354+AC355+AC356+AC357</f>
        <v>0</v>
      </c>
      <c r="AD358" s="877"/>
      <c r="AE358" s="878"/>
      <c r="AF358" s="876">
        <f>SUM(H358:AE358)</f>
        <v>3044713</v>
      </c>
      <c r="AG358" s="877"/>
      <c r="AH358" s="878"/>
    </row>
    <row r="359" spans="1:34">
      <c r="A359" s="997" t="s">
        <v>903</v>
      </c>
      <c r="B359" s="998"/>
      <c r="C359" s="998"/>
      <c r="D359" s="998"/>
      <c r="E359" s="998"/>
      <c r="F359" s="998"/>
      <c r="G359" s="998"/>
      <c r="H359" s="998"/>
      <c r="I359" s="998"/>
      <c r="J359" s="998"/>
      <c r="K359" s="998"/>
      <c r="L359" s="998"/>
      <c r="M359" s="998"/>
      <c r="N359" s="998"/>
      <c r="O359" s="998"/>
      <c r="P359" s="998"/>
      <c r="Q359" s="998"/>
      <c r="R359" s="998"/>
      <c r="S359" s="998"/>
      <c r="T359" s="998"/>
      <c r="U359" s="998"/>
      <c r="V359" s="998"/>
      <c r="W359" s="998"/>
      <c r="X359" s="998"/>
      <c r="Y359" s="998"/>
      <c r="Z359" s="998"/>
      <c r="AA359" s="998"/>
      <c r="AB359" s="998"/>
      <c r="AC359" s="998"/>
      <c r="AD359" s="998"/>
      <c r="AE359" s="998"/>
      <c r="AF359" s="998"/>
      <c r="AG359" s="998"/>
      <c r="AH359" s="999"/>
    </row>
    <row r="360" spans="1:34">
      <c r="A360" s="945" t="s">
        <v>897</v>
      </c>
      <c r="B360" s="1375"/>
      <c r="C360" s="1375"/>
      <c r="D360" s="1375"/>
      <c r="E360" s="1375"/>
      <c r="F360" s="1375"/>
      <c r="G360" s="1375"/>
      <c r="H360" s="1116"/>
      <c r="I360" s="1376"/>
      <c r="J360" s="1377"/>
      <c r="K360" s="1259">
        <v>909226</v>
      </c>
      <c r="L360" s="1260"/>
      <c r="M360" s="1261"/>
      <c r="N360" s="1259">
        <v>392</v>
      </c>
      <c r="O360" s="1260"/>
      <c r="P360" s="1261"/>
      <c r="Q360" s="1240"/>
      <c r="R360" s="1241"/>
      <c r="S360" s="1242"/>
      <c r="T360" s="876"/>
      <c r="U360" s="877"/>
      <c r="V360" s="878"/>
      <c r="W360" s="1003"/>
      <c r="X360" s="1004"/>
      <c r="Y360" s="1005"/>
      <c r="Z360" s="876"/>
      <c r="AA360" s="877"/>
      <c r="AB360" s="878"/>
      <c r="AC360" s="876"/>
      <c r="AD360" s="877"/>
      <c r="AE360" s="878"/>
      <c r="AF360" s="876">
        <f>SUM(I360:AE360)</f>
        <v>909618</v>
      </c>
      <c r="AG360" s="877"/>
      <c r="AH360" s="878"/>
    </row>
    <row r="361" spans="1:34">
      <c r="A361" s="945" t="s">
        <v>898</v>
      </c>
      <c r="B361" s="1375"/>
      <c r="C361" s="1375"/>
      <c r="D361" s="1375"/>
      <c r="E361" s="1375"/>
      <c r="F361" s="1375"/>
      <c r="G361" s="1375"/>
      <c r="H361" s="1116"/>
      <c r="I361" s="1376"/>
      <c r="J361" s="1377"/>
      <c r="K361" s="1259">
        <v>69711</v>
      </c>
      <c r="L361" s="1260"/>
      <c r="M361" s="1261"/>
      <c r="N361" s="1259">
        <v>336</v>
      </c>
      <c r="O361" s="1260"/>
      <c r="P361" s="1261"/>
      <c r="Q361" s="1240"/>
      <c r="R361" s="1241"/>
      <c r="S361" s="1242"/>
      <c r="T361" s="876"/>
      <c r="U361" s="877"/>
      <c r="V361" s="878"/>
      <c r="W361" s="1003"/>
      <c r="X361" s="1004"/>
      <c r="Y361" s="1005"/>
      <c r="Z361" s="876"/>
      <c r="AA361" s="877"/>
      <c r="AB361" s="878"/>
      <c r="AC361" s="876"/>
      <c r="AD361" s="877"/>
      <c r="AE361" s="878"/>
      <c r="AF361" s="876">
        <f>SUM(I361:AE361)</f>
        <v>70047</v>
      </c>
      <c r="AG361" s="877"/>
      <c r="AH361" s="878"/>
    </row>
    <row r="362" spans="1:34">
      <c r="A362" s="945" t="s">
        <v>899</v>
      </c>
      <c r="B362" s="1375"/>
      <c r="C362" s="1375"/>
      <c r="D362" s="1375"/>
      <c r="E362" s="1375"/>
      <c r="F362" s="1375"/>
      <c r="G362" s="1375"/>
      <c r="H362" s="1116"/>
      <c r="I362" s="1376"/>
      <c r="J362" s="1377"/>
      <c r="K362" s="1240"/>
      <c r="L362" s="1241"/>
      <c r="M362" s="1242"/>
      <c r="N362" s="1259"/>
      <c r="O362" s="1260"/>
      <c r="P362" s="1261"/>
      <c r="Q362" s="1240"/>
      <c r="R362" s="1241"/>
      <c r="S362" s="1242"/>
      <c r="T362" s="876"/>
      <c r="U362" s="877"/>
      <c r="V362" s="878"/>
      <c r="W362" s="1003"/>
      <c r="X362" s="1004"/>
      <c r="Y362" s="1005"/>
      <c r="Z362" s="876"/>
      <c r="AA362" s="877"/>
      <c r="AB362" s="878"/>
      <c r="AC362" s="876"/>
      <c r="AD362" s="877"/>
      <c r="AE362" s="878"/>
      <c r="AF362" s="876">
        <f>SUM(I362:AE362)</f>
        <v>0</v>
      </c>
      <c r="AG362" s="877"/>
      <c r="AH362" s="878"/>
    </row>
    <row r="363" spans="1:34" s="229" customFormat="1">
      <c r="A363" s="1247" t="s">
        <v>900</v>
      </c>
      <c r="B363" s="1380"/>
      <c r="C363" s="1380"/>
      <c r="D363" s="1380"/>
      <c r="E363" s="1380"/>
      <c r="F363" s="1380"/>
      <c r="G363" s="1380"/>
      <c r="H363" s="1124"/>
      <c r="I363" s="1382"/>
      <c r="J363" s="1383"/>
      <c r="K363" s="1240"/>
      <c r="L363" s="1241"/>
      <c r="M363" s="1242"/>
      <c r="N363" s="1240"/>
      <c r="O363" s="1241"/>
      <c r="P363" s="1242"/>
      <c r="Q363" s="1240"/>
      <c r="R363" s="1241"/>
      <c r="S363" s="1242"/>
      <c r="T363" s="1370"/>
      <c r="U363" s="1378"/>
      <c r="V363" s="1379"/>
      <c r="W363" s="1370"/>
      <c r="X363" s="1378"/>
      <c r="Y363" s="1379"/>
      <c r="Z363" s="1370"/>
      <c r="AA363" s="1378"/>
      <c r="AB363" s="1379"/>
      <c r="AC363" s="1370"/>
      <c r="AD363" s="1378"/>
      <c r="AE363" s="1379"/>
      <c r="AF363" s="1370">
        <f>SUM(I363:AE363)</f>
        <v>0</v>
      </c>
      <c r="AG363" s="1378"/>
      <c r="AH363" s="1379"/>
    </row>
    <row r="364" spans="1:34" s="229" customFormat="1">
      <c r="A364" s="1247" t="s">
        <v>901</v>
      </c>
      <c r="B364" s="1380"/>
      <c r="C364" s="1380"/>
      <c r="D364" s="1380"/>
      <c r="E364" s="1380"/>
      <c r="F364" s="1380"/>
      <c r="G364" s="1380"/>
      <c r="H364" s="1381">
        <f>SUM(H360:J363)</f>
        <v>0</v>
      </c>
      <c r="I364" s="1382"/>
      <c r="J364" s="1383"/>
      <c r="K364" s="1240">
        <f>K360+K361+K362+K363</f>
        <v>978937</v>
      </c>
      <c r="L364" s="1241"/>
      <c r="M364" s="1242"/>
      <c r="N364" s="1240">
        <f>N360+N361+N362+N363</f>
        <v>728</v>
      </c>
      <c r="O364" s="1241"/>
      <c r="P364" s="1242"/>
      <c r="Q364" s="1240">
        <f>Q360+Q361+Q362+Q363</f>
        <v>0</v>
      </c>
      <c r="R364" s="1241"/>
      <c r="S364" s="1242"/>
      <c r="T364" s="1370">
        <f>T360+T361+T362+T363</f>
        <v>0</v>
      </c>
      <c r="U364" s="1378"/>
      <c r="V364" s="1379"/>
      <c r="W364" s="1370">
        <f>W360+W361+W362+W363</f>
        <v>0</v>
      </c>
      <c r="X364" s="1378"/>
      <c r="Y364" s="1379"/>
      <c r="Z364" s="1370">
        <f>Z360+Z361+Z362+Z363</f>
        <v>0</v>
      </c>
      <c r="AA364" s="1378"/>
      <c r="AB364" s="1379"/>
      <c r="AC364" s="1370">
        <f>AC360+AC361+AC362+AC363</f>
        <v>0</v>
      </c>
      <c r="AD364" s="1378"/>
      <c r="AE364" s="1379"/>
      <c r="AF364" s="1370">
        <f>SUM(H364:AE364)</f>
        <v>979665</v>
      </c>
      <c r="AG364" s="1378"/>
      <c r="AH364" s="1379"/>
    </row>
    <row r="365" spans="1:34" s="229" customFormat="1">
      <c r="A365" s="1384" t="s">
        <v>904</v>
      </c>
      <c r="B365" s="1385"/>
      <c r="C365" s="1385"/>
      <c r="D365" s="1385"/>
      <c r="E365" s="1385"/>
      <c r="F365" s="1385"/>
      <c r="G365" s="1385"/>
      <c r="H365" s="1385"/>
      <c r="I365" s="1385"/>
      <c r="J365" s="1385"/>
      <c r="K365" s="1385"/>
      <c r="L365" s="1385"/>
      <c r="M365" s="1385"/>
      <c r="N365" s="1385"/>
      <c r="O365" s="1385"/>
      <c r="P365" s="1385"/>
      <c r="Q365" s="1385"/>
      <c r="R365" s="1385"/>
      <c r="S365" s="1385"/>
      <c r="T365" s="1385"/>
      <c r="U365" s="1385"/>
      <c r="V365" s="1385"/>
      <c r="W365" s="1385"/>
      <c r="X365" s="1385"/>
      <c r="Y365" s="1385"/>
      <c r="Z365" s="1385"/>
      <c r="AA365" s="1385"/>
      <c r="AB365" s="1385"/>
      <c r="AC365" s="1385"/>
      <c r="AD365" s="1385"/>
      <c r="AE365" s="1385"/>
      <c r="AF365" s="1385"/>
      <c r="AG365" s="1385"/>
      <c r="AH365" s="1386"/>
    </row>
    <row r="366" spans="1:34" s="229" customFormat="1">
      <c r="A366" s="1247" t="s">
        <v>897</v>
      </c>
      <c r="B366" s="1380"/>
      <c r="C366" s="1380"/>
      <c r="D366" s="1380"/>
      <c r="E366" s="1380"/>
      <c r="F366" s="1380"/>
      <c r="G366" s="1380"/>
      <c r="H366" s="1124"/>
      <c r="I366" s="1382"/>
      <c r="J366" s="1383"/>
      <c r="K366" s="1003"/>
      <c r="L366" s="1004"/>
      <c r="M366" s="1005"/>
      <c r="N366" s="1003"/>
      <c r="O366" s="1004"/>
      <c r="P366" s="1005"/>
      <c r="Q366" s="1370"/>
      <c r="R366" s="1378"/>
      <c r="S366" s="1379"/>
      <c r="T366" s="1370"/>
      <c r="U366" s="1378"/>
      <c r="V366" s="1379"/>
      <c r="W366" s="1370"/>
      <c r="X366" s="1378"/>
      <c r="Y366" s="1379"/>
      <c r="Z366" s="1370"/>
      <c r="AA366" s="1378"/>
      <c r="AB366" s="1379"/>
      <c r="AC366" s="1370"/>
      <c r="AD366" s="1378"/>
      <c r="AE366" s="1379"/>
      <c r="AF366" s="1370">
        <f>SUM(I366:AE366)</f>
        <v>0</v>
      </c>
      <c r="AG366" s="1378"/>
      <c r="AH366" s="1379"/>
    </row>
    <row r="367" spans="1:34" s="229" customFormat="1">
      <c r="A367" s="1247" t="s">
        <v>898</v>
      </c>
      <c r="B367" s="1380"/>
      <c r="C367" s="1380"/>
      <c r="D367" s="1380"/>
      <c r="E367" s="1380"/>
      <c r="F367" s="1380"/>
      <c r="G367" s="1380"/>
      <c r="H367" s="1124"/>
      <c r="I367" s="1382"/>
      <c r="J367" s="1383"/>
      <c r="K367" s="1370"/>
      <c r="L367" s="1378"/>
      <c r="M367" s="1379"/>
      <c r="N367" s="1370"/>
      <c r="O367" s="1378"/>
      <c r="P367" s="1379"/>
      <c r="Q367" s="1370"/>
      <c r="R367" s="1378"/>
      <c r="S367" s="1379"/>
      <c r="T367" s="1370"/>
      <c r="U367" s="1378"/>
      <c r="V367" s="1379"/>
      <c r="W367" s="1370"/>
      <c r="X367" s="1378"/>
      <c r="Y367" s="1379"/>
      <c r="Z367" s="1370"/>
      <c r="AA367" s="1378"/>
      <c r="AB367" s="1379"/>
      <c r="AC367" s="1370"/>
      <c r="AD367" s="1378"/>
      <c r="AE367" s="1379"/>
      <c r="AF367" s="1370">
        <f>SUM(I367:AE367)</f>
        <v>0</v>
      </c>
      <c r="AG367" s="1378"/>
      <c r="AH367" s="1379"/>
    </row>
    <row r="368" spans="1:34" s="229" customFormat="1">
      <c r="A368" s="1247" t="s">
        <v>899</v>
      </c>
      <c r="B368" s="1380"/>
      <c r="C368" s="1380"/>
      <c r="D368" s="1380"/>
      <c r="E368" s="1380"/>
      <c r="F368" s="1380"/>
      <c r="G368" s="1380"/>
      <c r="H368" s="1124"/>
      <c r="I368" s="1382"/>
      <c r="J368" s="1383"/>
      <c r="K368" s="1003"/>
      <c r="L368" s="1004"/>
      <c r="M368" s="1005"/>
      <c r="N368" s="1003"/>
      <c r="O368" s="1004"/>
      <c r="P368" s="1005"/>
      <c r="Q368" s="1370"/>
      <c r="R368" s="1378"/>
      <c r="S368" s="1379"/>
      <c r="T368" s="1370"/>
      <c r="U368" s="1378"/>
      <c r="V368" s="1379"/>
      <c r="W368" s="1370"/>
      <c r="X368" s="1378"/>
      <c r="Y368" s="1379"/>
      <c r="Z368" s="1370"/>
      <c r="AA368" s="1378"/>
      <c r="AB368" s="1379"/>
      <c r="AC368" s="1370"/>
      <c r="AD368" s="1378"/>
      <c r="AE368" s="1379"/>
      <c r="AF368" s="1370">
        <f>SUM(I368:AE368)</f>
        <v>0</v>
      </c>
      <c r="AG368" s="1378"/>
      <c r="AH368" s="1379"/>
    </row>
    <row r="369" spans="1:36" s="229" customFormat="1">
      <c r="A369" s="1247" t="s">
        <v>900</v>
      </c>
      <c r="B369" s="1380"/>
      <c r="C369" s="1380"/>
      <c r="D369" s="1380"/>
      <c r="E369" s="1380"/>
      <c r="F369" s="1380"/>
      <c r="G369" s="1380"/>
      <c r="H369" s="1124"/>
      <c r="I369" s="1382"/>
      <c r="J369" s="1383"/>
      <c r="K369" s="1370"/>
      <c r="L369" s="1378"/>
      <c r="M369" s="1379"/>
      <c r="N369" s="1370"/>
      <c r="O369" s="1378"/>
      <c r="P369" s="1379"/>
      <c r="Q369" s="1370"/>
      <c r="R369" s="1378"/>
      <c r="S369" s="1379"/>
      <c r="T369" s="1370"/>
      <c r="U369" s="1378"/>
      <c r="V369" s="1379"/>
      <c r="W369" s="1370"/>
      <c r="X369" s="1378"/>
      <c r="Y369" s="1379"/>
      <c r="Z369" s="1370"/>
      <c r="AA369" s="1378"/>
      <c r="AB369" s="1379"/>
      <c r="AC369" s="1370"/>
      <c r="AD369" s="1378"/>
      <c r="AE369" s="1379"/>
      <c r="AF369" s="1370">
        <f>SUM(I369:AE369)</f>
        <v>0</v>
      </c>
      <c r="AG369" s="1378"/>
      <c r="AH369" s="1379"/>
    </row>
    <row r="370" spans="1:36" s="229" customFormat="1">
      <c r="A370" s="1247" t="s">
        <v>901</v>
      </c>
      <c r="B370" s="1380"/>
      <c r="C370" s="1380"/>
      <c r="D370" s="1380"/>
      <c r="E370" s="1380"/>
      <c r="F370" s="1380"/>
      <c r="G370" s="1380"/>
      <c r="H370" s="1381">
        <f>SUM(H366:J369)</f>
        <v>0</v>
      </c>
      <c r="I370" s="1382"/>
      <c r="J370" s="1383"/>
      <c r="K370" s="1370">
        <f>K366+K367+K368+K369</f>
        <v>0</v>
      </c>
      <c r="L370" s="1378"/>
      <c r="M370" s="1379"/>
      <c r="N370" s="1370">
        <f>N366+N367+N368+N369</f>
        <v>0</v>
      </c>
      <c r="O370" s="1378"/>
      <c r="P370" s="1379"/>
      <c r="Q370" s="1370">
        <f>Q366+Q367+Q368+Q369</f>
        <v>0</v>
      </c>
      <c r="R370" s="1378"/>
      <c r="S370" s="1379"/>
      <c r="T370" s="1370">
        <f>T366+T367+T368+T369</f>
        <v>0</v>
      </c>
      <c r="U370" s="1378"/>
      <c r="V370" s="1379"/>
      <c r="W370" s="1370">
        <f>W366+W367+W368+W369</f>
        <v>0</v>
      </c>
      <c r="X370" s="1378"/>
      <c r="Y370" s="1379"/>
      <c r="Z370" s="1370">
        <f>Z366+Z367+Z368+Z369</f>
        <v>0</v>
      </c>
      <c r="AA370" s="1378"/>
      <c r="AB370" s="1379"/>
      <c r="AC370" s="1370">
        <f>AC366+AC367+AC368+AC369</f>
        <v>0</v>
      </c>
      <c r="AD370" s="1378"/>
      <c r="AE370" s="1379"/>
      <c r="AF370" s="1370">
        <f>SUM(H370:AE370)</f>
        <v>0</v>
      </c>
      <c r="AG370" s="1378"/>
      <c r="AH370" s="1379"/>
    </row>
    <row r="371" spans="1:36">
      <c r="A371" s="997" t="s">
        <v>905</v>
      </c>
      <c r="B371" s="998"/>
      <c r="C371" s="998"/>
      <c r="D371" s="998"/>
      <c r="E371" s="998"/>
      <c r="F371" s="998"/>
      <c r="G371" s="998"/>
      <c r="H371" s="998"/>
      <c r="I371" s="998"/>
      <c r="J371" s="998"/>
      <c r="K371" s="998"/>
      <c r="L371" s="998"/>
      <c r="M371" s="998"/>
      <c r="N371" s="998"/>
      <c r="O371" s="998"/>
      <c r="P371" s="998"/>
      <c r="Q371" s="998"/>
      <c r="R371" s="998"/>
      <c r="S371" s="998"/>
      <c r="T371" s="998"/>
      <c r="U371" s="998"/>
      <c r="V371" s="998"/>
      <c r="W371" s="998"/>
      <c r="X371" s="998"/>
      <c r="Y371" s="998"/>
      <c r="Z371" s="998"/>
      <c r="AA371" s="998"/>
      <c r="AB371" s="998"/>
      <c r="AC371" s="998"/>
      <c r="AD371" s="998"/>
      <c r="AE371" s="998"/>
      <c r="AF371" s="998"/>
      <c r="AG371" s="998"/>
      <c r="AH371" s="999"/>
    </row>
    <row r="372" spans="1:36">
      <c r="A372" s="945" t="s">
        <v>897</v>
      </c>
      <c r="B372" s="1375"/>
      <c r="C372" s="1375"/>
      <c r="D372" s="1375"/>
      <c r="E372" s="1375"/>
      <c r="F372" s="1375"/>
      <c r="G372" s="1375"/>
      <c r="H372" s="948">
        <f>H354-H360-H366</f>
        <v>253623</v>
      </c>
      <c r="I372" s="1376"/>
      <c r="J372" s="1377"/>
      <c r="K372" s="876">
        <f>K354-K360-K366</f>
        <v>1879197</v>
      </c>
      <c r="L372" s="877"/>
      <c r="M372" s="878"/>
      <c r="N372" s="876">
        <f>N354-N360-N366</f>
        <v>2275</v>
      </c>
      <c r="O372" s="877"/>
      <c r="P372" s="878"/>
      <c r="Q372" s="876">
        <f>Q354-Q360-Q366</f>
        <v>0</v>
      </c>
      <c r="R372" s="877"/>
      <c r="S372" s="878"/>
      <c r="T372" s="876">
        <f>T354-T360-T366</f>
        <v>0</v>
      </c>
      <c r="U372" s="877"/>
      <c r="V372" s="878"/>
      <c r="W372" s="876">
        <f>W354-W360-W366</f>
        <v>0</v>
      </c>
      <c r="X372" s="877"/>
      <c r="Y372" s="878"/>
      <c r="Z372" s="876">
        <f>Z354-Z360-Z366</f>
        <v>0</v>
      </c>
      <c r="AA372" s="877"/>
      <c r="AB372" s="878"/>
      <c r="AC372" s="876">
        <f>AC354-AC360-AC366</f>
        <v>0</v>
      </c>
      <c r="AD372" s="877"/>
      <c r="AE372" s="878"/>
      <c r="AF372" s="876">
        <f>AF354-AF360-AF366</f>
        <v>2135095</v>
      </c>
      <c r="AG372" s="877"/>
      <c r="AH372" s="878"/>
    </row>
    <row r="373" spans="1:36">
      <c r="A373" s="945" t="s">
        <v>901</v>
      </c>
      <c r="B373" s="1375"/>
      <c r="C373" s="1375"/>
      <c r="D373" s="1375"/>
      <c r="E373" s="1375"/>
      <c r="F373" s="1375"/>
      <c r="G373" s="1375"/>
      <c r="H373" s="948">
        <f>H358-H364-H370</f>
        <v>253623</v>
      </c>
      <c r="I373" s="1376"/>
      <c r="J373" s="1377"/>
      <c r="K373" s="876">
        <f>K358-K364-K370</f>
        <v>1809486</v>
      </c>
      <c r="L373" s="877"/>
      <c r="M373" s="878"/>
      <c r="N373" s="876">
        <f>N358-N364-N370</f>
        <v>1939</v>
      </c>
      <c r="O373" s="877"/>
      <c r="P373" s="878"/>
      <c r="Q373" s="876">
        <f>Q358-Q364-Q370</f>
        <v>0</v>
      </c>
      <c r="R373" s="877"/>
      <c r="S373" s="878"/>
      <c r="T373" s="876">
        <f>T358-T364-T370</f>
        <v>0</v>
      </c>
      <c r="U373" s="877"/>
      <c r="V373" s="878"/>
      <c r="W373" s="876">
        <f>W358-W364-W370</f>
        <v>0</v>
      </c>
      <c r="X373" s="877"/>
      <c r="Y373" s="878"/>
      <c r="Z373" s="876">
        <f>Z358-Z364-Z370</f>
        <v>0</v>
      </c>
      <c r="AA373" s="877"/>
      <c r="AB373" s="878"/>
      <c r="AC373" s="876">
        <f>AC358-AC364-AC370</f>
        <v>0</v>
      </c>
      <c r="AD373" s="877"/>
      <c r="AE373" s="878"/>
      <c r="AF373" s="876">
        <f>AF358-AF364-AF370</f>
        <v>2065048</v>
      </c>
      <c r="AG373" s="877"/>
      <c r="AH373" s="878"/>
      <c r="AI373" s="228" t="str">
        <f>IF(ROUND(AF373-AF345,0)=0,"","CHYBA")</f>
        <v/>
      </c>
      <c r="AJ373" s="243"/>
    </row>
    <row r="374" spans="1:36">
      <c r="A374" s="246"/>
      <c r="B374" s="246"/>
      <c r="C374" s="246"/>
      <c r="D374" s="246"/>
      <c r="E374" s="246"/>
      <c r="F374" s="246"/>
      <c r="G374" s="246"/>
      <c r="H374" s="246"/>
      <c r="I374" s="246"/>
      <c r="J374" s="246"/>
      <c r="K374" s="246"/>
      <c r="L374" s="246"/>
      <c r="M374" s="246"/>
      <c r="N374" s="246"/>
      <c r="O374" s="246"/>
      <c r="P374" s="246"/>
      <c r="Q374" s="246"/>
      <c r="R374" s="246"/>
      <c r="S374" s="246"/>
      <c r="T374" s="246"/>
      <c r="U374" s="246"/>
      <c r="V374" s="246"/>
      <c r="W374" s="246"/>
      <c r="X374" s="246"/>
      <c r="Y374" s="246"/>
      <c r="Z374" s="246"/>
      <c r="AA374" s="246"/>
      <c r="AB374" s="246"/>
      <c r="AC374" s="246"/>
      <c r="AD374" s="246"/>
      <c r="AE374" s="246"/>
      <c r="AF374" s="246"/>
      <c r="AG374" s="246"/>
    </row>
    <row r="375" spans="1:36">
      <c r="A375" s="1265" t="s">
        <v>921</v>
      </c>
      <c r="B375" s="1266"/>
      <c r="C375" s="1266"/>
      <c r="D375" s="1266"/>
      <c r="E375" s="1266"/>
      <c r="F375" s="1266"/>
      <c r="G375" s="1266"/>
      <c r="H375" s="1266"/>
      <c r="I375" s="1266"/>
      <c r="J375" s="1266"/>
      <c r="K375" s="1266"/>
      <c r="L375" s="1266"/>
      <c r="M375" s="1266"/>
      <c r="N375" s="1266"/>
      <c r="O375" s="1266"/>
      <c r="P375" s="1267"/>
      <c r="Q375" s="1265" t="s">
        <v>906</v>
      </c>
      <c r="R375" s="1373"/>
      <c r="S375" s="1373"/>
      <c r="T375" s="1373"/>
      <c r="U375" s="1373"/>
      <c r="V375" s="1373"/>
      <c r="W375" s="1373"/>
      <c r="X375" s="1373"/>
      <c r="Y375" s="1373"/>
      <c r="Z375" s="1373"/>
      <c r="AA375" s="1373"/>
      <c r="AB375" s="1373"/>
      <c r="AC375" s="1373"/>
      <c r="AD375" s="1373"/>
      <c r="AE375" s="1373"/>
      <c r="AF375" s="1373"/>
      <c r="AG375" s="1373"/>
      <c r="AH375" s="1374"/>
    </row>
    <row r="376" spans="1:36" s="229" customFormat="1">
      <c r="A376" s="1247" t="s">
        <v>922</v>
      </c>
      <c r="B376" s="1248"/>
      <c r="C376" s="1248"/>
      <c r="D376" s="1248"/>
      <c r="E376" s="1248"/>
      <c r="F376" s="1248"/>
      <c r="G376" s="1248"/>
      <c r="H376" s="1248"/>
      <c r="I376" s="1248"/>
      <c r="J376" s="1248"/>
      <c r="K376" s="1248"/>
      <c r="L376" s="1248"/>
      <c r="M376" s="1248"/>
      <c r="N376" s="1248"/>
      <c r="O376" s="1248"/>
      <c r="P376" s="1249"/>
      <c r="Q376" s="1370"/>
      <c r="R376" s="1371"/>
      <c r="S376" s="1371"/>
      <c r="T376" s="1371"/>
      <c r="U376" s="1371"/>
      <c r="V376" s="1371"/>
      <c r="W376" s="1371"/>
      <c r="X376" s="1371"/>
      <c r="Y376" s="1371"/>
      <c r="Z376" s="1371"/>
      <c r="AA376" s="1371"/>
      <c r="AB376" s="1371"/>
      <c r="AC376" s="1371"/>
      <c r="AD376" s="1371"/>
      <c r="AE376" s="1371"/>
      <c r="AF376" s="1371"/>
      <c r="AG376" s="1371"/>
      <c r="AH376" s="1372"/>
    </row>
    <row r="377" spans="1:36" s="229" customFormat="1">
      <c r="A377" s="244"/>
      <c r="B377" s="244"/>
      <c r="C377" s="244"/>
      <c r="D377" s="244"/>
      <c r="E377" s="244"/>
      <c r="F377" s="244"/>
      <c r="G377" s="244"/>
      <c r="H377" s="244"/>
      <c r="I377" s="244"/>
      <c r="J377" s="244"/>
      <c r="K377" s="244"/>
      <c r="L377" s="244"/>
      <c r="M377" s="244"/>
      <c r="N377" s="244"/>
      <c r="O377" s="244"/>
      <c r="P377" s="244"/>
      <c r="Q377" s="245"/>
      <c r="R377" s="250"/>
      <c r="S377" s="250"/>
      <c r="T377" s="250"/>
      <c r="U377" s="250"/>
      <c r="V377" s="250"/>
      <c r="W377" s="250"/>
      <c r="X377" s="250"/>
      <c r="Y377" s="250"/>
      <c r="Z377" s="250"/>
      <c r="AA377" s="250"/>
      <c r="AB377" s="250"/>
      <c r="AC377" s="250"/>
      <c r="AD377" s="250"/>
      <c r="AE377" s="250"/>
      <c r="AF377" s="250"/>
      <c r="AG377" s="250"/>
      <c r="AH377" s="250"/>
    </row>
    <row r="378" spans="1:36">
      <c r="A378" s="246"/>
      <c r="B378" s="246"/>
      <c r="C378" s="246"/>
      <c r="D378" s="246"/>
      <c r="E378" s="246"/>
      <c r="F378" s="246"/>
      <c r="G378" s="246"/>
      <c r="H378" s="246"/>
      <c r="I378" s="246"/>
      <c r="J378" s="246"/>
      <c r="K378" s="246"/>
      <c r="L378" s="246"/>
      <c r="M378" s="246"/>
      <c r="N378" s="246"/>
      <c r="O378" s="246"/>
      <c r="P378" s="246"/>
      <c r="Q378" s="246"/>
      <c r="R378" s="246"/>
      <c r="S378" s="246"/>
      <c r="T378" s="246"/>
      <c r="U378" s="246"/>
      <c r="V378" s="246"/>
      <c r="W378" s="246"/>
      <c r="X378" s="246"/>
      <c r="Y378" s="246"/>
      <c r="Z378" s="246"/>
      <c r="AA378" s="246"/>
      <c r="AB378" s="246"/>
      <c r="AC378" s="246"/>
      <c r="AD378" s="246"/>
      <c r="AE378" s="246"/>
      <c r="AF378" s="246"/>
      <c r="AG378" s="246"/>
    </row>
    <row r="379" spans="1:36">
      <c r="A379" s="246"/>
      <c r="B379" s="246"/>
      <c r="C379" s="246"/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246"/>
    </row>
    <row r="380" spans="1:36">
      <c r="A380" s="251" t="s">
        <v>1612</v>
      </c>
      <c r="B380" s="251"/>
      <c r="C380" s="251"/>
      <c r="D380" s="251"/>
      <c r="E380" s="251"/>
      <c r="F380" s="251"/>
      <c r="G380" s="251"/>
      <c r="H380" s="251"/>
      <c r="I380" s="251"/>
      <c r="J380" s="251"/>
      <c r="K380" s="251"/>
      <c r="L380" s="251"/>
      <c r="M380" s="251"/>
      <c r="N380" s="251"/>
      <c r="O380" s="251"/>
      <c r="P380" s="251"/>
      <c r="Q380" s="251"/>
      <c r="R380" s="251"/>
      <c r="S380" s="251"/>
      <c r="T380" s="251"/>
      <c r="U380" s="251"/>
      <c r="V380" s="251"/>
      <c r="W380" s="251"/>
      <c r="X380" s="251"/>
      <c r="Y380" s="251"/>
      <c r="Z380" s="251"/>
      <c r="AA380" s="251"/>
      <c r="AB380" s="251"/>
      <c r="AC380" s="251"/>
      <c r="AD380" s="251"/>
      <c r="AE380" s="251"/>
      <c r="AF380" s="251"/>
      <c r="AG380" s="251"/>
    </row>
    <row r="381" spans="1:36">
      <c r="A381" s="251" t="s">
        <v>1613</v>
      </c>
      <c r="B381" s="251"/>
      <c r="C381" s="251"/>
      <c r="D381" s="251"/>
      <c r="E381" s="251"/>
      <c r="F381" s="251"/>
      <c r="G381" s="251"/>
      <c r="H381" s="251"/>
      <c r="I381" s="251"/>
      <c r="J381" s="251"/>
      <c r="K381" s="251"/>
      <c r="L381" s="251"/>
      <c r="M381" s="251"/>
      <c r="N381" s="251"/>
      <c r="O381" s="251"/>
      <c r="P381" s="251"/>
      <c r="Q381" s="251"/>
      <c r="R381" s="251"/>
      <c r="S381" s="251"/>
      <c r="T381" s="251"/>
      <c r="U381" s="251"/>
      <c r="V381" s="251"/>
      <c r="W381" s="251"/>
      <c r="X381" s="251"/>
      <c r="Y381" s="251"/>
      <c r="Z381" s="251"/>
      <c r="AA381" s="251"/>
      <c r="AB381" s="251"/>
      <c r="AC381" s="251"/>
      <c r="AD381" s="251"/>
      <c r="AE381" s="251"/>
      <c r="AF381" s="251"/>
      <c r="AG381" s="251"/>
    </row>
    <row r="382" spans="1:36">
      <c r="A382" s="246"/>
      <c r="B382" s="246"/>
      <c r="C382" s="246"/>
      <c r="D382" s="246"/>
      <c r="E382" s="246"/>
      <c r="F382" s="246"/>
      <c r="G382" s="246"/>
      <c r="H382" s="246"/>
      <c r="I382" s="246"/>
      <c r="J382" s="246"/>
      <c r="K382" s="246"/>
      <c r="L382" s="246"/>
      <c r="M382" s="246"/>
      <c r="N382" s="246"/>
      <c r="O382" s="246"/>
      <c r="P382" s="246"/>
      <c r="Q382" s="246"/>
      <c r="R382" s="246"/>
      <c r="S382" s="246"/>
      <c r="T382" s="246"/>
      <c r="U382" s="246"/>
      <c r="V382" s="246"/>
      <c r="W382" s="246"/>
      <c r="X382" s="246"/>
      <c r="Y382" s="246"/>
      <c r="Z382" s="246"/>
      <c r="AA382" s="246"/>
      <c r="AB382" s="246"/>
      <c r="AC382" s="246"/>
      <c r="AD382" s="246"/>
      <c r="AE382" s="246"/>
      <c r="AF382" s="246"/>
      <c r="AG382" s="246"/>
    </row>
    <row r="383" spans="1:36">
      <c r="A383" s="1250" t="s">
        <v>923</v>
      </c>
      <c r="B383" s="1251"/>
      <c r="C383" s="1251"/>
      <c r="D383" s="1251"/>
      <c r="E383" s="1251"/>
      <c r="F383" s="1251"/>
      <c r="G383" s="1251"/>
      <c r="H383" s="1251"/>
      <c r="I383" s="1251"/>
      <c r="J383" s="1251"/>
      <c r="K383" s="1252"/>
      <c r="L383" s="1250" t="s">
        <v>924</v>
      </c>
      <c r="M383" s="1251"/>
      <c r="N383" s="1251"/>
      <c r="O383" s="1251"/>
      <c r="P383" s="1251"/>
      <c r="Q383" s="1251"/>
      <c r="R383" s="1251"/>
      <c r="S383" s="1251"/>
      <c r="T383" s="1251"/>
      <c r="U383" s="1251"/>
      <c r="V383" s="1252"/>
      <c r="W383" s="1366" t="s">
        <v>925</v>
      </c>
      <c r="X383" s="1366"/>
      <c r="Y383" s="1366"/>
      <c r="Z383" s="1366"/>
      <c r="AA383" s="1366"/>
      <c r="AB383" s="1366"/>
      <c r="AC383" s="1366"/>
      <c r="AD383" s="1366"/>
      <c r="AE383" s="1366"/>
      <c r="AF383" s="1366"/>
      <c r="AG383" s="1366"/>
      <c r="AH383" s="1366"/>
    </row>
    <row r="384" spans="1:36">
      <c r="A384" s="1256"/>
      <c r="B384" s="1257"/>
      <c r="C384" s="1257"/>
      <c r="D384" s="1257"/>
      <c r="E384" s="1257"/>
      <c r="F384" s="1257"/>
      <c r="G384" s="1257"/>
      <c r="H384" s="1257"/>
      <c r="I384" s="1257"/>
      <c r="J384" s="1257"/>
      <c r="K384" s="1258"/>
      <c r="L384" s="1256"/>
      <c r="M384" s="1257"/>
      <c r="N384" s="1257"/>
      <c r="O384" s="1257"/>
      <c r="P384" s="1257"/>
      <c r="Q384" s="1257"/>
      <c r="R384" s="1257"/>
      <c r="S384" s="1257"/>
      <c r="T384" s="1257"/>
      <c r="U384" s="1257"/>
      <c r="V384" s="1258"/>
      <c r="W384" s="1366"/>
      <c r="X384" s="1366"/>
      <c r="Y384" s="1366"/>
      <c r="Z384" s="1366"/>
      <c r="AA384" s="1366"/>
      <c r="AB384" s="1366"/>
      <c r="AC384" s="1366"/>
      <c r="AD384" s="1366"/>
      <c r="AE384" s="1366"/>
      <c r="AF384" s="1366"/>
      <c r="AG384" s="1366"/>
      <c r="AH384" s="1366"/>
    </row>
    <row r="385" spans="1:35">
      <c r="A385" s="1360" t="s">
        <v>1614</v>
      </c>
      <c r="B385" s="1361"/>
      <c r="C385" s="1361"/>
      <c r="D385" s="1361"/>
      <c r="E385" s="1361"/>
      <c r="F385" s="1361"/>
      <c r="G385" s="1361"/>
      <c r="H385" s="1361"/>
      <c r="I385" s="1361"/>
      <c r="J385" s="1361"/>
      <c r="K385" s="1362"/>
      <c r="L385" s="1032" t="s">
        <v>1615</v>
      </c>
      <c r="M385" s="1033"/>
      <c r="N385" s="1033"/>
      <c r="O385" s="1033"/>
      <c r="P385" s="1033"/>
      <c r="Q385" s="1033"/>
      <c r="R385" s="1033"/>
      <c r="S385" s="1033"/>
      <c r="T385" s="1033"/>
      <c r="U385" s="1033"/>
      <c r="V385" s="1034"/>
      <c r="W385" s="1367">
        <v>2791089</v>
      </c>
      <c r="X385" s="1368"/>
      <c r="Y385" s="1368"/>
      <c r="Z385" s="1368"/>
      <c r="AA385" s="1368"/>
      <c r="AB385" s="1368"/>
      <c r="AC385" s="1368"/>
      <c r="AD385" s="1368"/>
      <c r="AE385" s="1368"/>
      <c r="AF385" s="1368"/>
      <c r="AG385" s="1368"/>
      <c r="AH385" s="1369"/>
    </row>
    <row r="386" spans="1:35">
      <c r="A386" s="1360"/>
      <c r="B386" s="1361"/>
      <c r="C386" s="1361"/>
      <c r="D386" s="1361"/>
      <c r="E386" s="1361"/>
      <c r="F386" s="1361"/>
      <c r="G386" s="1361"/>
      <c r="H386" s="1361"/>
      <c r="I386" s="1361"/>
      <c r="J386" s="1361"/>
      <c r="K386" s="1362"/>
      <c r="L386" s="1360"/>
      <c r="M386" s="1361"/>
      <c r="N386" s="1361"/>
      <c r="O386" s="1361"/>
      <c r="P386" s="1361"/>
      <c r="Q386" s="1361"/>
      <c r="R386" s="1361"/>
      <c r="S386" s="1361"/>
      <c r="T386" s="1361"/>
      <c r="U386" s="1361"/>
      <c r="V386" s="1362"/>
      <c r="W386" s="1363"/>
      <c r="X386" s="1364"/>
      <c r="Y386" s="1364"/>
      <c r="Z386" s="1364"/>
      <c r="AA386" s="1364"/>
      <c r="AB386" s="1364"/>
      <c r="AC386" s="1364"/>
      <c r="AD386" s="1364"/>
      <c r="AE386" s="1364"/>
      <c r="AF386" s="1364"/>
      <c r="AG386" s="1364"/>
      <c r="AH386" s="1365"/>
    </row>
    <row r="387" spans="1:35">
      <c r="A387" s="1032"/>
      <c r="B387" s="1033"/>
      <c r="C387" s="1033"/>
      <c r="D387" s="1033"/>
      <c r="E387" s="1033"/>
      <c r="F387" s="1033"/>
      <c r="G387" s="1033"/>
      <c r="H387" s="1033"/>
      <c r="I387" s="1033"/>
      <c r="J387" s="1033"/>
      <c r="K387" s="1034"/>
      <c r="L387" s="1032"/>
      <c r="M387" s="1033"/>
      <c r="N387" s="1033"/>
      <c r="O387" s="1033"/>
      <c r="P387" s="1033"/>
      <c r="Q387" s="1033"/>
      <c r="R387" s="1033"/>
      <c r="S387" s="1033"/>
      <c r="T387" s="1033"/>
      <c r="U387" s="1033"/>
      <c r="V387" s="1034"/>
      <c r="W387" s="1363"/>
      <c r="X387" s="1364"/>
      <c r="Y387" s="1364"/>
      <c r="Z387" s="1364"/>
      <c r="AA387" s="1364"/>
      <c r="AB387" s="1364"/>
      <c r="AC387" s="1364"/>
      <c r="AD387" s="1364"/>
      <c r="AE387" s="1364"/>
      <c r="AF387" s="1364"/>
      <c r="AG387" s="1364"/>
      <c r="AH387" s="1365"/>
    </row>
    <row r="388" spans="1:35">
      <c r="A388" s="246"/>
      <c r="B388" s="246"/>
      <c r="C388" s="246"/>
      <c r="D388" s="246"/>
      <c r="E388" s="246"/>
      <c r="F388" s="246"/>
      <c r="G388" s="246"/>
      <c r="H388" s="246"/>
      <c r="I388" s="246"/>
      <c r="J388" s="246"/>
      <c r="K388" s="246"/>
      <c r="L388" s="246"/>
      <c r="M388" s="246"/>
      <c r="N388" s="246"/>
      <c r="O388" s="246"/>
      <c r="P388" s="246"/>
      <c r="Q388" s="246"/>
      <c r="R388" s="246"/>
      <c r="S388" s="246"/>
      <c r="T388" s="246"/>
      <c r="U388" s="246"/>
      <c r="V388" s="246"/>
      <c r="W388" s="246"/>
      <c r="X388" s="246"/>
      <c r="Y388" s="246"/>
      <c r="Z388" s="246"/>
      <c r="AA388" s="246"/>
      <c r="AB388" s="246"/>
      <c r="AC388" s="246"/>
      <c r="AD388" s="246"/>
      <c r="AE388" s="246"/>
      <c r="AF388" s="246"/>
      <c r="AG388" s="246"/>
    </row>
    <row r="389" spans="1:35">
      <c r="A389" s="246"/>
      <c r="B389" s="246"/>
      <c r="C389" s="246"/>
      <c r="D389" s="246"/>
      <c r="E389" s="246"/>
      <c r="F389" s="246"/>
      <c r="G389" s="246"/>
      <c r="H389" s="246"/>
      <c r="I389" s="246"/>
      <c r="J389" s="246"/>
      <c r="K389" s="246"/>
      <c r="L389" s="246"/>
      <c r="M389" s="246"/>
      <c r="N389" s="246"/>
      <c r="O389" s="246"/>
      <c r="P389" s="246"/>
      <c r="Q389" s="246"/>
      <c r="R389" s="246"/>
      <c r="S389" s="246"/>
      <c r="T389" s="246"/>
      <c r="U389" s="246"/>
      <c r="V389" s="246"/>
      <c r="W389" s="246"/>
      <c r="X389" s="246"/>
      <c r="Y389" s="246"/>
      <c r="Z389" s="246"/>
      <c r="AA389" s="246"/>
      <c r="AB389" s="246"/>
      <c r="AC389" s="246"/>
      <c r="AD389" s="246"/>
      <c r="AE389" s="246"/>
      <c r="AF389" s="246"/>
      <c r="AG389" s="246"/>
    </row>
    <row r="390" spans="1:35">
      <c r="A390" s="247" t="s">
        <v>926</v>
      </c>
      <c r="B390" s="247"/>
      <c r="C390" s="247"/>
      <c r="D390" s="247" t="s">
        <v>927</v>
      </c>
      <c r="E390" s="247"/>
      <c r="F390" s="247"/>
      <c r="G390" s="247"/>
      <c r="H390" s="247"/>
      <c r="I390" s="247"/>
      <c r="J390" s="247"/>
      <c r="K390" s="247"/>
      <c r="L390" s="247"/>
      <c r="M390" s="247"/>
      <c r="N390" s="247"/>
      <c r="O390" s="247"/>
      <c r="P390" s="247"/>
      <c r="Q390" s="247"/>
      <c r="R390" s="247"/>
      <c r="S390" s="247"/>
      <c r="T390" s="247"/>
      <c r="U390" s="247"/>
      <c r="V390" s="247"/>
      <c r="W390" s="247"/>
      <c r="X390" s="247"/>
      <c r="Y390" s="247"/>
      <c r="Z390" s="247"/>
      <c r="AA390" s="247"/>
      <c r="AB390" s="247"/>
      <c r="AC390" s="247"/>
      <c r="AD390" s="247"/>
      <c r="AE390" s="247"/>
      <c r="AF390" s="247"/>
      <c r="AG390" s="247"/>
      <c r="AH390" s="229"/>
    </row>
    <row r="391" spans="1:35">
      <c r="A391" s="247"/>
      <c r="B391" s="247"/>
      <c r="C391" s="247"/>
      <c r="D391" s="247"/>
      <c r="E391" s="247"/>
      <c r="F391" s="247"/>
      <c r="G391" s="247"/>
      <c r="H391" s="247"/>
      <c r="I391" s="247"/>
      <c r="J391" s="247"/>
      <c r="K391" s="247"/>
      <c r="L391" s="247"/>
      <c r="M391" s="247"/>
      <c r="N391" s="247"/>
      <c r="O391" s="247"/>
      <c r="P391" s="247"/>
      <c r="Q391" s="247"/>
      <c r="R391" s="247"/>
      <c r="S391" s="247"/>
      <c r="T391" s="247"/>
      <c r="U391" s="247"/>
      <c r="V391" s="247"/>
      <c r="W391" s="247"/>
      <c r="X391" s="247"/>
      <c r="Y391" s="247"/>
      <c r="Z391" s="247"/>
      <c r="AA391" s="247"/>
      <c r="AB391" s="247"/>
      <c r="AC391" s="247"/>
      <c r="AD391" s="247"/>
      <c r="AE391" s="247"/>
      <c r="AF391" s="247"/>
      <c r="AG391" s="247"/>
      <c r="AH391" s="229"/>
    </row>
    <row r="392" spans="1:35">
      <c r="A392" s="916" t="s">
        <v>1616</v>
      </c>
      <c r="B392" s="916"/>
      <c r="C392" s="916"/>
      <c r="D392" s="916"/>
      <c r="E392" s="916"/>
      <c r="F392" s="916"/>
      <c r="G392" s="916"/>
      <c r="H392" s="916"/>
      <c r="I392" s="916"/>
      <c r="J392" s="916"/>
      <c r="K392" s="916"/>
      <c r="L392" s="916"/>
      <c r="M392" s="916"/>
      <c r="N392" s="916"/>
      <c r="O392" s="916"/>
      <c r="P392" s="916"/>
      <c r="Q392" s="916"/>
      <c r="R392" s="916"/>
      <c r="S392" s="916"/>
      <c r="T392" s="916"/>
      <c r="U392" s="916"/>
      <c r="V392" s="916"/>
      <c r="W392" s="916"/>
      <c r="X392" s="916"/>
      <c r="Y392" s="916"/>
      <c r="Z392" s="916"/>
      <c r="AA392" s="916"/>
      <c r="AB392" s="916"/>
      <c r="AC392" s="916"/>
      <c r="AD392" s="916"/>
      <c r="AE392" s="916"/>
      <c r="AF392" s="916"/>
      <c r="AG392" s="916"/>
      <c r="AH392" s="916"/>
    </row>
    <row r="393" spans="1:35">
      <c r="A393" s="916"/>
      <c r="B393" s="916"/>
      <c r="C393" s="916"/>
      <c r="D393" s="916"/>
      <c r="E393" s="916"/>
      <c r="F393" s="916"/>
      <c r="G393" s="916"/>
      <c r="H393" s="916"/>
      <c r="I393" s="916"/>
      <c r="J393" s="916"/>
      <c r="K393" s="916"/>
      <c r="L393" s="916"/>
      <c r="M393" s="916"/>
      <c r="N393" s="916"/>
      <c r="O393" s="916"/>
      <c r="P393" s="916"/>
      <c r="Q393" s="916"/>
      <c r="R393" s="916"/>
      <c r="S393" s="916"/>
      <c r="T393" s="916"/>
      <c r="U393" s="916"/>
      <c r="V393" s="916"/>
      <c r="W393" s="916"/>
      <c r="X393" s="916"/>
      <c r="Y393" s="916"/>
      <c r="Z393" s="916"/>
      <c r="AA393" s="916"/>
      <c r="AB393" s="916"/>
      <c r="AC393" s="916"/>
      <c r="AD393" s="916"/>
      <c r="AE393" s="916"/>
      <c r="AF393" s="916"/>
      <c r="AG393" s="916"/>
      <c r="AH393" s="916"/>
    </row>
    <row r="394" spans="1:35">
      <c r="A394" s="367"/>
      <c r="B394" s="367"/>
      <c r="C394" s="367"/>
      <c r="D394" s="367"/>
      <c r="E394" s="367"/>
      <c r="F394" s="367"/>
      <c r="G394" s="367"/>
      <c r="H394" s="367"/>
      <c r="I394" s="367"/>
      <c r="J394" s="367"/>
      <c r="K394" s="367"/>
      <c r="L394" s="367"/>
      <c r="M394" s="367"/>
      <c r="N394" s="367"/>
      <c r="O394" s="367"/>
      <c r="P394" s="367"/>
      <c r="Q394" s="367"/>
      <c r="R394" s="367"/>
      <c r="S394" s="367"/>
      <c r="T394" s="367"/>
      <c r="U394" s="367"/>
      <c r="V394" s="367"/>
      <c r="W394" s="367"/>
      <c r="X394" s="367"/>
      <c r="Y394" s="367"/>
      <c r="Z394" s="367"/>
      <c r="AA394" s="367"/>
      <c r="AB394" s="367"/>
      <c r="AC394" s="367"/>
      <c r="AD394" s="367"/>
      <c r="AE394" s="367"/>
      <c r="AF394" s="367"/>
      <c r="AG394" s="367"/>
      <c r="AH394" s="229"/>
    </row>
    <row r="395" spans="1:35">
      <c r="A395" s="247"/>
      <c r="B395" s="247"/>
      <c r="C395" s="247"/>
      <c r="D395" s="247"/>
      <c r="E395" s="247"/>
      <c r="F395" s="247"/>
      <c r="G395" s="247"/>
      <c r="H395" s="247"/>
      <c r="I395" s="247"/>
      <c r="J395" s="247"/>
      <c r="K395" s="247"/>
      <c r="L395" s="247"/>
      <c r="M395" s="247"/>
      <c r="N395" s="247"/>
      <c r="O395" s="247"/>
      <c r="P395" s="247"/>
      <c r="Q395" s="247"/>
      <c r="R395" s="247"/>
      <c r="S395" s="247"/>
      <c r="T395" s="247"/>
      <c r="U395" s="247"/>
      <c r="V395" s="247"/>
      <c r="W395" s="247"/>
      <c r="X395" s="247"/>
      <c r="Y395" s="247"/>
      <c r="Z395" s="247"/>
      <c r="AA395" s="247"/>
      <c r="AB395" s="247"/>
      <c r="AC395" s="247"/>
      <c r="AD395" s="247"/>
      <c r="AE395" s="247"/>
      <c r="AF395" s="247"/>
      <c r="AG395" s="247"/>
      <c r="AH395" s="229"/>
    </row>
    <row r="396" spans="1:35" hidden="1">
      <c r="A396" s="342" t="s">
        <v>929</v>
      </c>
      <c r="B396" s="356"/>
      <c r="C396" s="356"/>
      <c r="D396" s="356"/>
      <c r="E396" s="356"/>
      <c r="F396" s="356"/>
      <c r="G396" s="356"/>
      <c r="H396" s="356"/>
      <c r="I396" s="356"/>
      <c r="J396" s="356"/>
      <c r="K396" s="356"/>
      <c r="L396" s="356"/>
      <c r="M396" s="356"/>
      <c r="N396" s="356"/>
      <c r="O396" s="356"/>
      <c r="P396" s="356"/>
      <c r="Q396" s="356"/>
      <c r="R396" s="356"/>
      <c r="S396" s="356"/>
      <c r="T396" s="356"/>
      <c r="U396" s="356"/>
      <c r="V396" s="356"/>
      <c r="W396" s="356"/>
      <c r="X396" s="356"/>
      <c r="Y396" s="356"/>
      <c r="Z396" s="356"/>
      <c r="AA396" s="356"/>
      <c r="AB396" s="356"/>
      <c r="AC396" s="356"/>
      <c r="AD396" s="356"/>
      <c r="AE396" s="356"/>
      <c r="AF396" s="356"/>
      <c r="AG396" s="356"/>
      <c r="AH396" s="346"/>
      <c r="AI396" s="352" t="s">
        <v>1645</v>
      </c>
    </row>
    <row r="397" spans="1:35" hidden="1">
      <c r="A397" s="356"/>
      <c r="B397" s="356"/>
      <c r="C397" s="356"/>
      <c r="D397" s="356"/>
      <c r="E397" s="356"/>
      <c r="F397" s="356"/>
      <c r="G397" s="356"/>
      <c r="H397" s="356"/>
      <c r="I397" s="356"/>
      <c r="J397" s="356"/>
      <c r="K397" s="356"/>
      <c r="L397" s="356"/>
      <c r="M397" s="356"/>
      <c r="N397" s="356"/>
      <c r="O397" s="356"/>
      <c r="P397" s="356"/>
      <c r="Q397" s="356"/>
      <c r="R397" s="356"/>
      <c r="S397" s="356"/>
      <c r="T397" s="356"/>
      <c r="U397" s="356"/>
      <c r="V397" s="356"/>
      <c r="W397" s="356"/>
      <c r="X397" s="356"/>
      <c r="Y397" s="356"/>
      <c r="Z397" s="356"/>
      <c r="AA397" s="356"/>
      <c r="AB397" s="356"/>
      <c r="AC397" s="356"/>
      <c r="AD397" s="356"/>
      <c r="AE397" s="356"/>
      <c r="AF397" s="356"/>
      <c r="AG397" s="356"/>
      <c r="AH397" s="346"/>
    </row>
    <row r="398" spans="1:35" hidden="1">
      <c r="A398" s="1078" t="s">
        <v>930</v>
      </c>
      <c r="B398" s="1079"/>
      <c r="C398" s="1079"/>
      <c r="D398" s="1079"/>
      <c r="E398" s="1079"/>
      <c r="F398" s="1079"/>
      <c r="G398" s="1079"/>
      <c r="H398" s="1079"/>
      <c r="I398" s="1080"/>
      <c r="J398" s="1106" t="s">
        <v>519</v>
      </c>
      <c r="K398" s="1107"/>
      <c r="L398" s="1107"/>
      <c r="M398" s="1107"/>
      <c r="N398" s="1107"/>
      <c r="O398" s="1107"/>
      <c r="P398" s="1107"/>
      <c r="Q398" s="1107"/>
      <c r="R398" s="1107"/>
      <c r="S398" s="1107"/>
      <c r="T398" s="1107"/>
      <c r="U398" s="1107"/>
      <c r="V398" s="1107"/>
      <c r="W398" s="1107"/>
      <c r="X398" s="1107"/>
      <c r="Y398" s="1107"/>
      <c r="Z398" s="1107"/>
      <c r="AA398" s="1107"/>
      <c r="AB398" s="1107"/>
      <c r="AC398" s="1107"/>
      <c r="AD398" s="1107"/>
      <c r="AE398" s="1107"/>
      <c r="AF398" s="1107"/>
      <c r="AG398" s="1107"/>
      <c r="AH398" s="1108"/>
    </row>
    <row r="399" spans="1:35" hidden="1">
      <c r="A399" s="1090"/>
      <c r="B399" s="1091"/>
      <c r="C399" s="1091"/>
      <c r="D399" s="1091"/>
      <c r="E399" s="1091"/>
      <c r="F399" s="1091"/>
      <c r="G399" s="1091"/>
      <c r="H399" s="1091"/>
      <c r="I399" s="1092"/>
      <c r="J399" s="1330" t="s">
        <v>931</v>
      </c>
      <c r="K399" s="1331"/>
      <c r="L399" s="1331"/>
      <c r="M399" s="1331"/>
      <c r="N399" s="1332"/>
      <c r="O399" s="1330" t="s">
        <v>932</v>
      </c>
      <c r="P399" s="1331"/>
      <c r="Q399" s="1331"/>
      <c r="R399" s="1331"/>
      <c r="S399" s="1332"/>
      <c r="T399" s="1330" t="s">
        <v>933</v>
      </c>
      <c r="U399" s="1331"/>
      <c r="V399" s="1331"/>
      <c r="W399" s="1331"/>
      <c r="X399" s="1332"/>
      <c r="Y399" s="1330" t="s">
        <v>934</v>
      </c>
      <c r="Z399" s="1331"/>
      <c r="AA399" s="1331"/>
      <c r="AB399" s="1331"/>
      <c r="AC399" s="1332"/>
      <c r="AD399" s="1330" t="s">
        <v>935</v>
      </c>
      <c r="AE399" s="1331"/>
      <c r="AF399" s="1331"/>
      <c r="AG399" s="1331"/>
      <c r="AH399" s="1332"/>
    </row>
    <row r="400" spans="1:35" hidden="1">
      <c r="A400" s="1090"/>
      <c r="B400" s="1091"/>
      <c r="C400" s="1091"/>
      <c r="D400" s="1091"/>
      <c r="E400" s="1091"/>
      <c r="F400" s="1091"/>
      <c r="G400" s="1091"/>
      <c r="H400" s="1091"/>
      <c r="I400" s="1092"/>
      <c r="J400" s="1333"/>
      <c r="K400" s="1334"/>
      <c r="L400" s="1334"/>
      <c r="M400" s="1334"/>
      <c r="N400" s="1335"/>
      <c r="O400" s="1333"/>
      <c r="P400" s="1334"/>
      <c r="Q400" s="1334"/>
      <c r="R400" s="1334"/>
      <c r="S400" s="1335"/>
      <c r="T400" s="1333"/>
      <c r="U400" s="1334"/>
      <c r="V400" s="1334"/>
      <c r="W400" s="1334"/>
      <c r="X400" s="1335"/>
      <c r="Y400" s="1333"/>
      <c r="Z400" s="1334"/>
      <c r="AA400" s="1334"/>
      <c r="AB400" s="1334"/>
      <c r="AC400" s="1335"/>
      <c r="AD400" s="1333"/>
      <c r="AE400" s="1334"/>
      <c r="AF400" s="1334"/>
      <c r="AG400" s="1334"/>
      <c r="AH400" s="1335"/>
    </row>
    <row r="401" spans="1:34" hidden="1">
      <c r="A401" s="1081"/>
      <c r="B401" s="1082"/>
      <c r="C401" s="1082"/>
      <c r="D401" s="1082"/>
      <c r="E401" s="1082"/>
      <c r="F401" s="1082"/>
      <c r="G401" s="1082"/>
      <c r="H401" s="1082"/>
      <c r="I401" s="1083"/>
      <c r="J401" s="1336"/>
      <c r="K401" s="1337"/>
      <c r="L401" s="1337"/>
      <c r="M401" s="1337"/>
      <c r="N401" s="1338"/>
      <c r="O401" s="1336"/>
      <c r="P401" s="1337"/>
      <c r="Q401" s="1337"/>
      <c r="R401" s="1337"/>
      <c r="S401" s="1338"/>
      <c r="T401" s="1336"/>
      <c r="U401" s="1337"/>
      <c r="V401" s="1337"/>
      <c r="W401" s="1337"/>
      <c r="X401" s="1338"/>
      <c r="Y401" s="1336"/>
      <c r="Z401" s="1337"/>
      <c r="AA401" s="1337"/>
      <c r="AB401" s="1337"/>
      <c r="AC401" s="1338"/>
      <c r="AD401" s="1336"/>
      <c r="AE401" s="1337"/>
      <c r="AF401" s="1337"/>
      <c r="AG401" s="1337"/>
      <c r="AH401" s="1338"/>
    </row>
    <row r="402" spans="1:34" hidden="1">
      <c r="A402" s="1096" t="s">
        <v>454</v>
      </c>
      <c r="B402" s="1097"/>
      <c r="C402" s="1097"/>
      <c r="D402" s="1097"/>
      <c r="E402" s="1097"/>
      <c r="F402" s="1097"/>
      <c r="G402" s="1097"/>
      <c r="H402" s="1097"/>
      <c r="I402" s="1098"/>
      <c r="J402" s="1324" t="s">
        <v>936</v>
      </c>
      <c r="K402" s="1325"/>
      <c r="L402" s="1325"/>
      <c r="M402" s="1325"/>
      <c r="N402" s="1326"/>
      <c r="O402" s="1324" t="s">
        <v>456</v>
      </c>
      <c r="P402" s="1325"/>
      <c r="Q402" s="1325"/>
      <c r="R402" s="1325"/>
      <c r="S402" s="1326"/>
      <c r="T402" s="1324" t="s">
        <v>890</v>
      </c>
      <c r="U402" s="1325"/>
      <c r="V402" s="1325"/>
      <c r="W402" s="1325"/>
      <c r="X402" s="1326"/>
      <c r="Y402" s="1324" t="s">
        <v>891</v>
      </c>
      <c r="Z402" s="1325"/>
      <c r="AA402" s="1325"/>
      <c r="AB402" s="1325"/>
      <c r="AC402" s="1326"/>
      <c r="AD402" s="1324" t="s">
        <v>892</v>
      </c>
      <c r="AE402" s="1325"/>
      <c r="AF402" s="1325"/>
      <c r="AG402" s="1325"/>
      <c r="AH402" s="1326"/>
    </row>
    <row r="403" spans="1:34" hidden="1">
      <c r="A403" s="1064" t="s">
        <v>937</v>
      </c>
      <c r="B403" s="1065"/>
      <c r="C403" s="1065"/>
      <c r="D403" s="1065"/>
      <c r="E403" s="1065"/>
      <c r="F403" s="1065"/>
      <c r="G403" s="1065"/>
      <c r="H403" s="1065"/>
      <c r="I403" s="1065"/>
      <c r="J403" s="1065"/>
      <c r="K403" s="1065"/>
      <c r="L403" s="1065"/>
      <c r="M403" s="1065"/>
      <c r="N403" s="1065"/>
      <c r="O403" s="1065"/>
      <c r="P403" s="1065"/>
      <c r="Q403" s="1065"/>
      <c r="R403" s="1065"/>
      <c r="S403" s="1065"/>
      <c r="T403" s="1065"/>
      <c r="U403" s="1065"/>
      <c r="V403" s="1065"/>
      <c r="W403" s="1065"/>
      <c r="X403" s="1065"/>
      <c r="Y403" s="1065"/>
      <c r="Z403" s="1065"/>
      <c r="AA403" s="1065"/>
      <c r="AB403" s="1065"/>
      <c r="AC403" s="1065"/>
      <c r="AD403" s="1065"/>
      <c r="AE403" s="1065"/>
      <c r="AF403" s="1065"/>
      <c r="AG403" s="1065"/>
      <c r="AH403" s="1066"/>
    </row>
    <row r="404" spans="1:34" hidden="1">
      <c r="A404" s="1348"/>
      <c r="B404" s="1349"/>
      <c r="C404" s="1349"/>
      <c r="D404" s="1349"/>
      <c r="E404" s="1349"/>
      <c r="F404" s="1349"/>
      <c r="G404" s="1349"/>
      <c r="H404" s="1349"/>
      <c r="I404" s="1350"/>
      <c r="J404" s="1348"/>
      <c r="K404" s="1349"/>
      <c r="L404" s="1349"/>
      <c r="M404" s="1349"/>
      <c r="N404" s="1350"/>
      <c r="O404" s="1348"/>
      <c r="P404" s="1349"/>
      <c r="Q404" s="1349"/>
      <c r="R404" s="1349"/>
      <c r="S404" s="1350"/>
      <c r="T404" s="1348"/>
      <c r="U404" s="1349"/>
      <c r="V404" s="1349"/>
      <c r="W404" s="1349"/>
      <c r="X404" s="1350"/>
      <c r="Y404" s="1348"/>
      <c r="Z404" s="1349"/>
      <c r="AA404" s="1349"/>
      <c r="AB404" s="1349"/>
      <c r="AC404" s="1350"/>
      <c r="AD404" s="1348"/>
      <c r="AE404" s="1349"/>
      <c r="AF404" s="1349"/>
      <c r="AG404" s="1349"/>
      <c r="AH404" s="1350"/>
    </row>
    <row r="405" spans="1:34" hidden="1">
      <c r="A405" s="1064"/>
      <c r="B405" s="1065"/>
      <c r="C405" s="1065"/>
      <c r="D405" s="1065"/>
      <c r="E405" s="1065"/>
      <c r="F405" s="1065"/>
      <c r="G405" s="1065"/>
      <c r="H405" s="1065"/>
      <c r="I405" s="1065"/>
      <c r="J405" s="1348"/>
      <c r="K405" s="1349"/>
      <c r="L405" s="1349"/>
      <c r="M405" s="1349"/>
      <c r="N405" s="1350"/>
      <c r="O405" s="1348"/>
      <c r="P405" s="1349"/>
      <c r="Q405" s="1349"/>
      <c r="R405" s="1349"/>
      <c r="S405" s="1350"/>
      <c r="T405" s="1348"/>
      <c r="U405" s="1349"/>
      <c r="V405" s="1349"/>
      <c r="W405" s="1349"/>
      <c r="X405" s="1350"/>
      <c r="Y405" s="1348"/>
      <c r="Z405" s="1349"/>
      <c r="AA405" s="1349"/>
      <c r="AB405" s="1349"/>
      <c r="AC405" s="1350"/>
      <c r="AD405" s="1357"/>
      <c r="AE405" s="1358"/>
      <c r="AF405" s="1358"/>
      <c r="AG405" s="1358"/>
      <c r="AH405" s="1359"/>
    </row>
    <row r="406" spans="1:34" hidden="1">
      <c r="A406" s="1348"/>
      <c r="B406" s="1349"/>
      <c r="C406" s="1349"/>
      <c r="D406" s="1349"/>
      <c r="E406" s="1349"/>
      <c r="F406" s="1349"/>
      <c r="G406" s="1349"/>
      <c r="H406" s="1349"/>
      <c r="I406" s="1350"/>
      <c r="J406" s="1348"/>
      <c r="K406" s="1349"/>
      <c r="L406" s="1349"/>
      <c r="M406" s="1349"/>
      <c r="N406" s="1350"/>
      <c r="O406" s="1348"/>
      <c r="P406" s="1349"/>
      <c r="Q406" s="1349"/>
      <c r="R406" s="1349"/>
      <c r="S406" s="1350"/>
      <c r="T406" s="1348"/>
      <c r="U406" s="1349"/>
      <c r="V406" s="1349"/>
      <c r="W406" s="1349"/>
      <c r="X406" s="1350"/>
      <c r="Y406" s="1348"/>
      <c r="Z406" s="1349"/>
      <c r="AA406" s="1349"/>
      <c r="AB406" s="1349"/>
      <c r="AC406" s="1350"/>
      <c r="AD406" s="1348"/>
      <c r="AE406" s="1349"/>
      <c r="AF406" s="1349"/>
      <c r="AG406" s="1349"/>
      <c r="AH406" s="1350"/>
    </row>
    <row r="407" spans="1:34" hidden="1">
      <c r="A407" s="1064" t="s">
        <v>938</v>
      </c>
      <c r="B407" s="1065"/>
      <c r="C407" s="1065"/>
      <c r="D407" s="1065"/>
      <c r="E407" s="1065"/>
      <c r="F407" s="1065"/>
      <c r="G407" s="1065"/>
      <c r="H407" s="1065"/>
      <c r="I407" s="1065"/>
      <c r="J407" s="1065"/>
      <c r="K407" s="1065"/>
      <c r="L407" s="1065"/>
      <c r="M407" s="1065"/>
      <c r="N407" s="1065"/>
      <c r="O407" s="1065"/>
      <c r="P407" s="1065"/>
      <c r="Q407" s="1065"/>
      <c r="R407" s="1065"/>
      <c r="S407" s="1065"/>
      <c r="T407" s="1065"/>
      <c r="U407" s="1065"/>
      <c r="V407" s="1065"/>
      <c r="W407" s="1065"/>
      <c r="X407" s="1065"/>
      <c r="Y407" s="1065"/>
      <c r="Z407" s="1065"/>
      <c r="AA407" s="1065"/>
      <c r="AB407" s="1065"/>
      <c r="AC407" s="1065"/>
      <c r="AD407" s="1065"/>
      <c r="AE407" s="1065"/>
      <c r="AF407" s="1065"/>
      <c r="AG407" s="1065"/>
      <c r="AH407" s="1066"/>
    </row>
    <row r="408" spans="1:34" hidden="1">
      <c r="A408" s="1064"/>
      <c r="B408" s="1065"/>
      <c r="C408" s="1065"/>
      <c r="D408" s="1065"/>
      <c r="E408" s="1065"/>
      <c r="F408" s="1065"/>
      <c r="G408" s="1065"/>
      <c r="H408" s="1065"/>
      <c r="I408" s="1065"/>
      <c r="J408" s="1348"/>
      <c r="K408" s="1349"/>
      <c r="L408" s="1349"/>
      <c r="M408" s="1349"/>
      <c r="N408" s="1350"/>
      <c r="O408" s="1348"/>
      <c r="P408" s="1349"/>
      <c r="Q408" s="1349"/>
      <c r="R408" s="1349"/>
      <c r="S408" s="1350"/>
      <c r="T408" s="1348"/>
      <c r="U408" s="1349"/>
      <c r="V408" s="1349"/>
      <c r="W408" s="1349"/>
      <c r="X408" s="1350"/>
      <c r="Y408" s="1348"/>
      <c r="Z408" s="1349"/>
      <c r="AA408" s="1349"/>
      <c r="AB408" s="1349"/>
      <c r="AC408" s="1350"/>
      <c r="AD408" s="1357"/>
      <c r="AE408" s="1358"/>
      <c r="AF408" s="1358"/>
      <c r="AG408" s="1358"/>
      <c r="AH408" s="1359"/>
    </row>
    <row r="409" spans="1:34" hidden="1">
      <c r="A409" s="1064"/>
      <c r="B409" s="1065"/>
      <c r="C409" s="1065"/>
      <c r="D409" s="1065"/>
      <c r="E409" s="1065"/>
      <c r="F409" s="1065"/>
      <c r="G409" s="1065"/>
      <c r="H409" s="1065"/>
      <c r="I409" s="1065"/>
      <c r="J409" s="1348"/>
      <c r="K409" s="1349"/>
      <c r="L409" s="1349"/>
      <c r="M409" s="1349"/>
      <c r="N409" s="1350"/>
      <c r="O409" s="1348"/>
      <c r="P409" s="1349"/>
      <c r="Q409" s="1349"/>
      <c r="R409" s="1349"/>
      <c r="S409" s="1350"/>
      <c r="T409" s="1348"/>
      <c r="U409" s="1349"/>
      <c r="V409" s="1349"/>
      <c r="W409" s="1349"/>
      <c r="X409" s="1350"/>
      <c r="Y409" s="1348"/>
      <c r="Z409" s="1349"/>
      <c r="AA409" s="1349"/>
      <c r="AB409" s="1349"/>
      <c r="AC409" s="1350"/>
      <c r="AD409" s="1357"/>
      <c r="AE409" s="1358"/>
      <c r="AF409" s="1358"/>
      <c r="AG409" s="1358"/>
      <c r="AH409" s="1359"/>
    </row>
    <row r="410" spans="1:34" hidden="1">
      <c r="A410" s="1348"/>
      <c r="B410" s="1349"/>
      <c r="C410" s="1349"/>
      <c r="D410" s="1349"/>
      <c r="E410" s="1349"/>
      <c r="F410" s="1349"/>
      <c r="G410" s="1349"/>
      <c r="H410" s="1349"/>
      <c r="I410" s="1350"/>
      <c r="J410" s="1348"/>
      <c r="K410" s="1349"/>
      <c r="L410" s="1349"/>
      <c r="M410" s="1349"/>
      <c r="N410" s="1350"/>
      <c r="O410" s="1348"/>
      <c r="P410" s="1349"/>
      <c r="Q410" s="1349"/>
      <c r="R410" s="1349"/>
      <c r="S410" s="1350"/>
      <c r="T410" s="1348"/>
      <c r="U410" s="1349"/>
      <c r="V410" s="1349"/>
      <c r="W410" s="1349"/>
      <c r="X410" s="1350"/>
      <c r="Y410" s="1348"/>
      <c r="Z410" s="1349"/>
      <c r="AA410" s="1349"/>
      <c r="AB410" s="1349"/>
      <c r="AC410" s="1350"/>
      <c r="AD410" s="1348"/>
      <c r="AE410" s="1349"/>
      <c r="AF410" s="1349"/>
      <c r="AG410" s="1349"/>
      <c r="AH410" s="1350"/>
    </row>
    <row r="411" spans="1:34" hidden="1">
      <c r="A411" s="1064" t="s">
        <v>939</v>
      </c>
      <c r="B411" s="1065"/>
      <c r="C411" s="1065"/>
      <c r="D411" s="1065"/>
      <c r="E411" s="1065"/>
      <c r="F411" s="1065"/>
      <c r="G411" s="1065"/>
      <c r="H411" s="1065"/>
      <c r="I411" s="1065"/>
      <c r="J411" s="1065"/>
      <c r="K411" s="1065"/>
      <c r="L411" s="1065"/>
      <c r="M411" s="1065"/>
      <c r="N411" s="1065"/>
      <c r="O411" s="1065"/>
      <c r="P411" s="1065"/>
      <c r="Q411" s="1065"/>
      <c r="R411" s="1065"/>
      <c r="S411" s="1065"/>
      <c r="T411" s="1065"/>
      <c r="U411" s="1065"/>
      <c r="V411" s="1065"/>
      <c r="W411" s="1065"/>
      <c r="X411" s="1065"/>
      <c r="Y411" s="1065"/>
      <c r="Z411" s="1065"/>
      <c r="AA411" s="1065"/>
      <c r="AB411" s="1065"/>
      <c r="AC411" s="1065"/>
      <c r="AD411" s="1065"/>
      <c r="AE411" s="1065"/>
      <c r="AF411" s="1065"/>
      <c r="AG411" s="1065"/>
      <c r="AH411" s="1066"/>
    </row>
    <row r="412" spans="1:34" hidden="1">
      <c r="A412" s="1348"/>
      <c r="B412" s="1349"/>
      <c r="C412" s="1349"/>
      <c r="D412" s="1349"/>
      <c r="E412" s="1349"/>
      <c r="F412" s="1349"/>
      <c r="G412" s="1349"/>
      <c r="H412" s="1349"/>
      <c r="I412" s="1350"/>
      <c r="J412" s="1348"/>
      <c r="K412" s="1349"/>
      <c r="L412" s="1349"/>
      <c r="M412" s="1349"/>
      <c r="N412" s="1350"/>
      <c r="O412" s="1348"/>
      <c r="P412" s="1349"/>
      <c r="Q412" s="1349"/>
      <c r="R412" s="1349"/>
      <c r="S412" s="1350"/>
      <c r="T412" s="1348"/>
      <c r="U412" s="1349"/>
      <c r="V412" s="1349"/>
      <c r="W412" s="1349"/>
      <c r="X412" s="1350"/>
      <c r="Y412" s="1348"/>
      <c r="Z412" s="1349"/>
      <c r="AA412" s="1349"/>
      <c r="AB412" s="1349"/>
      <c r="AC412" s="1350"/>
      <c r="AD412" s="1348"/>
      <c r="AE412" s="1349"/>
      <c r="AF412" s="1349"/>
      <c r="AG412" s="1349"/>
      <c r="AH412" s="1350"/>
    </row>
    <row r="413" spans="1:34" hidden="1">
      <c r="A413" s="1064"/>
      <c r="B413" s="1065"/>
      <c r="C413" s="1065"/>
      <c r="D413" s="1065"/>
      <c r="E413" s="1065"/>
      <c r="F413" s="1065"/>
      <c r="G413" s="1065"/>
      <c r="H413" s="1065"/>
      <c r="I413" s="1065"/>
      <c r="J413" s="1348"/>
      <c r="K413" s="1349"/>
      <c r="L413" s="1349"/>
      <c r="M413" s="1349"/>
      <c r="N413" s="1350"/>
      <c r="O413" s="1348"/>
      <c r="P413" s="1349"/>
      <c r="Q413" s="1349"/>
      <c r="R413" s="1349"/>
      <c r="S413" s="1350"/>
      <c r="T413" s="1348"/>
      <c r="U413" s="1349"/>
      <c r="V413" s="1349"/>
      <c r="W413" s="1349"/>
      <c r="X413" s="1350"/>
      <c r="Y413" s="1348"/>
      <c r="Z413" s="1349"/>
      <c r="AA413" s="1349"/>
      <c r="AB413" s="1349"/>
      <c r="AC413" s="1350"/>
      <c r="AD413" s="1357"/>
      <c r="AE413" s="1358"/>
      <c r="AF413" s="1358"/>
      <c r="AG413" s="1358"/>
      <c r="AH413" s="1359"/>
    </row>
    <row r="414" spans="1:34" hidden="1">
      <c r="A414" s="1348"/>
      <c r="B414" s="1349"/>
      <c r="C414" s="1349"/>
      <c r="D414" s="1349"/>
      <c r="E414" s="1349"/>
      <c r="F414" s="1349"/>
      <c r="G414" s="1349"/>
      <c r="H414" s="1349"/>
      <c r="I414" s="1350"/>
      <c r="J414" s="1348"/>
      <c r="K414" s="1349"/>
      <c r="L414" s="1349"/>
      <c r="M414" s="1349"/>
      <c r="N414" s="1350"/>
      <c r="O414" s="1348"/>
      <c r="P414" s="1349"/>
      <c r="Q414" s="1349"/>
      <c r="R414" s="1349"/>
      <c r="S414" s="1350"/>
      <c r="T414" s="1348"/>
      <c r="U414" s="1349"/>
      <c r="V414" s="1349"/>
      <c r="W414" s="1349"/>
      <c r="X414" s="1350"/>
      <c r="Y414" s="1348"/>
      <c r="Z414" s="1349"/>
      <c r="AA414" s="1349"/>
      <c r="AB414" s="1349"/>
      <c r="AC414" s="1350"/>
      <c r="AD414" s="1348"/>
      <c r="AE414" s="1349"/>
      <c r="AF414" s="1349"/>
      <c r="AG414" s="1349"/>
      <c r="AH414" s="1350"/>
    </row>
    <row r="415" spans="1:34" hidden="1">
      <c r="A415" s="1064" t="s">
        <v>940</v>
      </c>
      <c r="B415" s="1065"/>
      <c r="C415" s="1065"/>
      <c r="D415" s="1065"/>
      <c r="E415" s="1065"/>
      <c r="F415" s="1065"/>
      <c r="G415" s="1065"/>
      <c r="H415" s="1065"/>
      <c r="I415" s="1065"/>
      <c r="J415" s="1065"/>
      <c r="K415" s="1065"/>
      <c r="L415" s="1065"/>
      <c r="M415" s="1065"/>
      <c r="N415" s="1065"/>
      <c r="O415" s="1065"/>
      <c r="P415" s="1065"/>
      <c r="Q415" s="1065"/>
      <c r="R415" s="1065"/>
      <c r="S415" s="1065"/>
      <c r="T415" s="1065"/>
      <c r="U415" s="1065"/>
      <c r="V415" s="1065"/>
      <c r="W415" s="1065"/>
      <c r="X415" s="1065"/>
      <c r="Y415" s="1065"/>
      <c r="Z415" s="1065"/>
      <c r="AA415" s="1065"/>
      <c r="AB415" s="1065"/>
      <c r="AC415" s="1065"/>
      <c r="AD415" s="1065"/>
      <c r="AE415" s="1065"/>
      <c r="AF415" s="1065"/>
      <c r="AG415" s="1065"/>
      <c r="AH415" s="1066"/>
    </row>
    <row r="416" spans="1:34" hidden="1">
      <c r="A416" s="1348"/>
      <c r="B416" s="1349"/>
      <c r="C416" s="1349"/>
      <c r="D416" s="1349"/>
      <c r="E416" s="1349"/>
      <c r="F416" s="1349"/>
      <c r="G416" s="1349"/>
      <c r="H416" s="1349"/>
      <c r="I416" s="1350"/>
      <c r="J416" s="1348"/>
      <c r="K416" s="1349"/>
      <c r="L416" s="1349"/>
      <c r="M416" s="1349"/>
      <c r="N416" s="1350"/>
      <c r="O416" s="1348"/>
      <c r="P416" s="1349"/>
      <c r="Q416" s="1349"/>
      <c r="R416" s="1349"/>
      <c r="S416" s="1350"/>
      <c r="T416" s="1348"/>
      <c r="U416" s="1349"/>
      <c r="V416" s="1349"/>
      <c r="W416" s="1349"/>
      <c r="X416" s="1350"/>
      <c r="Y416" s="1348"/>
      <c r="Z416" s="1349"/>
      <c r="AA416" s="1349"/>
      <c r="AB416" s="1349"/>
      <c r="AC416" s="1350"/>
      <c r="AD416" s="1348"/>
      <c r="AE416" s="1349"/>
      <c r="AF416" s="1349"/>
      <c r="AG416" s="1349"/>
      <c r="AH416" s="1350"/>
    </row>
    <row r="417" spans="1:36" hidden="1">
      <c r="A417" s="1348"/>
      <c r="B417" s="1349"/>
      <c r="C417" s="1349"/>
      <c r="D417" s="1349"/>
      <c r="E417" s="1349"/>
      <c r="F417" s="1349"/>
      <c r="G417" s="1349"/>
      <c r="H417" s="1349"/>
      <c r="I417" s="1350"/>
      <c r="J417" s="1348"/>
      <c r="K417" s="1349"/>
      <c r="L417" s="1349"/>
      <c r="M417" s="1349"/>
      <c r="N417" s="1350"/>
      <c r="O417" s="1348"/>
      <c r="P417" s="1349"/>
      <c r="Q417" s="1349"/>
      <c r="R417" s="1349"/>
      <c r="S417" s="1350"/>
      <c r="T417" s="1348"/>
      <c r="U417" s="1349"/>
      <c r="V417" s="1349"/>
      <c r="W417" s="1349"/>
      <c r="X417" s="1350"/>
      <c r="Y417" s="1348"/>
      <c r="Z417" s="1349"/>
      <c r="AA417" s="1349"/>
      <c r="AB417" s="1349"/>
      <c r="AC417" s="1350"/>
      <c r="AD417" s="1348"/>
      <c r="AE417" s="1349"/>
      <c r="AF417" s="1349"/>
      <c r="AG417" s="1349"/>
      <c r="AH417" s="1350"/>
    </row>
    <row r="418" spans="1:36" hidden="1">
      <c r="A418" s="1348"/>
      <c r="B418" s="1349"/>
      <c r="C418" s="1349"/>
      <c r="D418" s="1349"/>
      <c r="E418" s="1349"/>
      <c r="F418" s="1349"/>
      <c r="G418" s="1349"/>
      <c r="H418" s="1349"/>
      <c r="I418" s="1350"/>
      <c r="J418" s="1348"/>
      <c r="K418" s="1349"/>
      <c r="L418" s="1349"/>
      <c r="M418" s="1349"/>
      <c r="N418" s="1350"/>
      <c r="O418" s="1348"/>
      <c r="P418" s="1349"/>
      <c r="Q418" s="1349"/>
      <c r="R418" s="1349"/>
      <c r="S418" s="1350"/>
      <c r="T418" s="1348"/>
      <c r="U418" s="1349"/>
      <c r="V418" s="1349"/>
      <c r="W418" s="1349"/>
      <c r="X418" s="1350"/>
      <c r="Y418" s="1348"/>
      <c r="Z418" s="1349"/>
      <c r="AA418" s="1349"/>
      <c r="AB418" s="1349"/>
      <c r="AC418" s="1350"/>
      <c r="AD418" s="1348"/>
      <c r="AE418" s="1349"/>
      <c r="AF418" s="1349"/>
      <c r="AG418" s="1349"/>
      <c r="AH418" s="1350"/>
    </row>
    <row r="419" spans="1:36" hidden="1">
      <c r="A419" s="1354" t="s">
        <v>941</v>
      </c>
      <c r="B419" s="1355"/>
      <c r="C419" s="1355"/>
      <c r="D419" s="1355"/>
      <c r="E419" s="1355"/>
      <c r="F419" s="1355"/>
      <c r="G419" s="1355"/>
      <c r="H419" s="1355"/>
      <c r="I419" s="1356"/>
      <c r="J419" s="1106" t="s">
        <v>388</v>
      </c>
      <c r="K419" s="1107"/>
      <c r="L419" s="1107"/>
      <c r="M419" s="1107"/>
      <c r="N419" s="1108"/>
      <c r="O419" s="1106" t="s">
        <v>388</v>
      </c>
      <c r="P419" s="1107"/>
      <c r="Q419" s="1107"/>
      <c r="R419" s="1107"/>
      <c r="S419" s="1108"/>
      <c r="T419" s="1106" t="s">
        <v>388</v>
      </c>
      <c r="U419" s="1107"/>
      <c r="V419" s="1107"/>
      <c r="W419" s="1107"/>
      <c r="X419" s="1108"/>
      <c r="Y419" s="1106" t="s">
        <v>388</v>
      </c>
      <c r="Z419" s="1107"/>
      <c r="AA419" s="1107"/>
      <c r="AB419" s="1107"/>
      <c r="AC419" s="1108"/>
      <c r="AD419" s="1357">
        <f>AD404+AD408+AD412+AD416</f>
        <v>0</v>
      </c>
      <c r="AE419" s="1358"/>
      <c r="AF419" s="1358"/>
      <c r="AG419" s="1358"/>
      <c r="AH419" s="1359"/>
      <c r="AI419" s="228" t="e">
        <f>IF(ROUND(AD419-#REF!,0)=0,"","CHYBA")</f>
        <v>#REF!</v>
      </c>
      <c r="AJ419" s="243" t="s">
        <v>902</v>
      </c>
    </row>
    <row r="420" spans="1:36" hidden="1">
      <c r="A420" s="356"/>
      <c r="B420" s="356"/>
      <c r="C420" s="356"/>
      <c r="D420" s="356"/>
      <c r="E420" s="356"/>
      <c r="F420" s="356"/>
      <c r="G420" s="356"/>
      <c r="H420" s="356"/>
      <c r="I420" s="356"/>
      <c r="J420" s="356"/>
      <c r="K420" s="356"/>
      <c r="L420" s="356"/>
      <c r="M420" s="356"/>
      <c r="N420" s="356"/>
      <c r="O420" s="356"/>
      <c r="P420" s="356"/>
      <c r="Q420" s="356"/>
      <c r="R420" s="356"/>
      <c r="S420" s="356"/>
      <c r="T420" s="356"/>
      <c r="U420" s="356"/>
      <c r="V420" s="356"/>
      <c r="W420" s="356"/>
      <c r="X420" s="356"/>
      <c r="Y420" s="356"/>
      <c r="Z420" s="356"/>
      <c r="AA420" s="356"/>
      <c r="AB420" s="356"/>
      <c r="AC420" s="356"/>
      <c r="AD420" s="356"/>
      <c r="AE420" s="356"/>
      <c r="AF420" s="356"/>
      <c r="AG420" s="356"/>
      <c r="AH420" s="346"/>
    </row>
    <row r="421" spans="1:36" hidden="1">
      <c r="A421" s="357"/>
      <c r="B421" s="357"/>
      <c r="C421" s="357"/>
      <c r="D421" s="357"/>
      <c r="E421" s="357"/>
      <c r="F421" s="357"/>
      <c r="G421" s="357"/>
      <c r="H421" s="357"/>
      <c r="I421" s="357"/>
      <c r="J421" s="357"/>
      <c r="K421" s="357"/>
      <c r="L421" s="357"/>
      <c r="M421" s="357"/>
      <c r="N421" s="357"/>
      <c r="O421" s="357"/>
      <c r="P421" s="357"/>
      <c r="Q421" s="357"/>
      <c r="R421" s="357"/>
      <c r="S421" s="357"/>
      <c r="T421" s="357"/>
      <c r="U421" s="357"/>
      <c r="V421" s="357"/>
      <c r="W421" s="357"/>
      <c r="X421" s="357"/>
      <c r="Y421" s="357"/>
      <c r="Z421" s="357"/>
      <c r="AA421" s="357"/>
      <c r="AB421" s="357"/>
      <c r="AC421" s="357"/>
      <c r="AD421" s="357"/>
      <c r="AE421" s="357"/>
      <c r="AF421" s="357"/>
      <c r="AG421" s="357"/>
      <c r="AH421" s="346"/>
    </row>
    <row r="422" spans="1:36" hidden="1">
      <c r="A422" s="342" t="s">
        <v>942</v>
      </c>
      <c r="B422" s="356"/>
      <c r="C422" s="356"/>
      <c r="D422" s="356"/>
      <c r="E422" s="356"/>
      <c r="F422" s="356"/>
      <c r="G422" s="356"/>
      <c r="H422" s="356"/>
      <c r="I422" s="356"/>
      <c r="J422" s="356"/>
      <c r="K422" s="356"/>
      <c r="L422" s="356"/>
      <c r="M422" s="356"/>
      <c r="N422" s="356"/>
      <c r="O422" s="356"/>
      <c r="P422" s="356"/>
      <c r="Q422" s="356"/>
      <c r="R422" s="356"/>
      <c r="S422" s="356"/>
      <c r="T422" s="356"/>
      <c r="U422" s="356"/>
      <c r="V422" s="356"/>
      <c r="W422" s="356"/>
      <c r="X422" s="356"/>
      <c r="Y422" s="356"/>
      <c r="Z422" s="356"/>
      <c r="AA422" s="356"/>
      <c r="AB422" s="356"/>
      <c r="AC422" s="356"/>
      <c r="AD422" s="356"/>
      <c r="AE422" s="356"/>
      <c r="AF422" s="356"/>
      <c r="AG422" s="356"/>
      <c r="AH422" s="346"/>
    </row>
    <row r="423" spans="1:36" hidden="1">
      <c r="A423" s="356"/>
      <c r="B423" s="356"/>
      <c r="C423" s="356"/>
      <c r="D423" s="356"/>
      <c r="E423" s="356"/>
      <c r="F423" s="356"/>
      <c r="G423" s="356"/>
      <c r="H423" s="356"/>
      <c r="I423" s="356"/>
      <c r="J423" s="356"/>
      <c r="K423" s="356"/>
      <c r="L423" s="356"/>
      <c r="M423" s="356"/>
      <c r="N423" s="356"/>
      <c r="O423" s="356"/>
      <c r="P423" s="356"/>
      <c r="Q423" s="356"/>
      <c r="R423" s="356"/>
      <c r="S423" s="356"/>
      <c r="T423" s="356"/>
      <c r="U423" s="356"/>
      <c r="V423" s="356"/>
      <c r="W423" s="356"/>
      <c r="X423" s="356"/>
      <c r="Y423" s="356"/>
      <c r="Z423" s="356"/>
      <c r="AA423" s="356"/>
      <c r="AB423" s="356"/>
      <c r="AC423" s="356"/>
      <c r="AD423" s="356"/>
      <c r="AE423" s="356"/>
      <c r="AF423" s="356"/>
      <c r="AG423" s="356"/>
      <c r="AH423" s="346"/>
    </row>
    <row r="424" spans="1:36" hidden="1">
      <c r="A424" s="1078" t="s">
        <v>943</v>
      </c>
      <c r="B424" s="1079"/>
      <c r="C424" s="1079"/>
      <c r="D424" s="1079"/>
      <c r="E424" s="1079"/>
      <c r="F424" s="1079"/>
      <c r="G424" s="1079"/>
      <c r="H424" s="1079"/>
      <c r="I424" s="1079"/>
      <c r="J424" s="1080"/>
      <c r="K424" s="1330" t="s">
        <v>944</v>
      </c>
      <c r="L424" s="1331"/>
      <c r="M424" s="1331"/>
      <c r="N424" s="1332"/>
      <c r="O424" s="1330" t="s">
        <v>897</v>
      </c>
      <c r="P424" s="1331"/>
      <c r="Q424" s="1331"/>
      <c r="R424" s="1332"/>
      <c r="S424" s="1330" t="s">
        <v>945</v>
      </c>
      <c r="T424" s="1331"/>
      <c r="U424" s="1331"/>
      <c r="V424" s="1332"/>
      <c r="W424" s="1330" t="s">
        <v>946</v>
      </c>
      <c r="X424" s="1331"/>
      <c r="Y424" s="1331"/>
      <c r="Z424" s="1332"/>
      <c r="AA424" s="1330" t="s">
        <v>947</v>
      </c>
      <c r="AB424" s="1331"/>
      <c r="AC424" s="1331"/>
      <c r="AD424" s="1332"/>
      <c r="AE424" s="1330" t="s">
        <v>901</v>
      </c>
      <c r="AF424" s="1331"/>
      <c r="AG424" s="1331"/>
      <c r="AH424" s="1332"/>
    </row>
    <row r="425" spans="1:36" hidden="1">
      <c r="A425" s="1090"/>
      <c r="B425" s="1091"/>
      <c r="C425" s="1091"/>
      <c r="D425" s="1091"/>
      <c r="E425" s="1091"/>
      <c r="F425" s="1091"/>
      <c r="G425" s="1091"/>
      <c r="H425" s="1091"/>
      <c r="I425" s="1091"/>
      <c r="J425" s="1092"/>
      <c r="K425" s="1333"/>
      <c r="L425" s="1334"/>
      <c r="M425" s="1334"/>
      <c r="N425" s="1335"/>
      <c r="O425" s="1333"/>
      <c r="P425" s="1334"/>
      <c r="Q425" s="1334"/>
      <c r="R425" s="1335"/>
      <c r="S425" s="1333"/>
      <c r="T425" s="1334"/>
      <c r="U425" s="1334"/>
      <c r="V425" s="1335"/>
      <c r="W425" s="1333"/>
      <c r="X425" s="1334"/>
      <c r="Y425" s="1334"/>
      <c r="Z425" s="1335"/>
      <c r="AA425" s="1333"/>
      <c r="AB425" s="1334"/>
      <c r="AC425" s="1334"/>
      <c r="AD425" s="1335"/>
      <c r="AE425" s="1333"/>
      <c r="AF425" s="1334"/>
      <c r="AG425" s="1334"/>
      <c r="AH425" s="1335"/>
    </row>
    <row r="426" spans="1:36" hidden="1">
      <c r="A426" s="1081"/>
      <c r="B426" s="1082"/>
      <c r="C426" s="1082"/>
      <c r="D426" s="1082"/>
      <c r="E426" s="1082"/>
      <c r="F426" s="1082"/>
      <c r="G426" s="1082"/>
      <c r="H426" s="1082"/>
      <c r="I426" s="1082"/>
      <c r="J426" s="1083"/>
      <c r="K426" s="1336"/>
      <c r="L426" s="1337"/>
      <c r="M426" s="1337"/>
      <c r="N426" s="1338"/>
      <c r="O426" s="1336"/>
      <c r="P426" s="1337"/>
      <c r="Q426" s="1337"/>
      <c r="R426" s="1338"/>
      <c r="S426" s="1336"/>
      <c r="T426" s="1337"/>
      <c r="U426" s="1337"/>
      <c r="V426" s="1338"/>
      <c r="W426" s="1336"/>
      <c r="X426" s="1337"/>
      <c r="Y426" s="1337"/>
      <c r="Z426" s="1338"/>
      <c r="AA426" s="1336"/>
      <c r="AB426" s="1337"/>
      <c r="AC426" s="1337"/>
      <c r="AD426" s="1338"/>
      <c r="AE426" s="1336"/>
      <c r="AF426" s="1337"/>
      <c r="AG426" s="1337"/>
      <c r="AH426" s="1338"/>
    </row>
    <row r="427" spans="1:36" hidden="1">
      <c r="A427" s="1324" t="s">
        <v>454</v>
      </c>
      <c r="B427" s="1325"/>
      <c r="C427" s="1325"/>
      <c r="D427" s="1325"/>
      <c r="E427" s="1325"/>
      <c r="F427" s="1325"/>
      <c r="G427" s="1325"/>
      <c r="H427" s="1325"/>
      <c r="I427" s="1325"/>
      <c r="J427" s="1326"/>
      <c r="K427" s="1324" t="s">
        <v>455</v>
      </c>
      <c r="L427" s="1325"/>
      <c r="M427" s="1325"/>
      <c r="N427" s="1326"/>
      <c r="O427" s="1324" t="s">
        <v>456</v>
      </c>
      <c r="P427" s="1325"/>
      <c r="Q427" s="1325"/>
      <c r="R427" s="1326"/>
      <c r="S427" s="1324" t="s">
        <v>890</v>
      </c>
      <c r="T427" s="1325"/>
      <c r="U427" s="1325"/>
      <c r="V427" s="1326"/>
      <c r="W427" s="1324" t="s">
        <v>891</v>
      </c>
      <c r="X427" s="1325"/>
      <c r="Y427" s="1325"/>
      <c r="Z427" s="1326"/>
      <c r="AA427" s="1324" t="s">
        <v>892</v>
      </c>
      <c r="AB427" s="1325"/>
      <c r="AC427" s="1325"/>
      <c r="AD427" s="1326"/>
      <c r="AE427" s="1324" t="s">
        <v>893</v>
      </c>
      <c r="AF427" s="1325"/>
      <c r="AG427" s="1325"/>
      <c r="AH427" s="1326"/>
    </row>
    <row r="428" spans="1:36" hidden="1">
      <c r="A428" s="1072" t="s">
        <v>948</v>
      </c>
      <c r="B428" s="1073"/>
      <c r="C428" s="1073"/>
      <c r="D428" s="1073"/>
      <c r="E428" s="1073"/>
      <c r="F428" s="1073"/>
      <c r="G428" s="1073"/>
      <c r="H428" s="1073"/>
      <c r="I428" s="1073"/>
      <c r="J428" s="1074"/>
      <c r="K428" s="1348"/>
      <c r="L428" s="1349"/>
      <c r="M428" s="1349"/>
      <c r="N428" s="1350"/>
      <c r="O428" s="1351"/>
      <c r="P428" s="1352"/>
      <c r="Q428" s="1352"/>
      <c r="R428" s="1353"/>
      <c r="S428" s="1351"/>
      <c r="T428" s="1352"/>
      <c r="U428" s="1352"/>
      <c r="V428" s="1353"/>
      <c r="W428" s="1351"/>
      <c r="X428" s="1352"/>
      <c r="Y428" s="1352"/>
      <c r="Z428" s="1353"/>
      <c r="AA428" s="1351"/>
      <c r="AB428" s="1352"/>
      <c r="AC428" s="1352"/>
      <c r="AD428" s="1353"/>
      <c r="AE428" s="1067">
        <f>O428+S428-W428-AA428</f>
        <v>0</v>
      </c>
      <c r="AF428" s="1068"/>
      <c r="AG428" s="1068"/>
      <c r="AH428" s="1069"/>
    </row>
    <row r="429" spans="1:36" s="229" customFormat="1" hidden="1">
      <c r="A429" s="1072" t="s">
        <v>949</v>
      </c>
      <c r="B429" s="1073"/>
      <c r="C429" s="1073"/>
      <c r="D429" s="1073"/>
      <c r="E429" s="1073"/>
      <c r="F429" s="1073"/>
      <c r="G429" s="1073"/>
      <c r="H429" s="1073"/>
      <c r="I429" s="1073"/>
      <c r="J429" s="1074"/>
      <c r="K429" s="1348"/>
      <c r="L429" s="1349"/>
      <c r="M429" s="1349"/>
      <c r="N429" s="1350"/>
      <c r="O429" s="1351"/>
      <c r="P429" s="1352"/>
      <c r="Q429" s="1352"/>
      <c r="R429" s="1353"/>
      <c r="S429" s="1351"/>
      <c r="T429" s="1352"/>
      <c r="U429" s="1352"/>
      <c r="V429" s="1353"/>
      <c r="W429" s="1351"/>
      <c r="X429" s="1352"/>
      <c r="Y429" s="1352"/>
      <c r="Z429" s="1353"/>
      <c r="AA429" s="1351"/>
      <c r="AB429" s="1352"/>
      <c r="AC429" s="1352"/>
      <c r="AD429" s="1353"/>
      <c r="AE429" s="1067">
        <f>O429+S429-W429-AA429</f>
        <v>0</v>
      </c>
      <c r="AF429" s="1068"/>
      <c r="AG429" s="1068"/>
      <c r="AH429" s="1069"/>
    </row>
    <row r="430" spans="1:36" s="229" customFormat="1" hidden="1">
      <c r="A430" s="1072" t="s">
        <v>950</v>
      </c>
      <c r="B430" s="1073"/>
      <c r="C430" s="1073"/>
      <c r="D430" s="1073"/>
      <c r="E430" s="1073"/>
      <c r="F430" s="1073"/>
      <c r="G430" s="1073"/>
      <c r="H430" s="1073"/>
      <c r="I430" s="1073"/>
      <c r="J430" s="1074"/>
      <c r="K430" s="1348"/>
      <c r="L430" s="1349"/>
      <c r="M430" s="1349"/>
      <c r="N430" s="1350"/>
      <c r="O430" s="1351"/>
      <c r="P430" s="1352"/>
      <c r="Q430" s="1352"/>
      <c r="R430" s="1353"/>
      <c r="S430" s="1351"/>
      <c r="T430" s="1352"/>
      <c r="U430" s="1352"/>
      <c r="V430" s="1353"/>
      <c r="W430" s="1351"/>
      <c r="X430" s="1352"/>
      <c r="Y430" s="1352"/>
      <c r="Z430" s="1353"/>
      <c r="AA430" s="1351"/>
      <c r="AB430" s="1352"/>
      <c r="AC430" s="1352"/>
      <c r="AD430" s="1353"/>
      <c r="AE430" s="1067">
        <f>O430+S430-W430-AA430</f>
        <v>0</v>
      </c>
      <c r="AF430" s="1068"/>
      <c r="AG430" s="1068"/>
      <c r="AH430" s="1069"/>
    </row>
    <row r="431" spans="1:36" hidden="1">
      <c r="A431" s="1072" t="s">
        <v>951</v>
      </c>
      <c r="B431" s="1073"/>
      <c r="C431" s="1073"/>
      <c r="D431" s="1073"/>
      <c r="E431" s="1073"/>
      <c r="F431" s="1073"/>
      <c r="G431" s="1073"/>
      <c r="H431" s="1073"/>
      <c r="I431" s="1073"/>
      <c r="J431" s="1074"/>
      <c r="K431" s="1348"/>
      <c r="L431" s="1349"/>
      <c r="M431" s="1349"/>
      <c r="N431" s="1350"/>
      <c r="O431" s="1351"/>
      <c r="P431" s="1352"/>
      <c r="Q431" s="1352"/>
      <c r="R431" s="1353"/>
      <c r="S431" s="1351"/>
      <c r="T431" s="1352"/>
      <c r="U431" s="1352"/>
      <c r="V431" s="1353"/>
      <c r="W431" s="1351"/>
      <c r="X431" s="1352"/>
      <c r="Y431" s="1352"/>
      <c r="Z431" s="1353"/>
      <c r="AA431" s="1351"/>
      <c r="AB431" s="1352"/>
      <c r="AC431" s="1352"/>
      <c r="AD431" s="1353"/>
      <c r="AE431" s="1067">
        <f>O431+S431-W431-AA431</f>
        <v>0</v>
      </c>
      <c r="AF431" s="1068"/>
      <c r="AG431" s="1068"/>
      <c r="AH431" s="1069"/>
    </row>
    <row r="432" spans="1:36" hidden="1">
      <c r="A432" s="1084" t="s">
        <v>952</v>
      </c>
      <c r="B432" s="1085"/>
      <c r="C432" s="1085"/>
      <c r="D432" s="1085"/>
      <c r="E432" s="1085"/>
      <c r="F432" s="1085"/>
      <c r="G432" s="1085"/>
      <c r="H432" s="1085"/>
      <c r="I432" s="1085"/>
      <c r="J432" s="1086"/>
      <c r="K432" s="1348" t="s">
        <v>388</v>
      </c>
      <c r="L432" s="1349"/>
      <c r="M432" s="1349"/>
      <c r="N432" s="1350"/>
      <c r="O432" s="1067">
        <f>O428+O429+O430+O431</f>
        <v>0</v>
      </c>
      <c r="P432" s="1068"/>
      <c r="Q432" s="1068"/>
      <c r="R432" s="1069"/>
      <c r="S432" s="1067">
        <f>S428+S429+S430+S431</f>
        <v>0</v>
      </c>
      <c r="T432" s="1068"/>
      <c r="U432" s="1068"/>
      <c r="V432" s="1069"/>
      <c r="W432" s="1067">
        <f>W428+W429+W430+W431</f>
        <v>0</v>
      </c>
      <c r="X432" s="1068"/>
      <c r="Y432" s="1068"/>
      <c r="Z432" s="1069"/>
      <c r="AA432" s="1067">
        <f>AA428+AA429+AA430+AA431</f>
        <v>0</v>
      </c>
      <c r="AB432" s="1068"/>
      <c r="AC432" s="1068"/>
      <c r="AD432" s="1069"/>
      <c r="AE432" s="1067">
        <f>SUM(AE428:AH431)</f>
        <v>0</v>
      </c>
      <c r="AF432" s="1068"/>
      <c r="AG432" s="1068"/>
      <c r="AH432" s="1069"/>
    </row>
    <row r="433" spans="1:34" hidden="1">
      <c r="A433" s="356"/>
      <c r="B433" s="356"/>
      <c r="C433" s="356"/>
      <c r="D433" s="356"/>
      <c r="E433" s="356"/>
      <c r="F433" s="356"/>
      <c r="G433" s="356"/>
      <c r="H433" s="356"/>
      <c r="I433" s="356"/>
      <c r="J433" s="356"/>
      <c r="K433" s="356"/>
      <c r="L433" s="356"/>
      <c r="M433" s="356"/>
      <c r="N433" s="356"/>
      <c r="O433" s="356"/>
      <c r="P433" s="356"/>
      <c r="Q433" s="356"/>
      <c r="R433" s="356"/>
      <c r="S433" s="356"/>
      <c r="T433" s="356"/>
      <c r="U433" s="356"/>
      <c r="V433" s="356"/>
      <c r="W433" s="356"/>
      <c r="X433" s="356"/>
      <c r="Y433" s="356"/>
      <c r="Z433" s="356"/>
      <c r="AA433" s="356"/>
      <c r="AB433" s="356"/>
      <c r="AC433" s="356"/>
      <c r="AD433" s="356"/>
      <c r="AE433" s="356"/>
      <c r="AF433" s="356"/>
      <c r="AG433" s="356"/>
      <c r="AH433" s="346"/>
    </row>
    <row r="434" spans="1:34" hidden="1">
      <c r="A434" s="342" t="s">
        <v>953</v>
      </c>
      <c r="B434" s="356"/>
      <c r="C434" s="356"/>
      <c r="D434" s="356"/>
      <c r="E434" s="356"/>
      <c r="F434" s="356"/>
      <c r="G434" s="356"/>
      <c r="H434" s="356"/>
      <c r="I434" s="356"/>
      <c r="J434" s="356"/>
      <c r="K434" s="356"/>
      <c r="L434" s="356"/>
      <c r="M434" s="356"/>
      <c r="N434" s="356"/>
      <c r="O434" s="356"/>
      <c r="P434" s="356"/>
      <c r="Q434" s="356"/>
      <c r="R434" s="356"/>
      <c r="S434" s="356"/>
      <c r="T434" s="356"/>
      <c r="U434" s="356"/>
      <c r="V434" s="356"/>
      <c r="W434" s="356"/>
      <c r="X434" s="356"/>
      <c r="Y434" s="356"/>
      <c r="Z434" s="356"/>
      <c r="AA434" s="356"/>
      <c r="AB434" s="356"/>
      <c r="AC434" s="356"/>
      <c r="AD434" s="356"/>
      <c r="AE434" s="356"/>
      <c r="AF434" s="356"/>
      <c r="AG434" s="356"/>
      <c r="AH434" s="346"/>
    </row>
    <row r="435" spans="1:34" hidden="1">
      <c r="A435" s="356"/>
      <c r="B435" s="356"/>
      <c r="C435" s="356"/>
      <c r="D435" s="356"/>
      <c r="E435" s="356"/>
      <c r="F435" s="356"/>
      <c r="G435" s="356"/>
      <c r="H435" s="356"/>
      <c r="I435" s="356"/>
      <c r="J435" s="356"/>
      <c r="K435" s="356"/>
      <c r="L435" s="356"/>
      <c r="M435" s="356"/>
      <c r="N435" s="356"/>
      <c r="O435" s="356"/>
      <c r="P435" s="356"/>
      <c r="Q435" s="356"/>
      <c r="R435" s="356"/>
      <c r="S435" s="356"/>
      <c r="T435" s="356"/>
      <c r="U435" s="356"/>
      <c r="V435" s="356"/>
      <c r="W435" s="356"/>
      <c r="X435" s="356"/>
      <c r="Y435" s="356"/>
      <c r="Z435" s="356"/>
      <c r="AA435" s="356"/>
      <c r="AB435" s="356"/>
      <c r="AC435" s="356"/>
      <c r="AD435" s="356"/>
      <c r="AE435" s="356"/>
      <c r="AF435" s="356"/>
      <c r="AG435" s="356"/>
      <c r="AH435" s="346"/>
    </row>
    <row r="436" spans="1:34" hidden="1">
      <c r="A436" s="1109" t="s">
        <v>954</v>
      </c>
      <c r="B436" s="1110"/>
      <c r="C436" s="1110"/>
      <c r="D436" s="1110"/>
      <c r="E436" s="1110"/>
      <c r="F436" s="1110"/>
      <c r="G436" s="1110"/>
      <c r="H436" s="1110"/>
      <c r="I436" s="1111"/>
      <c r="J436" s="1330" t="s">
        <v>897</v>
      </c>
      <c r="K436" s="1331"/>
      <c r="L436" s="1331"/>
      <c r="M436" s="1331"/>
      <c r="N436" s="1332"/>
      <c r="O436" s="1339" t="s">
        <v>945</v>
      </c>
      <c r="P436" s="1340"/>
      <c r="Q436" s="1340"/>
      <c r="R436" s="1340"/>
      <c r="S436" s="1341"/>
      <c r="T436" s="1339" t="s">
        <v>946</v>
      </c>
      <c r="U436" s="1340"/>
      <c r="V436" s="1340"/>
      <c r="W436" s="1340"/>
      <c r="X436" s="1341"/>
      <c r="Y436" s="1330" t="s">
        <v>955</v>
      </c>
      <c r="Z436" s="1331"/>
      <c r="AA436" s="1331"/>
      <c r="AB436" s="1331"/>
      <c r="AC436" s="1332"/>
      <c r="AD436" s="1330" t="s">
        <v>901</v>
      </c>
      <c r="AE436" s="1331"/>
      <c r="AF436" s="1331"/>
      <c r="AG436" s="1331"/>
      <c r="AH436" s="1332"/>
    </row>
    <row r="437" spans="1:34" hidden="1">
      <c r="A437" s="1327"/>
      <c r="B437" s="1328"/>
      <c r="C437" s="1328"/>
      <c r="D437" s="1328"/>
      <c r="E437" s="1328"/>
      <c r="F437" s="1328"/>
      <c r="G437" s="1328"/>
      <c r="H437" s="1328"/>
      <c r="I437" s="1329"/>
      <c r="J437" s="1333"/>
      <c r="K437" s="1334"/>
      <c r="L437" s="1334"/>
      <c r="M437" s="1334"/>
      <c r="N437" s="1335"/>
      <c r="O437" s="1342"/>
      <c r="P437" s="1343"/>
      <c r="Q437" s="1343"/>
      <c r="R437" s="1343"/>
      <c r="S437" s="1344"/>
      <c r="T437" s="1342"/>
      <c r="U437" s="1343"/>
      <c r="V437" s="1343"/>
      <c r="W437" s="1343"/>
      <c r="X437" s="1344"/>
      <c r="Y437" s="1333"/>
      <c r="Z437" s="1334"/>
      <c r="AA437" s="1334"/>
      <c r="AB437" s="1334"/>
      <c r="AC437" s="1335"/>
      <c r="AD437" s="1333"/>
      <c r="AE437" s="1334"/>
      <c r="AF437" s="1334"/>
      <c r="AG437" s="1334"/>
      <c r="AH437" s="1335"/>
    </row>
    <row r="438" spans="1:34" hidden="1">
      <c r="A438" s="1112"/>
      <c r="B438" s="1113"/>
      <c r="C438" s="1113"/>
      <c r="D438" s="1113"/>
      <c r="E438" s="1113"/>
      <c r="F438" s="1113"/>
      <c r="G438" s="1113"/>
      <c r="H438" s="1113"/>
      <c r="I438" s="1114"/>
      <c r="J438" s="1336"/>
      <c r="K438" s="1337"/>
      <c r="L438" s="1337"/>
      <c r="M438" s="1337"/>
      <c r="N438" s="1338"/>
      <c r="O438" s="1345"/>
      <c r="P438" s="1346"/>
      <c r="Q438" s="1346"/>
      <c r="R438" s="1346"/>
      <c r="S438" s="1347"/>
      <c r="T438" s="1345"/>
      <c r="U438" s="1346"/>
      <c r="V438" s="1346"/>
      <c r="W438" s="1346"/>
      <c r="X438" s="1347"/>
      <c r="Y438" s="1336"/>
      <c r="Z438" s="1337"/>
      <c r="AA438" s="1337"/>
      <c r="AB438" s="1337"/>
      <c r="AC438" s="1338"/>
      <c r="AD438" s="1336"/>
      <c r="AE438" s="1337"/>
      <c r="AF438" s="1337"/>
      <c r="AG438" s="1337"/>
      <c r="AH438" s="1338"/>
    </row>
    <row r="439" spans="1:34" hidden="1">
      <c r="A439" s="1106" t="s">
        <v>454</v>
      </c>
      <c r="B439" s="1107"/>
      <c r="C439" s="1107"/>
      <c r="D439" s="1107"/>
      <c r="E439" s="1107"/>
      <c r="F439" s="1107"/>
      <c r="G439" s="1107"/>
      <c r="H439" s="1107"/>
      <c r="I439" s="1108"/>
      <c r="J439" s="1324" t="s">
        <v>455</v>
      </c>
      <c r="K439" s="1325"/>
      <c r="L439" s="1325"/>
      <c r="M439" s="1325"/>
      <c r="N439" s="1326"/>
      <c r="O439" s="1106" t="s">
        <v>456</v>
      </c>
      <c r="P439" s="1107"/>
      <c r="Q439" s="1107"/>
      <c r="R439" s="1107"/>
      <c r="S439" s="1108"/>
      <c r="T439" s="1106" t="s">
        <v>890</v>
      </c>
      <c r="U439" s="1107"/>
      <c r="V439" s="1107"/>
      <c r="W439" s="1107"/>
      <c r="X439" s="1108"/>
      <c r="Y439" s="1324" t="s">
        <v>891</v>
      </c>
      <c r="Z439" s="1325"/>
      <c r="AA439" s="1325"/>
      <c r="AB439" s="1325"/>
      <c r="AC439" s="1326"/>
      <c r="AD439" s="1324" t="s">
        <v>892</v>
      </c>
      <c r="AE439" s="1325"/>
      <c r="AF439" s="1325"/>
      <c r="AG439" s="1325"/>
      <c r="AH439" s="1326"/>
    </row>
    <row r="440" spans="1:34" hidden="1">
      <c r="A440" s="1072" t="s">
        <v>948</v>
      </c>
      <c r="B440" s="1073"/>
      <c r="C440" s="1073"/>
      <c r="D440" s="1073"/>
      <c r="E440" s="1073"/>
      <c r="F440" s="1073"/>
      <c r="G440" s="1073"/>
      <c r="H440" s="1073"/>
      <c r="I440" s="1074"/>
      <c r="J440" s="1321"/>
      <c r="K440" s="1322"/>
      <c r="L440" s="1322"/>
      <c r="M440" s="1322"/>
      <c r="N440" s="1323"/>
      <c r="O440" s="1321"/>
      <c r="P440" s="1322"/>
      <c r="Q440" s="1322"/>
      <c r="R440" s="1322"/>
      <c r="S440" s="1323"/>
      <c r="T440" s="1321"/>
      <c r="U440" s="1322"/>
      <c r="V440" s="1322"/>
      <c r="W440" s="1322"/>
      <c r="X440" s="1323"/>
      <c r="Y440" s="1321"/>
      <c r="Z440" s="1322"/>
      <c r="AA440" s="1322"/>
      <c r="AB440" s="1322"/>
      <c r="AC440" s="1323"/>
      <c r="AD440" s="1067">
        <f>J440+O440-T440-Y440</f>
        <v>0</v>
      </c>
      <c r="AE440" s="1068"/>
      <c r="AF440" s="1068"/>
      <c r="AG440" s="1068"/>
      <c r="AH440" s="1069"/>
    </row>
    <row r="441" spans="1:34" s="229" customFormat="1" hidden="1">
      <c r="A441" s="1072" t="s">
        <v>949</v>
      </c>
      <c r="B441" s="1073"/>
      <c r="C441" s="1073"/>
      <c r="D441" s="1073"/>
      <c r="E441" s="1073"/>
      <c r="F441" s="1073"/>
      <c r="G441" s="1073"/>
      <c r="H441" s="1073"/>
      <c r="I441" s="1074"/>
      <c r="J441" s="1321"/>
      <c r="K441" s="1322"/>
      <c r="L441" s="1322"/>
      <c r="M441" s="1322"/>
      <c r="N441" s="1323"/>
      <c r="O441" s="1321"/>
      <c r="P441" s="1322"/>
      <c r="Q441" s="1322"/>
      <c r="R441" s="1322"/>
      <c r="S441" s="1323"/>
      <c r="T441" s="1321"/>
      <c r="U441" s="1322"/>
      <c r="V441" s="1322"/>
      <c r="W441" s="1322"/>
      <c r="X441" s="1323"/>
      <c r="Y441" s="1321"/>
      <c r="Z441" s="1322"/>
      <c r="AA441" s="1322"/>
      <c r="AB441" s="1322"/>
      <c r="AC441" s="1323"/>
      <c r="AD441" s="1067">
        <f>J441+O441-T441-Y441</f>
        <v>0</v>
      </c>
      <c r="AE441" s="1068"/>
      <c r="AF441" s="1068"/>
      <c r="AG441" s="1068"/>
      <c r="AH441" s="1069"/>
    </row>
    <row r="442" spans="1:34" s="229" customFormat="1" hidden="1">
      <c r="A442" s="1072" t="s">
        <v>950</v>
      </c>
      <c r="B442" s="1073"/>
      <c r="C442" s="1073"/>
      <c r="D442" s="1073"/>
      <c r="E442" s="1073"/>
      <c r="F442" s="1073"/>
      <c r="G442" s="1073"/>
      <c r="H442" s="1073"/>
      <c r="I442" s="1074"/>
      <c r="J442" s="1321"/>
      <c r="K442" s="1322"/>
      <c r="L442" s="1322"/>
      <c r="M442" s="1322"/>
      <c r="N442" s="1323"/>
      <c r="O442" s="1321"/>
      <c r="P442" s="1322"/>
      <c r="Q442" s="1322"/>
      <c r="R442" s="1322"/>
      <c r="S442" s="1323"/>
      <c r="T442" s="1321"/>
      <c r="U442" s="1322"/>
      <c r="V442" s="1322"/>
      <c r="W442" s="1322"/>
      <c r="X442" s="1323"/>
      <c r="Y442" s="1321"/>
      <c r="Z442" s="1322"/>
      <c r="AA442" s="1322"/>
      <c r="AB442" s="1322"/>
      <c r="AC442" s="1323"/>
      <c r="AD442" s="1067">
        <f>J442+O442-T442-Y442</f>
        <v>0</v>
      </c>
      <c r="AE442" s="1068"/>
      <c r="AF442" s="1068"/>
      <c r="AG442" s="1068"/>
      <c r="AH442" s="1069"/>
    </row>
    <row r="443" spans="1:34" s="229" customFormat="1" hidden="1">
      <c r="A443" s="1072" t="s">
        <v>951</v>
      </c>
      <c r="B443" s="1073"/>
      <c r="C443" s="1073"/>
      <c r="D443" s="1073"/>
      <c r="E443" s="1073"/>
      <c r="F443" s="1073"/>
      <c r="G443" s="1073"/>
      <c r="H443" s="1073"/>
      <c r="I443" s="1074"/>
      <c r="J443" s="1321"/>
      <c r="K443" s="1322"/>
      <c r="L443" s="1322"/>
      <c r="M443" s="1322"/>
      <c r="N443" s="1323"/>
      <c r="O443" s="1321"/>
      <c r="P443" s="1322"/>
      <c r="Q443" s="1322"/>
      <c r="R443" s="1322"/>
      <c r="S443" s="1323"/>
      <c r="T443" s="1321"/>
      <c r="U443" s="1322"/>
      <c r="V443" s="1322"/>
      <c r="W443" s="1322"/>
      <c r="X443" s="1323"/>
      <c r="Y443" s="1321"/>
      <c r="Z443" s="1322"/>
      <c r="AA443" s="1322"/>
      <c r="AB443" s="1322"/>
      <c r="AC443" s="1323"/>
      <c r="AD443" s="1067">
        <f>J443+O443-T443-Y443</f>
        <v>0</v>
      </c>
      <c r="AE443" s="1068"/>
      <c r="AF443" s="1068"/>
      <c r="AG443" s="1068"/>
      <c r="AH443" s="1069"/>
    </row>
    <row r="444" spans="1:34" hidden="1">
      <c r="A444" s="1084" t="s">
        <v>956</v>
      </c>
      <c r="B444" s="1085"/>
      <c r="C444" s="1085"/>
      <c r="D444" s="1085"/>
      <c r="E444" s="1085"/>
      <c r="F444" s="1085"/>
      <c r="G444" s="1085"/>
      <c r="H444" s="1085"/>
      <c r="I444" s="1086"/>
      <c r="J444" s="1067">
        <f>J440+J441+J442+J443</f>
        <v>0</v>
      </c>
      <c r="K444" s="1068"/>
      <c r="L444" s="1068"/>
      <c r="M444" s="1068"/>
      <c r="N444" s="1069"/>
      <c r="O444" s="1067">
        <f>O440+O441+O442+O443</f>
        <v>0</v>
      </c>
      <c r="P444" s="1068"/>
      <c r="Q444" s="1068"/>
      <c r="R444" s="1068"/>
      <c r="S444" s="1069"/>
      <c r="T444" s="1067">
        <f>T440+T441+T442+T443</f>
        <v>0</v>
      </c>
      <c r="U444" s="1068"/>
      <c r="V444" s="1068"/>
      <c r="W444" s="1068"/>
      <c r="X444" s="1069"/>
      <c r="Y444" s="1067">
        <f>Y440+Y441+Y442+Y443</f>
        <v>0</v>
      </c>
      <c r="Z444" s="1068"/>
      <c r="AA444" s="1068"/>
      <c r="AB444" s="1068"/>
      <c r="AC444" s="1069"/>
      <c r="AD444" s="1067">
        <f>J444+O444-T444-Y444</f>
        <v>0</v>
      </c>
      <c r="AE444" s="1068"/>
      <c r="AF444" s="1068"/>
      <c r="AG444" s="1068"/>
      <c r="AH444" s="1069"/>
    </row>
    <row r="445" spans="1:34" hidden="1">
      <c r="A445" s="356"/>
      <c r="B445" s="356"/>
      <c r="C445" s="356"/>
      <c r="D445" s="356"/>
      <c r="E445" s="356"/>
      <c r="F445" s="356"/>
      <c r="G445" s="356"/>
      <c r="H445" s="356"/>
      <c r="I445" s="356"/>
      <c r="J445" s="356"/>
      <c r="K445" s="356"/>
      <c r="L445" s="356"/>
      <c r="M445" s="356"/>
      <c r="N445" s="356"/>
      <c r="O445" s="356"/>
      <c r="P445" s="356"/>
      <c r="Q445" s="356"/>
      <c r="R445" s="356"/>
      <c r="S445" s="356"/>
      <c r="T445" s="356"/>
      <c r="U445" s="356"/>
      <c r="V445" s="356"/>
      <c r="W445" s="356"/>
      <c r="X445" s="356"/>
      <c r="Y445" s="356"/>
      <c r="Z445" s="356"/>
      <c r="AA445" s="356"/>
      <c r="AB445" s="356"/>
      <c r="AC445" s="356"/>
      <c r="AD445" s="356"/>
      <c r="AE445" s="356"/>
      <c r="AF445" s="356"/>
      <c r="AG445" s="356"/>
      <c r="AH445" s="346"/>
    </row>
    <row r="446" spans="1:34">
      <c r="A446" s="254"/>
      <c r="B446" s="254"/>
      <c r="C446" s="254"/>
      <c r="D446" s="254"/>
      <c r="E446" s="254"/>
      <c r="F446" s="254"/>
      <c r="G446" s="254"/>
      <c r="H446" s="254"/>
      <c r="I446" s="254"/>
      <c r="J446" s="254"/>
      <c r="K446" s="254"/>
      <c r="L446" s="254"/>
      <c r="M446" s="254"/>
      <c r="N446" s="254"/>
      <c r="O446" s="254"/>
      <c r="P446" s="254"/>
      <c r="Q446" s="254"/>
      <c r="R446" s="254"/>
      <c r="S446" s="254"/>
      <c r="T446" s="254"/>
      <c r="U446" s="254"/>
      <c r="V446" s="254"/>
      <c r="W446" s="254"/>
      <c r="X446" s="254"/>
      <c r="Y446" s="254"/>
      <c r="Z446" s="254"/>
      <c r="AA446" s="254"/>
      <c r="AB446" s="254"/>
      <c r="AC446" s="254"/>
      <c r="AD446" s="254"/>
      <c r="AE446" s="254"/>
      <c r="AF446" s="254"/>
      <c r="AG446" s="254"/>
      <c r="AH446" s="254"/>
    </row>
    <row r="447" spans="1:34">
      <c r="A447" s="246"/>
      <c r="B447" s="246"/>
      <c r="C447" s="246"/>
      <c r="D447" s="246"/>
      <c r="E447" s="246"/>
      <c r="F447" s="246"/>
      <c r="G447" s="246"/>
      <c r="H447" s="246"/>
      <c r="I447" s="246"/>
      <c r="J447" s="246"/>
      <c r="K447" s="246"/>
      <c r="L447" s="246"/>
      <c r="M447" s="246"/>
      <c r="N447" s="246"/>
      <c r="O447" s="246"/>
      <c r="P447" s="246"/>
      <c r="Q447" s="246"/>
      <c r="R447" s="246"/>
      <c r="S447" s="246"/>
      <c r="T447" s="246"/>
      <c r="U447" s="246"/>
      <c r="V447" s="246"/>
      <c r="W447" s="246"/>
      <c r="X447" s="246"/>
      <c r="Y447" s="246"/>
      <c r="Z447" s="246"/>
      <c r="AA447" s="246"/>
      <c r="AB447" s="246"/>
      <c r="AC447" s="246"/>
      <c r="AD447" s="246"/>
      <c r="AE447" s="246"/>
      <c r="AF447" s="246"/>
      <c r="AG447" s="246"/>
    </row>
    <row r="448" spans="1:34" s="229" customFormat="1">
      <c r="A448" s="230" t="s">
        <v>332</v>
      </c>
      <c r="B448" s="255"/>
      <c r="C448" s="255"/>
      <c r="D448" s="256" t="s">
        <v>957</v>
      </c>
      <c r="E448" s="255"/>
      <c r="F448" s="255"/>
      <c r="G448" s="255"/>
      <c r="H448" s="255"/>
      <c r="I448" s="255"/>
      <c r="J448" s="255"/>
      <c r="K448" s="255"/>
      <c r="L448" s="255"/>
      <c r="M448" s="255"/>
      <c r="N448" s="255"/>
      <c r="O448" s="255"/>
      <c r="P448" s="255"/>
      <c r="Q448" s="255"/>
      <c r="R448" s="255"/>
      <c r="S448" s="255"/>
      <c r="T448" s="255"/>
      <c r="U448" s="255"/>
      <c r="V448" s="255"/>
      <c r="W448" s="255"/>
      <c r="X448" s="255"/>
      <c r="Y448" s="255"/>
      <c r="Z448" s="255"/>
      <c r="AA448" s="255"/>
      <c r="AB448" s="255"/>
      <c r="AC448" s="255"/>
      <c r="AD448" s="255"/>
      <c r="AE448" s="255"/>
      <c r="AF448" s="255"/>
      <c r="AG448" s="255"/>
      <c r="AH448" s="255"/>
    </row>
    <row r="449" spans="1:37" s="229" customFormat="1">
      <c r="A449" s="231"/>
      <c r="B449" s="231"/>
      <c r="C449" s="231"/>
      <c r="D449" s="231"/>
      <c r="E449" s="231"/>
      <c r="F449" s="231"/>
      <c r="G449" s="231"/>
      <c r="H449" s="231"/>
      <c r="I449" s="231"/>
      <c r="J449" s="231"/>
      <c r="K449" s="231"/>
      <c r="L449" s="231"/>
      <c r="M449" s="231"/>
      <c r="N449" s="231"/>
      <c r="O449" s="231"/>
      <c r="P449" s="231"/>
      <c r="Q449" s="231"/>
      <c r="R449" s="231"/>
      <c r="S449" s="231"/>
      <c r="T449" s="231"/>
      <c r="U449" s="231"/>
      <c r="V449" s="231"/>
      <c r="W449" s="231"/>
      <c r="X449" s="231"/>
      <c r="Y449" s="231"/>
      <c r="Z449" s="231"/>
      <c r="AA449" s="231"/>
      <c r="AB449" s="231"/>
      <c r="AC449" s="231"/>
      <c r="AD449" s="231"/>
      <c r="AE449" s="231"/>
      <c r="AF449" s="231"/>
      <c r="AG449" s="231"/>
      <c r="AH449" s="231"/>
    </row>
    <row r="450" spans="1:37">
      <c r="A450" s="1320" t="s">
        <v>1617</v>
      </c>
      <c r="B450" s="1320"/>
      <c r="C450" s="1320"/>
      <c r="D450" s="1320"/>
      <c r="E450" s="1320"/>
      <c r="F450" s="1320"/>
      <c r="G450" s="1320"/>
      <c r="H450" s="1320"/>
      <c r="I450" s="1320"/>
      <c r="J450" s="1320"/>
      <c r="K450" s="1320"/>
      <c r="L450" s="1320"/>
      <c r="M450" s="1320"/>
      <c r="N450" s="1320"/>
      <c r="O450" s="1320"/>
      <c r="P450" s="1320"/>
      <c r="Q450" s="1320"/>
      <c r="R450" s="1320"/>
      <c r="S450" s="1320"/>
      <c r="T450" s="1320"/>
      <c r="U450" s="1320"/>
      <c r="V450" s="1320"/>
      <c r="W450" s="1320"/>
      <c r="X450" s="1320"/>
      <c r="Y450" s="1320"/>
      <c r="Z450" s="1320"/>
      <c r="AA450" s="1320"/>
      <c r="AB450" s="1320"/>
      <c r="AC450" s="1320"/>
      <c r="AD450" s="1320"/>
      <c r="AE450" s="1320"/>
      <c r="AF450" s="1320"/>
      <c r="AG450" s="1320"/>
      <c r="AH450" s="1320"/>
    </row>
    <row r="451" spans="1:37">
      <c r="A451" s="227"/>
      <c r="B451" s="227"/>
      <c r="C451" s="227"/>
      <c r="D451" s="227"/>
      <c r="E451" s="227"/>
      <c r="F451" s="227"/>
      <c r="G451" s="227"/>
      <c r="H451" s="227"/>
      <c r="I451" s="227"/>
      <c r="J451" s="227"/>
      <c r="K451" s="227"/>
      <c r="L451" s="227"/>
      <c r="M451" s="227"/>
      <c r="N451" s="227"/>
      <c r="O451" s="227"/>
      <c r="P451" s="227"/>
      <c r="Q451" s="227"/>
      <c r="R451" s="227"/>
      <c r="S451" s="227"/>
      <c r="T451" s="227"/>
      <c r="U451" s="227"/>
      <c r="V451" s="227"/>
      <c r="W451" s="227"/>
      <c r="X451" s="227"/>
      <c r="Y451" s="227"/>
      <c r="Z451" s="227"/>
      <c r="AA451" s="227"/>
      <c r="AB451" s="227"/>
      <c r="AC451" s="227"/>
      <c r="AD451" s="227"/>
      <c r="AE451" s="227"/>
      <c r="AF451" s="227"/>
      <c r="AG451" s="227"/>
      <c r="AH451" s="227"/>
    </row>
    <row r="452" spans="1:37" s="229" customFormat="1">
      <c r="A452" s="1205"/>
      <c r="B452" s="1205"/>
      <c r="C452" s="1205"/>
      <c r="D452" s="1205"/>
      <c r="E452" s="1205"/>
      <c r="F452" s="1205"/>
      <c r="G452" s="1205"/>
      <c r="H452" s="1205"/>
      <c r="I452" s="1205"/>
      <c r="J452" s="1205"/>
      <c r="K452" s="1205"/>
      <c r="L452" s="1205"/>
      <c r="M452" s="1205"/>
      <c r="N452" s="1205"/>
      <c r="O452" s="1205"/>
      <c r="P452" s="1205"/>
      <c r="Q452" s="1205"/>
      <c r="R452" s="1205"/>
      <c r="S452" s="1205"/>
      <c r="T452" s="1205"/>
      <c r="U452" s="1205"/>
      <c r="V452" s="1205"/>
      <c r="W452" s="1205"/>
      <c r="X452" s="1205"/>
      <c r="Y452" s="1205"/>
      <c r="Z452" s="1205"/>
      <c r="AA452" s="1205"/>
      <c r="AB452" s="1205"/>
      <c r="AC452" s="1205"/>
      <c r="AD452" s="1205"/>
      <c r="AE452" s="1205"/>
      <c r="AF452" s="1205"/>
      <c r="AG452" s="1205"/>
      <c r="AH452" s="1205"/>
    </row>
    <row r="453" spans="1:37">
      <c r="A453" s="227"/>
      <c r="B453" s="227"/>
      <c r="C453" s="227"/>
      <c r="D453" s="227"/>
      <c r="E453" s="227"/>
      <c r="F453" s="227"/>
      <c r="G453" s="227"/>
      <c r="H453" s="227"/>
      <c r="I453" s="227"/>
      <c r="J453" s="227"/>
      <c r="K453" s="227"/>
      <c r="L453" s="227"/>
      <c r="M453" s="227"/>
      <c r="N453" s="227"/>
      <c r="O453" s="227"/>
      <c r="P453" s="227"/>
      <c r="Q453" s="227"/>
      <c r="R453" s="227"/>
      <c r="S453" s="227"/>
      <c r="T453" s="227"/>
      <c r="U453" s="227"/>
      <c r="V453" s="227"/>
      <c r="W453" s="227"/>
      <c r="X453" s="227"/>
      <c r="Y453" s="227"/>
      <c r="Z453" s="227"/>
      <c r="AA453" s="227"/>
      <c r="AB453" s="227"/>
      <c r="AC453" s="227"/>
      <c r="AD453" s="227"/>
      <c r="AE453" s="227"/>
      <c r="AF453" s="227"/>
      <c r="AG453" s="227"/>
      <c r="AH453" s="227"/>
    </row>
    <row r="454" spans="1:37" s="229" customFormat="1">
      <c r="A454" s="230" t="s">
        <v>324</v>
      </c>
      <c r="D454" s="259" t="s">
        <v>966</v>
      </c>
      <c r="E454" s="255"/>
      <c r="F454" s="255"/>
      <c r="G454" s="255"/>
      <c r="H454" s="255"/>
      <c r="I454" s="255"/>
      <c r="J454" s="255"/>
      <c r="K454" s="255"/>
      <c r="L454" s="255"/>
      <c r="M454" s="255"/>
      <c r="N454" s="255"/>
      <c r="O454" s="255"/>
      <c r="P454" s="255"/>
      <c r="Q454" s="255"/>
      <c r="R454" s="255"/>
      <c r="S454" s="255"/>
      <c r="T454" s="255"/>
      <c r="U454" s="255"/>
      <c r="V454" s="255"/>
      <c r="W454" s="255"/>
      <c r="X454" s="255"/>
      <c r="Y454" s="255"/>
      <c r="Z454" s="255"/>
      <c r="AA454" s="255"/>
      <c r="AB454" s="255"/>
      <c r="AC454" s="255"/>
      <c r="AD454" s="255"/>
      <c r="AE454" s="255"/>
      <c r="AF454" s="255"/>
      <c r="AG454" s="255"/>
      <c r="AH454" s="255"/>
      <c r="AI454" s="255"/>
      <c r="AJ454" s="255"/>
      <c r="AK454" s="255"/>
    </row>
    <row r="455" spans="1:37" s="229" customFormat="1">
      <c r="A455" s="231"/>
      <c r="B455" s="231"/>
      <c r="C455" s="231"/>
      <c r="D455" s="231"/>
      <c r="E455" s="231"/>
      <c r="F455" s="231"/>
      <c r="G455" s="231"/>
      <c r="H455" s="231"/>
      <c r="I455" s="231"/>
      <c r="J455" s="231"/>
      <c r="K455" s="231"/>
      <c r="L455" s="231"/>
      <c r="M455" s="231"/>
      <c r="N455" s="231"/>
      <c r="O455" s="231"/>
      <c r="P455" s="231"/>
      <c r="Q455" s="231"/>
      <c r="R455" s="231"/>
      <c r="S455" s="231"/>
      <c r="T455" s="231"/>
      <c r="U455" s="231"/>
      <c r="V455" s="231"/>
      <c r="W455" s="231"/>
      <c r="X455" s="231"/>
      <c r="Y455" s="231"/>
      <c r="Z455" s="231"/>
      <c r="AA455" s="231"/>
      <c r="AB455" s="231"/>
      <c r="AC455" s="231"/>
      <c r="AD455" s="231"/>
      <c r="AE455" s="231"/>
      <c r="AF455" s="231"/>
      <c r="AG455" s="231"/>
      <c r="AH455" s="231"/>
    </row>
    <row r="456" spans="1:37">
      <c r="A456" s="1228" t="s">
        <v>1598</v>
      </c>
      <c r="B456" s="1297"/>
      <c r="C456" s="1297"/>
      <c r="D456" s="1297"/>
      <c r="E456" s="1297"/>
      <c r="F456" s="1297"/>
      <c r="G456" s="1297"/>
      <c r="H456" s="1297"/>
      <c r="I456" s="1297"/>
      <c r="J456" s="1297"/>
      <c r="K456" s="1297"/>
      <c r="L456" s="1297"/>
      <c r="M456" s="1297"/>
      <c r="N456" s="1297"/>
      <c r="O456" s="1297"/>
      <c r="P456" s="1297"/>
      <c r="Q456" s="1297"/>
      <c r="R456" s="1297"/>
      <c r="S456" s="1297"/>
      <c r="T456" s="1297"/>
      <c r="U456" s="1297"/>
      <c r="V456" s="1297"/>
      <c r="W456" s="1297"/>
      <c r="X456" s="1297"/>
      <c r="Y456" s="1297"/>
      <c r="Z456" s="1297"/>
      <c r="AA456" s="1297"/>
      <c r="AB456" s="1297"/>
      <c r="AC456" s="1297"/>
      <c r="AD456" s="1297"/>
      <c r="AE456" s="1297"/>
      <c r="AF456" s="1297"/>
      <c r="AG456" s="1297"/>
      <c r="AH456" s="1297"/>
    </row>
    <row r="457" spans="1:37">
      <c r="A457" s="227"/>
      <c r="B457" s="227"/>
      <c r="C457" s="227"/>
      <c r="D457" s="227"/>
      <c r="E457" s="227"/>
      <c r="F457" s="227"/>
      <c r="G457" s="227"/>
      <c r="H457" s="227"/>
      <c r="I457" s="227"/>
      <c r="J457" s="227"/>
      <c r="K457" s="227"/>
      <c r="L457" s="227"/>
      <c r="M457" s="227"/>
      <c r="N457" s="227"/>
      <c r="O457" s="227"/>
      <c r="P457" s="227"/>
      <c r="Q457" s="227"/>
      <c r="R457" s="227"/>
      <c r="S457" s="227"/>
      <c r="T457" s="227"/>
      <c r="U457" s="227"/>
      <c r="V457" s="227"/>
      <c r="W457" s="227"/>
      <c r="X457" s="227"/>
      <c r="Y457" s="227"/>
      <c r="Z457" s="227"/>
      <c r="AA457" s="227"/>
      <c r="AB457" s="227"/>
      <c r="AC457" s="227"/>
      <c r="AD457" s="227"/>
      <c r="AE457" s="227"/>
      <c r="AF457" s="227"/>
      <c r="AG457" s="227"/>
      <c r="AH457" s="227"/>
    </row>
    <row r="459" spans="1:37" s="229" customFormat="1">
      <c r="A459" s="230" t="s">
        <v>326</v>
      </c>
      <c r="D459" s="232" t="s">
        <v>967</v>
      </c>
      <c r="E459" s="233"/>
      <c r="F459" s="233"/>
      <c r="G459" s="233"/>
      <c r="H459" s="233"/>
      <c r="I459" s="233"/>
      <c r="J459" s="233"/>
      <c r="K459" s="233"/>
      <c r="L459" s="233"/>
      <c r="M459" s="233"/>
      <c r="N459" s="233"/>
      <c r="O459" s="233"/>
      <c r="P459" s="233"/>
      <c r="Q459" s="233"/>
      <c r="R459" s="233"/>
      <c r="S459" s="233"/>
      <c r="T459" s="233"/>
      <c r="U459" s="233"/>
      <c r="V459" s="233"/>
      <c r="W459" s="233"/>
      <c r="X459" s="233"/>
      <c r="Y459" s="233"/>
      <c r="Z459" s="233"/>
      <c r="AA459" s="233"/>
      <c r="AB459" s="233"/>
      <c r="AC459" s="233"/>
      <c r="AD459" s="233"/>
      <c r="AE459" s="233"/>
      <c r="AF459" s="233"/>
      <c r="AG459" s="233"/>
      <c r="AH459" s="233"/>
      <c r="AI459" s="233"/>
      <c r="AJ459" s="233"/>
      <c r="AK459" s="233"/>
    </row>
    <row r="460" spans="1:37" s="229" customFormat="1">
      <c r="A460" s="231"/>
      <c r="B460" s="231"/>
      <c r="C460" s="231"/>
      <c r="D460" s="231"/>
      <c r="E460" s="231"/>
      <c r="F460" s="231"/>
      <c r="G460" s="231"/>
      <c r="H460" s="231"/>
      <c r="I460" s="231"/>
      <c r="J460" s="231"/>
      <c r="K460" s="231"/>
      <c r="L460" s="231"/>
      <c r="M460" s="231"/>
      <c r="N460" s="231"/>
      <c r="O460" s="231"/>
      <c r="P460" s="231"/>
      <c r="Q460" s="231"/>
      <c r="R460" s="231"/>
      <c r="S460" s="231"/>
      <c r="T460" s="231"/>
      <c r="U460" s="231"/>
      <c r="V460" s="231"/>
      <c r="W460" s="231"/>
      <c r="X460" s="231"/>
      <c r="Y460" s="231"/>
      <c r="Z460" s="231"/>
      <c r="AA460" s="231"/>
      <c r="AB460" s="231"/>
      <c r="AC460" s="231"/>
      <c r="AD460" s="231"/>
      <c r="AE460" s="231"/>
      <c r="AF460" s="231"/>
      <c r="AG460" s="231"/>
      <c r="AH460" s="231"/>
    </row>
    <row r="461" spans="1:37">
      <c r="A461" s="1320" t="s">
        <v>968</v>
      </c>
      <c r="B461" s="1229"/>
      <c r="C461" s="1229"/>
      <c r="D461" s="1229"/>
      <c r="E461" s="1229"/>
      <c r="F461" s="1229"/>
      <c r="G461" s="1229"/>
      <c r="H461" s="1229"/>
      <c r="I461" s="1229"/>
      <c r="J461" s="1229"/>
      <c r="K461" s="1229"/>
      <c r="L461" s="1229"/>
      <c r="M461" s="1229"/>
      <c r="N461" s="1229"/>
      <c r="O461" s="1229"/>
      <c r="P461" s="1229"/>
      <c r="Q461" s="1229"/>
      <c r="R461" s="1229"/>
      <c r="S461" s="1229"/>
      <c r="T461" s="1229"/>
      <c r="U461" s="1229"/>
      <c r="V461" s="1229"/>
      <c r="W461" s="1229"/>
      <c r="X461" s="1229"/>
      <c r="Y461" s="1229"/>
      <c r="Z461" s="1229"/>
      <c r="AA461" s="1229"/>
      <c r="AB461" s="1229"/>
      <c r="AC461" s="1229"/>
      <c r="AD461" s="1229"/>
      <c r="AE461" s="1229"/>
      <c r="AF461" s="1229"/>
      <c r="AG461" s="1229"/>
      <c r="AH461" s="1229"/>
    </row>
    <row r="462" spans="1:37">
      <c r="A462" s="227"/>
      <c r="B462" s="227"/>
      <c r="C462" s="227"/>
      <c r="D462" s="227"/>
      <c r="E462" s="227"/>
      <c r="F462" s="227"/>
      <c r="G462" s="227"/>
      <c r="H462" s="227"/>
      <c r="I462" s="227"/>
      <c r="J462" s="227"/>
      <c r="K462" s="227"/>
      <c r="L462" s="227"/>
      <c r="M462" s="227"/>
      <c r="N462" s="227"/>
      <c r="O462" s="227"/>
      <c r="P462" s="227"/>
      <c r="Q462" s="227"/>
      <c r="R462" s="227"/>
      <c r="S462" s="227"/>
      <c r="T462" s="227"/>
      <c r="U462" s="227"/>
      <c r="V462" s="227"/>
      <c r="W462" s="227"/>
      <c r="X462" s="227"/>
      <c r="Y462" s="227"/>
      <c r="Z462" s="227"/>
      <c r="AA462" s="227"/>
      <c r="AB462" s="227"/>
      <c r="AC462" s="227"/>
      <c r="AD462" s="227"/>
      <c r="AE462" s="227"/>
      <c r="AF462" s="227"/>
      <c r="AG462" s="227"/>
      <c r="AH462" s="227"/>
    </row>
    <row r="463" spans="1:37">
      <c r="A463" s="260"/>
      <c r="B463" s="260"/>
      <c r="C463" s="260"/>
      <c r="D463" s="260"/>
      <c r="E463" s="260"/>
      <c r="F463" s="260"/>
      <c r="G463" s="260"/>
      <c r="H463" s="260"/>
      <c r="I463" s="260"/>
      <c r="J463" s="260"/>
      <c r="K463" s="260"/>
      <c r="L463" s="260"/>
      <c r="M463" s="260"/>
      <c r="N463" s="260"/>
      <c r="O463" s="260"/>
      <c r="P463" s="260"/>
      <c r="Q463" s="260"/>
      <c r="R463" s="260"/>
      <c r="S463" s="260"/>
      <c r="T463" s="260"/>
      <c r="U463" s="260"/>
      <c r="V463" s="260"/>
      <c r="W463" s="260"/>
      <c r="X463" s="260"/>
      <c r="Y463" s="260"/>
      <c r="Z463" s="260"/>
      <c r="AA463" s="260"/>
      <c r="AB463" s="260"/>
      <c r="AC463" s="260"/>
      <c r="AD463" s="260"/>
      <c r="AE463" s="260"/>
      <c r="AF463" s="260"/>
      <c r="AG463" s="260"/>
      <c r="AH463" s="260"/>
    </row>
    <row r="464" spans="1:37">
      <c r="A464" s="1297" t="s">
        <v>974</v>
      </c>
      <c r="B464" s="1229"/>
      <c r="C464" s="1229"/>
      <c r="D464" s="1229"/>
      <c r="E464" s="1229"/>
      <c r="F464" s="1229"/>
      <c r="G464" s="1229"/>
      <c r="H464" s="1229"/>
      <c r="I464" s="1229"/>
      <c r="J464" s="1229"/>
      <c r="K464" s="1229"/>
      <c r="L464" s="1229"/>
      <c r="M464" s="1229"/>
      <c r="N464" s="1229"/>
      <c r="O464" s="1229"/>
      <c r="P464" s="1229"/>
      <c r="Q464" s="1229"/>
      <c r="R464" s="1229"/>
      <c r="S464" s="1229"/>
      <c r="T464" s="1229"/>
      <c r="U464" s="1229"/>
      <c r="V464" s="1229"/>
      <c r="W464" s="1229"/>
      <c r="X464" s="1229"/>
      <c r="Y464" s="1229"/>
      <c r="Z464" s="1229"/>
      <c r="AA464" s="1229"/>
      <c r="AB464" s="1229"/>
      <c r="AC464" s="1229"/>
      <c r="AD464" s="1229"/>
      <c r="AE464" s="1229"/>
      <c r="AF464" s="1229"/>
      <c r="AG464" s="1229"/>
      <c r="AH464" s="1229"/>
    </row>
    <row r="465" spans="1:36">
      <c r="A465" s="227"/>
      <c r="B465" s="227"/>
      <c r="C465" s="227"/>
      <c r="D465" s="227"/>
      <c r="E465" s="227"/>
      <c r="F465" s="227"/>
      <c r="G465" s="227"/>
      <c r="H465" s="227"/>
      <c r="I465" s="227"/>
      <c r="J465" s="227"/>
      <c r="K465" s="227"/>
      <c r="L465" s="227"/>
      <c r="M465" s="227"/>
      <c r="N465" s="227"/>
      <c r="O465" s="227"/>
      <c r="P465" s="227"/>
      <c r="Q465" s="227"/>
      <c r="R465" s="227"/>
      <c r="S465" s="227"/>
      <c r="T465" s="227"/>
      <c r="U465" s="227"/>
      <c r="V465" s="227"/>
      <c r="W465" s="227"/>
      <c r="X465" s="227"/>
      <c r="Y465" s="227"/>
      <c r="Z465" s="227"/>
      <c r="AA465" s="227"/>
      <c r="AB465" s="227"/>
      <c r="AC465" s="227"/>
      <c r="AD465" s="227"/>
      <c r="AE465" s="227"/>
      <c r="AF465" s="227"/>
      <c r="AG465" s="227"/>
      <c r="AH465" s="227"/>
    </row>
    <row r="466" spans="1:36">
      <c r="A466" s="1197" t="s">
        <v>826</v>
      </c>
      <c r="B466" s="1197"/>
      <c r="C466" s="1197"/>
      <c r="D466" s="1197"/>
      <c r="E466" s="1197"/>
      <c r="F466" s="1197"/>
      <c r="G466" s="1197"/>
      <c r="H466" s="1197"/>
      <c r="I466" s="1197"/>
      <c r="J466" s="1197"/>
      <c r="K466" s="1197" t="s">
        <v>975</v>
      </c>
      <c r="L466" s="1197"/>
      <c r="M466" s="1197"/>
      <c r="N466" s="1197"/>
      <c r="O466" s="1197"/>
      <c r="P466" s="1197"/>
      <c r="Q466" s="1197"/>
      <c r="R466" s="1197"/>
      <c r="S466" s="1197" t="s">
        <v>976</v>
      </c>
      <c r="T466" s="1197"/>
      <c r="U466" s="1197"/>
      <c r="V466" s="1197"/>
      <c r="W466" s="1197"/>
      <c r="X466" s="1197"/>
      <c r="Y466" s="1197"/>
      <c r="Z466" s="1197"/>
      <c r="AA466" s="1197" t="s">
        <v>973</v>
      </c>
      <c r="AB466" s="1197"/>
      <c r="AC466" s="1197"/>
      <c r="AD466" s="1197"/>
      <c r="AE466" s="1197"/>
      <c r="AF466" s="1197"/>
      <c r="AG466" s="1197"/>
      <c r="AH466" s="1197"/>
    </row>
    <row r="467" spans="1:36">
      <c r="A467" s="1278" t="s">
        <v>977</v>
      </c>
      <c r="B467" s="1278"/>
      <c r="C467" s="1278"/>
      <c r="D467" s="1278"/>
      <c r="E467" s="1278"/>
      <c r="F467" s="1278"/>
      <c r="G467" s="1278"/>
      <c r="H467" s="1278"/>
      <c r="I467" s="1278"/>
      <c r="J467" s="1278"/>
      <c r="K467" s="1278"/>
      <c r="L467" s="1278"/>
      <c r="M467" s="1278"/>
      <c r="N467" s="1278"/>
      <c r="O467" s="1278"/>
      <c r="P467" s="1278"/>
      <c r="Q467" s="1278"/>
      <c r="R467" s="1278"/>
      <c r="S467" s="1278"/>
      <c r="T467" s="1278"/>
      <c r="U467" s="1278"/>
      <c r="V467" s="1278"/>
      <c r="W467" s="1278"/>
      <c r="X467" s="1278"/>
      <c r="Y467" s="1278"/>
      <c r="Z467" s="1278"/>
      <c r="AA467" s="1278"/>
      <c r="AB467" s="1278"/>
      <c r="AC467" s="1278"/>
      <c r="AD467" s="1278"/>
      <c r="AE467" s="1278"/>
      <c r="AF467" s="1278"/>
      <c r="AG467" s="1278"/>
      <c r="AH467" s="1278"/>
    </row>
    <row r="468" spans="1:36">
      <c r="A468" s="1279" t="s">
        <v>969</v>
      </c>
      <c r="B468" s="1279"/>
      <c r="C468" s="1279"/>
      <c r="D468" s="1279"/>
      <c r="E468" s="1279"/>
      <c r="F468" s="1279"/>
      <c r="G468" s="1279"/>
      <c r="H468" s="1279"/>
      <c r="I468" s="1279"/>
      <c r="J468" s="1279"/>
      <c r="K468" s="1194"/>
      <c r="L468" s="1194"/>
      <c r="M468" s="1194"/>
      <c r="N468" s="1194"/>
      <c r="O468" s="1194"/>
      <c r="P468" s="1194"/>
      <c r="Q468" s="1194"/>
      <c r="R468" s="1194"/>
      <c r="S468" s="1194"/>
      <c r="T468" s="1194"/>
      <c r="U468" s="1194"/>
      <c r="V468" s="1194"/>
      <c r="W468" s="1194"/>
      <c r="X468" s="1194"/>
      <c r="Y468" s="1194"/>
      <c r="Z468" s="1194"/>
      <c r="AA468" s="1194">
        <f>K468+S468</f>
        <v>0</v>
      </c>
      <c r="AB468" s="1194"/>
      <c r="AC468" s="1194"/>
      <c r="AD468" s="1194"/>
      <c r="AE468" s="1194"/>
      <c r="AF468" s="1194"/>
      <c r="AG468" s="1194"/>
      <c r="AH468" s="1194"/>
    </row>
    <row r="469" spans="1:36">
      <c r="A469" s="1279"/>
      <c r="B469" s="1279"/>
      <c r="C469" s="1279"/>
      <c r="D469" s="1279"/>
      <c r="E469" s="1279"/>
      <c r="F469" s="1279"/>
      <c r="G469" s="1279"/>
      <c r="H469" s="1279"/>
      <c r="I469" s="1279"/>
      <c r="J469" s="1279"/>
      <c r="K469" s="1194"/>
      <c r="L469" s="1194"/>
      <c r="M469" s="1194"/>
      <c r="N469" s="1194"/>
      <c r="O469" s="1194"/>
      <c r="P469" s="1194"/>
      <c r="Q469" s="1194"/>
      <c r="R469" s="1194"/>
      <c r="S469" s="1194"/>
      <c r="T469" s="1194"/>
      <c r="U469" s="1194"/>
      <c r="V469" s="1194"/>
      <c r="W469" s="1194"/>
      <c r="X469" s="1194"/>
      <c r="Y469" s="1194"/>
      <c r="Z469" s="1194"/>
      <c r="AA469" s="1194"/>
      <c r="AB469" s="1194"/>
      <c r="AC469" s="1194"/>
      <c r="AD469" s="1194"/>
      <c r="AE469" s="1194"/>
      <c r="AF469" s="1194"/>
      <c r="AG469" s="1194"/>
      <c r="AH469" s="1194"/>
      <c r="AI469" s="228" t="str">
        <f>IF(ROUND(AA468-[1]A!D92,0)=0,"","CHYBA")</f>
        <v/>
      </c>
      <c r="AJ469" s="243"/>
    </row>
    <row r="470" spans="1:36" s="229" customFormat="1">
      <c r="A470" s="1315" t="s">
        <v>978</v>
      </c>
      <c r="B470" s="1315"/>
      <c r="C470" s="1315"/>
      <c r="D470" s="1315"/>
      <c r="E470" s="1315"/>
      <c r="F470" s="1315"/>
      <c r="G470" s="1315"/>
      <c r="H470" s="1315"/>
      <c r="I470" s="1315"/>
      <c r="J470" s="1315"/>
      <c r="K470" s="1204"/>
      <c r="L470" s="1204"/>
      <c r="M470" s="1204"/>
      <c r="N470" s="1204"/>
      <c r="O470" s="1204"/>
      <c r="P470" s="1204"/>
      <c r="Q470" s="1204"/>
      <c r="R470" s="1204"/>
      <c r="S470" s="1204"/>
      <c r="T470" s="1204"/>
      <c r="U470" s="1204"/>
      <c r="V470" s="1204"/>
      <c r="W470" s="1204"/>
      <c r="X470" s="1204"/>
      <c r="Y470" s="1204"/>
      <c r="Z470" s="1204"/>
      <c r="AA470" s="1204">
        <f>K470+S470</f>
        <v>0</v>
      </c>
      <c r="AB470" s="1204"/>
      <c r="AC470" s="1204"/>
      <c r="AD470" s="1204"/>
      <c r="AE470" s="1204"/>
      <c r="AF470" s="1204"/>
      <c r="AG470" s="1204"/>
      <c r="AH470" s="1204"/>
    </row>
    <row r="471" spans="1:36" s="229" customFormat="1">
      <c r="A471" s="1315"/>
      <c r="B471" s="1315"/>
      <c r="C471" s="1315"/>
      <c r="D471" s="1315"/>
      <c r="E471" s="1315"/>
      <c r="F471" s="1315"/>
      <c r="G471" s="1315"/>
      <c r="H471" s="1315"/>
      <c r="I471" s="1315"/>
      <c r="J471" s="1315"/>
      <c r="K471" s="1204"/>
      <c r="L471" s="1204"/>
      <c r="M471" s="1204"/>
      <c r="N471" s="1204"/>
      <c r="O471" s="1204"/>
      <c r="P471" s="1204"/>
      <c r="Q471" s="1204"/>
      <c r="R471" s="1204"/>
      <c r="S471" s="1204"/>
      <c r="T471" s="1204"/>
      <c r="U471" s="1204"/>
      <c r="V471" s="1204"/>
      <c r="W471" s="1204"/>
      <c r="X471" s="1204"/>
      <c r="Y471" s="1204"/>
      <c r="Z471" s="1204"/>
      <c r="AA471" s="1204"/>
      <c r="AB471" s="1204"/>
      <c r="AC471" s="1204"/>
      <c r="AD471" s="1204"/>
      <c r="AE471" s="1204"/>
      <c r="AF471" s="1204"/>
      <c r="AG471" s="1204"/>
      <c r="AH471" s="1204"/>
      <c r="AI471" s="229" t="str">
        <f>IF(ROUND(AA470-[1]A!D105,0)=0,"","CHYBA")</f>
        <v/>
      </c>
      <c r="AJ471" s="243"/>
    </row>
    <row r="472" spans="1:36">
      <c r="A472" s="1279" t="s">
        <v>970</v>
      </c>
      <c r="B472" s="1279"/>
      <c r="C472" s="1279"/>
      <c r="D472" s="1279"/>
      <c r="E472" s="1279"/>
      <c r="F472" s="1279"/>
      <c r="G472" s="1279"/>
      <c r="H472" s="1279"/>
      <c r="I472" s="1279"/>
      <c r="J472" s="1279"/>
      <c r="K472" s="1194"/>
      <c r="L472" s="1194"/>
      <c r="M472" s="1194"/>
      <c r="N472" s="1194"/>
      <c r="O472" s="1194"/>
      <c r="P472" s="1194"/>
      <c r="Q472" s="1194"/>
      <c r="R472" s="1194"/>
      <c r="S472" s="1194"/>
      <c r="T472" s="1194"/>
      <c r="U472" s="1194"/>
      <c r="V472" s="1194"/>
      <c r="W472" s="1194"/>
      <c r="X472" s="1194"/>
      <c r="Y472" s="1194"/>
      <c r="Z472" s="1194"/>
      <c r="AA472" s="1194">
        <f>K472+S472</f>
        <v>0</v>
      </c>
      <c r="AB472" s="1194"/>
      <c r="AC472" s="1194"/>
      <c r="AD472" s="1194"/>
      <c r="AE472" s="1194"/>
      <c r="AF472" s="1194"/>
      <c r="AG472" s="1194"/>
      <c r="AH472" s="1194"/>
    </row>
    <row r="473" spans="1:36">
      <c r="A473" s="1279"/>
      <c r="B473" s="1279"/>
      <c r="C473" s="1279"/>
      <c r="D473" s="1279"/>
      <c r="E473" s="1279"/>
      <c r="F473" s="1279"/>
      <c r="G473" s="1279"/>
      <c r="H473" s="1279"/>
      <c r="I473" s="1279"/>
      <c r="J473" s="1279"/>
      <c r="K473" s="1194"/>
      <c r="L473" s="1194"/>
      <c r="M473" s="1194"/>
      <c r="N473" s="1194"/>
      <c r="O473" s="1194"/>
      <c r="P473" s="1194"/>
      <c r="Q473" s="1194"/>
      <c r="R473" s="1194"/>
      <c r="S473" s="1194"/>
      <c r="T473" s="1194"/>
      <c r="U473" s="1194"/>
      <c r="V473" s="1194"/>
      <c r="W473" s="1194"/>
      <c r="X473" s="1194"/>
      <c r="Y473" s="1194"/>
      <c r="Z473" s="1194"/>
      <c r="AA473" s="1194"/>
      <c r="AB473" s="1194"/>
      <c r="AC473" s="1194"/>
      <c r="AD473" s="1194"/>
      <c r="AE473" s="1194"/>
      <c r="AF473" s="1194"/>
      <c r="AG473" s="1194"/>
      <c r="AH473" s="1194"/>
      <c r="AI473" s="228" t="str">
        <f>IF(ROUND(AA472-[1]A!D107,0)=0,"","CHYBA")</f>
        <v/>
      </c>
      <c r="AJ473" s="243"/>
    </row>
    <row r="474" spans="1:36">
      <c r="A474" s="1279" t="s">
        <v>971</v>
      </c>
      <c r="B474" s="1279"/>
      <c r="C474" s="1279"/>
      <c r="D474" s="1279"/>
      <c r="E474" s="1279"/>
      <c r="F474" s="1279"/>
      <c r="G474" s="1279"/>
      <c r="H474" s="1279"/>
      <c r="I474" s="1279"/>
      <c r="J474" s="1279"/>
      <c r="K474" s="1194"/>
      <c r="L474" s="1194"/>
      <c r="M474" s="1194"/>
      <c r="N474" s="1194"/>
      <c r="O474" s="1194"/>
      <c r="P474" s="1194"/>
      <c r="Q474" s="1194"/>
      <c r="R474" s="1194"/>
      <c r="S474" s="1194"/>
      <c r="T474" s="1194"/>
      <c r="U474" s="1194"/>
      <c r="V474" s="1194"/>
      <c r="W474" s="1194"/>
      <c r="X474" s="1194"/>
      <c r="Y474" s="1194"/>
      <c r="Z474" s="1194"/>
      <c r="AA474" s="1194">
        <f>K474+S474</f>
        <v>0</v>
      </c>
      <c r="AB474" s="1194"/>
      <c r="AC474" s="1194"/>
      <c r="AD474" s="1194"/>
      <c r="AE474" s="1194"/>
      <c r="AF474" s="1194"/>
      <c r="AG474" s="1194"/>
      <c r="AH474" s="1194"/>
    </row>
    <row r="475" spans="1:36">
      <c r="A475" s="1279"/>
      <c r="B475" s="1279"/>
      <c r="C475" s="1279"/>
      <c r="D475" s="1279"/>
      <c r="E475" s="1279"/>
      <c r="F475" s="1279"/>
      <c r="G475" s="1279"/>
      <c r="H475" s="1279"/>
      <c r="I475" s="1279"/>
      <c r="J475" s="1279"/>
      <c r="K475" s="1194"/>
      <c r="L475" s="1194"/>
      <c r="M475" s="1194"/>
      <c r="N475" s="1194"/>
      <c r="O475" s="1194"/>
      <c r="P475" s="1194"/>
      <c r="Q475" s="1194"/>
      <c r="R475" s="1194"/>
      <c r="S475" s="1194"/>
      <c r="T475" s="1194"/>
      <c r="U475" s="1194"/>
      <c r="V475" s="1194"/>
      <c r="W475" s="1194"/>
      <c r="X475" s="1194"/>
      <c r="Y475" s="1194"/>
      <c r="Z475" s="1194"/>
      <c r="AA475" s="1194"/>
      <c r="AB475" s="1194"/>
      <c r="AC475" s="1194"/>
      <c r="AD475" s="1194"/>
      <c r="AE475" s="1194"/>
      <c r="AF475" s="1194"/>
      <c r="AG475" s="1194"/>
      <c r="AH475" s="1194"/>
      <c r="AI475" s="228" t="str">
        <f>IF(ROUND(AA474-[1]A!D109,0)=0,"","CHYBA")</f>
        <v/>
      </c>
      <c r="AJ475" s="243"/>
    </row>
    <row r="476" spans="1:36">
      <c r="A476" s="1279" t="s">
        <v>972</v>
      </c>
      <c r="B476" s="1279"/>
      <c r="C476" s="1279"/>
      <c r="D476" s="1279"/>
      <c r="E476" s="1279"/>
      <c r="F476" s="1279"/>
      <c r="G476" s="1279"/>
      <c r="H476" s="1279"/>
      <c r="I476" s="1279"/>
      <c r="J476" s="1279"/>
      <c r="K476" s="1194"/>
      <c r="L476" s="1194"/>
      <c r="M476" s="1194"/>
      <c r="N476" s="1194"/>
      <c r="O476" s="1194"/>
      <c r="P476" s="1194"/>
      <c r="Q476" s="1194"/>
      <c r="R476" s="1194"/>
      <c r="S476" s="1194"/>
      <c r="T476" s="1194"/>
      <c r="U476" s="1194"/>
      <c r="V476" s="1194"/>
      <c r="W476" s="1194"/>
      <c r="X476" s="1194"/>
      <c r="Y476" s="1194"/>
      <c r="Z476" s="1194"/>
      <c r="AA476" s="1194">
        <f>K476+S476</f>
        <v>0</v>
      </c>
      <c r="AB476" s="1194"/>
      <c r="AC476" s="1194"/>
      <c r="AD476" s="1194"/>
      <c r="AE476" s="1194"/>
      <c r="AF476" s="1194"/>
      <c r="AG476" s="1194"/>
      <c r="AH476" s="1194"/>
    </row>
    <row r="477" spans="1:36">
      <c r="A477" s="1279"/>
      <c r="B477" s="1279"/>
      <c r="C477" s="1279"/>
      <c r="D477" s="1279"/>
      <c r="E477" s="1279"/>
      <c r="F477" s="1279"/>
      <c r="G477" s="1279"/>
      <c r="H477" s="1279"/>
      <c r="I477" s="1279"/>
      <c r="J477" s="1279"/>
      <c r="K477" s="1194"/>
      <c r="L477" s="1194"/>
      <c r="M477" s="1194"/>
      <c r="N477" s="1194"/>
      <c r="O477" s="1194"/>
      <c r="P477" s="1194"/>
      <c r="Q477" s="1194"/>
      <c r="R477" s="1194"/>
      <c r="S477" s="1194"/>
      <c r="T477" s="1194"/>
      <c r="U477" s="1194"/>
      <c r="V477" s="1194"/>
      <c r="W477" s="1194"/>
      <c r="X477" s="1194"/>
      <c r="Y477" s="1194"/>
      <c r="Z477" s="1194"/>
      <c r="AA477" s="1194"/>
      <c r="AB477" s="1194"/>
      <c r="AC477" s="1194"/>
      <c r="AD477" s="1194"/>
      <c r="AE477" s="1194"/>
      <c r="AF477" s="1194"/>
      <c r="AG477" s="1194"/>
      <c r="AH477" s="1194"/>
      <c r="AI477" s="228" t="str">
        <f>IF(ROUND(AA476-[1]A!D113,0)=0,"","CHYBA")</f>
        <v/>
      </c>
      <c r="AJ477" s="243"/>
    </row>
    <row r="478" spans="1:36">
      <c r="A478" s="1278" t="s">
        <v>979</v>
      </c>
      <c r="B478" s="1278"/>
      <c r="C478" s="1278"/>
      <c r="D478" s="1278"/>
      <c r="E478" s="1278"/>
      <c r="F478" s="1278"/>
      <c r="G478" s="1278"/>
      <c r="H478" s="1278"/>
      <c r="I478" s="1278"/>
      <c r="J478" s="1278"/>
      <c r="K478" s="1187">
        <f>SUM(K468:R477)</f>
        <v>0</v>
      </c>
      <c r="L478" s="1187"/>
      <c r="M478" s="1187"/>
      <c r="N478" s="1187"/>
      <c r="O478" s="1187"/>
      <c r="P478" s="1187"/>
      <c r="Q478" s="1187"/>
      <c r="R478" s="1187"/>
      <c r="S478" s="1187">
        <f>SUM(S468:Z477)</f>
        <v>0</v>
      </c>
      <c r="T478" s="1187"/>
      <c r="U478" s="1187"/>
      <c r="V478" s="1187"/>
      <c r="W478" s="1187"/>
      <c r="X478" s="1187"/>
      <c r="Y478" s="1187"/>
      <c r="Z478" s="1187"/>
      <c r="AA478" s="1187">
        <f>SUM(AA468:AH477)</f>
        <v>0</v>
      </c>
      <c r="AB478" s="1187"/>
      <c r="AC478" s="1187"/>
      <c r="AD478" s="1187"/>
      <c r="AE478" s="1187"/>
      <c r="AF478" s="1187"/>
      <c r="AG478" s="1187"/>
      <c r="AH478" s="1187"/>
    </row>
    <row r="479" spans="1:36">
      <c r="A479" s="1278"/>
      <c r="B479" s="1278"/>
      <c r="C479" s="1278"/>
      <c r="D479" s="1278"/>
      <c r="E479" s="1278"/>
      <c r="F479" s="1278"/>
      <c r="G479" s="1278"/>
      <c r="H479" s="1278"/>
      <c r="I479" s="1278"/>
      <c r="J479" s="1278"/>
      <c r="K479" s="1187"/>
      <c r="L479" s="1187"/>
      <c r="M479" s="1187"/>
      <c r="N479" s="1187"/>
      <c r="O479" s="1187"/>
      <c r="P479" s="1187"/>
      <c r="Q479" s="1187"/>
      <c r="R479" s="1187"/>
      <c r="S479" s="1187"/>
      <c r="T479" s="1187"/>
      <c r="U479" s="1187"/>
      <c r="V479" s="1187"/>
      <c r="W479" s="1187"/>
      <c r="X479" s="1187"/>
      <c r="Y479" s="1187"/>
      <c r="Z479" s="1187"/>
      <c r="AA479" s="1187"/>
      <c r="AB479" s="1187"/>
      <c r="AC479" s="1187"/>
      <c r="AD479" s="1187"/>
      <c r="AE479" s="1187"/>
      <c r="AF479" s="1187"/>
      <c r="AG479" s="1187"/>
      <c r="AH479" s="1187"/>
      <c r="AI479" s="228" t="str">
        <f>IF(ROUND(AA478-[1]A!D90+[1]A!D103+[1]A!D111+[1]A!D115,0)=0,"","CHYBA")</f>
        <v/>
      </c>
      <c r="AJ479" s="243"/>
    </row>
    <row r="480" spans="1:36">
      <c r="A480" s="1317" t="s">
        <v>980</v>
      </c>
      <c r="B480" s="1318"/>
      <c r="C480" s="1318"/>
      <c r="D480" s="1318"/>
      <c r="E480" s="1318"/>
      <c r="F480" s="1318"/>
      <c r="G480" s="1318"/>
      <c r="H480" s="1318"/>
      <c r="I480" s="1318"/>
      <c r="J480" s="1318"/>
      <c r="K480" s="1318"/>
      <c r="L480" s="1318"/>
      <c r="M480" s="1318"/>
      <c r="N480" s="1318"/>
      <c r="O480" s="1318"/>
      <c r="P480" s="1318"/>
      <c r="Q480" s="1318"/>
      <c r="R480" s="1318"/>
      <c r="S480" s="1318"/>
      <c r="T480" s="1318"/>
      <c r="U480" s="1318"/>
      <c r="V480" s="1318"/>
      <c r="W480" s="1318"/>
      <c r="X480" s="1318"/>
      <c r="Y480" s="1318"/>
      <c r="Z480" s="1318"/>
      <c r="AA480" s="1318"/>
      <c r="AB480" s="1318"/>
      <c r="AC480" s="1318"/>
      <c r="AD480" s="1318"/>
      <c r="AE480" s="1318"/>
      <c r="AF480" s="1318"/>
      <c r="AG480" s="1318"/>
      <c r="AH480" s="1319"/>
    </row>
    <row r="481" spans="1:36">
      <c r="A481" s="1279" t="s">
        <v>969</v>
      </c>
      <c r="B481" s="1279"/>
      <c r="C481" s="1279"/>
      <c r="D481" s="1279"/>
      <c r="E481" s="1279"/>
      <c r="F481" s="1279"/>
      <c r="G481" s="1279"/>
      <c r="H481" s="1279"/>
      <c r="I481" s="1279"/>
      <c r="J481" s="1279"/>
      <c r="K481" s="1194">
        <v>40512</v>
      </c>
      <c r="L481" s="1194"/>
      <c r="M481" s="1194"/>
      <c r="N481" s="1194"/>
      <c r="O481" s="1194"/>
      <c r="P481" s="1194"/>
      <c r="Q481" s="1194"/>
      <c r="R481" s="1194"/>
      <c r="S481" s="1194"/>
      <c r="T481" s="1194"/>
      <c r="U481" s="1194"/>
      <c r="V481" s="1194"/>
      <c r="W481" s="1194"/>
      <c r="X481" s="1194"/>
      <c r="Y481" s="1194"/>
      <c r="Z481" s="1194"/>
      <c r="AA481" s="1194">
        <f>K481+S481</f>
        <v>40512</v>
      </c>
      <c r="AB481" s="1194"/>
      <c r="AC481" s="1194"/>
      <c r="AD481" s="1194"/>
      <c r="AE481" s="1194"/>
      <c r="AF481" s="1194"/>
      <c r="AG481" s="1194"/>
      <c r="AH481" s="1194"/>
    </row>
    <row r="482" spans="1:36">
      <c r="A482" s="1279"/>
      <c r="B482" s="1279"/>
      <c r="C482" s="1279"/>
      <c r="D482" s="1279"/>
      <c r="E482" s="1279"/>
      <c r="F482" s="1279"/>
      <c r="G482" s="1279"/>
      <c r="H482" s="1279"/>
      <c r="I482" s="1279"/>
      <c r="J482" s="1279"/>
      <c r="K482" s="1194"/>
      <c r="L482" s="1194"/>
      <c r="M482" s="1194"/>
      <c r="N482" s="1194"/>
      <c r="O482" s="1194"/>
      <c r="P482" s="1194"/>
      <c r="Q482" s="1194"/>
      <c r="R482" s="1194"/>
      <c r="S482" s="1194"/>
      <c r="T482" s="1194"/>
      <c r="U482" s="1194"/>
      <c r="V482" s="1194"/>
      <c r="W482" s="1194"/>
      <c r="X482" s="1194"/>
      <c r="Y482" s="1194"/>
      <c r="Z482" s="1194"/>
      <c r="AA482" s="1194"/>
      <c r="AB482" s="1194"/>
      <c r="AC482" s="1194"/>
      <c r="AD482" s="1194"/>
      <c r="AE482" s="1194"/>
      <c r="AF482" s="1194"/>
      <c r="AG482" s="1194"/>
      <c r="AH482" s="1194"/>
      <c r="AI482" s="228" t="str">
        <f>IF(ROUND(AA481-[1]A!D119,0)=0,"","CHYBA")</f>
        <v/>
      </c>
      <c r="AJ482" s="243"/>
    </row>
    <row r="483" spans="1:36" s="229" customFormat="1">
      <c r="A483" s="1315" t="s">
        <v>978</v>
      </c>
      <c r="B483" s="1315"/>
      <c r="C483" s="1315"/>
      <c r="D483" s="1315"/>
      <c r="E483" s="1315"/>
      <c r="F483" s="1315"/>
      <c r="G483" s="1315"/>
      <c r="H483" s="1315"/>
      <c r="I483" s="1315"/>
      <c r="J483" s="1315"/>
      <c r="K483" s="1204"/>
      <c r="L483" s="1204"/>
      <c r="M483" s="1204"/>
      <c r="N483" s="1204"/>
      <c r="O483" s="1204"/>
      <c r="P483" s="1204"/>
      <c r="Q483" s="1204"/>
      <c r="R483" s="1204"/>
      <c r="S483" s="1204"/>
      <c r="T483" s="1204"/>
      <c r="U483" s="1204"/>
      <c r="V483" s="1204"/>
      <c r="W483" s="1204"/>
      <c r="X483" s="1204"/>
      <c r="Y483" s="1204"/>
      <c r="Z483" s="1204"/>
      <c r="AA483" s="1204">
        <f>K483+S483</f>
        <v>0</v>
      </c>
      <c r="AB483" s="1204"/>
      <c r="AC483" s="1204"/>
      <c r="AD483" s="1204"/>
      <c r="AE483" s="1204"/>
      <c r="AF483" s="1204"/>
      <c r="AG483" s="1204"/>
      <c r="AH483" s="1204"/>
    </row>
    <row r="484" spans="1:36" s="229" customFormat="1">
      <c r="A484" s="1315"/>
      <c r="B484" s="1315"/>
      <c r="C484" s="1315"/>
      <c r="D484" s="1315"/>
      <c r="E484" s="1315"/>
      <c r="F484" s="1315"/>
      <c r="G484" s="1315"/>
      <c r="H484" s="1315"/>
      <c r="I484" s="1315"/>
      <c r="J484" s="1315"/>
      <c r="K484" s="1204"/>
      <c r="L484" s="1204"/>
      <c r="M484" s="1204"/>
      <c r="N484" s="1204"/>
      <c r="O484" s="1204"/>
      <c r="P484" s="1204"/>
      <c r="Q484" s="1204"/>
      <c r="R484" s="1204"/>
      <c r="S484" s="1204"/>
      <c r="T484" s="1204"/>
      <c r="U484" s="1204"/>
      <c r="V484" s="1204"/>
      <c r="W484" s="1204"/>
      <c r="X484" s="1204"/>
      <c r="Y484" s="1204"/>
      <c r="Z484" s="1204"/>
      <c r="AA484" s="1204"/>
      <c r="AB484" s="1204"/>
      <c r="AC484" s="1204"/>
      <c r="AD484" s="1204"/>
      <c r="AE484" s="1204"/>
      <c r="AF484" s="1204"/>
      <c r="AG484" s="1204"/>
      <c r="AH484" s="1204"/>
      <c r="AI484" s="229" t="str">
        <f>IF(ROUND(AA483-[1]A!D132,0)=0,"","CHYBA")</f>
        <v/>
      </c>
      <c r="AJ484" s="243"/>
    </row>
    <row r="485" spans="1:36">
      <c r="A485" s="1279" t="s">
        <v>970</v>
      </c>
      <c r="B485" s="1279"/>
      <c r="C485" s="1279"/>
      <c r="D485" s="1279"/>
      <c r="E485" s="1279"/>
      <c r="F485" s="1279"/>
      <c r="G485" s="1279"/>
      <c r="H485" s="1279"/>
      <c r="I485" s="1279"/>
      <c r="J485" s="1279"/>
      <c r="K485" s="1194"/>
      <c r="L485" s="1194"/>
      <c r="M485" s="1194"/>
      <c r="N485" s="1194"/>
      <c r="O485" s="1194"/>
      <c r="P485" s="1194"/>
      <c r="Q485" s="1194"/>
      <c r="R485" s="1194"/>
      <c r="S485" s="1194"/>
      <c r="T485" s="1194"/>
      <c r="U485" s="1194"/>
      <c r="V485" s="1194"/>
      <c r="W485" s="1194"/>
      <c r="X485" s="1194"/>
      <c r="Y485" s="1194"/>
      <c r="Z485" s="1194"/>
      <c r="AA485" s="1194">
        <f>K485+S485</f>
        <v>0</v>
      </c>
      <c r="AB485" s="1194"/>
      <c r="AC485" s="1194"/>
      <c r="AD485" s="1194"/>
      <c r="AE485" s="1194"/>
      <c r="AF485" s="1194"/>
      <c r="AG485" s="1194"/>
      <c r="AH485" s="1194"/>
    </row>
    <row r="486" spans="1:36">
      <c r="A486" s="1279"/>
      <c r="B486" s="1279"/>
      <c r="C486" s="1279"/>
      <c r="D486" s="1279"/>
      <c r="E486" s="1279"/>
      <c r="F486" s="1279"/>
      <c r="G486" s="1279"/>
      <c r="H486" s="1279"/>
      <c r="I486" s="1279"/>
      <c r="J486" s="1279"/>
      <c r="K486" s="1194"/>
      <c r="L486" s="1194"/>
      <c r="M486" s="1194"/>
      <c r="N486" s="1194"/>
      <c r="O486" s="1194"/>
      <c r="P486" s="1194"/>
      <c r="Q486" s="1194"/>
      <c r="R486" s="1194"/>
      <c r="S486" s="1194"/>
      <c r="T486" s="1194"/>
      <c r="U486" s="1194"/>
      <c r="V486" s="1194"/>
      <c r="W486" s="1194"/>
      <c r="X486" s="1194"/>
      <c r="Y486" s="1194"/>
      <c r="Z486" s="1194"/>
      <c r="AA486" s="1194"/>
      <c r="AB486" s="1194"/>
      <c r="AC486" s="1194"/>
      <c r="AD486" s="1194"/>
      <c r="AE486" s="1194"/>
      <c r="AF486" s="1194"/>
      <c r="AG486" s="1194"/>
      <c r="AH486" s="1194"/>
      <c r="AI486" s="228" t="str">
        <f>IF(ROUND(AA485-[1]A!D134,0)=0,"","CHYBA")</f>
        <v/>
      </c>
      <c r="AJ486" s="243"/>
    </row>
    <row r="487" spans="1:36">
      <c r="A487" s="1279" t="s">
        <v>971</v>
      </c>
      <c r="B487" s="1279"/>
      <c r="C487" s="1279"/>
      <c r="D487" s="1279"/>
      <c r="E487" s="1279"/>
      <c r="F487" s="1279"/>
      <c r="G487" s="1279"/>
      <c r="H487" s="1279"/>
      <c r="I487" s="1279"/>
      <c r="J487" s="1279"/>
      <c r="K487" s="1194"/>
      <c r="L487" s="1194"/>
      <c r="M487" s="1194"/>
      <c r="N487" s="1194"/>
      <c r="O487" s="1194"/>
      <c r="P487" s="1194"/>
      <c r="Q487" s="1194"/>
      <c r="R487" s="1194"/>
      <c r="S487" s="1194"/>
      <c r="T487" s="1194"/>
      <c r="U487" s="1194"/>
      <c r="V487" s="1194"/>
      <c r="W487" s="1194"/>
      <c r="X487" s="1194"/>
      <c r="Y487" s="1194"/>
      <c r="Z487" s="1194"/>
      <c r="AA487" s="1194">
        <f>K487+S487</f>
        <v>0</v>
      </c>
      <c r="AB487" s="1194"/>
      <c r="AC487" s="1194"/>
      <c r="AD487" s="1194"/>
      <c r="AE487" s="1194"/>
      <c r="AF487" s="1194"/>
      <c r="AG487" s="1194"/>
      <c r="AH487" s="1194"/>
    </row>
    <row r="488" spans="1:36">
      <c r="A488" s="1279"/>
      <c r="B488" s="1279"/>
      <c r="C488" s="1279"/>
      <c r="D488" s="1279"/>
      <c r="E488" s="1279"/>
      <c r="F488" s="1279"/>
      <c r="G488" s="1279"/>
      <c r="H488" s="1279"/>
      <c r="I488" s="1279"/>
      <c r="J488" s="1279"/>
      <c r="K488" s="1194"/>
      <c r="L488" s="1194"/>
      <c r="M488" s="1194"/>
      <c r="N488" s="1194"/>
      <c r="O488" s="1194"/>
      <c r="P488" s="1194"/>
      <c r="Q488" s="1194"/>
      <c r="R488" s="1194"/>
      <c r="S488" s="1194"/>
      <c r="T488" s="1194"/>
      <c r="U488" s="1194"/>
      <c r="V488" s="1194"/>
      <c r="W488" s="1194"/>
      <c r="X488" s="1194"/>
      <c r="Y488" s="1194"/>
      <c r="Z488" s="1194"/>
      <c r="AA488" s="1194"/>
      <c r="AB488" s="1194"/>
      <c r="AC488" s="1194"/>
      <c r="AD488" s="1194"/>
      <c r="AE488" s="1194"/>
      <c r="AF488" s="1194"/>
      <c r="AG488" s="1194"/>
      <c r="AH488" s="1194"/>
      <c r="AI488" s="228" t="str">
        <f>IF(ROUND(AA487-[1]A!D136,0)=0,"","CHYBA")</f>
        <v/>
      </c>
      <c r="AJ488" s="243"/>
    </row>
    <row r="489" spans="1:36">
      <c r="A489" s="1279" t="s">
        <v>981</v>
      </c>
      <c r="B489" s="1279"/>
      <c r="C489" s="1279"/>
      <c r="D489" s="1279"/>
      <c r="E489" s="1279"/>
      <c r="F489" s="1279"/>
      <c r="G489" s="1279"/>
      <c r="H489" s="1279"/>
      <c r="I489" s="1279"/>
      <c r="J489" s="1279"/>
      <c r="K489" s="1194"/>
      <c r="L489" s="1194"/>
      <c r="M489" s="1194"/>
      <c r="N489" s="1194"/>
      <c r="O489" s="1194"/>
      <c r="P489" s="1194"/>
      <c r="Q489" s="1194"/>
      <c r="R489" s="1194"/>
      <c r="S489" s="1194"/>
      <c r="T489" s="1194"/>
      <c r="U489" s="1194"/>
      <c r="V489" s="1194"/>
      <c r="W489" s="1194"/>
      <c r="X489" s="1194"/>
      <c r="Y489" s="1194"/>
      <c r="Z489" s="1194"/>
      <c r="AA489" s="1194">
        <f>K489+S489</f>
        <v>0</v>
      </c>
      <c r="AB489" s="1194"/>
      <c r="AC489" s="1194"/>
      <c r="AD489" s="1194"/>
      <c r="AE489" s="1194"/>
      <c r="AF489" s="1194"/>
      <c r="AG489" s="1194"/>
      <c r="AH489" s="1194"/>
    </row>
    <row r="490" spans="1:36">
      <c r="A490" s="1279"/>
      <c r="B490" s="1279"/>
      <c r="C490" s="1279"/>
      <c r="D490" s="1279"/>
      <c r="E490" s="1279"/>
      <c r="F490" s="1279"/>
      <c r="G490" s="1279"/>
      <c r="H490" s="1279"/>
      <c r="I490" s="1279"/>
      <c r="J490" s="1279"/>
      <c r="K490" s="1194"/>
      <c r="L490" s="1194"/>
      <c r="M490" s="1194"/>
      <c r="N490" s="1194"/>
      <c r="O490" s="1194"/>
      <c r="P490" s="1194"/>
      <c r="Q490" s="1194"/>
      <c r="R490" s="1194"/>
      <c r="S490" s="1194"/>
      <c r="T490" s="1194"/>
      <c r="U490" s="1194"/>
      <c r="V490" s="1194"/>
      <c r="W490" s="1194"/>
      <c r="X490" s="1194"/>
      <c r="Y490" s="1194"/>
      <c r="Z490" s="1194"/>
      <c r="AA490" s="1194"/>
      <c r="AB490" s="1194"/>
      <c r="AC490" s="1194"/>
      <c r="AD490" s="1194"/>
      <c r="AE490" s="1194"/>
      <c r="AF490" s="1194"/>
      <c r="AG490" s="1194"/>
      <c r="AH490" s="1194"/>
      <c r="AI490" s="228" t="str">
        <f>IF(ROUND(AA489-[1]A!D138,0)=0,"","CHYBA")</f>
        <v/>
      </c>
      <c r="AJ490" s="243"/>
    </row>
    <row r="491" spans="1:36">
      <c r="A491" s="1279" t="s">
        <v>982</v>
      </c>
      <c r="B491" s="1279"/>
      <c r="C491" s="1279"/>
      <c r="D491" s="1279"/>
      <c r="E491" s="1279"/>
      <c r="F491" s="1279"/>
      <c r="G491" s="1279"/>
      <c r="H491" s="1279"/>
      <c r="I491" s="1279"/>
      <c r="J491" s="1279"/>
      <c r="K491" s="1215">
        <v>42244</v>
      </c>
      <c r="L491" s="1215"/>
      <c r="M491" s="1215"/>
      <c r="N491" s="1215"/>
      <c r="O491" s="1215"/>
      <c r="P491" s="1215"/>
      <c r="Q491" s="1215"/>
      <c r="R491" s="1215"/>
      <c r="S491" s="1215"/>
      <c r="T491" s="1215"/>
      <c r="U491" s="1215"/>
      <c r="V491" s="1215"/>
      <c r="W491" s="1215"/>
      <c r="X491" s="1215"/>
      <c r="Y491" s="1215"/>
      <c r="Z491" s="1215"/>
      <c r="AA491" s="1215">
        <f>K491+S491</f>
        <v>42244</v>
      </c>
      <c r="AB491" s="1215"/>
      <c r="AC491" s="1215"/>
      <c r="AD491" s="1215"/>
      <c r="AE491" s="1215"/>
      <c r="AF491" s="1215"/>
      <c r="AG491" s="1215"/>
      <c r="AH491" s="1215"/>
    </row>
    <row r="492" spans="1:36">
      <c r="A492" s="1279"/>
      <c r="B492" s="1279"/>
      <c r="C492" s="1279"/>
      <c r="D492" s="1279"/>
      <c r="E492" s="1279"/>
      <c r="F492" s="1279"/>
      <c r="G492" s="1279"/>
      <c r="H492" s="1279"/>
      <c r="I492" s="1279"/>
      <c r="J492" s="1279"/>
      <c r="K492" s="1215"/>
      <c r="L492" s="1215"/>
      <c r="M492" s="1215"/>
      <c r="N492" s="1215"/>
      <c r="O492" s="1215"/>
      <c r="P492" s="1215"/>
      <c r="Q492" s="1215"/>
      <c r="R492" s="1215"/>
      <c r="S492" s="1215"/>
      <c r="T492" s="1215"/>
      <c r="U492" s="1215"/>
      <c r="V492" s="1215"/>
      <c r="W492" s="1215"/>
      <c r="X492" s="1215"/>
      <c r="Y492" s="1215"/>
      <c r="Z492" s="1215"/>
      <c r="AA492" s="1215"/>
      <c r="AB492" s="1215"/>
      <c r="AC492" s="1215"/>
      <c r="AD492" s="1215"/>
      <c r="AE492" s="1215"/>
      <c r="AF492" s="1215"/>
      <c r="AG492" s="1215"/>
      <c r="AH492" s="1215"/>
      <c r="AI492" s="228" t="str">
        <f>IF(ROUND(AA491-[1]A!D140,0)=0,"","CHYBA")</f>
        <v/>
      </c>
      <c r="AJ492" s="243"/>
    </row>
    <row r="493" spans="1:36">
      <c r="A493" s="1279" t="s">
        <v>972</v>
      </c>
      <c r="B493" s="1279"/>
      <c r="C493" s="1279"/>
      <c r="D493" s="1279"/>
      <c r="E493" s="1279"/>
      <c r="F493" s="1279"/>
      <c r="G493" s="1279"/>
      <c r="H493" s="1279"/>
      <c r="I493" s="1279"/>
      <c r="J493" s="1279"/>
      <c r="K493" s="1194"/>
      <c r="L493" s="1194"/>
      <c r="M493" s="1194"/>
      <c r="N493" s="1194"/>
      <c r="O493" s="1194"/>
      <c r="P493" s="1194"/>
      <c r="Q493" s="1194"/>
      <c r="R493" s="1194"/>
      <c r="S493" s="1194"/>
      <c r="T493" s="1194"/>
      <c r="U493" s="1194"/>
      <c r="V493" s="1194"/>
      <c r="W493" s="1194"/>
      <c r="X493" s="1194"/>
      <c r="Y493" s="1194"/>
      <c r="Z493" s="1194"/>
      <c r="AA493" s="1194">
        <f>K493+S493</f>
        <v>0</v>
      </c>
      <c r="AB493" s="1194"/>
      <c r="AC493" s="1194"/>
      <c r="AD493" s="1194"/>
      <c r="AE493" s="1194"/>
      <c r="AF493" s="1194"/>
      <c r="AG493" s="1194"/>
      <c r="AH493" s="1194"/>
    </row>
    <row r="494" spans="1:36">
      <c r="A494" s="1279"/>
      <c r="B494" s="1279"/>
      <c r="C494" s="1279"/>
      <c r="D494" s="1279"/>
      <c r="E494" s="1279"/>
      <c r="F494" s="1279"/>
      <c r="G494" s="1279"/>
      <c r="H494" s="1279"/>
      <c r="I494" s="1279"/>
      <c r="J494" s="1279"/>
      <c r="K494" s="1194"/>
      <c r="L494" s="1194"/>
      <c r="M494" s="1194"/>
      <c r="N494" s="1194"/>
      <c r="O494" s="1194"/>
      <c r="P494" s="1194"/>
      <c r="Q494" s="1194"/>
      <c r="R494" s="1194"/>
      <c r="S494" s="1194"/>
      <c r="T494" s="1194"/>
      <c r="U494" s="1194"/>
      <c r="V494" s="1194"/>
      <c r="W494" s="1194"/>
      <c r="X494" s="1194"/>
      <c r="Y494" s="1194"/>
      <c r="Z494" s="1194"/>
      <c r="AA494" s="1194"/>
      <c r="AB494" s="1194"/>
      <c r="AC494" s="1194"/>
      <c r="AD494" s="1194"/>
      <c r="AE494" s="1194"/>
      <c r="AF494" s="1194"/>
      <c r="AG494" s="1194"/>
      <c r="AH494" s="1194"/>
      <c r="AI494" s="228" t="str">
        <f>IF(ROUND(AA493-[1]A!D144,0)=0,"","CHYBA")</f>
        <v/>
      </c>
      <c r="AJ494" s="243"/>
    </row>
    <row r="495" spans="1:36">
      <c r="A495" s="1278" t="s">
        <v>983</v>
      </c>
      <c r="B495" s="1278"/>
      <c r="C495" s="1278"/>
      <c r="D495" s="1278"/>
      <c r="E495" s="1278"/>
      <c r="F495" s="1278"/>
      <c r="G495" s="1278"/>
      <c r="H495" s="1278"/>
      <c r="I495" s="1278"/>
      <c r="J495" s="1278"/>
      <c r="K495" s="1187">
        <f>SUM(K481:R494)</f>
        <v>82756</v>
      </c>
      <c r="L495" s="1187"/>
      <c r="M495" s="1187"/>
      <c r="N495" s="1187"/>
      <c r="O495" s="1187"/>
      <c r="P495" s="1187"/>
      <c r="Q495" s="1187"/>
      <c r="R495" s="1187"/>
      <c r="S495" s="1187">
        <f>SUM(S481:Z494)</f>
        <v>0</v>
      </c>
      <c r="T495" s="1187"/>
      <c r="U495" s="1187"/>
      <c r="V495" s="1187"/>
      <c r="W495" s="1187"/>
      <c r="X495" s="1187"/>
      <c r="Y495" s="1187"/>
      <c r="Z495" s="1187"/>
      <c r="AA495" s="1187">
        <f>SUM(AA481:AH494)</f>
        <v>82756</v>
      </c>
      <c r="AB495" s="1187"/>
      <c r="AC495" s="1187"/>
      <c r="AD495" s="1187"/>
      <c r="AE495" s="1187"/>
      <c r="AF495" s="1187"/>
      <c r="AG495" s="1187"/>
      <c r="AH495" s="1187"/>
    </row>
    <row r="496" spans="1:36">
      <c r="A496" s="1278"/>
      <c r="B496" s="1278"/>
      <c r="C496" s="1278"/>
      <c r="D496" s="1278"/>
      <c r="E496" s="1278"/>
      <c r="F496" s="1278"/>
      <c r="G496" s="1278"/>
      <c r="H496" s="1278"/>
      <c r="I496" s="1278"/>
      <c r="J496" s="1278"/>
      <c r="K496" s="1187"/>
      <c r="L496" s="1187"/>
      <c r="M496" s="1187"/>
      <c r="N496" s="1187"/>
      <c r="O496" s="1187"/>
      <c r="P496" s="1187"/>
      <c r="Q496" s="1187"/>
      <c r="R496" s="1187"/>
      <c r="S496" s="1187"/>
      <c r="T496" s="1187"/>
      <c r="U496" s="1187"/>
      <c r="V496" s="1187"/>
      <c r="W496" s="1187"/>
      <c r="X496" s="1187"/>
      <c r="Y496" s="1187"/>
      <c r="Z496" s="1187"/>
      <c r="AA496" s="1187"/>
      <c r="AB496" s="1187"/>
      <c r="AC496" s="1187"/>
      <c r="AD496" s="1187"/>
      <c r="AE496" s="1187"/>
      <c r="AF496" s="1187"/>
      <c r="AG496" s="1187"/>
      <c r="AH496" s="1187"/>
      <c r="AI496" s="228" t="str">
        <f>IF(ROUND(AA495-[1]A!D117+[1]A!D130+[1]A!D142,0)=0,"","CHYBA")</f>
        <v/>
      </c>
      <c r="AJ496" s="243"/>
    </row>
    <row r="497" spans="1:37">
      <c r="A497" s="261"/>
      <c r="B497" s="261"/>
      <c r="C497" s="261"/>
      <c r="D497" s="261"/>
      <c r="E497" s="261"/>
      <c r="F497" s="261"/>
      <c r="G497" s="261"/>
      <c r="H497" s="261"/>
      <c r="I497" s="261"/>
      <c r="J497" s="261"/>
      <c r="K497" s="262"/>
      <c r="L497" s="262"/>
      <c r="M497" s="262"/>
      <c r="N497" s="262"/>
      <c r="O497" s="262"/>
      <c r="P497" s="262"/>
      <c r="Q497" s="262"/>
      <c r="R497" s="262"/>
      <c r="S497" s="262"/>
      <c r="T497" s="262"/>
      <c r="U497" s="262"/>
      <c r="V497" s="262"/>
      <c r="W497" s="262"/>
      <c r="X497" s="262"/>
      <c r="Y497" s="262"/>
      <c r="Z497" s="262"/>
      <c r="AA497" s="262"/>
      <c r="AB497" s="262"/>
      <c r="AC497" s="262"/>
      <c r="AD497" s="262"/>
      <c r="AE497" s="262"/>
      <c r="AF497" s="262"/>
      <c r="AG497" s="262"/>
      <c r="AH497" s="262"/>
    </row>
    <row r="498" spans="1:37" s="336" customFormat="1" ht="13.5" customHeight="1">
      <c r="A498" s="1316"/>
      <c r="B498" s="1316"/>
      <c r="C498" s="1316"/>
      <c r="D498" s="1316"/>
      <c r="E498" s="1316"/>
      <c r="F498" s="1316"/>
      <c r="G498" s="1316"/>
      <c r="H498" s="1316"/>
      <c r="I498" s="1316"/>
      <c r="J498" s="1316"/>
      <c r="K498" s="1316"/>
      <c r="L498" s="1316"/>
      <c r="M498" s="1316"/>
      <c r="N498" s="1316"/>
      <c r="O498" s="1316"/>
      <c r="P498" s="1316"/>
      <c r="Q498" s="1316"/>
      <c r="R498" s="1316"/>
      <c r="S498" s="1316"/>
      <c r="T498" s="1316"/>
      <c r="U498" s="1316"/>
      <c r="V498" s="1316"/>
      <c r="W498" s="1316"/>
      <c r="X498" s="1316"/>
      <c r="Y498" s="1316"/>
      <c r="Z498" s="1316"/>
      <c r="AA498" s="1316"/>
      <c r="AB498" s="1316"/>
      <c r="AC498" s="1316"/>
      <c r="AD498" s="1316"/>
      <c r="AE498" s="1316"/>
      <c r="AF498" s="1316"/>
      <c r="AG498" s="1316"/>
      <c r="AH498" s="1316"/>
    </row>
    <row r="499" spans="1:37">
      <c r="A499" s="263"/>
      <c r="B499" s="264"/>
      <c r="C499" s="264"/>
      <c r="D499" s="264"/>
      <c r="E499" s="264"/>
      <c r="F499" s="264"/>
      <c r="G499" s="264"/>
      <c r="H499" s="264"/>
      <c r="I499" s="264"/>
      <c r="J499" s="264"/>
      <c r="K499" s="264"/>
      <c r="L499" s="264"/>
      <c r="M499" s="264"/>
      <c r="N499" s="264"/>
      <c r="O499" s="264"/>
      <c r="P499" s="264"/>
      <c r="Q499" s="264"/>
      <c r="R499" s="264"/>
      <c r="S499" s="264"/>
      <c r="T499" s="264"/>
      <c r="U499" s="264"/>
      <c r="V499" s="264"/>
      <c r="W499" s="264"/>
      <c r="X499" s="264"/>
      <c r="Y499" s="264"/>
      <c r="Z499" s="264"/>
      <c r="AA499" s="264"/>
      <c r="AB499" s="264"/>
      <c r="AC499" s="264"/>
      <c r="AD499" s="264"/>
      <c r="AE499" s="264"/>
      <c r="AF499" s="264"/>
      <c r="AG499" s="264"/>
      <c r="AH499" s="264"/>
    </row>
    <row r="500" spans="1:37">
      <c r="A500" s="227"/>
      <c r="B500" s="227"/>
      <c r="C500" s="227"/>
      <c r="D500" s="227"/>
      <c r="E500" s="227"/>
      <c r="F500" s="227"/>
      <c r="G500" s="227"/>
      <c r="H500" s="227"/>
      <c r="I500" s="227"/>
      <c r="J500" s="227"/>
      <c r="K500" s="227"/>
      <c r="L500" s="227"/>
      <c r="M500" s="227"/>
      <c r="N500" s="227"/>
      <c r="O500" s="227"/>
      <c r="P500" s="227"/>
      <c r="Q500" s="227"/>
      <c r="R500" s="227"/>
      <c r="S500" s="227"/>
      <c r="T500" s="227"/>
      <c r="U500" s="227"/>
      <c r="V500" s="227"/>
      <c r="W500" s="227"/>
      <c r="X500" s="227"/>
      <c r="Y500" s="227"/>
      <c r="Z500" s="227"/>
      <c r="AA500" s="227"/>
      <c r="AB500" s="227"/>
      <c r="AC500" s="227"/>
      <c r="AD500" s="227"/>
      <c r="AE500" s="227"/>
      <c r="AF500" s="227"/>
      <c r="AG500" s="227"/>
      <c r="AH500" s="227"/>
    </row>
    <row r="502" spans="1:37" s="229" customFormat="1">
      <c r="A502" s="230" t="s">
        <v>817</v>
      </c>
      <c r="D502" s="232" t="s">
        <v>984</v>
      </c>
      <c r="E502" s="233"/>
      <c r="F502" s="233"/>
      <c r="G502" s="233"/>
      <c r="H502" s="233"/>
      <c r="I502" s="233"/>
      <c r="J502" s="233"/>
      <c r="K502" s="233"/>
      <c r="L502" s="233"/>
      <c r="M502" s="233"/>
      <c r="N502" s="233"/>
      <c r="O502" s="233"/>
      <c r="P502" s="233"/>
      <c r="Q502" s="233"/>
      <c r="R502" s="233"/>
      <c r="S502" s="233"/>
      <c r="T502" s="233"/>
      <c r="U502" s="233"/>
      <c r="V502" s="233"/>
      <c r="W502" s="233"/>
      <c r="X502" s="233"/>
      <c r="Y502" s="233"/>
      <c r="Z502" s="233"/>
      <c r="AA502" s="233"/>
      <c r="AB502" s="233"/>
      <c r="AC502" s="233"/>
      <c r="AD502" s="233"/>
      <c r="AE502" s="233"/>
      <c r="AF502" s="233"/>
      <c r="AG502" s="233"/>
      <c r="AH502" s="233"/>
      <c r="AI502" s="233"/>
      <c r="AJ502" s="233"/>
      <c r="AK502" s="233"/>
    </row>
    <row r="503" spans="1:37" s="229" customFormat="1">
      <c r="A503" s="230"/>
      <c r="D503" s="232"/>
      <c r="E503" s="233"/>
      <c r="F503" s="233"/>
      <c r="G503" s="233"/>
      <c r="H503" s="233"/>
      <c r="I503" s="233"/>
      <c r="J503" s="233"/>
      <c r="K503" s="233"/>
      <c r="L503" s="233"/>
      <c r="M503" s="233"/>
      <c r="N503" s="233"/>
      <c r="O503" s="233"/>
      <c r="P503" s="233"/>
      <c r="Q503" s="233"/>
      <c r="R503" s="233"/>
      <c r="S503" s="233"/>
      <c r="T503" s="233"/>
      <c r="U503" s="233"/>
      <c r="V503" s="233"/>
      <c r="W503" s="233"/>
      <c r="X503" s="233"/>
      <c r="Y503" s="233"/>
      <c r="Z503" s="233"/>
      <c r="AA503" s="233"/>
      <c r="AB503" s="233"/>
      <c r="AC503" s="233"/>
      <c r="AD503" s="233"/>
      <c r="AE503" s="233"/>
      <c r="AF503" s="233"/>
      <c r="AG503" s="233"/>
      <c r="AH503" s="233"/>
      <c r="AI503" s="233"/>
      <c r="AJ503" s="233"/>
      <c r="AK503" s="233"/>
    </row>
    <row r="504" spans="1:37" ht="28.5" customHeight="1">
      <c r="A504" s="1293" t="s">
        <v>1618</v>
      </c>
      <c r="B504" s="1293"/>
      <c r="C504" s="1293"/>
      <c r="D504" s="1293"/>
      <c r="E504" s="1293"/>
      <c r="F504" s="1293"/>
      <c r="G504" s="1293"/>
      <c r="H504" s="1293"/>
      <c r="I504" s="1293"/>
      <c r="J504" s="1293"/>
      <c r="K504" s="1293"/>
      <c r="L504" s="1293"/>
      <c r="M504" s="1293"/>
      <c r="N504" s="1293"/>
      <c r="O504" s="1293"/>
      <c r="P504" s="1293"/>
      <c r="Q504" s="1293"/>
      <c r="R504" s="1293"/>
      <c r="S504" s="1293"/>
      <c r="T504" s="1293"/>
      <c r="U504" s="1293"/>
      <c r="V504" s="1293"/>
      <c r="W504" s="1293"/>
      <c r="X504" s="1293"/>
      <c r="Y504" s="1293"/>
      <c r="Z504" s="1293"/>
      <c r="AA504" s="1293"/>
      <c r="AB504" s="1293"/>
      <c r="AC504" s="1293"/>
      <c r="AD504" s="1293"/>
      <c r="AE504" s="1293"/>
      <c r="AF504" s="1293"/>
      <c r="AG504" s="1293"/>
      <c r="AH504" s="1293"/>
    </row>
    <row r="505" spans="1:37">
      <c r="A505" s="265"/>
      <c r="B505" s="265"/>
      <c r="C505" s="265"/>
      <c r="D505" s="265"/>
      <c r="E505" s="265"/>
      <c r="F505" s="265"/>
      <c r="G505" s="265"/>
      <c r="H505" s="265"/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</row>
    <row r="506" spans="1:37">
      <c r="A506" s="1228" t="s">
        <v>985</v>
      </c>
      <c r="B506" s="1229"/>
      <c r="C506" s="1229"/>
      <c r="D506" s="1229"/>
      <c r="E506" s="1229"/>
      <c r="F506" s="1229"/>
      <c r="G506" s="1229"/>
      <c r="H506" s="1229"/>
      <c r="I506" s="1229"/>
      <c r="J506" s="1229"/>
      <c r="K506" s="1229"/>
      <c r="L506" s="1229"/>
      <c r="M506" s="1229"/>
      <c r="N506" s="1229"/>
      <c r="O506" s="1229"/>
      <c r="P506" s="1229"/>
      <c r="Q506" s="1229"/>
      <c r="R506" s="1229"/>
      <c r="S506" s="1229"/>
      <c r="T506" s="1229"/>
      <c r="U506" s="1229"/>
      <c r="V506" s="1229"/>
      <c r="W506" s="1229"/>
      <c r="X506" s="1229"/>
      <c r="Y506" s="1229"/>
      <c r="Z506" s="1229"/>
      <c r="AA506" s="1229"/>
      <c r="AB506" s="1229"/>
      <c r="AC506" s="1229"/>
      <c r="AD506" s="1229"/>
      <c r="AE506" s="1229"/>
      <c r="AF506" s="1229"/>
      <c r="AG506" s="1229"/>
      <c r="AH506" s="1229"/>
    </row>
    <row r="507" spans="1:37">
      <c r="A507" s="227"/>
      <c r="B507" s="227"/>
      <c r="C507" s="227"/>
      <c r="D507" s="227"/>
      <c r="E507" s="227"/>
      <c r="F507" s="227"/>
      <c r="G507" s="227"/>
      <c r="H507" s="227"/>
      <c r="I507" s="227"/>
      <c r="J507" s="227"/>
      <c r="K507" s="227"/>
      <c r="L507" s="227"/>
      <c r="M507" s="227"/>
      <c r="N507" s="227"/>
      <c r="O507" s="227"/>
      <c r="P507" s="227"/>
      <c r="Q507" s="227"/>
      <c r="R507" s="227"/>
      <c r="S507" s="227"/>
      <c r="T507" s="227"/>
      <c r="U507" s="227"/>
      <c r="V507" s="227"/>
      <c r="W507" s="227"/>
      <c r="X507" s="227"/>
      <c r="Y507" s="227"/>
      <c r="Z507" s="227"/>
      <c r="AA507" s="227"/>
      <c r="AB507" s="227"/>
      <c r="AC507" s="227"/>
      <c r="AD507" s="227"/>
      <c r="AE507" s="227"/>
      <c r="AF507" s="227"/>
      <c r="AG507" s="227"/>
      <c r="AH507" s="227"/>
    </row>
    <row r="508" spans="1:37">
      <c r="A508" s="1197" t="s">
        <v>826</v>
      </c>
      <c r="B508" s="1197"/>
      <c r="C508" s="1197"/>
      <c r="D508" s="1197"/>
      <c r="E508" s="1197"/>
      <c r="F508" s="1197"/>
      <c r="G508" s="1197"/>
      <c r="H508" s="1197"/>
      <c r="I508" s="1197"/>
      <c r="J508" s="1197"/>
      <c r="K508" s="1197"/>
      <c r="L508" s="1197"/>
      <c r="M508" s="1197"/>
      <c r="N508" s="1197"/>
      <c r="O508" s="1197" t="s">
        <v>519</v>
      </c>
      <c r="P508" s="1197"/>
      <c r="Q508" s="1197"/>
      <c r="R508" s="1197"/>
      <c r="S508" s="1197"/>
      <c r="T508" s="1197"/>
      <c r="U508" s="1197"/>
      <c r="V508" s="1197"/>
      <c r="W508" s="1197"/>
      <c r="X508" s="1197"/>
      <c r="Y508" s="1197" t="s">
        <v>597</v>
      </c>
      <c r="Z508" s="1197"/>
      <c r="AA508" s="1197"/>
      <c r="AB508" s="1197"/>
      <c r="AC508" s="1197"/>
      <c r="AD508" s="1197"/>
      <c r="AE508" s="1197"/>
      <c r="AF508" s="1197"/>
      <c r="AG508" s="1197"/>
      <c r="AH508" s="1197"/>
    </row>
    <row r="509" spans="1:37">
      <c r="A509" s="1197"/>
      <c r="B509" s="1197"/>
      <c r="C509" s="1197"/>
      <c r="D509" s="1197"/>
      <c r="E509" s="1197"/>
      <c r="F509" s="1197"/>
      <c r="G509" s="1197"/>
      <c r="H509" s="1197"/>
      <c r="I509" s="1197"/>
      <c r="J509" s="1197"/>
      <c r="K509" s="1197"/>
      <c r="L509" s="1197"/>
      <c r="M509" s="1197"/>
      <c r="N509" s="1197"/>
      <c r="O509" s="1197"/>
      <c r="P509" s="1197"/>
      <c r="Q509" s="1197"/>
      <c r="R509" s="1197"/>
      <c r="S509" s="1197"/>
      <c r="T509" s="1197"/>
      <c r="U509" s="1197"/>
      <c r="V509" s="1197"/>
      <c r="W509" s="1197"/>
      <c r="X509" s="1197"/>
      <c r="Y509" s="1197"/>
      <c r="Z509" s="1197"/>
      <c r="AA509" s="1197"/>
      <c r="AB509" s="1197"/>
      <c r="AC509" s="1197"/>
      <c r="AD509" s="1197"/>
      <c r="AE509" s="1197"/>
      <c r="AF509" s="1197"/>
      <c r="AG509" s="1197"/>
      <c r="AH509" s="1197"/>
    </row>
    <row r="510" spans="1:37">
      <c r="A510" s="1279" t="s">
        <v>986</v>
      </c>
      <c r="B510" s="1279"/>
      <c r="C510" s="1279"/>
      <c r="D510" s="1279"/>
      <c r="E510" s="1279"/>
      <c r="F510" s="1279"/>
      <c r="G510" s="1279"/>
      <c r="H510" s="1279"/>
      <c r="I510" s="1279"/>
      <c r="J510" s="1279"/>
      <c r="K510" s="1279"/>
      <c r="L510" s="1279"/>
      <c r="M510" s="1279"/>
      <c r="N510" s="1279"/>
      <c r="O510" s="1194">
        <v>86</v>
      </c>
      <c r="P510" s="1194"/>
      <c r="Q510" s="1194"/>
      <c r="R510" s="1194"/>
      <c r="S510" s="1194"/>
      <c r="T510" s="1194"/>
      <c r="U510" s="1194"/>
      <c r="V510" s="1194"/>
      <c r="W510" s="1194"/>
      <c r="X510" s="1194"/>
      <c r="Y510" s="1194">
        <v>93</v>
      </c>
      <c r="Z510" s="1194"/>
      <c r="AA510" s="1194"/>
      <c r="AB510" s="1194"/>
      <c r="AC510" s="1194"/>
      <c r="AD510" s="1194"/>
      <c r="AE510" s="1194"/>
      <c r="AF510" s="1194"/>
      <c r="AG510" s="1194"/>
      <c r="AH510" s="1194"/>
      <c r="AI510" s="228" t="str">
        <f>IF(ROUND(Y510-[1]A!G162,0)=0,"","CHYBA")</f>
        <v/>
      </c>
      <c r="AJ510" s="243"/>
    </row>
    <row r="511" spans="1:37">
      <c r="A511" s="1279"/>
      <c r="B511" s="1279"/>
      <c r="C511" s="1279"/>
      <c r="D511" s="1279"/>
      <c r="E511" s="1279"/>
      <c r="F511" s="1279"/>
      <c r="G511" s="1279"/>
      <c r="H511" s="1279"/>
      <c r="I511" s="1279"/>
      <c r="J511" s="1279"/>
      <c r="K511" s="1279"/>
      <c r="L511" s="1279"/>
      <c r="M511" s="1279"/>
      <c r="N511" s="1279"/>
      <c r="O511" s="1194"/>
      <c r="P511" s="1194"/>
      <c r="Q511" s="1194"/>
      <c r="R511" s="1194"/>
      <c r="S511" s="1194"/>
      <c r="T511" s="1194"/>
      <c r="U511" s="1194"/>
      <c r="V511" s="1194"/>
      <c r="W511" s="1194"/>
      <c r="X511" s="1194"/>
      <c r="Y511" s="1194"/>
      <c r="Z511" s="1194"/>
      <c r="AA511" s="1194"/>
      <c r="AB511" s="1194"/>
      <c r="AC511" s="1194"/>
      <c r="AD511" s="1194"/>
      <c r="AE511" s="1194"/>
      <c r="AF511" s="1194"/>
      <c r="AG511" s="1194"/>
      <c r="AH511" s="1194"/>
      <c r="AI511" s="228" t="str">
        <f>IF(ROUND(O510-[1]A!F161,0)=0,"","CHYBA")</f>
        <v/>
      </c>
      <c r="AJ511" s="243"/>
    </row>
    <row r="512" spans="1:37" s="229" customFormat="1">
      <c r="A512" s="1315" t="s">
        <v>987</v>
      </c>
      <c r="B512" s="1315"/>
      <c r="C512" s="1315"/>
      <c r="D512" s="1315"/>
      <c r="E512" s="1315"/>
      <c r="F512" s="1315"/>
      <c r="G512" s="1315"/>
      <c r="H512" s="1315"/>
      <c r="I512" s="1315"/>
      <c r="J512" s="1315"/>
      <c r="K512" s="1315"/>
      <c r="L512" s="1315"/>
      <c r="M512" s="1315"/>
      <c r="N512" s="1315"/>
      <c r="O512" s="1194">
        <v>95098</v>
      </c>
      <c r="P512" s="1194"/>
      <c r="Q512" s="1194"/>
      <c r="R512" s="1194"/>
      <c r="S512" s="1194"/>
      <c r="T512" s="1194"/>
      <c r="U512" s="1194"/>
      <c r="V512" s="1194"/>
      <c r="W512" s="1194"/>
      <c r="X512" s="1194"/>
      <c r="Y512" s="1194">
        <v>153190</v>
      </c>
      <c r="Z512" s="1194"/>
      <c r="AA512" s="1194"/>
      <c r="AB512" s="1194"/>
      <c r="AC512" s="1194"/>
      <c r="AD512" s="1194"/>
      <c r="AE512" s="1194"/>
      <c r="AF512" s="1194"/>
      <c r="AG512" s="1194"/>
      <c r="AH512" s="1194"/>
    </row>
    <row r="513" spans="1:36" s="229" customFormat="1">
      <c r="A513" s="1315"/>
      <c r="B513" s="1315"/>
      <c r="C513" s="1315"/>
      <c r="D513" s="1315"/>
      <c r="E513" s="1315"/>
      <c r="F513" s="1315"/>
      <c r="G513" s="1315"/>
      <c r="H513" s="1315"/>
      <c r="I513" s="1315"/>
      <c r="J513" s="1315"/>
      <c r="K513" s="1315"/>
      <c r="L513" s="1315"/>
      <c r="M513" s="1315"/>
      <c r="N513" s="1315"/>
      <c r="O513" s="1194"/>
      <c r="P513" s="1194"/>
      <c r="Q513" s="1194"/>
      <c r="R513" s="1194"/>
      <c r="S513" s="1194"/>
      <c r="T513" s="1194"/>
      <c r="U513" s="1194"/>
      <c r="V513" s="1194"/>
      <c r="W513" s="1194"/>
      <c r="X513" s="1194"/>
      <c r="Y513" s="1194"/>
      <c r="Z513" s="1194"/>
      <c r="AA513" s="1194"/>
      <c r="AB513" s="1194"/>
      <c r="AC513" s="1194"/>
      <c r="AD513" s="1194"/>
      <c r="AE513" s="1194"/>
      <c r="AF513" s="1194"/>
      <c r="AG513" s="1194"/>
      <c r="AH513" s="1194"/>
    </row>
    <row r="514" spans="1:36" s="229" customFormat="1">
      <c r="A514" s="1315" t="s">
        <v>988</v>
      </c>
      <c r="B514" s="1315"/>
      <c r="C514" s="1315"/>
      <c r="D514" s="1315"/>
      <c r="E514" s="1315"/>
      <c r="F514" s="1315"/>
      <c r="G514" s="1315"/>
      <c r="H514" s="1315"/>
      <c r="I514" s="1315"/>
      <c r="J514" s="1315"/>
      <c r="K514" s="1315"/>
      <c r="L514" s="1315"/>
      <c r="M514" s="1315"/>
      <c r="N514" s="1315"/>
      <c r="O514" s="1204"/>
      <c r="P514" s="1204"/>
      <c r="Q514" s="1204"/>
      <c r="R514" s="1204"/>
      <c r="S514" s="1204"/>
      <c r="T514" s="1204"/>
      <c r="U514" s="1204"/>
      <c r="V514" s="1204"/>
      <c r="W514" s="1204"/>
      <c r="X514" s="1204"/>
      <c r="Y514" s="1204"/>
      <c r="Z514" s="1204"/>
      <c r="AA514" s="1204"/>
      <c r="AB514" s="1204"/>
      <c r="AC514" s="1204"/>
      <c r="AD514" s="1204"/>
      <c r="AE514" s="1204"/>
      <c r="AF514" s="1204"/>
      <c r="AG514" s="1204"/>
      <c r="AH514" s="1204"/>
    </row>
    <row r="515" spans="1:36" s="229" customFormat="1">
      <c r="A515" s="1315"/>
      <c r="B515" s="1315"/>
      <c r="C515" s="1315"/>
      <c r="D515" s="1315"/>
      <c r="E515" s="1315"/>
      <c r="F515" s="1315"/>
      <c r="G515" s="1315"/>
      <c r="H515" s="1315"/>
      <c r="I515" s="1315"/>
      <c r="J515" s="1315"/>
      <c r="K515" s="1315"/>
      <c r="L515" s="1315"/>
      <c r="M515" s="1315"/>
      <c r="N515" s="1315"/>
      <c r="O515" s="1204"/>
      <c r="P515" s="1204"/>
      <c r="Q515" s="1204"/>
      <c r="R515" s="1204"/>
      <c r="S515" s="1204"/>
      <c r="T515" s="1204"/>
      <c r="U515" s="1204"/>
      <c r="V515" s="1204"/>
      <c r="W515" s="1204"/>
      <c r="X515" s="1204"/>
      <c r="Y515" s="1204"/>
      <c r="Z515" s="1204"/>
      <c r="AA515" s="1204"/>
      <c r="AB515" s="1204"/>
      <c r="AC515" s="1204"/>
      <c r="AD515" s="1204"/>
      <c r="AE515" s="1204"/>
      <c r="AF515" s="1204"/>
      <c r="AG515" s="1204"/>
      <c r="AH515" s="1204"/>
    </row>
    <row r="516" spans="1:36">
      <c r="A516" s="1279" t="s">
        <v>989</v>
      </c>
      <c r="B516" s="1279"/>
      <c r="C516" s="1279"/>
      <c r="D516" s="1279"/>
      <c r="E516" s="1279"/>
      <c r="F516" s="1279"/>
      <c r="G516" s="1279"/>
      <c r="H516" s="1279"/>
      <c r="I516" s="1279"/>
      <c r="J516" s="1279"/>
      <c r="K516" s="1279"/>
      <c r="L516" s="1279"/>
      <c r="M516" s="1279"/>
      <c r="N516" s="1279"/>
      <c r="O516" s="1194"/>
      <c r="P516" s="1194"/>
      <c r="Q516" s="1194"/>
      <c r="R516" s="1194"/>
      <c r="S516" s="1194"/>
      <c r="T516" s="1194"/>
      <c r="U516" s="1194"/>
      <c r="V516" s="1194"/>
      <c r="W516" s="1194"/>
      <c r="X516" s="1194"/>
      <c r="Y516" s="1194"/>
      <c r="Z516" s="1194"/>
      <c r="AA516" s="1194"/>
      <c r="AB516" s="1194"/>
      <c r="AC516" s="1194"/>
      <c r="AD516" s="1194"/>
      <c r="AE516" s="1194"/>
      <c r="AF516" s="1194"/>
      <c r="AG516" s="1194"/>
      <c r="AH516" s="1194"/>
    </row>
    <row r="517" spans="1:36">
      <c r="A517" s="1279"/>
      <c r="B517" s="1279"/>
      <c r="C517" s="1279"/>
      <c r="D517" s="1279"/>
      <c r="E517" s="1279"/>
      <c r="F517" s="1279"/>
      <c r="G517" s="1279"/>
      <c r="H517" s="1279"/>
      <c r="I517" s="1279"/>
      <c r="J517" s="1279"/>
      <c r="K517" s="1279"/>
      <c r="L517" s="1279"/>
      <c r="M517" s="1279"/>
      <c r="N517" s="1279"/>
      <c r="O517" s="1194"/>
      <c r="P517" s="1194"/>
      <c r="Q517" s="1194"/>
      <c r="R517" s="1194"/>
      <c r="S517" s="1194"/>
      <c r="T517" s="1194"/>
      <c r="U517" s="1194"/>
      <c r="V517" s="1194"/>
      <c r="W517" s="1194"/>
      <c r="X517" s="1194"/>
      <c r="Y517" s="1194"/>
      <c r="Z517" s="1194"/>
      <c r="AA517" s="1194"/>
      <c r="AB517" s="1194"/>
      <c r="AC517" s="1194"/>
      <c r="AD517" s="1194"/>
      <c r="AE517" s="1194"/>
      <c r="AF517" s="1194"/>
      <c r="AG517" s="1194"/>
      <c r="AH517" s="1194"/>
    </row>
    <row r="518" spans="1:36">
      <c r="A518" s="1278" t="s">
        <v>835</v>
      </c>
      <c r="B518" s="1278"/>
      <c r="C518" s="1278"/>
      <c r="D518" s="1278"/>
      <c r="E518" s="1278"/>
      <c r="F518" s="1278"/>
      <c r="G518" s="1278"/>
      <c r="H518" s="1278"/>
      <c r="I518" s="1278"/>
      <c r="J518" s="1278"/>
      <c r="K518" s="1278"/>
      <c r="L518" s="1278"/>
      <c r="M518" s="1278"/>
      <c r="N518" s="1278"/>
      <c r="O518" s="1187">
        <f>SUM(O510:X517)</f>
        <v>95184</v>
      </c>
      <c r="P518" s="1187"/>
      <c r="Q518" s="1187"/>
      <c r="R518" s="1187"/>
      <c r="S518" s="1187"/>
      <c r="T518" s="1187"/>
      <c r="U518" s="1187"/>
      <c r="V518" s="1187"/>
      <c r="W518" s="1187"/>
      <c r="X518" s="1187"/>
      <c r="Y518" s="1187">
        <f>SUM(Y510:AH517)</f>
        <v>153283</v>
      </c>
      <c r="Z518" s="1187"/>
      <c r="AA518" s="1187"/>
      <c r="AB518" s="1187"/>
      <c r="AC518" s="1187"/>
      <c r="AD518" s="1187"/>
      <c r="AE518" s="1187"/>
      <c r="AF518" s="1187"/>
      <c r="AG518" s="1187"/>
      <c r="AH518" s="1187"/>
      <c r="AI518" s="228" t="str">
        <f>IF(ROUND(Y518-[1]A!G160,0)=0,"","CHYBA")</f>
        <v/>
      </c>
      <c r="AJ518" s="243"/>
    </row>
    <row r="519" spans="1:36">
      <c r="A519" s="1278"/>
      <c r="B519" s="1278"/>
      <c r="C519" s="1278"/>
      <c r="D519" s="1278"/>
      <c r="E519" s="1278"/>
      <c r="F519" s="1278"/>
      <c r="G519" s="1278"/>
      <c r="H519" s="1278"/>
      <c r="I519" s="1278"/>
      <c r="J519" s="1278"/>
      <c r="K519" s="1278"/>
      <c r="L519" s="1278"/>
      <c r="M519" s="1278"/>
      <c r="N519" s="1278"/>
      <c r="O519" s="1187"/>
      <c r="P519" s="1187"/>
      <c r="Q519" s="1187"/>
      <c r="R519" s="1187"/>
      <c r="S519" s="1187"/>
      <c r="T519" s="1187"/>
      <c r="U519" s="1187"/>
      <c r="V519" s="1187"/>
      <c r="W519" s="1187"/>
      <c r="X519" s="1187"/>
      <c r="Y519" s="1187"/>
      <c r="Z519" s="1187"/>
      <c r="AA519" s="1187"/>
      <c r="AB519" s="1187"/>
      <c r="AC519" s="1187"/>
      <c r="AD519" s="1187"/>
      <c r="AE519" s="1187"/>
      <c r="AF519" s="1187"/>
      <c r="AG519" s="1187"/>
      <c r="AH519" s="1187"/>
      <c r="AI519" s="228" t="str">
        <f>IF(ROUND(O518-[1]A!F159,0)=0,"","CHYBA")</f>
        <v/>
      </c>
      <c r="AJ519" s="243"/>
    </row>
    <row r="520" spans="1:36">
      <c r="A520" s="227"/>
      <c r="B520" s="227"/>
      <c r="C520" s="227"/>
      <c r="D520" s="227"/>
      <c r="E520" s="227"/>
      <c r="F520" s="227"/>
      <c r="G520" s="227"/>
      <c r="H520" s="227"/>
      <c r="I520" s="227"/>
      <c r="J520" s="227"/>
      <c r="K520" s="227"/>
      <c r="L520" s="227"/>
      <c r="M520" s="227"/>
      <c r="N520" s="227"/>
      <c r="O520" s="227"/>
      <c r="P520" s="227"/>
      <c r="Q520" s="227"/>
      <c r="R520" s="227"/>
      <c r="S520" s="227"/>
      <c r="T520" s="227"/>
      <c r="U520" s="227"/>
      <c r="V520" s="227"/>
      <c r="W520" s="227"/>
      <c r="X520" s="227"/>
      <c r="Y520" s="227"/>
      <c r="Z520" s="227"/>
      <c r="AA520" s="227"/>
      <c r="AB520" s="227"/>
      <c r="AC520" s="227"/>
      <c r="AD520" s="227"/>
      <c r="AE520" s="227"/>
      <c r="AF520" s="227"/>
      <c r="AG520" s="227"/>
      <c r="AH520" s="227"/>
    </row>
    <row r="521" spans="1:36" ht="19.5" customHeight="1">
      <c r="A521" s="1306"/>
      <c r="B521" s="1307"/>
      <c r="C521" s="1307"/>
      <c r="D521" s="1307"/>
      <c r="E521" s="1307"/>
      <c r="F521" s="1307"/>
      <c r="G521" s="1307"/>
      <c r="H521" s="1307"/>
      <c r="I521" s="1307"/>
      <c r="J521" s="1307"/>
      <c r="K521" s="1307"/>
      <c r="L521" s="1307"/>
      <c r="M521" s="1307"/>
      <c r="N521" s="1307"/>
      <c r="O521" s="1307"/>
      <c r="P521" s="1307"/>
      <c r="Q521" s="1307"/>
      <c r="R521" s="1307"/>
      <c r="S521" s="1307"/>
      <c r="T521" s="1307"/>
      <c r="U521" s="1307"/>
      <c r="V521" s="1307"/>
      <c r="W521" s="1307"/>
      <c r="X521" s="1307"/>
      <c r="Y521" s="1307"/>
      <c r="Z521" s="1307"/>
      <c r="AA521" s="1307"/>
      <c r="AB521" s="1307"/>
      <c r="AC521" s="1307"/>
      <c r="AD521" s="1307"/>
      <c r="AE521" s="1307"/>
      <c r="AF521" s="1307"/>
      <c r="AG521" s="1307"/>
      <c r="AH521" s="1307"/>
    </row>
    <row r="522" spans="1:36">
      <c r="A522" s="227"/>
      <c r="B522" s="227"/>
      <c r="C522" s="227"/>
      <c r="D522" s="227"/>
      <c r="E522" s="227"/>
      <c r="F522" s="227"/>
      <c r="G522" s="227"/>
      <c r="H522" s="227"/>
      <c r="I522" s="227"/>
      <c r="J522" s="227"/>
      <c r="K522" s="227"/>
      <c r="L522" s="227"/>
      <c r="M522" s="227"/>
      <c r="N522" s="227"/>
      <c r="O522" s="227"/>
      <c r="P522" s="227"/>
      <c r="Q522" s="227"/>
      <c r="R522" s="227"/>
      <c r="S522" s="227"/>
      <c r="T522" s="227"/>
      <c r="U522" s="227"/>
      <c r="V522" s="227"/>
      <c r="W522" s="227"/>
      <c r="X522" s="227"/>
      <c r="Y522" s="227"/>
      <c r="Z522" s="227"/>
      <c r="AA522" s="227"/>
      <c r="AB522" s="227"/>
      <c r="AC522" s="227"/>
      <c r="AD522" s="227"/>
      <c r="AE522" s="227"/>
      <c r="AF522" s="227"/>
      <c r="AG522" s="227"/>
      <c r="AH522" s="227"/>
    </row>
    <row r="523" spans="1:36" hidden="1">
      <c r="A523" s="1280" t="s">
        <v>990</v>
      </c>
      <c r="B523" s="1281"/>
      <c r="C523" s="1281"/>
      <c r="D523" s="1281"/>
      <c r="E523" s="1281"/>
      <c r="F523" s="1281"/>
      <c r="G523" s="1281"/>
      <c r="H523" s="1281"/>
      <c r="I523" s="1281"/>
      <c r="J523" s="1282"/>
      <c r="K523" s="1197" t="s">
        <v>519</v>
      </c>
      <c r="L523" s="1197"/>
      <c r="M523" s="1197"/>
      <c r="N523" s="1197"/>
      <c r="O523" s="1197"/>
      <c r="P523" s="1197"/>
      <c r="Q523" s="1197"/>
      <c r="R523" s="1197"/>
      <c r="S523" s="1197"/>
      <c r="T523" s="1197"/>
      <c r="U523" s="1197"/>
      <c r="V523" s="1197"/>
      <c r="W523" s="1197"/>
      <c r="X523" s="1197"/>
      <c r="Y523" s="1197"/>
      <c r="Z523" s="1197"/>
      <c r="AA523" s="1197"/>
      <c r="AB523" s="1197"/>
      <c r="AC523" s="1197"/>
      <c r="AD523" s="1197"/>
      <c r="AE523" s="1197"/>
      <c r="AF523" s="1197"/>
      <c r="AG523" s="1197"/>
      <c r="AH523" s="1197"/>
      <c r="AJ523" s="234" t="s">
        <v>991</v>
      </c>
    </row>
    <row r="524" spans="1:36" hidden="1">
      <c r="A524" s="1283"/>
      <c r="B524" s="1284"/>
      <c r="C524" s="1284"/>
      <c r="D524" s="1284"/>
      <c r="E524" s="1284"/>
      <c r="F524" s="1284"/>
      <c r="G524" s="1284"/>
      <c r="H524" s="1284"/>
      <c r="I524" s="1284"/>
      <c r="J524" s="1285"/>
      <c r="K524" s="1197" t="s">
        <v>897</v>
      </c>
      <c r="L524" s="1151"/>
      <c r="M524" s="1151"/>
      <c r="N524" s="1151"/>
      <c r="O524" s="1151"/>
      <c r="P524" s="1197" t="s">
        <v>898</v>
      </c>
      <c r="Q524" s="1151"/>
      <c r="R524" s="1151"/>
      <c r="S524" s="1151"/>
      <c r="T524" s="1151"/>
      <c r="U524" s="1197" t="s">
        <v>899</v>
      </c>
      <c r="V524" s="1151"/>
      <c r="W524" s="1151"/>
      <c r="X524" s="1151"/>
      <c r="Y524" s="1151"/>
      <c r="Z524" s="1308" t="s">
        <v>900</v>
      </c>
      <c r="AA524" s="1161"/>
      <c r="AB524" s="1161"/>
      <c r="AC524" s="1161"/>
      <c r="AD524" s="1281" t="s">
        <v>901</v>
      </c>
      <c r="AE524" s="1309"/>
      <c r="AF524" s="1309"/>
      <c r="AG524" s="1309"/>
      <c r="AH524" s="1310"/>
      <c r="AJ524" s="243" t="s">
        <v>619</v>
      </c>
    </row>
    <row r="525" spans="1:36" hidden="1">
      <c r="A525" s="1283"/>
      <c r="B525" s="1284"/>
      <c r="C525" s="1284"/>
      <c r="D525" s="1284"/>
      <c r="E525" s="1284"/>
      <c r="F525" s="1284"/>
      <c r="G525" s="1284"/>
      <c r="H525" s="1284"/>
      <c r="I525" s="1284"/>
      <c r="J525" s="1285"/>
      <c r="K525" s="1151"/>
      <c r="L525" s="1151"/>
      <c r="M525" s="1151"/>
      <c r="N525" s="1151"/>
      <c r="O525" s="1151"/>
      <c r="P525" s="1151"/>
      <c r="Q525" s="1151"/>
      <c r="R525" s="1151"/>
      <c r="S525" s="1151"/>
      <c r="T525" s="1151"/>
      <c r="U525" s="1151"/>
      <c r="V525" s="1151"/>
      <c r="W525" s="1151"/>
      <c r="X525" s="1151"/>
      <c r="Y525" s="1151"/>
      <c r="Z525" s="1161"/>
      <c r="AA525" s="1161"/>
      <c r="AB525" s="1161"/>
      <c r="AC525" s="1161"/>
      <c r="AD525" s="1311"/>
      <c r="AE525" s="1311"/>
      <c r="AF525" s="1311"/>
      <c r="AG525" s="1311"/>
      <c r="AH525" s="1312"/>
    </row>
    <row r="526" spans="1:36" hidden="1">
      <c r="A526" s="1286"/>
      <c r="B526" s="1287"/>
      <c r="C526" s="1287"/>
      <c r="D526" s="1287"/>
      <c r="E526" s="1287"/>
      <c r="F526" s="1287"/>
      <c r="G526" s="1287"/>
      <c r="H526" s="1287"/>
      <c r="I526" s="1287"/>
      <c r="J526" s="1288"/>
      <c r="K526" s="1151"/>
      <c r="L526" s="1151"/>
      <c r="M526" s="1151"/>
      <c r="N526" s="1151"/>
      <c r="O526" s="1151"/>
      <c r="P526" s="1151"/>
      <c r="Q526" s="1151"/>
      <c r="R526" s="1151"/>
      <c r="S526" s="1151"/>
      <c r="T526" s="1151"/>
      <c r="U526" s="1151"/>
      <c r="V526" s="1151"/>
      <c r="W526" s="1151"/>
      <c r="X526" s="1151"/>
      <c r="Y526" s="1151"/>
      <c r="Z526" s="1161"/>
      <c r="AA526" s="1161"/>
      <c r="AB526" s="1161"/>
      <c r="AC526" s="1161"/>
      <c r="AD526" s="1313"/>
      <c r="AE526" s="1313"/>
      <c r="AF526" s="1313"/>
      <c r="AG526" s="1313"/>
      <c r="AH526" s="1314"/>
    </row>
    <row r="527" spans="1:36" hidden="1">
      <c r="A527" s="1188" t="s">
        <v>992</v>
      </c>
      <c r="B527" s="1189"/>
      <c r="C527" s="1189"/>
      <c r="D527" s="1189"/>
      <c r="E527" s="1189"/>
      <c r="F527" s="1189"/>
      <c r="G527" s="1189"/>
      <c r="H527" s="1189"/>
      <c r="I527" s="1189"/>
      <c r="J527" s="1190"/>
      <c r="K527" s="1300"/>
      <c r="L527" s="1301"/>
      <c r="M527" s="1301"/>
      <c r="N527" s="1301"/>
      <c r="O527" s="1302"/>
      <c r="P527" s="1300"/>
      <c r="Q527" s="1301"/>
      <c r="R527" s="1301"/>
      <c r="S527" s="1301"/>
      <c r="T527" s="1302"/>
      <c r="U527" s="1300"/>
      <c r="V527" s="1301"/>
      <c r="W527" s="1301"/>
      <c r="X527" s="1301"/>
      <c r="Y527" s="1302"/>
      <c r="Z527" s="1300"/>
      <c r="AA527" s="1301"/>
      <c r="AB527" s="1301"/>
      <c r="AC527" s="1302"/>
      <c r="AD527" s="1300">
        <f>SUM(K527:AC528)</f>
        <v>0</v>
      </c>
      <c r="AE527" s="1301"/>
      <c r="AF527" s="1301"/>
      <c r="AG527" s="1301"/>
      <c r="AH527" s="1302"/>
    </row>
    <row r="528" spans="1:36" hidden="1">
      <c r="A528" s="1191"/>
      <c r="B528" s="1192"/>
      <c r="C528" s="1192"/>
      <c r="D528" s="1192"/>
      <c r="E528" s="1192"/>
      <c r="F528" s="1192"/>
      <c r="G528" s="1192"/>
      <c r="H528" s="1192"/>
      <c r="I528" s="1192"/>
      <c r="J528" s="1193"/>
      <c r="K528" s="1303"/>
      <c r="L528" s="1304"/>
      <c r="M528" s="1304"/>
      <c r="N528" s="1304"/>
      <c r="O528" s="1305"/>
      <c r="P528" s="1303"/>
      <c r="Q528" s="1304"/>
      <c r="R528" s="1304"/>
      <c r="S528" s="1304"/>
      <c r="T528" s="1305"/>
      <c r="U528" s="1303"/>
      <c r="V528" s="1304"/>
      <c r="W528" s="1304"/>
      <c r="X528" s="1304"/>
      <c r="Y528" s="1305"/>
      <c r="Z528" s="1303"/>
      <c r="AA528" s="1304"/>
      <c r="AB528" s="1304"/>
      <c r="AC528" s="1305"/>
      <c r="AD528" s="1303"/>
      <c r="AE528" s="1304"/>
      <c r="AF528" s="1304"/>
      <c r="AG528" s="1304"/>
      <c r="AH528" s="1305"/>
    </row>
    <row r="529" spans="1:36" hidden="1">
      <c r="A529" s="1188" t="s">
        <v>993</v>
      </c>
      <c r="B529" s="1189"/>
      <c r="C529" s="1189"/>
      <c r="D529" s="1189"/>
      <c r="E529" s="1189"/>
      <c r="F529" s="1189"/>
      <c r="G529" s="1189"/>
      <c r="H529" s="1189"/>
      <c r="I529" s="1189"/>
      <c r="J529" s="1190"/>
      <c r="K529" s="1300"/>
      <c r="L529" s="1301"/>
      <c r="M529" s="1301"/>
      <c r="N529" s="1301"/>
      <c r="O529" s="1302"/>
      <c r="P529" s="1300"/>
      <c r="Q529" s="1301"/>
      <c r="R529" s="1301"/>
      <c r="S529" s="1301"/>
      <c r="T529" s="1302"/>
      <c r="U529" s="1300"/>
      <c r="V529" s="1301"/>
      <c r="W529" s="1301"/>
      <c r="X529" s="1301"/>
      <c r="Y529" s="1302"/>
      <c r="Z529" s="1300"/>
      <c r="AA529" s="1301"/>
      <c r="AB529" s="1301"/>
      <c r="AC529" s="1302">
        <f>K529+Q529-W529</f>
        <v>0</v>
      </c>
      <c r="AD529" s="1300">
        <f>SUM(K529:AC530)</f>
        <v>0</v>
      </c>
      <c r="AE529" s="1301"/>
      <c r="AF529" s="1301"/>
      <c r="AG529" s="1301"/>
      <c r="AH529" s="1302"/>
    </row>
    <row r="530" spans="1:36" hidden="1">
      <c r="A530" s="1191"/>
      <c r="B530" s="1192"/>
      <c r="C530" s="1192"/>
      <c r="D530" s="1192"/>
      <c r="E530" s="1192"/>
      <c r="F530" s="1192"/>
      <c r="G530" s="1192"/>
      <c r="H530" s="1192"/>
      <c r="I530" s="1192"/>
      <c r="J530" s="1193"/>
      <c r="K530" s="1303"/>
      <c r="L530" s="1304"/>
      <c r="M530" s="1304"/>
      <c r="N530" s="1304"/>
      <c r="O530" s="1305"/>
      <c r="P530" s="1303"/>
      <c r="Q530" s="1304"/>
      <c r="R530" s="1304"/>
      <c r="S530" s="1304"/>
      <c r="T530" s="1305"/>
      <c r="U530" s="1303"/>
      <c r="V530" s="1304"/>
      <c r="W530" s="1304"/>
      <c r="X530" s="1304"/>
      <c r="Y530" s="1305"/>
      <c r="Z530" s="1303"/>
      <c r="AA530" s="1304"/>
      <c r="AB530" s="1304"/>
      <c r="AC530" s="1305"/>
      <c r="AD530" s="1303"/>
      <c r="AE530" s="1304"/>
      <c r="AF530" s="1304"/>
      <c r="AG530" s="1304"/>
      <c r="AH530" s="1305"/>
    </row>
    <row r="531" spans="1:36" hidden="1">
      <c r="A531" s="1188" t="s">
        <v>994</v>
      </c>
      <c r="B531" s="1189"/>
      <c r="C531" s="1189"/>
      <c r="D531" s="1189"/>
      <c r="E531" s="1189"/>
      <c r="F531" s="1189"/>
      <c r="G531" s="1189"/>
      <c r="H531" s="1189"/>
      <c r="I531" s="1189"/>
      <c r="J531" s="1190"/>
      <c r="K531" s="1300"/>
      <c r="L531" s="1301"/>
      <c r="M531" s="1301"/>
      <c r="N531" s="1301"/>
      <c r="O531" s="1302"/>
      <c r="P531" s="1300"/>
      <c r="Q531" s="1301"/>
      <c r="R531" s="1301"/>
      <c r="S531" s="1301"/>
      <c r="T531" s="1302"/>
      <c r="U531" s="1300"/>
      <c r="V531" s="1301"/>
      <c r="W531" s="1301"/>
      <c r="X531" s="1301"/>
      <c r="Y531" s="1302"/>
      <c r="Z531" s="1300"/>
      <c r="AA531" s="1301"/>
      <c r="AB531" s="1301"/>
      <c r="AC531" s="1302">
        <f>K531+Q531-W531</f>
        <v>0</v>
      </c>
      <c r="AD531" s="1300">
        <f>SUM(K531:AC532)</f>
        <v>0</v>
      </c>
      <c r="AE531" s="1301"/>
      <c r="AF531" s="1301"/>
      <c r="AG531" s="1301"/>
      <c r="AH531" s="1302"/>
    </row>
    <row r="532" spans="1:36" hidden="1">
      <c r="A532" s="1191"/>
      <c r="B532" s="1192"/>
      <c r="C532" s="1192"/>
      <c r="D532" s="1192"/>
      <c r="E532" s="1192"/>
      <c r="F532" s="1192"/>
      <c r="G532" s="1192"/>
      <c r="H532" s="1192"/>
      <c r="I532" s="1192"/>
      <c r="J532" s="1193"/>
      <c r="K532" s="1303"/>
      <c r="L532" s="1304"/>
      <c r="M532" s="1304"/>
      <c r="N532" s="1304"/>
      <c r="O532" s="1305"/>
      <c r="P532" s="1303"/>
      <c r="Q532" s="1304"/>
      <c r="R532" s="1304"/>
      <c r="S532" s="1304"/>
      <c r="T532" s="1305"/>
      <c r="U532" s="1303"/>
      <c r="V532" s="1304"/>
      <c r="W532" s="1304"/>
      <c r="X532" s="1304"/>
      <c r="Y532" s="1305"/>
      <c r="Z532" s="1303"/>
      <c r="AA532" s="1304"/>
      <c r="AB532" s="1304"/>
      <c r="AC532" s="1305"/>
      <c r="AD532" s="1303"/>
      <c r="AE532" s="1304"/>
      <c r="AF532" s="1304"/>
      <c r="AG532" s="1304"/>
      <c r="AH532" s="1305"/>
    </row>
    <row r="533" spans="1:36" hidden="1">
      <c r="A533" s="1188" t="s">
        <v>995</v>
      </c>
      <c r="B533" s="1189"/>
      <c r="C533" s="1189"/>
      <c r="D533" s="1189"/>
      <c r="E533" s="1189"/>
      <c r="F533" s="1189"/>
      <c r="G533" s="1189"/>
      <c r="H533" s="1189"/>
      <c r="I533" s="1189"/>
      <c r="J533" s="1190"/>
      <c r="K533" s="1300"/>
      <c r="L533" s="1301"/>
      <c r="M533" s="1301"/>
      <c r="N533" s="1301"/>
      <c r="O533" s="1302"/>
      <c r="P533" s="1300"/>
      <c r="Q533" s="1301"/>
      <c r="R533" s="1301"/>
      <c r="S533" s="1301"/>
      <c r="T533" s="1302"/>
      <c r="U533" s="1300"/>
      <c r="V533" s="1301"/>
      <c r="W533" s="1301"/>
      <c r="X533" s="1301"/>
      <c r="Y533" s="1302"/>
      <c r="Z533" s="1300"/>
      <c r="AA533" s="1301"/>
      <c r="AB533" s="1301"/>
      <c r="AC533" s="1302">
        <f>K533+Q533-W533</f>
        <v>0</v>
      </c>
      <c r="AD533" s="1300">
        <f>SUM(K533:AC534)</f>
        <v>0</v>
      </c>
      <c r="AE533" s="1301"/>
      <c r="AF533" s="1301"/>
      <c r="AG533" s="1301"/>
      <c r="AH533" s="1302"/>
    </row>
    <row r="534" spans="1:36" hidden="1">
      <c r="A534" s="1191"/>
      <c r="B534" s="1192"/>
      <c r="C534" s="1192"/>
      <c r="D534" s="1192"/>
      <c r="E534" s="1192"/>
      <c r="F534" s="1192"/>
      <c r="G534" s="1192"/>
      <c r="H534" s="1192"/>
      <c r="I534" s="1192"/>
      <c r="J534" s="1193"/>
      <c r="K534" s="1303"/>
      <c r="L534" s="1304"/>
      <c r="M534" s="1304"/>
      <c r="N534" s="1304"/>
      <c r="O534" s="1305"/>
      <c r="P534" s="1303"/>
      <c r="Q534" s="1304"/>
      <c r="R534" s="1304"/>
      <c r="S534" s="1304"/>
      <c r="T534" s="1305"/>
      <c r="U534" s="1303"/>
      <c r="V534" s="1304"/>
      <c r="W534" s="1304"/>
      <c r="X534" s="1304"/>
      <c r="Y534" s="1305"/>
      <c r="Z534" s="1303"/>
      <c r="AA534" s="1304"/>
      <c r="AB534" s="1304"/>
      <c r="AC534" s="1305"/>
      <c r="AD534" s="1303"/>
      <c r="AE534" s="1304"/>
      <c r="AF534" s="1304"/>
      <c r="AG534" s="1304"/>
      <c r="AH534" s="1305"/>
    </row>
    <row r="535" spans="1:36" hidden="1">
      <c r="A535" s="1188" t="s">
        <v>996</v>
      </c>
      <c r="B535" s="1189"/>
      <c r="C535" s="1189"/>
      <c r="D535" s="1189"/>
      <c r="E535" s="1189"/>
      <c r="F535" s="1189"/>
      <c r="G535" s="1189"/>
      <c r="H535" s="1189"/>
      <c r="I535" s="1189"/>
      <c r="J535" s="1190"/>
      <c r="K535" s="1300"/>
      <c r="L535" s="1301"/>
      <c r="M535" s="1301"/>
      <c r="N535" s="1301"/>
      <c r="O535" s="1302"/>
      <c r="P535" s="1300"/>
      <c r="Q535" s="1301"/>
      <c r="R535" s="1301"/>
      <c r="S535" s="1301"/>
      <c r="T535" s="1302"/>
      <c r="U535" s="1300"/>
      <c r="V535" s="1301"/>
      <c r="W535" s="1301"/>
      <c r="X535" s="1301"/>
      <c r="Y535" s="1302"/>
      <c r="Z535" s="1300"/>
      <c r="AA535" s="1301"/>
      <c r="AB535" s="1301"/>
      <c r="AC535" s="1302">
        <f>K535+Q535-W535</f>
        <v>0</v>
      </c>
      <c r="AD535" s="1300">
        <f>SUM(K535:AC536)</f>
        <v>0</v>
      </c>
      <c r="AE535" s="1301"/>
      <c r="AF535" s="1301"/>
      <c r="AG535" s="1301"/>
      <c r="AH535" s="1302"/>
    </row>
    <row r="536" spans="1:36" hidden="1">
      <c r="A536" s="1191"/>
      <c r="B536" s="1192"/>
      <c r="C536" s="1192"/>
      <c r="D536" s="1192"/>
      <c r="E536" s="1192"/>
      <c r="F536" s="1192"/>
      <c r="G536" s="1192"/>
      <c r="H536" s="1192"/>
      <c r="I536" s="1192"/>
      <c r="J536" s="1193"/>
      <c r="K536" s="1303"/>
      <c r="L536" s="1304"/>
      <c r="M536" s="1304"/>
      <c r="N536" s="1304"/>
      <c r="O536" s="1305"/>
      <c r="P536" s="1303"/>
      <c r="Q536" s="1304"/>
      <c r="R536" s="1304"/>
      <c r="S536" s="1304"/>
      <c r="T536" s="1305"/>
      <c r="U536" s="1303"/>
      <c r="V536" s="1304"/>
      <c r="W536" s="1304"/>
      <c r="X536" s="1304"/>
      <c r="Y536" s="1305"/>
      <c r="Z536" s="1303"/>
      <c r="AA536" s="1304"/>
      <c r="AB536" s="1304"/>
      <c r="AC536" s="1305"/>
      <c r="AD536" s="1303"/>
      <c r="AE536" s="1304"/>
      <c r="AF536" s="1304"/>
      <c r="AG536" s="1304"/>
      <c r="AH536" s="1305"/>
    </row>
    <row r="537" spans="1:36" hidden="1">
      <c r="A537" s="1188" t="s">
        <v>997</v>
      </c>
      <c r="B537" s="1189"/>
      <c r="C537" s="1189"/>
      <c r="D537" s="1189"/>
      <c r="E537" s="1189"/>
      <c r="F537" s="1189"/>
      <c r="G537" s="1189"/>
      <c r="H537" s="1189"/>
      <c r="I537" s="1189"/>
      <c r="J537" s="1190"/>
      <c r="K537" s="1300"/>
      <c r="L537" s="1301"/>
      <c r="M537" s="1301"/>
      <c r="N537" s="1301"/>
      <c r="O537" s="1302"/>
      <c r="P537" s="1300"/>
      <c r="Q537" s="1301"/>
      <c r="R537" s="1301"/>
      <c r="S537" s="1301"/>
      <c r="T537" s="1302"/>
      <c r="U537" s="1300"/>
      <c r="V537" s="1301"/>
      <c r="W537" s="1301"/>
      <c r="X537" s="1301"/>
      <c r="Y537" s="1302"/>
      <c r="Z537" s="1300"/>
      <c r="AA537" s="1301"/>
      <c r="AB537" s="1301"/>
      <c r="AC537" s="1302">
        <f>K537+Q537-W537</f>
        <v>0</v>
      </c>
      <c r="AD537" s="1300">
        <f>SUM(K537:AC538)</f>
        <v>0</v>
      </c>
      <c r="AE537" s="1301"/>
      <c r="AF537" s="1301"/>
      <c r="AG537" s="1301"/>
      <c r="AH537" s="1302"/>
    </row>
    <row r="538" spans="1:36" hidden="1">
      <c r="A538" s="1191"/>
      <c r="B538" s="1192"/>
      <c r="C538" s="1192"/>
      <c r="D538" s="1192"/>
      <c r="E538" s="1192"/>
      <c r="F538" s="1192"/>
      <c r="G538" s="1192"/>
      <c r="H538" s="1192"/>
      <c r="I538" s="1192"/>
      <c r="J538" s="1193"/>
      <c r="K538" s="1303"/>
      <c r="L538" s="1304"/>
      <c r="M538" s="1304"/>
      <c r="N538" s="1304"/>
      <c r="O538" s="1305"/>
      <c r="P538" s="1303"/>
      <c r="Q538" s="1304"/>
      <c r="R538" s="1304"/>
      <c r="S538" s="1304"/>
      <c r="T538" s="1305"/>
      <c r="U538" s="1303"/>
      <c r="V538" s="1304"/>
      <c r="W538" s="1304"/>
      <c r="X538" s="1304"/>
      <c r="Y538" s="1305"/>
      <c r="Z538" s="1303"/>
      <c r="AA538" s="1304"/>
      <c r="AB538" s="1304"/>
      <c r="AC538" s="1305"/>
      <c r="AD538" s="1303"/>
      <c r="AE538" s="1304"/>
      <c r="AF538" s="1304"/>
      <c r="AG538" s="1304"/>
      <c r="AH538" s="1305"/>
    </row>
    <row r="539" spans="1:36" hidden="1">
      <c r="A539" s="1181" t="s">
        <v>998</v>
      </c>
      <c r="B539" s="1182"/>
      <c r="C539" s="1182"/>
      <c r="D539" s="1182"/>
      <c r="E539" s="1182"/>
      <c r="F539" s="1182"/>
      <c r="G539" s="1182"/>
      <c r="H539" s="1182"/>
      <c r="I539" s="1182"/>
      <c r="J539" s="1183"/>
      <c r="K539" s="1300">
        <f>SUM(K527:O538)</f>
        <v>0</v>
      </c>
      <c r="L539" s="1301"/>
      <c r="M539" s="1301"/>
      <c r="N539" s="1301"/>
      <c r="O539" s="1302"/>
      <c r="P539" s="1300">
        <f>SUM(P527:T538)</f>
        <v>0</v>
      </c>
      <c r="Q539" s="1301">
        <f>SUM(Q527:V538)</f>
        <v>0</v>
      </c>
      <c r="R539" s="1301"/>
      <c r="S539" s="1301"/>
      <c r="T539" s="1302"/>
      <c r="U539" s="1300">
        <f>SUM(U527:Y538)</f>
        <v>0</v>
      </c>
      <c r="V539" s="1301"/>
      <c r="W539" s="1301">
        <f>SUM(W527:AB538)</f>
        <v>0</v>
      </c>
      <c r="X539" s="1301"/>
      <c r="Y539" s="1302"/>
      <c r="Z539" s="1300">
        <f>SUM(Z527:AC538)</f>
        <v>0</v>
      </c>
      <c r="AA539" s="1301"/>
      <c r="AB539" s="1301"/>
      <c r="AC539" s="1302">
        <f>SUM(AC527:AH538)</f>
        <v>0</v>
      </c>
      <c r="AD539" s="1300">
        <f>SUM(K539:AC540)</f>
        <v>0</v>
      </c>
      <c r="AE539" s="1301"/>
      <c r="AF539" s="1301"/>
      <c r="AG539" s="1301"/>
      <c r="AH539" s="1302"/>
      <c r="AI539" s="228" t="str">
        <f>IF(ROUND(K539-[1]A!G147,0)=0,"","CHYBA")</f>
        <v/>
      </c>
      <c r="AJ539" s="243" t="s">
        <v>902</v>
      </c>
    </row>
    <row r="540" spans="1:36" hidden="1">
      <c r="A540" s="1184"/>
      <c r="B540" s="1185"/>
      <c r="C540" s="1185"/>
      <c r="D540" s="1185"/>
      <c r="E540" s="1185"/>
      <c r="F540" s="1185"/>
      <c r="G540" s="1185"/>
      <c r="H540" s="1185"/>
      <c r="I540" s="1185"/>
      <c r="J540" s="1186"/>
      <c r="K540" s="1303"/>
      <c r="L540" s="1304"/>
      <c r="M540" s="1304"/>
      <c r="N540" s="1304"/>
      <c r="O540" s="1305"/>
      <c r="P540" s="1303"/>
      <c r="Q540" s="1304"/>
      <c r="R540" s="1304"/>
      <c r="S540" s="1304"/>
      <c r="T540" s="1305"/>
      <c r="U540" s="1303"/>
      <c r="V540" s="1304"/>
      <c r="W540" s="1304"/>
      <c r="X540" s="1304"/>
      <c r="Y540" s="1305"/>
      <c r="Z540" s="1303"/>
      <c r="AA540" s="1304"/>
      <c r="AB540" s="1304"/>
      <c r="AC540" s="1305"/>
      <c r="AD540" s="1303"/>
      <c r="AE540" s="1304"/>
      <c r="AF540" s="1304"/>
      <c r="AG540" s="1304"/>
      <c r="AH540" s="1305"/>
      <c r="AI540" s="228" t="str">
        <f>IF(ROUND(AD539-[1]A!F146,0)=0,"","CHYBA")</f>
        <v/>
      </c>
      <c r="AJ540" s="243" t="s">
        <v>902</v>
      </c>
    </row>
    <row r="541" spans="1:36" hidden="1">
      <c r="A541" s="227"/>
      <c r="B541" s="227"/>
      <c r="C541" s="227"/>
      <c r="D541" s="227"/>
      <c r="E541" s="227"/>
      <c r="F541" s="227"/>
      <c r="G541" s="227"/>
      <c r="H541" s="227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  <c r="Z541" s="227"/>
      <c r="AA541" s="227"/>
      <c r="AB541" s="227"/>
      <c r="AC541" s="227"/>
      <c r="AD541" s="227"/>
      <c r="AE541" s="227"/>
      <c r="AF541" s="227"/>
      <c r="AG541" s="227"/>
      <c r="AH541" s="227"/>
    </row>
    <row r="542" spans="1:36" hidden="1">
      <c r="A542" s="1228" t="s">
        <v>999</v>
      </c>
      <c r="B542" s="1229"/>
      <c r="C542" s="1229"/>
      <c r="D542" s="1229"/>
      <c r="E542" s="1229"/>
      <c r="F542" s="1229"/>
      <c r="G542" s="1229"/>
      <c r="H542" s="1229"/>
      <c r="I542" s="1229"/>
      <c r="J542" s="1229"/>
      <c r="K542" s="1229"/>
      <c r="L542" s="1229"/>
      <c r="M542" s="1229"/>
      <c r="N542" s="1229"/>
      <c r="O542" s="1229"/>
      <c r="P542" s="1229"/>
      <c r="Q542" s="1229"/>
      <c r="R542" s="1229"/>
      <c r="S542" s="1229"/>
      <c r="T542" s="1229"/>
      <c r="U542" s="1229"/>
      <c r="V542" s="1229"/>
      <c r="W542" s="1229"/>
      <c r="X542" s="1229"/>
      <c r="Y542" s="1229"/>
      <c r="Z542" s="1229"/>
      <c r="AA542" s="1229"/>
      <c r="AB542" s="1229"/>
      <c r="AC542" s="1229"/>
      <c r="AD542" s="1229"/>
      <c r="AE542" s="1229"/>
      <c r="AF542" s="1229"/>
      <c r="AG542" s="1229"/>
      <c r="AH542" s="1229"/>
    </row>
    <row r="543" spans="1:36" hidden="1">
      <c r="A543" s="227"/>
      <c r="B543" s="227"/>
      <c r="C543" s="227"/>
      <c r="D543" s="227"/>
      <c r="E543" s="227"/>
      <c r="F543" s="227"/>
      <c r="G543" s="227"/>
      <c r="H543" s="227"/>
      <c r="I543" s="227"/>
      <c r="J543" s="227"/>
      <c r="K543" s="227"/>
      <c r="L543" s="227"/>
      <c r="M543" s="227"/>
      <c r="N543" s="227"/>
      <c r="O543" s="227"/>
      <c r="P543" s="227"/>
      <c r="Q543" s="227"/>
      <c r="R543" s="227"/>
      <c r="S543" s="227"/>
      <c r="T543" s="227"/>
      <c r="U543" s="227"/>
      <c r="V543" s="227"/>
      <c r="W543" s="227"/>
      <c r="X543" s="227"/>
      <c r="Y543" s="227"/>
      <c r="Z543" s="227"/>
      <c r="AA543" s="227"/>
      <c r="AB543" s="227"/>
      <c r="AC543" s="227"/>
      <c r="AD543" s="227"/>
      <c r="AE543" s="227"/>
      <c r="AF543" s="227"/>
      <c r="AG543" s="227"/>
      <c r="AH543" s="227"/>
    </row>
    <row r="544" spans="1:36" hidden="1">
      <c r="A544" s="1197" t="s">
        <v>990</v>
      </c>
      <c r="B544" s="1197"/>
      <c r="C544" s="1197"/>
      <c r="D544" s="1197"/>
      <c r="E544" s="1197"/>
      <c r="F544" s="1197"/>
      <c r="G544" s="1197"/>
      <c r="H544" s="1197"/>
      <c r="I544" s="1197"/>
      <c r="J544" s="1197" t="s">
        <v>958</v>
      </c>
      <c r="K544" s="1197"/>
      <c r="L544" s="1197"/>
      <c r="M544" s="1197"/>
      <c r="N544" s="1197"/>
      <c r="O544" s="1197" t="s">
        <v>959</v>
      </c>
      <c r="P544" s="1197"/>
      <c r="Q544" s="1197"/>
      <c r="R544" s="1197"/>
      <c r="S544" s="1197"/>
      <c r="T544" s="1197" t="s">
        <v>960</v>
      </c>
      <c r="U544" s="1197"/>
      <c r="V544" s="1197"/>
      <c r="W544" s="1197"/>
      <c r="X544" s="1197"/>
      <c r="Y544" s="1197" t="s">
        <v>961</v>
      </c>
      <c r="Z544" s="1197"/>
      <c r="AA544" s="1197"/>
      <c r="AB544" s="1197"/>
      <c r="AC544" s="1197"/>
      <c r="AD544" s="1197" t="s">
        <v>962</v>
      </c>
      <c r="AE544" s="1197"/>
      <c r="AF544" s="1197"/>
      <c r="AG544" s="1197"/>
      <c r="AH544" s="1197"/>
    </row>
    <row r="545" spans="1:36" hidden="1">
      <c r="A545" s="1197"/>
      <c r="B545" s="1197"/>
      <c r="C545" s="1197"/>
      <c r="D545" s="1197"/>
      <c r="E545" s="1197"/>
      <c r="F545" s="1197"/>
      <c r="G545" s="1197"/>
      <c r="H545" s="1197"/>
      <c r="I545" s="1197"/>
      <c r="J545" s="1197"/>
      <c r="K545" s="1197"/>
      <c r="L545" s="1197"/>
      <c r="M545" s="1197"/>
      <c r="N545" s="1197"/>
      <c r="O545" s="1197"/>
      <c r="P545" s="1197"/>
      <c r="Q545" s="1197"/>
      <c r="R545" s="1197"/>
      <c r="S545" s="1197"/>
      <c r="T545" s="1197"/>
      <c r="U545" s="1197"/>
      <c r="V545" s="1197"/>
      <c r="W545" s="1197"/>
      <c r="X545" s="1197"/>
      <c r="Y545" s="1197"/>
      <c r="Z545" s="1197"/>
      <c r="AA545" s="1197"/>
      <c r="AB545" s="1197"/>
      <c r="AC545" s="1197"/>
      <c r="AD545" s="1197"/>
      <c r="AE545" s="1197"/>
      <c r="AF545" s="1197"/>
      <c r="AG545" s="1197"/>
      <c r="AH545" s="1197"/>
    </row>
    <row r="546" spans="1:36" hidden="1">
      <c r="A546" s="1197"/>
      <c r="B546" s="1197"/>
      <c r="C546" s="1197"/>
      <c r="D546" s="1197"/>
      <c r="E546" s="1197"/>
      <c r="F546" s="1197"/>
      <c r="G546" s="1197"/>
      <c r="H546" s="1197"/>
      <c r="I546" s="1197"/>
      <c r="J546" s="1197"/>
      <c r="K546" s="1197"/>
      <c r="L546" s="1197"/>
      <c r="M546" s="1197"/>
      <c r="N546" s="1197"/>
      <c r="O546" s="1197"/>
      <c r="P546" s="1197"/>
      <c r="Q546" s="1197"/>
      <c r="R546" s="1197"/>
      <c r="S546" s="1197"/>
      <c r="T546" s="1197"/>
      <c r="U546" s="1197"/>
      <c r="V546" s="1197"/>
      <c r="W546" s="1197"/>
      <c r="X546" s="1197"/>
      <c r="Y546" s="1197"/>
      <c r="Z546" s="1197"/>
      <c r="AA546" s="1197"/>
      <c r="AB546" s="1197"/>
      <c r="AC546" s="1197"/>
      <c r="AD546" s="1197"/>
      <c r="AE546" s="1197"/>
      <c r="AF546" s="1197"/>
      <c r="AG546" s="1197"/>
      <c r="AH546" s="1197"/>
    </row>
    <row r="547" spans="1:36" hidden="1">
      <c r="A547" s="1197"/>
      <c r="B547" s="1197"/>
      <c r="C547" s="1197"/>
      <c r="D547" s="1197"/>
      <c r="E547" s="1197"/>
      <c r="F547" s="1197"/>
      <c r="G547" s="1197"/>
      <c r="H547" s="1197"/>
      <c r="I547" s="1197"/>
      <c r="J547" s="1197"/>
      <c r="K547" s="1197"/>
      <c r="L547" s="1197"/>
      <c r="M547" s="1197"/>
      <c r="N547" s="1197"/>
      <c r="O547" s="1197"/>
      <c r="P547" s="1197"/>
      <c r="Q547" s="1197"/>
      <c r="R547" s="1197"/>
      <c r="S547" s="1197"/>
      <c r="T547" s="1197"/>
      <c r="U547" s="1197"/>
      <c r="V547" s="1197"/>
      <c r="W547" s="1197"/>
      <c r="X547" s="1197"/>
      <c r="Y547" s="1197"/>
      <c r="Z547" s="1197"/>
      <c r="AA547" s="1197"/>
      <c r="AB547" s="1197"/>
      <c r="AC547" s="1197"/>
      <c r="AD547" s="1197"/>
      <c r="AE547" s="1197"/>
      <c r="AF547" s="1197"/>
      <c r="AG547" s="1197"/>
      <c r="AH547" s="1197"/>
    </row>
    <row r="548" spans="1:36" hidden="1">
      <c r="A548" s="1299"/>
      <c r="B548" s="1299"/>
      <c r="C548" s="1299"/>
      <c r="D548" s="1299"/>
      <c r="E548" s="1299"/>
      <c r="F548" s="1299"/>
      <c r="G548" s="1299"/>
      <c r="H548" s="1299"/>
      <c r="I548" s="1299"/>
      <c r="J548" s="1299"/>
      <c r="K548" s="1299"/>
      <c r="L548" s="1299"/>
      <c r="M548" s="1299"/>
      <c r="N548" s="1299"/>
      <c r="O548" s="1299"/>
      <c r="P548" s="1299"/>
      <c r="Q548" s="1299"/>
      <c r="R548" s="1299"/>
      <c r="S548" s="1299"/>
      <c r="T548" s="1299"/>
      <c r="U548" s="1299"/>
      <c r="V548" s="1299"/>
      <c r="W548" s="1299"/>
      <c r="X548" s="1299"/>
      <c r="Y548" s="1299"/>
      <c r="Z548" s="1299"/>
      <c r="AA548" s="1299"/>
      <c r="AB548" s="1299"/>
      <c r="AC548" s="1299"/>
      <c r="AD548" s="1299"/>
      <c r="AE548" s="1299"/>
      <c r="AF548" s="1299"/>
      <c r="AG548" s="1299"/>
      <c r="AH548" s="1299"/>
    </row>
    <row r="549" spans="1:36" hidden="1">
      <c r="A549" s="1279" t="s">
        <v>996</v>
      </c>
      <c r="B549" s="1279"/>
      <c r="C549" s="1279"/>
      <c r="D549" s="1279"/>
      <c r="E549" s="1279"/>
      <c r="F549" s="1279"/>
      <c r="G549" s="1279"/>
      <c r="H549" s="1279"/>
      <c r="I549" s="1279"/>
      <c r="J549" s="1194"/>
      <c r="K549" s="1194"/>
      <c r="L549" s="1194"/>
      <c r="M549" s="1194"/>
      <c r="N549" s="1194"/>
      <c r="O549" s="1194"/>
      <c r="P549" s="1194"/>
      <c r="Q549" s="1194"/>
      <c r="R549" s="1194"/>
      <c r="S549" s="1194"/>
      <c r="T549" s="1194"/>
      <c r="U549" s="1194"/>
      <c r="V549" s="1194"/>
      <c r="W549" s="1194"/>
      <c r="X549" s="1194"/>
      <c r="Y549" s="1194"/>
      <c r="Z549" s="1194"/>
      <c r="AA549" s="1194"/>
      <c r="AB549" s="1194"/>
      <c r="AC549" s="1194"/>
      <c r="AD549" s="1194">
        <f>J549+O549-T549-Y549</f>
        <v>0</v>
      </c>
      <c r="AE549" s="1194"/>
      <c r="AF549" s="1194"/>
      <c r="AG549" s="1194"/>
      <c r="AH549" s="1194"/>
    </row>
    <row r="550" spans="1:36" hidden="1">
      <c r="A550" s="1279"/>
      <c r="B550" s="1279"/>
      <c r="C550" s="1279"/>
      <c r="D550" s="1279"/>
      <c r="E550" s="1279"/>
      <c r="F550" s="1279"/>
      <c r="G550" s="1279"/>
      <c r="H550" s="1279"/>
      <c r="I550" s="1279"/>
      <c r="J550" s="1194"/>
      <c r="K550" s="1194"/>
      <c r="L550" s="1194"/>
      <c r="M550" s="1194"/>
      <c r="N550" s="1194"/>
      <c r="O550" s="1194"/>
      <c r="P550" s="1194"/>
      <c r="Q550" s="1194"/>
      <c r="R550" s="1194"/>
      <c r="S550" s="1194"/>
      <c r="T550" s="1194"/>
      <c r="U550" s="1194"/>
      <c r="V550" s="1194"/>
      <c r="W550" s="1194"/>
      <c r="X550" s="1194"/>
      <c r="Y550" s="1194"/>
      <c r="Z550" s="1194"/>
      <c r="AA550" s="1194"/>
      <c r="AB550" s="1194"/>
      <c r="AC550" s="1194"/>
      <c r="AD550" s="1194"/>
      <c r="AE550" s="1194"/>
      <c r="AF550" s="1194"/>
      <c r="AG550" s="1194"/>
      <c r="AH550" s="1194"/>
    </row>
    <row r="551" spans="1:36" hidden="1">
      <c r="A551" s="1279" t="s">
        <v>997</v>
      </c>
      <c r="B551" s="1279"/>
      <c r="C551" s="1279"/>
      <c r="D551" s="1279"/>
      <c r="E551" s="1279"/>
      <c r="F551" s="1279"/>
      <c r="G551" s="1279"/>
      <c r="H551" s="1279"/>
      <c r="I551" s="1279"/>
      <c r="J551" s="1194"/>
      <c r="K551" s="1194"/>
      <c r="L551" s="1194"/>
      <c r="M551" s="1194"/>
      <c r="N551" s="1194"/>
      <c r="O551" s="1194"/>
      <c r="P551" s="1194"/>
      <c r="Q551" s="1194"/>
      <c r="R551" s="1194"/>
      <c r="S551" s="1194"/>
      <c r="T551" s="1194"/>
      <c r="U551" s="1194"/>
      <c r="V551" s="1194"/>
      <c r="W551" s="1194"/>
      <c r="X551" s="1194"/>
      <c r="Y551" s="1194"/>
      <c r="Z551" s="1194"/>
      <c r="AA551" s="1194"/>
      <c r="AB551" s="1194"/>
      <c r="AC551" s="1194"/>
      <c r="AD551" s="1194">
        <f>J551+O551-T551-Y551</f>
        <v>0</v>
      </c>
      <c r="AE551" s="1194"/>
      <c r="AF551" s="1194"/>
      <c r="AG551" s="1194"/>
      <c r="AH551" s="1194"/>
    </row>
    <row r="552" spans="1:36" hidden="1">
      <c r="A552" s="1279"/>
      <c r="B552" s="1279"/>
      <c r="C552" s="1279"/>
      <c r="D552" s="1279"/>
      <c r="E552" s="1279"/>
      <c r="F552" s="1279"/>
      <c r="G552" s="1279"/>
      <c r="H552" s="1279"/>
      <c r="I552" s="1279"/>
      <c r="J552" s="1194"/>
      <c r="K552" s="1194"/>
      <c r="L552" s="1194"/>
      <c r="M552" s="1194"/>
      <c r="N552" s="1194"/>
      <c r="O552" s="1194"/>
      <c r="P552" s="1194"/>
      <c r="Q552" s="1194"/>
      <c r="R552" s="1194"/>
      <c r="S552" s="1194"/>
      <c r="T552" s="1194"/>
      <c r="U552" s="1194"/>
      <c r="V552" s="1194"/>
      <c r="W552" s="1194"/>
      <c r="X552" s="1194"/>
      <c r="Y552" s="1194"/>
      <c r="Z552" s="1194"/>
      <c r="AA552" s="1194"/>
      <c r="AB552" s="1194"/>
      <c r="AC552" s="1194"/>
      <c r="AD552" s="1194"/>
      <c r="AE552" s="1194"/>
      <c r="AF552" s="1194"/>
      <c r="AG552" s="1194"/>
      <c r="AH552" s="1194"/>
    </row>
    <row r="553" spans="1:36" hidden="1">
      <c r="A553" s="1278" t="s">
        <v>998</v>
      </c>
      <c r="B553" s="1278"/>
      <c r="C553" s="1278"/>
      <c r="D553" s="1278"/>
      <c r="E553" s="1278"/>
      <c r="F553" s="1278"/>
      <c r="G553" s="1278"/>
      <c r="H553" s="1278"/>
      <c r="I553" s="1278"/>
      <c r="J553" s="1187">
        <f>SUM(J549:N552)</f>
        <v>0</v>
      </c>
      <c r="K553" s="1187"/>
      <c r="L553" s="1187"/>
      <c r="M553" s="1187"/>
      <c r="N553" s="1187"/>
      <c r="O553" s="1187">
        <f>SUM(O549:S552)</f>
        <v>0</v>
      </c>
      <c r="P553" s="1187"/>
      <c r="Q553" s="1187"/>
      <c r="R553" s="1187"/>
      <c r="S553" s="1187"/>
      <c r="T553" s="1187">
        <f>SUM(T549:X552)</f>
        <v>0</v>
      </c>
      <c r="U553" s="1187"/>
      <c r="V553" s="1187"/>
      <c r="W553" s="1187"/>
      <c r="X553" s="1187"/>
      <c r="Y553" s="1187">
        <f>SUM(Y549:AC552)</f>
        <v>0</v>
      </c>
      <c r="Z553" s="1187"/>
      <c r="AA553" s="1187"/>
      <c r="AB553" s="1187"/>
      <c r="AC553" s="1187"/>
      <c r="AD553" s="1187">
        <f>SUM(AD549:AH552)</f>
        <v>0</v>
      </c>
      <c r="AE553" s="1187"/>
      <c r="AF553" s="1187"/>
      <c r="AG553" s="1187"/>
      <c r="AH553" s="1187"/>
    </row>
    <row r="554" spans="1:36" hidden="1">
      <c r="A554" s="1278"/>
      <c r="B554" s="1278"/>
      <c r="C554" s="1278"/>
      <c r="D554" s="1278"/>
      <c r="E554" s="1278"/>
      <c r="F554" s="1278"/>
      <c r="G554" s="1278"/>
      <c r="H554" s="1278"/>
      <c r="I554" s="1278"/>
      <c r="J554" s="1187"/>
      <c r="K554" s="1187"/>
      <c r="L554" s="1187"/>
      <c r="M554" s="1187"/>
      <c r="N554" s="1187"/>
      <c r="O554" s="1187"/>
      <c r="P554" s="1187"/>
      <c r="Q554" s="1187"/>
      <c r="R554" s="1187"/>
      <c r="S554" s="1187"/>
      <c r="T554" s="1187"/>
      <c r="U554" s="1187"/>
      <c r="V554" s="1187"/>
      <c r="W554" s="1187"/>
      <c r="X554" s="1187"/>
      <c r="Y554" s="1187"/>
      <c r="Z554" s="1187"/>
      <c r="AA554" s="1187"/>
      <c r="AB554" s="1187"/>
      <c r="AC554" s="1187"/>
      <c r="AD554" s="1187"/>
      <c r="AE554" s="1187"/>
      <c r="AF554" s="1187"/>
      <c r="AG554" s="1187"/>
      <c r="AH554" s="1187"/>
      <c r="AI554" s="228" t="str">
        <f>IF(ROUND(AD553-[1]A!D147,0)=0,"","CHYBA")</f>
        <v/>
      </c>
      <c r="AJ554" s="243" t="s">
        <v>902</v>
      </c>
    </row>
    <row r="555" spans="1:36" hidden="1">
      <c r="A555" s="227"/>
      <c r="B555" s="227"/>
      <c r="C555" s="227"/>
      <c r="D555" s="227"/>
      <c r="E555" s="227"/>
      <c r="F555" s="227"/>
      <c r="G555" s="227"/>
      <c r="H555" s="227"/>
      <c r="I555" s="227"/>
      <c r="J555" s="227"/>
      <c r="K555" s="227"/>
      <c r="L555" s="227"/>
      <c r="M555" s="227"/>
      <c r="N555" s="227"/>
      <c r="O555" s="227"/>
      <c r="P555" s="227"/>
      <c r="Q555" s="227"/>
      <c r="R555" s="227"/>
      <c r="S555" s="227"/>
      <c r="T555" s="227"/>
      <c r="U555" s="227"/>
      <c r="V555" s="227"/>
      <c r="W555" s="227"/>
      <c r="X555" s="227"/>
      <c r="Y555" s="227"/>
      <c r="Z555" s="227"/>
      <c r="AA555" s="227"/>
      <c r="AB555" s="227"/>
      <c r="AC555" s="227"/>
      <c r="AD555" s="227"/>
      <c r="AE555" s="227"/>
      <c r="AF555" s="227"/>
      <c r="AG555" s="227"/>
      <c r="AH555" s="227"/>
    </row>
    <row r="556" spans="1:36" hidden="1">
      <c r="A556" s="1297" t="s">
        <v>1000</v>
      </c>
      <c r="B556" s="1229"/>
      <c r="C556" s="1229"/>
      <c r="D556" s="1229"/>
      <c r="E556" s="1229"/>
      <c r="F556" s="1229"/>
      <c r="G556" s="1229"/>
      <c r="H556" s="1229"/>
      <c r="I556" s="1229"/>
      <c r="J556" s="1229"/>
      <c r="K556" s="1229"/>
      <c r="L556" s="1229"/>
      <c r="M556" s="1229"/>
      <c r="N556" s="1229"/>
      <c r="O556" s="1229"/>
      <c r="P556" s="1229"/>
      <c r="Q556" s="1229"/>
      <c r="R556" s="1229"/>
      <c r="S556" s="1229"/>
      <c r="T556" s="1229"/>
      <c r="U556" s="1229"/>
      <c r="V556" s="1229"/>
      <c r="W556" s="1229"/>
      <c r="X556" s="1229"/>
      <c r="Y556" s="1229"/>
      <c r="Z556" s="1229"/>
      <c r="AA556" s="1229"/>
      <c r="AB556" s="1229"/>
      <c r="AC556" s="1229"/>
      <c r="AD556" s="1229"/>
      <c r="AE556" s="1229"/>
      <c r="AF556" s="1229"/>
      <c r="AG556" s="1229"/>
      <c r="AH556" s="1229"/>
    </row>
    <row r="557" spans="1:36" hidden="1">
      <c r="A557" s="227"/>
      <c r="B557" s="227"/>
      <c r="C557" s="227"/>
      <c r="D557" s="227"/>
      <c r="E557" s="227"/>
      <c r="F557" s="227"/>
      <c r="G557" s="227"/>
      <c r="H557" s="227"/>
      <c r="I557" s="227"/>
      <c r="J557" s="227"/>
      <c r="K557" s="227"/>
      <c r="L557" s="227"/>
      <c r="M557" s="227"/>
      <c r="N557" s="227"/>
      <c r="O557" s="227"/>
      <c r="P557" s="227"/>
      <c r="Q557" s="227"/>
      <c r="R557" s="227"/>
      <c r="S557" s="227"/>
      <c r="T557" s="227"/>
      <c r="U557" s="227"/>
      <c r="V557" s="227"/>
      <c r="W557" s="227"/>
      <c r="X557" s="227"/>
      <c r="Y557" s="227"/>
      <c r="Z557" s="227"/>
      <c r="AA557" s="227"/>
      <c r="AB557" s="227"/>
      <c r="AC557" s="227"/>
      <c r="AD557" s="227"/>
      <c r="AE557" s="227"/>
      <c r="AF557" s="227"/>
      <c r="AG557" s="227"/>
      <c r="AH557" s="227"/>
    </row>
    <row r="558" spans="1:36" hidden="1">
      <c r="A558" s="1280" t="s">
        <v>826</v>
      </c>
      <c r="B558" s="1281"/>
      <c r="C558" s="1281"/>
      <c r="D558" s="1281"/>
      <c r="E558" s="1281"/>
      <c r="F558" s="1281"/>
      <c r="G558" s="1281"/>
      <c r="H558" s="1281"/>
      <c r="I558" s="1281"/>
      <c r="J558" s="1281"/>
      <c r="K558" s="1281"/>
      <c r="L558" s="1281"/>
      <c r="M558" s="1281"/>
      <c r="N558" s="1281"/>
      <c r="O558" s="1281"/>
      <c r="P558" s="1281"/>
      <c r="Q558" s="1282"/>
      <c r="R558" s="1280" t="s">
        <v>906</v>
      </c>
      <c r="S558" s="1281"/>
      <c r="T558" s="1281"/>
      <c r="U558" s="1281"/>
      <c r="V558" s="1281"/>
      <c r="W558" s="1281"/>
      <c r="X558" s="1281"/>
      <c r="Y558" s="1281"/>
      <c r="Z558" s="1281"/>
      <c r="AA558" s="1281"/>
      <c r="AB558" s="1281"/>
      <c r="AC558" s="1281"/>
      <c r="AD558" s="1281"/>
      <c r="AE558" s="1281"/>
      <c r="AF558" s="1281"/>
      <c r="AG558" s="1281"/>
      <c r="AH558" s="1282"/>
    </row>
    <row r="559" spans="1:36" hidden="1">
      <c r="A559" s="1286"/>
      <c r="B559" s="1287"/>
      <c r="C559" s="1287"/>
      <c r="D559" s="1287"/>
      <c r="E559" s="1287"/>
      <c r="F559" s="1287"/>
      <c r="G559" s="1287"/>
      <c r="H559" s="1287"/>
      <c r="I559" s="1287"/>
      <c r="J559" s="1287"/>
      <c r="K559" s="1287"/>
      <c r="L559" s="1287"/>
      <c r="M559" s="1287"/>
      <c r="N559" s="1287"/>
      <c r="O559" s="1287"/>
      <c r="P559" s="1287"/>
      <c r="Q559" s="1288"/>
      <c r="R559" s="1286"/>
      <c r="S559" s="1287"/>
      <c r="T559" s="1287"/>
      <c r="U559" s="1287"/>
      <c r="V559" s="1287"/>
      <c r="W559" s="1287"/>
      <c r="X559" s="1287"/>
      <c r="Y559" s="1287"/>
      <c r="Z559" s="1287"/>
      <c r="AA559" s="1287"/>
      <c r="AB559" s="1287"/>
      <c r="AC559" s="1287"/>
      <c r="AD559" s="1287"/>
      <c r="AE559" s="1287"/>
      <c r="AF559" s="1287"/>
      <c r="AG559" s="1287"/>
      <c r="AH559" s="1288"/>
    </row>
    <row r="560" spans="1:36" s="229" customFormat="1" hidden="1">
      <c r="A560" s="1198" t="s">
        <v>1001</v>
      </c>
      <c r="B560" s="1199"/>
      <c r="C560" s="1199"/>
      <c r="D560" s="1199"/>
      <c r="E560" s="1199"/>
      <c r="F560" s="1199"/>
      <c r="G560" s="1199"/>
      <c r="H560" s="1199"/>
      <c r="I560" s="1199"/>
      <c r="J560" s="1199"/>
      <c r="K560" s="1199"/>
      <c r="L560" s="1199"/>
      <c r="M560" s="1199"/>
      <c r="N560" s="1199"/>
      <c r="O560" s="1199"/>
      <c r="P560" s="1199"/>
      <c r="Q560" s="1200"/>
      <c r="R560" s="1298"/>
      <c r="S560" s="1298"/>
      <c r="T560" s="1298"/>
      <c r="U560" s="1298"/>
      <c r="V560" s="1298"/>
      <c r="W560" s="1298"/>
      <c r="X560" s="1298"/>
      <c r="Y560" s="1298"/>
      <c r="Z560" s="1298"/>
      <c r="AA560" s="1298"/>
      <c r="AB560" s="1298"/>
      <c r="AC560" s="1298"/>
      <c r="AD560" s="1298"/>
      <c r="AE560" s="1298"/>
      <c r="AF560" s="1298"/>
      <c r="AG560" s="1298"/>
      <c r="AH560" s="1298"/>
    </row>
    <row r="561" spans="1:34" s="229" customFormat="1" hidden="1">
      <c r="A561" s="1201"/>
      <c r="B561" s="1202"/>
      <c r="C561" s="1202"/>
      <c r="D561" s="1202"/>
      <c r="E561" s="1202"/>
      <c r="F561" s="1202"/>
      <c r="G561" s="1202"/>
      <c r="H561" s="1202"/>
      <c r="I561" s="1202"/>
      <c r="J561" s="1202"/>
      <c r="K561" s="1202"/>
      <c r="L561" s="1202"/>
      <c r="M561" s="1202"/>
      <c r="N561" s="1202"/>
      <c r="O561" s="1202"/>
      <c r="P561" s="1202"/>
      <c r="Q561" s="1203"/>
      <c r="R561" s="1298"/>
      <c r="S561" s="1298"/>
      <c r="T561" s="1298"/>
      <c r="U561" s="1298"/>
      <c r="V561" s="1298"/>
      <c r="W561" s="1298"/>
      <c r="X561" s="1298"/>
      <c r="Y561" s="1298"/>
      <c r="Z561" s="1298"/>
      <c r="AA561" s="1298"/>
      <c r="AB561" s="1298"/>
      <c r="AC561" s="1298"/>
      <c r="AD561" s="1298"/>
      <c r="AE561" s="1298"/>
      <c r="AF561" s="1298"/>
      <c r="AG561" s="1298"/>
      <c r="AH561" s="1298"/>
    </row>
    <row r="562" spans="1:34" s="229" customFormat="1" hidden="1">
      <c r="A562" s="257"/>
      <c r="B562" s="257"/>
      <c r="C562" s="257"/>
      <c r="D562" s="257"/>
      <c r="E562" s="257"/>
      <c r="F562" s="257"/>
      <c r="G562" s="257"/>
      <c r="H562" s="257"/>
      <c r="I562" s="257"/>
      <c r="J562" s="257"/>
      <c r="K562" s="257"/>
      <c r="L562" s="257"/>
      <c r="M562" s="257"/>
      <c r="N562" s="257"/>
      <c r="O562" s="257"/>
      <c r="P562" s="257"/>
      <c r="Q562" s="257"/>
      <c r="R562" s="258"/>
      <c r="S562" s="258"/>
      <c r="T562" s="258"/>
      <c r="U562" s="258"/>
      <c r="V562" s="258"/>
      <c r="W562" s="258"/>
      <c r="X562" s="258"/>
      <c r="Y562" s="258"/>
      <c r="Z562" s="258"/>
      <c r="AA562" s="258"/>
      <c r="AB562" s="258"/>
      <c r="AC562" s="258"/>
      <c r="AD562" s="258"/>
      <c r="AE562" s="258"/>
      <c r="AF562" s="258"/>
      <c r="AG562" s="258"/>
      <c r="AH562" s="258"/>
    </row>
    <row r="563" spans="1:34" s="229" customFormat="1" hidden="1">
      <c r="A563" s="1205" t="s">
        <v>1002</v>
      </c>
      <c r="B563" s="1205"/>
      <c r="C563" s="1205"/>
      <c r="D563" s="1205"/>
      <c r="E563" s="1205"/>
      <c r="F563" s="1205"/>
      <c r="G563" s="1205"/>
      <c r="H563" s="1205"/>
      <c r="I563" s="1205"/>
      <c r="J563" s="1205"/>
      <c r="K563" s="1205"/>
      <c r="L563" s="1205"/>
      <c r="M563" s="1205"/>
      <c r="N563" s="1205"/>
      <c r="O563" s="1205"/>
      <c r="P563" s="1205"/>
      <c r="Q563" s="1205"/>
      <c r="R563" s="1205"/>
      <c r="S563" s="1205"/>
      <c r="T563" s="1205"/>
      <c r="U563" s="1205"/>
      <c r="V563" s="1205"/>
      <c r="W563" s="1205"/>
      <c r="X563" s="1205"/>
      <c r="Y563" s="1205"/>
      <c r="Z563" s="1205"/>
      <c r="AA563" s="1205"/>
      <c r="AB563" s="1205"/>
      <c r="AC563" s="1205"/>
      <c r="AD563" s="1205"/>
      <c r="AE563" s="1205"/>
      <c r="AF563" s="1205"/>
      <c r="AG563" s="1205"/>
      <c r="AH563" s="1205"/>
    </row>
    <row r="564" spans="1:34" hidden="1">
      <c r="A564" s="227"/>
      <c r="B564" s="227"/>
      <c r="C564" s="227"/>
      <c r="D564" s="227"/>
      <c r="E564" s="227"/>
      <c r="F564" s="227"/>
      <c r="G564" s="227"/>
      <c r="H564" s="227"/>
      <c r="I564" s="227"/>
      <c r="J564" s="227"/>
      <c r="K564" s="227"/>
      <c r="L564" s="227"/>
      <c r="M564" s="227"/>
      <c r="N564" s="227"/>
      <c r="O564" s="227"/>
      <c r="P564" s="227"/>
      <c r="Q564" s="227"/>
      <c r="R564" s="227"/>
      <c r="S564" s="227"/>
      <c r="T564" s="227"/>
      <c r="U564" s="227"/>
      <c r="V564" s="227"/>
      <c r="W564" s="227"/>
      <c r="X564" s="227"/>
      <c r="Y564" s="227"/>
      <c r="Z564" s="227"/>
      <c r="AA564" s="227"/>
      <c r="AB564" s="227"/>
      <c r="AC564" s="227"/>
      <c r="AD564" s="227"/>
      <c r="AE564" s="227"/>
      <c r="AF564" s="227"/>
      <c r="AG564" s="227"/>
      <c r="AH564" s="227"/>
    </row>
    <row r="565" spans="1:34" hidden="1">
      <c r="A565" s="1228" t="s">
        <v>1003</v>
      </c>
      <c r="B565" s="1229"/>
      <c r="C565" s="1229"/>
      <c r="D565" s="1229"/>
      <c r="E565" s="1229"/>
      <c r="F565" s="1229"/>
      <c r="G565" s="1229"/>
      <c r="H565" s="1229"/>
      <c r="I565" s="1229"/>
      <c r="J565" s="1229"/>
      <c r="K565" s="1229"/>
      <c r="L565" s="1229"/>
      <c r="M565" s="1229"/>
      <c r="N565" s="1229"/>
      <c r="O565" s="1229"/>
      <c r="P565" s="1229"/>
      <c r="Q565" s="1229"/>
      <c r="R565" s="1229"/>
      <c r="S565" s="1229"/>
      <c r="T565" s="1229"/>
      <c r="U565" s="1229"/>
      <c r="V565" s="1229"/>
      <c r="W565" s="1229"/>
      <c r="X565" s="1229"/>
      <c r="Y565" s="1229"/>
      <c r="Z565" s="1229"/>
      <c r="AA565" s="1229"/>
      <c r="AB565" s="1229"/>
      <c r="AC565" s="1229"/>
      <c r="AD565" s="1229"/>
      <c r="AE565" s="1229"/>
      <c r="AF565" s="1229"/>
      <c r="AG565" s="1229"/>
      <c r="AH565" s="1229"/>
    </row>
    <row r="566" spans="1:34" hidden="1">
      <c r="A566" s="227"/>
      <c r="B566" s="227"/>
      <c r="C566" s="227"/>
      <c r="D566" s="227"/>
      <c r="E566" s="227"/>
      <c r="F566" s="227"/>
      <c r="G566" s="227"/>
      <c r="H566" s="227"/>
      <c r="I566" s="227"/>
      <c r="J566" s="227"/>
      <c r="K566" s="227"/>
      <c r="L566" s="227"/>
      <c r="M566" s="227"/>
      <c r="N566" s="227"/>
      <c r="O566" s="227"/>
      <c r="P566" s="227"/>
      <c r="Q566" s="227"/>
      <c r="R566" s="227"/>
      <c r="S566" s="227"/>
      <c r="T566" s="227"/>
      <c r="U566" s="227"/>
      <c r="V566" s="227"/>
      <c r="W566" s="227"/>
      <c r="X566" s="227"/>
      <c r="Y566" s="227"/>
      <c r="Z566" s="227"/>
      <c r="AA566" s="227"/>
      <c r="AB566" s="227"/>
      <c r="AC566" s="227"/>
      <c r="AD566" s="227"/>
      <c r="AE566" s="227"/>
      <c r="AF566" s="227"/>
      <c r="AG566" s="227"/>
      <c r="AH566" s="227"/>
    </row>
    <row r="567" spans="1:34" hidden="1">
      <c r="A567" s="1197" t="s">
        <v>990</v>
      </c>
      <c r="B567" s="1197"/>
      <c r="C567" s="1197"/>
      <c r="D567" s="1197"/>
      <c r="E567" s="1197"/>
      <c r="F567" s="1197"/>
      <c r="G567" s="1197"/>
      <c r="H567" s="1197"/>
      <c r="I567" s="1197"/>
      <c r="J567" s="1197"/>
      <c r="K567" s="1197" t="s">
        <v>1004</v>
      </c>
      <c r="L567" s="1197"/>
      <c r="M567" s="1197"/>
      <c r="N567" s="1197"/>
      <c r="O567" s="1197"/>
      <c r="P567" s="1197"/>
      <c r="Q567" s="1197"/>
      <c r="R567" s="1197"/>
      <c r="S567" s="1197" t="s">
        <v>1005</v>
      </c>
      <c r="T567" s="1197"/>
      <c r="U567" s="1197"/>
      <c r="V567" s="1197"/>
      <c r="W567" s="1197"/>
      <c r="X567" s="1197"/>
      <c r="Y567" s="1197"/>
      <c r="Z567" s="1197"/>
      <c r="AA567" s="1197" t="s">
        <v>1006</v>
      </c>
      <c r="AB567" s="1197"/>
      <c r="AC567" s="1197"/>
      <c r="AD567" s="1197"/>
      <c r="AE567" s="1197"/>
      <c r="AF567" s="1197"/>
      <c r="AG567" s="1197"/>
      <c r="AH567" s="1197"/>
    </row>
    <row r="568" spans="1:34" hidden="1">
      <c r="A568" s="1197"/>
      <c r="B568" s="1197"/>
      <c r="C568" s="1197"/>
      <c r="D568" s="1197"/>
      <c r="E568" s="1197"/>
      <c r="F568" s="1197"/>
      <c r="G568" s="1197"/>
      <c r="H568" s="1197"/>
      <c r="I568" s="1197"/>
      <c r="J568" s="1197"/>
      <c r="K568" s="1197"/>
      <c r="L568" s="1197"/>
      <c r="M568" s="1197"/>
      <c r="N568" s="1197"/>
      <c r="O568" s="1197"/>
      <c r="P568" s="1197"/>
      <c r="Q568" s="1197"/>
      <c r="R568" s="1197"/>
      <c r="S568" s="1197"/>
      <c r="T568" s="1197"/>
      <c r="U568" s="1197"/>
      <c r="V568" s="1197"/>
      <c r="W568" s="1197"/>
      <c r="X568" s="1197"/>
      <c r="Y568" s="1197"/>
      <c r="Z568" s="1197"/>
      <c r="AA568" s="1197"/>
      <c r="AB568" s="1197"/>
      <c r="AC568" s="1197"/>
      <c r="AD568" s="1197"/>
      <c r="AE568" s="1197"/>
      <c r="AF568" s="1197"/>
      <c r="AG568" s="1197"/>
      <c r="AH568" s="1197"/>
    </row>
    <row r="569" spans="1:34" hidden="1">
      <c r="A569" s="1197"/>
      <c r="B569" s="1197"/>
      <c r="C569" s="1197"/>
      <c r="D569" s="1197"/>
      <c r="E569" s="1197"/>
      <c r="F569" s="1197"/>
      <c r="G569" s="1197"/>
      <c r="H569" s="1197"/>
      <c r="I569" s="1197"/>
      <c r="J569" s="1197"/>
      <c r="K569" s="1197"/>
      <c r="L569" s="1197"/>
      <c r="M569" s="1197"/>
      <c r="N569" s="1197"/>
      <c r="O569" s="1197"/>
      <c r="P569" s="1197"/>
      <c r="Q569" s="1197"/>
      <c r="R569" s="1197"/>
      <c r="S569" s="1197"/>
      <c r="T569" s="1197"/>
      <c r="U569" s="1197"/>
      <c r="V569" s="1197"/>
      <c r="W569" s="1197"/>
      <c r="X569" s="1197"/>
      <c r="Y569" s="1197"/>
      <c r="Z569" s="1197"/>
      <c r="AA569" s="1197"/>
      <c r="AB569" s="1197"/>
      <c r="AC569" s="1197"/>
      <c r="AD569" s="1197"/>
      <c r="AE569" s="1197"/>
      <c r="AF569" s="1197"/>
      <c r="AG569" s="1197"/>
      <c r="AH569" s="1197"/>
    </row>
    <row r="570" spans="1:34" hidden="1">
      <c r="A570" s="1296"/>
      <c r="B570" s="1296"/>
      <c r="C570" s="1296"/>
      <c r="D570" s="1296"/>
      <c r="E570" s="1296"/>
      <c r="F570" s="1296"/>
      <c r="G570" s="1296"/>
      <c r="H570" s="1296"/>
      <c r="I570" s="1296"/>
      <c r="J570" s="1296"/>
      <c r="K570" s="1296"/>
      <c r="L570" s="1296"/>
      <c r="M570" s="1296"/>
      <c r="N570" s="1296"/>
      <c r="O570" s="1296"/>
      <c r="P570" s="1296"/>
      <c r="Q570" s="1296"/>
      <c r="R570" s="1296"/>
      <c r="S570" s="1296"/>
      <c r="T570" s="1296"/>
      <c r="U570" s="1296"/>
      <c r="V570" s="1296"/>
      <c r="W570" s="1296"/>
      <c r="X570" s="1296"/>
      <c r="Y570" s="1296"/>
      <c r="Z570" s="1296"/>
      <c r="AA570" s="1296"/>
      <c r="AB570" s="1296"/>
      <c r="AC570" s="1296"/>
      <c r="AD570" s="1296"/>
      <c r="AE570" s="1296"/>
      <c r="AF570" s="1296"/>
      <c r="AG570" s="1296"/>
      <c r="AH570" s="1296"/>
    </row>
    <row r="571" spans="1:34" hidden="1">
      <c r="A571" s="1188" t="s">
        <v>992</v>
      </c>
      <c r="B571" s="1189"/>
      <c r="C571" s="1189"/>
      <c r="D571" s="1189"/>
      <c r="E571" s="1189"/>
      <c r="F571" s="1189"/>
      <c r="G571" s="1189"/>
      <c r="H571" s="1189"/>
      <c r="I571" s="1189"/>
      <c r="J571" s="1190"/>
      <c r="K571" s="1194"/>
      <c r="L571" s="1194"/>
      <c r="M571" s="1194"/>
      <c r="N571" s="1194"/>
      <c r="O571" s="1194"/>
      <c r="P571" s="1194"/>
      <c r="Q571" s="1194"/>
      <c r="R571" s="1194"/>
      <c r="S571" s="1194"/>
      <c r="T571" s="1194"/>
      <c r="U571" s="1194"/>
      <c r="V571" s="1194"/>
      <c r="W571" s="1194"/>
      <c r="X571" s="1194"/>
      <c r="Y571" s="1194"/>
      <c r="Z571" s="1194"/>
      <c r="AA571" s="1194"/>
      <c r="AB571" s="1194"/>
      <c r="AC571" s="1194"/>
      <c r="AD571" s="1194"/>
      <c r="AE571" s="1194"/>
      <c r="AF571" s="1194"/>
      <c r="AG571" s="1194"/>
      <c r="AH571" s="1194"/>
    </row>
    <row r="572" spans="1:34" hidden="1">
      <c r="A572" s="1191"/>
      <c r="B572" s="1192"/>
      <c r="C572" s="1192"/>
      <c r="D572" s="1192"/>
      <c r="E572" s="1192"/>
      <c r="F572" s="1192"/>
      <c r="G572" s="1192"/>
      <c r="H572" s="1192"/>
      <c r="I572" s="1192"/>
      <c r="J572" s="1193"/>
      <c r="K572" s="1194"/>
      <c r="L572" s="1194"/>
      <c r="M572" s="1194"/>
      <c r="N572" s="1194"/>
      <c r="O572" s="1194"/>
      <c r="P572" s="1194"/>
      <c r="Q572" s="1194"/>
      <c r="R572" s="1194"/>
      <c r="S572" s="1194"/>
      <c r="T572" s="1194"/>
      <c r="U572" s="1194"/>
      <c r="V572" s="1194"/>
      <c r="W572" s="1194"/>
      <c r="X572" s="1194"/>
      <c r="Y572" s="1194"/>
      <c r="Z572" s="1194"/>
      <c r="AA572" s="1194"/>
      <c r="AB572" s="1194"/>
      <c r="AC572" s="1194"/>
      <c r="AD572" s="1194"/>
      <c r="AE572" s="1194"/>
      <c r="AF572" s="1194"/>
      <c r="AG572" s="1194"/>
      <c r="AH572" s="1194"/>
    </row>
    <row r="573" spans="1:34" hidden="1">
      <c r="A573" s="1188" t="s">
        <v>993</v>
      </c>
      <c r="B573" s="1189"/>
      <c r="C573" s="1189"/>
      <c r="D573" s="1189"/>
      <c r="E573" s="1189"/>
      <c r="F573" s="1189"/>
      <c r="G573" s="1189"/>
      <c r="H573" s="1189"/>
      <c r="I573" s="1189"/>
      <c r="J573" s="1190"/>
      <c r="K573" s="1194"/>
      <c r="L573" s="1194"/>
      <c r="M573" s="1194"/>
      <c r="N573" s="1194"/>
      <c r="O573" s="1194"/>
      <c r="P573" s="1194"/>
      <c r="Q573" s="1194"/>
      <c r="R573" s="1194"/>
      <c r="S573" s="1194"/>
      <c r="T573" s="1194"/>
      <c r="U573" s="1194"/>
      <c r="V573" s="1194"/>
      <c r="W573" s="1194"/>
      <c r="X573" s="1194"/>
      <c r="Y573" s="1194"/>
      <c r="Z573" s="1194"/>
      <c r="AA573" s="1194"/>
      <c r="AB573" s="1194"/>
      <c r="AC573" s="1194"/>
      <c r="AD573" s="1194"/>
      <c r="AE573" s="1194"/>
      <c r="AF573" s="1194"/>
      <c r="AG573" s="1194"/>
      <c r="AH573" s="1194"/>
    </row>
    <row r="574" spans="1:34" hidden="1">
      <c r="A574" s="1191"/>
      <c r="B574" s="1192"/>
      <c r="C574" s="1192"/>
      <c r="D574" s="1192"/>
      <c r="E574" s="1192"/>
      <c r="F574" s="1192"/>
      <c r="G574" s="1192"/>
      <c r="H574" s="1192"/>
      <c r="I574" s="1192"/>
      <c r="J574" s="1193"/>
      <c r="K574" s="1194"/>
      <c r="L574" s="1194"/>
      <c r="M574" s="1194"/>
      <c r="N574" s="1194"/>
      <c r="O574" s="1194"/>
      <c r="P574" s="1194"/>
      <c r="Q574" s="1194"/>
      <c r="R574" s="1194"/>
      <c r="S574" s="1194"/>
      <c r="T574" s="1194"/>
      <c r="U574" s="1194"/>
      <c r="V574" s="1194"/>
      <c r="W574" s="1194"/>
      <c r="X574" s="1194"/>
      <c r="Y574" s="1194"/>
      <c r="Z574" s="1194"/>
      <c r="AA574" s="1194"/>
      <c r="AB574" s="1194"/>
      <c r="AC574" s="1194"/>
      <c r="AD574" s="1194"/>
      <c r="AE574" s="1194"/>
      <c r="AF574" s="1194"/>
      <c r="AG574" s="1194"/>
      <c r="AH574" s="1194"/>
    </row>
    <row r="575" spans="1:34" hidden="1">
      <c r="A575" s="1188" t="s">
        <v>1007</v>
      </c>
      <c r="B575" s="1189"/>
      <c r="C575" s="1189"/>
      <c r="D575" s="1189"/>
      <c r="E575" s="1189"/>
      <c r="F575" s="1189"/>
      <c r="G575" s="1189"/>
      <c r="H575" s="1189"/>
      <c r="I575" s="1189"/>
      <c r="J575" s="1190"/>
      <c r="K575" s="1194"/>
      <c r="L575" s="1194"/>
      <c r="M575" s="1194"/>
      <c r="N575" s="1194"/>
      <c r="O575" s="1194"/>
      <c r="P575" s="1194"/>
      <c r="Q575" s="1194"/>
      <c r="R575" s="1194"/>
      <c r="S575" s="1194"/>
      <c r="T575" s="1194"/>
      <c r="U575" s="1194"/>
      <c r="V575" s="1194"/>
      <c r="W575" s="1194"/>
      <c r="X575" s="1194"/>
      <c r="Y575" s="1194"/>
      <c r="Z575" s="1194"/>
      <c r="AA575" s="1194"/>
      <c r="AB575" s="1194"/>
      <c r="AC575" s="1194"/>
      <c r="AD575" s="1194"/>
      <c r="AE575" s="1194"/>
      <c r="AF575" s="1194"/>
      <c r="AG575" s="1194"/>
      <c r="AH575" s="1194"/>
    </row>
    <row r="576" spans="1:34" hidden="1">
      <c r="A576" s="1191"/>
      <c r="B576" s="1192"/>
      <c r="C576" s="1192"/>
      <c r="D576" s="1192"/>
      <c r="E576" s="1192"/>
      <c r="F576" s="1192"/>
      <c r="G576" s="1192"/>
      <c r="H576" s="1192"/>
      <c r="I576" s="1192"/>
      <c r="J576" s="1193"/>
      <c r="K576" s="1194"/>
      <c r="L576" s="1194"/>
      <c r="M576" s="1194"/>
      <c r="N576" s="1194"/>
      <c r="O576" s="1194"/>
      <c r="P576" s="1194"/>
      <c r="Q576" s="1194"/>
      <c r="R576" s="1194"/>
      <c r="S576" s="1194"/>
      <c r="T576" s="1194"/>
      <c r="U576" s="1194"/>
      <c r="V576" s="1194"/>
      <c r="W576" s="1194"/>
      <c r="X576" s="1194"/>
      <c r="Y576" s="1194"/>
      <c r="Z576" s="1194"/>
      <c r="AA576" s="1194"/>
      <c r="AB576" s="1194"/>
      <c r="AC576" s="1194"/>
      <c r="AD576" s="1194"/>
      <c r="AE576" s="1194"/>
      <c r="AF576" s="1194"/>
      <c r="AG576" s="1194"/>
      <c r="AH576" s="1194"/>
    </row>
    <row r="577" spans="1:36" hidden="1">
      <c r="A577" s="1188" t="s">
        <v>996</v>
      </c>
      <c r="B577" s="1189"/>
      <c r="C577" s="1189"/>
      <c r="D577" s="1189"/>
      <c r="E577" s="1189"/>
      <c r="F577" s="1189"/>
      <c r="G577" s="1189"/>
      <c r="H577" s="1189"/>
      <c r="I577" s="1189"/>
      <c r="J577" s="1190"/>
      <c r="K577" s="1194"/>
      <c r="L577" s="1194"/>
      <c r="M577" s="1194"/>
      <c r="N577" s="1194"/>
      <c r="O577" s="1194"/>
      <c r="P577" s="1194"/>
      <c r="Q577" s="1194"/>
      <c r="R577" s="1194"/>
      <c r="S577" s="1194"/>
      <c r="T577" s="1194"/>
      <c r="U577" s="1194"/>
      <c r="V577" s="1194"/>
      <c r="W577" s="1194"/>
      <c r="X577" s="1194"/>
      <c r="Y577" s="1194"/>
      <c r="Z577" s="1194"/>
      <c r="AA577" s="1194"/>
      <c r="AB577" s="1194"/>
      <c r="AC577" s="1194"/>
      <c r="AD577" s="1194"/>
      <c r="AE577" s="1194"/>
      <c r="AF577" s="1194"/>
      <c r="AG577" s="1194"/>
      <c r="AH577" s="1194"/>
    </row>
    <row r="578" spans="1:36" hidden="1">
      <c r="A578" s="1191"/>
      <c r="B578" s="1192"/>
      <c r="C578" s="1192"/>
      <c r="D578" s="1192"/>
      <c r="E578" s="1192"/>
      <c r="F578" s="1192"/>
      <c r="G578" s="1192"/>
      <c r="H578" s="1192"/>
      <c r="I578" s="1192"/>
      <c r="J578" s="1193"/>
      <c r="K578" s="1194"/>
      <c r="L578" s="1194"/>
      <c r="M578" s="1194"/>
      <c r="N578" s="1194"/>
      <c r="O578" s="1194"/>
      <c r="P578" s="1194"/>
      <c r="Q578" s="1194"/>
      <c r="R578" s="1194"/>
      <c r="S578" s="1194"/>
      <c r="T578" s="1194"/>
      <c r="U578" s="1194"/>
      <c r="V578" s="1194"/>
      <c r="W578" s="1194"/>
      <c r="X578" s="1194"/>
      <c r="Y578" s="1194"/>
      <c r="Z578" s="1194"/>
      <c r="AA578" s="1194"/>
      <c r="AB578" s="1194"/>
      <c r="AC578" s="1194"/>
      <c r="AD578" s="1194"/>
      <c r="AE578" s="1194"/>
      <c r="AF578" s="1194"/>
      <c r="AG578" s="1194"/>
      <c r="AH578" s="1194"/>
    </row>
    <row r="579" spans="1:36" hidden="1">
      <c r="A579" s="1181" t="s">
        <v>998</v>
      </c>
      <c r="B579" s="1182"/>
      <c r="C579" s="1182"/>
      <c r="D579" s="1182"/>
      <c r="E579" s="1182"/>
      <c r="F579" s="1182"/>
      <c r="G579" s="1182"/>
      <c r="H579" s="1182"/>
      <c r="I579" s="1182"/>
      <c r="J579" s="1183"/>
      <c r="K579" s="1187">
        <f>SUM(K571:R578)</f>
        <v>0</v>
      </c>
      <c r="L579" s="1187"/>
      <c r="M579" s="1187"/>
      <c r="N579" s="1187"/>
      <c r="O579" s="1187"/>
      <c r="P579" s="1187"/>
      <c r="Q579" s="1187"/>
      <c r="R579" s="1187"/>
      <c r="S579" s="1187">
        <f>SUM(S571:Z578)</f>
        <v>0</v>
      </c>
      <c r="T579" s="1187"/>
      <c r="U579" s="1187"/>
      <c r="V579" s="1187"/>
      <c r="W579" s="1187"/>
      <c r="X579" s="1187"/>
      <c r="Y579" s="1187"/>
      <c r="Z579" s="1187"/>
      <c r="AA579" s="1187">
        <f>SUM(AA571:AH578)</f>
        <v>0</v>
      </c>
      <c r="AB579" s="1187"/>
      <c r="AC579" s="1187"/>
      <c r="AD579" s="1187"/>
      <c r="AE579" s="1187"/>
      <c r="AF579" s="1187"/>
      <c r="AG579" s="1187"/>
      <c r="AH579" s="1187"/>
    </row>
    <row r="580" spans="1:36" hidden="1">
      <c r="A580" s="1184"/>
      <c r="B580" s="1185"/>
      <c r="C580" s="1185"/>
      <c r="D580" s="1185"/>
      <c r="E580" s="1185"/>
      <c r="F580" s="1185"/>
      <c r="G580" s="1185"/>
      <c r="H580" s="1185"/>
      <c r="I580" s="1185"/>
      <c r="J580" s="1186"/>
      <c r="K580" s="1187"/>
      <c r="L580" s="1187"/>
      <c r="M580" s="1187"/>
      <c r="N580" s="1187"/>
      <c r="O580" s="1187"/>
      <c r="P580" s="1187"/>
      <c r="Q580" s="1187"/>
      <c r="R580" s="1187"/>
      <c r="S580" s="1187"/>
      <c r="T580" s="1187"/>
      <c r="U580" s="1187"/>
      <c r="V580" s="1187"/>
      <c r="W580" s="1187"/>
      <c r="X580" s="1187"/>
      <c r="Y580" s="1187"/>
      <c r="Z580" s="1187"/>
      <c r="AA580" s="1187"/>
      <c r="AB580" s="1187"/>
      <c r="AC580" s="1187"/>
      <c r="AD580" s="1187"/>
      <c r="AE580" s="1187"/>
      <c r="AF580" s="1187"/>
      <c r="AG580" s="1187"/>
      <c r="AH580" s="1187"/>
    </row>
    <row r="581" spans="1:36" hidden="1">
      <c r="A581" s="227"/>
      <c r="B581" s="227"/>
      <c r="C581" s="227"/>
      <c r="D581" s="227"/>
      <c r="E581" s="227"/>
      <c r="F581" s="227"/>
      <c r="G581" s="227"/>
      <c r="H581" s="227"/>
      <c r="I581" s="227"/>
      <c r="J581" s="227"/>
      <c r="K581" s="227"/>
      <c r="L581" s="227"/>
      <c r="M581" s="227"/>
      <c r="N581" s="227"/>
      <c r="O581" s="227"/>
      <c r="P581" s="227"/>
      <c r="Q581" s="227"/>
      <c r="R581" s="227"/>
      <c r="S581" s="227"/>
      <c r="T581" s="227"/>
      <c r="U581" s="227"/>
      <c r="V581" s="227"/>
      <c r="W581" s="227"/>
      <c r="X581" s="227"/>
      <c r="Y581" s="227"/>
      <c r="Z581" s="227"/>
      <c r="AA581" s="227"/>
      <c r="AB581" s="227"/>
      <c r="AC581" s="227"/>
      <c r="AD581" s="227"/>
      <c r="AE581" s="227"/>
      <c r="AF581" s="227"/>
      <c r="AG581" s="227"/>
      <c r="AH581" s="227"/>
    </row>
    <row r="582" spans="1:36" hidden="1">
      <c r="A582" s="236" t="s">
        <v>1008</v>
      </c>
      <c r="B582" s="227"/>
      <c r="C582" s="227"/>
      <c r="D582" s="227"/>
      <c r="E582" s="227"/>
      <c r="F582" s="227"/>
      <c r="G582" s="227"/>
      <c r="H582" s="227"/>
      <c r="I582" s="227"/>
      <c r="J582" s="227"/>
      <c r="K582" s="227"/>
      <c r="L582" s="227"/>
      <c r="M582" s="227"/>
      <c r="N582" s="227"/>
      <c r="O582" s="227"/>
      <c r="P582" s="227"/>
      <c r="Q582" s="227"/>
      <c r="R582" s="227"/>
      <c r="S582" s="227"/>
      <c r="T582" s="227"/>
      <c r="U582" s="227"/>
      <c r="V582" s="227"/>
      <c r="W582" s="227"/>
      <c r="X582" s="227"/>
      <c r="Y582" s="227"/>
      <c r="Z582" s="227"/>
      <c r="AA582" s="227"/>
      <c r="AB582" s="227"/>
      <c r="AC582" s="227"/>
      <c r="AD582" s="227"/>
      <c r="AE582" s="227"/>
      <c r="AF582" s="227"/>
      <c r="AG582" s="227"/>
      <c r="AH582" s="227"/>
      <c r="AJ582" s="266" t="s">
        <v>1009</v>
      </c>
    </row>
    <row r="583" spans="1:36" hidden="1">
      <c r="A583" s="227"/>
      <c r="B583" s="227"/>
      <c r="C583" s="227"/>
      <c r="D583" s="227"/>
      <c r="E583" s="227"/>
      <c r="F583" s="227"/>
      <c r="G583" s="227"/>
      <c r="H583" s="227"/>
      <c r="I583" s="227"/>
      <c r="J583" s="227"/>
      <c r="K583" s="227"/>
      <c r="L583" s="227"/>
      <c r="M583" s="227"/>
      <c r="N583" s="227"/>
      <c r="O583" s="227"/>
      <c r="P583" s="227"/>
      <c r="Q583" s="227"/>
      <c r="R583" s="227"/>
      <c r="S583" s="227"/>
      <c r="T583" s="227"/>
      <c r="U583" s="227"/>
      <c r="V583" s="227"/>
      <c r="W583" s="227"/>
      <c r="X583" s="227"/>
      <c r="Y583" s="227"/>
      <c r="Z583" s="227"/>
      <c r="AA583" s="227"/>
      <c r="AB583" s="227"/>
      <c r="AC583" s="227"/>
      <c r="AD583" s="227"/>
      <c r="AE583" s="227"/>
      <c r="AF583" s="227"/>
      <c r="AG583" s="227"/>
      <c r="AH583" s="227"/>
    </row>
    <row r="584" spans="1:36" hidden="1">
      <c r="A584" s="227"/>
      <c r="B584" s="227" t="s">
        <v>1010</v>
      </c>
      <c r="C584" s="227"/>
      <c r="D584" s="227"/>
      <c r="E584" s="227"/>
      <c r="F584" s="227"/>
      <c r="G584" s="227"/>
      <c r="H584" s="227"/>
      <c r="I584" s="227"/>
      <c r="J584" s="227"/>
      <c r="K584" s="227"/>
      <c r="L584" s="227"/>
      <c r="M584" s="227"/>
      <c r="N584" s="227"/>
      <c r="O584" s="227"/>
      <c r="P584" s="227"/>
      <c r="Q584" s="227"/>
      <c r="R584" s="227"/>
      <c r="S584" s="227"/>
      <c r="T584" s="227"/>
      <c r="U584" s="227"/>
      <c r="V584" s="227"/>
      <c r="W584" s="227"/>
      <c r="X584" s="227"/>
      <c r="Y584" s="227"/>
      <c r="Z584" s="227"/>
      <c r="AA584" s="227"/>
      <c r="AB584" s="227"/>
      <c r="AC584" s="227"/>
      <c r="AD584" s="227"/>
      <c r="AE584" s="227"/>
      <c r="AF584" s="227"/>
      <c r="AG584" s="227"/>
      <c r="AH584" s="227"/>
    </row>
    <row r="585" spans="1:36" hidden="1">
      <c r="A585" s="227"/>
      <c r="B585" s="1293" t="s">
        <v>1011</v>
      </c>
      <c r="C585" s="1293"/>
      <c r="D585" s="1293"/>
      <c r="E585" s="1293"/>
      <c r="F585" s="1293"/>
      <c r="G585" s="1293"/>
      <c r="H585" s="1293"/>
      <c r="I585" s="1293"/>
      <c r="J585" s="1293"/>
      <c r="K585" s="1293"/>
      <c r="L585" s="1293"/>
      <c r="M585" s="1293"/>
      <c r="N585" s="1293"/>
      <c r="O585" s="1293"/>
      <c r="P585" s="1293"/>
      <c r="Q585" s="1293"/>
      <c r="R585" s="1293"/>
      <c r="S585" s="1293"/>
      <c r="T585" s="1293"/>
      <c r="U585" s="1293"/>
      <c r="V585" s="1293"/>
      <c r="W585" s="1293"/>
      <c r="X585" s="1293"/>
      <c r="Y585" s="1293"/>
      <c r="Z585" s="1293"/>
      <c r="AA585" s="1293"/>
      <c r="AB585" s="1293"/>
      <c r="AC585" s="1293"/>
      <c r="AD585" s="1293"/>
      <c r="AE585" s="1293"/>
      <c r="AF585" s="1293"/>
      <c r="AG585" s="1293"/>
      <c r="AH585" s="1293"/>
    </row>
    <row r="586" spans="1:36" hidden="1">
      <c r="A586" s="227"/>
      <c r="B586" s="1293" t="s">
        <v>1012</v>
      </c>
      <c r="C586" s="1293"/>
      <c r="D586" s="1293"/>
      <c r="E586" s="1293"/>
      <c r="F586" s="1293"/>
      <c r="G586" s="1293"/>
      <c r="H586" s="1293"/>
      <c r="I586" s="1293"/>
      <c r="J586" s="1293"/>
      <c r="K586" s="1293"/>
      <c r="L586" s="1293"/>
      <c r="M586" s="1293"/>
      <c r="N586" s="1293"/>
      <c r="O586" s="1293"/>
      <c r="P586" s="1293"/>
      <c r="Q586" s="1293"/>
      <c r="R586" s="1293"/>
      <c r="S586" s="1293"/>
      <c r="T586" s="1293"/>
      <c r="U586" s="1293"/>
      <c r="V586" s="1293"/>
      <c r="W586" s="1293"/>
      <c r="X586" s="1293"/>
      <c r="Y586" s="1293"/>
      <c r="Z586" s="1293"/>
      <c r="AA586" s="1293"/>
      <c r="AB586" s="1293"/>
      <c r="AC586" s="1293"/>
      <c r="AD586" s="1293"/>
      <c r="AE586" s="1293"/>
      <c r="AF586" s="1293"/>
      <c r="AG586" s="1293"/>
      <c r="AH586" s="1293"/>
    </row>
    <row r="587" spans="1:36" hidden="1">
      <c r="A587" s="227"/>
      <c r="B587" s="1293" t="s">
        <v>1013</v>
      </c>
      <c r="C587" s="1293"/>
      <c r="D587" s="1293"/>
      <c r="E587" s="1293"/>
      <c r="F587" s="1293"/>
      <c r="G587" s="1293"/>
      <c r="H587" s="1293"/>
      <c r="I587" s="1293"/>
      <c r="J587" s="1293"/>
      <c r="K587" s="1293"/>
      <c r="L587" s="1293"/>
      <c r="M587" s="1293"/>
      <c r="N587" s="1293"/>
      <c r="O587" s="1293"/>
      <c r="P587" s="1293"/>
      <c r="Q587" s="1293"/>
      <c r="R587" s="1293"/>
      <c r="S587" s="1293"/>
      <c r="T587" s="1293"/>
      <c r="U587" s="1293"/>
      <c r="V587" s="1293"/>
      <c r="W587" s="1293"/>
      <c r="X587" s="1293"/>
      <c r="Y587" s="1293"/>
      <c r="Z587" s="1293"/>
      <c r="AA587" s="1293"/>
      <c r="AB587" s="1293"/>
      <c r="AC587" s="1293"/>
      <c r="AD587" s="1293"/>
      <c r="AE587" s="1293"/>
      <c r="AF587" s="1293"/>
      <c r="AG587" s="1293"/>
      <c r="AH587" s="1293"/>
    </row>
    <row r="588" spans="1:36">
      <c r="A588" s="227"/>
      <c r="B588" s="267"/>
      <c r="C588" s="267"/>
      <c r="D588" s="267"/>
      <c r="E588" s="267"/>
      <c r="F588" s="267"/>
      <c r="G588" s="267"/>
      <c r="H588" s="267"/>
      <c r="I588" s="267"/>
      <c r="J588" s="267"/>
      <c r="K588" s="267"/>
      <c r="L588" s="267"/>
      <c r="M588" s="267"/>
      <c r="N588" s="267"/>
      <c r="O588" s="267"/>
      <c r="P588" s="267"/>
      <c r="Q588" s="267"/>
      <c r="R588" s="267"/>
      <c r="S588" s="267"/>
      <c r="T588" s="267"/>
      <c r="U588" s="267"/>
      <c r="V588" s="267"/>
      <c r="W588" s="267"/>
      <c r="X588" s="267"/>
      <c r="Y588" s="267"/>
      <c r="Z588" s="267"/>
      <c r="AA588" s="267"/>
      <c r="AB588" s="267"/>
      <c r="AC588" s="267"/>
      <c r="AD588" s="267"/>
      <c r="AE588" s="267"/>
      <c r="AF588" s="267"/>
      <c r="AG588" s="267"/>
      <c r="AH588" s="267"/>
    </row>
    <row r="589" spans="1:36">
      <c r="A589" s="227"/>
      <c r="B589" s="227"/>
      <c r="C589" s="227"/>
      <c r="D589" s="227"/>
      <c r="E589" s="227"/>
      <c r="F589" s="227"/>
      <c r="G589" s="227"/>
      <c r="H589" s="227"/>
      <c r="I589" s="227"/>
      <c r="J589" s="227"/>
      <c r="K589" s="227"/>
      <c r="L589" s="227"/>
      <c r="M589" s="227"/>
      <c r="N589" s="227"/>
      <c r="O589" s="227"/>
      <c r="P589" s="227"/>
      <c r="Q589" s="227"/>
      <c r="R589" s="227"/>
      <c r="S589" s="227"/>
      <c r="T589" s="227"/>
      <c r="U589" s="227"/>
      <c r="V589" s="227"/>
      <c r="W589" s="227"/>
      <c r="X589" s="227"/>
      <c r="Y589" s="227"/>
      <c r="Z589" s="227"/>
      <c r="AA589" s="227"/>
      <c r="AB589" s="227"/>
      <c r="AC589" s="227"/>
      <c r="AD589" s="227"/>
      <c r="AE589" s="227"/>
      <c r="AF589" s="227"/>
      <c r="AG589" s="227"/>
      <c r="AH589" s="227"/>
    </row>
    <row r="590" spans="1:36" s="229" customFormat="1">
      <c r="A590" s="268" t="s">
        <v>815</v>
      </c>
      <c r="B590" s="233"/>
      <c r="C590" s="233"/>
      <c r="D590" s="1294" t="s">
        <v>1014</v>
      </c>
      <c r="E590" s="1295"/>
      <c r="F590" s="1295"/>
      <c r="G590" s="1295"/>
      <c r="H590" s="1295"/>
      <c r="I590" s="1295"/>
      <c r="J590" s="1295"/>
      <c r="K590" s="1295"/>
      <c r="L590" s="1295"/>
      <c r="M590" s="1295"/>
      <c r="N590" s="1295"/>
      <c r="O590" s="1295"/>
      <c r="P590" s="1295"/>
      <c r="Q590" s="1295"/>
      <c r="R590" s="1295"/>
      <c r="S590" s="1295"/>
      <c r="T590" s="1295"/>
      <c r="U590" s="1295"/>
      <c r="V590" s="233"/>
      <c r="W590" s="233"/>
      <c r="X590" s="233"/>
      <c r="Y590" s="233"/>
      <c r="Z590" s="233"/>
      <c r="AA590" s="233"/>
      <c r="AB590" s="233"/>
      <c r="AC590" s="233"/>
      <c r="AD590" s="233"/>
      <c r="AE590" s="233"/>
      <c r="AF590" s="233"/>
      <c r="AG590" s="233"/>
      <c r="AH590" s="233"/>
    </row>
    <row r="591" spans="1:36">
      <c r="A591" s="227"/>
      <c r="B591" s="227"/>
      <c r="C591" s="227"/>
      <c r="D591" s="227"/>
      <c r="E591" s="227"/>
      <c r="F591" s="227"/>
      <c r="G591" s="227"/>
      <c r="H591" s="227"/>
      <c r="I591" s="227"/>
      <c r="J591" s="227"/>
      <c r="K591" s="227"/>
      <c r="L591" s="227"/>
      <c r="M591" s="227"/>
      <c r="N591" s="227"/>
      <c r="O591" s="227"/>
      <c r="P591" s="227"/>
      <c r="Q591" s="227"/>
      <c r="R591" s="227"/>
      <c r="S591" s="227"/>
      <c r="T591" s="227"/>
      <c r="U591" s="227"/>
      <c r="V591" s="227"/>
      <c r="W591" s="227"/>
      <c r="X591" s="227"/>
      <c r="Y591" s="227"/>
      <c r="Z591" s="227"/>
      <c r="AA591" s="227"/>
      <c r="AB591" s="227"/>
      <c r="AC591" s="227"/>
      <c r="AD591" s="227"/>
      <c r="AE591" s="227"/>
      <c r="AF591" s="227"/>
      <c r="AG591" s="227"/>
      <c r="AH591" s="227"/>
    </row>
    <row r="592" spans="1:36">
      <c r="A592" s="1228" t="s">
        <v>1015</v>
      </c>
      <c r="B592" s="1229"/>
      <c r="C592" s="1229"/>
      <c r="D592" s="1229"/>
      <c r="E592" s="1229"/>
      <c r="F592" s="1229"/>
      <c r="G592" s="1229"/>
      <c r="H592" s="1229"/>
      <c r="I592" s="1229"/>
      <c r="J592" s="1229"/>
      <c r="K592" s="1229"/>
      <c r="L592" s="1229"/>
      <c r="M592" s="1229"/>
      <c r="N592" s="1229"/>
      <c r="O592" s="1229"/>
      <c r="P592" s="1229"/>
      <c r="Q592" s="1229"/>
      <c r="R592" s="1229"/>
      <c r="S592" s="1229"/>
      <c r="T592" s="1229"/>
      <c r="U592" s="1229"/>
      <c r="V592" s="1229"/>
      <c r="W592" s="1229"/>
      <c r="X592" s="1229"/>
      <c r="Y592" s="1229"/>
      <c r="Z592" s="1229"/>
      <c r="AA592" s="1229"/>
      <c r="AB592" s="1229"/>
      <c r="AC592" s="1229"/>
      <c r="AD592" s="1229"/>
      <c r="AE592" s="1229"/>
      <c r="AF592" s="1229"/>
      <c r="AG592" s="1229"/>
      <c r="AH592" s="1229"/>
    </row>
    <row r="593" spans="1:36">
      <c r="A593" s="227"/>
      <c r="B593" s="227"/>
      <c r="C593" s="227"/>
      <c r="D593" s="227"/>
      <c r="E593" s="227"/>
      <c r="F593" s="227"/>
      <c r="G593" s="227"/>
      <c r="H593" s="227"/>
      <c r="I593" s="227"/>
      <c r="J593" s="227"/>
      <c r="K593" s="227"/>
      <c r="L593" s="227"/>
      <c r="M593" s="227"/>
      <c r="N593" s="227"/>
      <c r="O593" s="227"/>
      <c r="P593" s="227"/>
      <c r="Q593" s="227"/>
      <c r="R593" s="227"/>
      <c r="S593" s="227"/>
      <c r="T593" s="227"/>
      <c r="U593" s="227"/>
      <c r="V593" s="227"/>
      <c r="W593" s="227"/>
      <c r="X593" s="227"/>
      <c r="Y593" s="227"/>
      <c r="Z593" s="227"/>
      <c r="AA593" s="227"/>
      <c r="AB593" s="227"/>
      <c r="AC593" s="227"/>
      <c r="AD593" s="227"/>
      <c r="AE593" s="227"/>
      <c r="AF593" s="227"/>
      <c r="AG593" s="227"/>
      <c r="AH593" s="227"/>
    </row>
    <row r="594" spans="1:36">
      <c r="A594" s="1197" t="s">
        <v>1016</v>
      </c>
      <c r="B594" s="1197"/>
      <c r="C594" s="1197"/>
      <c r="D594" s="1197"/>
      <c r="E594" s="1197"/>
      <c r="F594" s="1197"/>
      <c r="G594" s="1197"/>
      <c r="H594" s="1197"/>
      <c r="I594" s="1197"/>
      <c r="J594" s="1197"/>
      <c r="K594" s="1197"/>
      <c r="L594" s="1197"/>
      <c r="M594" s="1197"/>
      <c r="N594" s="1197"/>
      <c r="O594" s="1197" t="s">
        <v>519</v>
      </c>
      <c r="P594" s="1197"/>
      <c r="Q594" s="1197"/>
      <c r="R594" s="1197"/>
      <c r="S594" s="1197"/>
      <c r="T594" s="1197"/>
      <c r="U594" s="1197"/>
      <c r="V594" s="1197"/>
      <c r="W594" s="1197"/>
      <c r="X594" s="1197"/>
      <c r="Y594" s="1197" t="s">
        <v>597</v>
      </c>
      <c r="Z594" s="1197"/>
      <c r="AA594" s="1197"/>
      <c r="AB594" s="1197"/>
      <c r="AC594" s="1197"/>
      <c r="AD594" s="1197"/>
      <c r="AE594" s="1197"/>
      <c r="AF594" s="1197"/>
      <c r="AG594" s="1197"/>
      <c r="AH594" s="1197"/>
    </row>
    <row r="595" spans="1:36">
      <c r="A595" s="1197"/>
      <c r="B595" s="1197"/>
      <c r="C595" s="1197"/>
      <c r="D595" s="1197"/>
      <c r="E595" s="1197"/>
      <c r="F595" s="1197"/>
      <c r="G595" s="1197"/>
      <c r="H595" s="1197"/>
      <c r="I595" s="1197"/>
      <c r="J595" s="1197"/>
      <c r="K595" s="1197"/>
      <c r="L595" s="1197"/>
      <c r="M595" s="1197"/>
      <c r="N595" s="1197"/>
      <c r="O595" s="1197"/>
      <c r="P595" s="1197"/>
      <c r="Q595" s="1197"/>
      <c r="R595" s="1197"/>
      <c r="S595" s="1197"/>
      <c r="T595" s="1197"/>
      <c r="U595" s="1197"/>
      <c r="V595" s="1197"/>
      <c r="W595" s="1197"/>
      <c r="X595" s="1197"/>
      <c r="Y595" s="1197"/>
      <c r="Z595" s="1197"/>
      <c r="AA595" s="1197"/>
      <c r="AB595" s="1197"/>
      <c r="AC595" s="1197"/>
      <c r="AD595" s="1197"/>
      <c r="AE595" s="1197"/>
      <c r="AF595" s="1197"/>
      <c r="AG595" s="1197"/>
      <c r="AH595" s="1197"/>
    </row>
    <row r="596" spans="1:36">
      <c r="A596" s="1278" t="s">
        <v>1017</v>
      </c>
      <c r="B596" s="1278"/>
      <c r="C596" s="1278"/>
      <c r="D596" s="1278"/>
      <c r="E596" s="1278"/>
      <c r="F596" s="1278"/>
      <c r="G596" s="1278"/>
      <c r="H596" s="1278"/>
      <c r="I596" s="1278"/>
      <c r="J596" s="1278"/>
      <c r="K596" s="1278"/>
      <c r="L596" s="1278"/>
      <c r="M596" s="1278"/>
      <c r="N596" s="1278"/>
      <c r="O596" s="1187">
        <f>SUM(O598:X601)</f>
        <v>0</v>
      </c>
      <c r="P596" s="1187"/>
      <c r="Q596" s="1187"/>
      <c r="R596" s="1187"/>
      <c r="S596" s="1187"/>
      <c r="T596" s="1187"/>
      <c r="U596" s="1187"/>
      <c r="V596" s="1187"/>
      <c r="W596" s="1187"/>
      <c r="X596" s="1187"/>
      <c r="Y596" s="1187">
        <f>SUM(Y598:AH601)</f>
        <v>0</v>
      </c>
      <c r="Z596" s="1187"/>
      <c r="AA596" s="1187"/>
      <c r="AB596" s="1187"/>
      <c r="AC596" s="1187"/>
      <c r="AD596" s="1187"/>
      <c r="AE596" s="1187"/>
      <c r="AF596" s="1187"/>
      <c r="AG596" s="1187"/>
      <c r="AH596" s="1187"/>
      <c r="AI596" s="228" t="str">
        <f>IF(ROUND(Y596-[1]A!G168,0)=0,"","CHYBA")</f>
        <v/>
      </c>
      <c r="AJ596" s="243"/>
    </row>
    <row r="597" spans="1:36">
      <c r="A597" s="1278"/>
      <c r="B597" s="1278"/>
      <c r="C597" s="1278"/>
      <c r="D597" s="1278"/>
      <c r="E597" s="1278"/>
      <c r="F597" s="1278"/>
      <c r="G597" s="1278"/>
      <c r="H597" s="1278"/>
      <c r="I597" s="1278"/>
      <c r="J597" s="1278"/>
      <c r="K597" s="1278"/>
      <c r="L597" s="1278"/>
      <c r="M597" s="1278"/>
      <c r="N597" s="1278"/>
      <c r="O597" s="1187"/>
      <c r="P597" s="1187"/>
      <c r="Q597" s="1187"/>
      <c r="R597" s="1187"/>
      <c r="S597" s="1187"/>
      <c r="T597" s="1187"/>
      <c r="U597" s="1187"/>
      <c r="V597" s="1187"/>
      <c r="W597" s="1187"/>
      <c r="X597" s="1187"/>
      <c r="Y597" s="1187"/>
      <c r="Z597" s="1187"/>
      <c r="AA597" s="1187"/>
      <c r="AB597" s="1187"/>
      <c r="AC597" s="1187"/>
      <c r="AD597" s="1187"/>
      <c r="AE597" s="1187"/>
      <c r="AF597" s="1187"/>
      <c r="AG597" s="1187"/>
      <c r="AH597" s="1187"/>
      <c r="AI597" s="228" t="str">
        <f>IF(ROUND(O596-[1]A!F167,0)=0,"","CHYBA")</f>
        <v/>
      </c>
      <c r="AJ597" s="243"/>
    </row>
    <row r="598" spans="1:36">
      <c r="A598" s="1291"/>
      <c r="B598" s="1291"/>
      <c r="C598" s="1291"/>
      <c r="D598" s="1291"/>
      <c r="E598" s="1291"/>
      <c r="F598" s="1291"/>
      <c r="G598" s="1291"/>
      <c r="H598" s="1291"/>
      <c r="I598" s="1291"/>
      <c r="J598" s="1291"/>
      <c r="K598" s="1291"/>
      <c r="L598" s="1291"/>
      <c r="M598" s="1291"/>
      <c r="N598" s="1291"/>
      <c r="O598" s="1194"/>
      <c r="P598" s="1194"/>
      <c r="Q598" s="1194"/>
      <c r="R598" s="1194"/>
      <c r="S598" s="1194"/>
      <c r="T598" s="1194"/>
      <c r="U598" s="1194"/>
      <c r="V598" s="1194"/>
      <c r="W598" s="1194"/>
      <c r="X598" s="1194"/>
      <c r="Y598" s="1194"/>
      <c r="Z598" s="1194"/>
      <c r="AA598" s="1194"/>
      <c r="AB598" s="1194"/>
      <c r="AC598" s="1194"/>
      <c r="AD598" s="1194"/>
      <c r="AE598" s="1194"/>
      <c r="AF598" s="1194"/>
      <c r="AG598" s="1194"/>
      <c r="AH598" s="1194"/>
    </row>
    <row r="599" spans="1:36">
      <c r="A599" s="1291"/>
      <c r="B599" s="1291"/>
      <c r="C599" s="1291"/>
      <c r="D599" s="1291"/>
      <c r="E599" s="1291"/>
      <c r="F599" s="1291"/>
      <c r="G599" s="1291"/>
      <c r="H599" s="1291"/>
      <c r="I599" s="1291"/>
      <c r="J599" s="1291"/>
      <c r="K599" s="1291"/>
      <c r="L599" s="1291"/>
      <c r="M599" s="1291"/>
      <c r="N599" s="1291"/>
      <c r="O599" s="1194"/>
      <c r="P599" s="1194"/>
      <c r="Q599" s="1194"/>
      <c r="R599" s="1194"/>
      <c r="S599" s="1194"/>
      <c r="T599" s="1194"/>
      <c r="U599" s="1194"/>
      <c r="V599" s="1194"/>
      <c r="W599" s="1194"/>
      <c r="X599" s="1194"/>
      <c r="Y599" s="1194"/>
      <c r="Z599" s="1194"/>
      <c r="AA599" s="1194"/>
      <c r="AB599" s="1194"/>
      <c r="AC599" s="1194"/>
      <c r="AD599" s="1194"/>
      <c r="AE599" s="1194"/>
      <c r="AF599" s="1194"/>
      <c r="AG599" s="1194"/>
      <c r="AH599" s="1194"/>
    </row>
    <row r="600" spans="1:36">
      <c r="A600" s="1291"/>
      <c r="B600" s="1291"/>
      <c r="C600" s="1291"/>
      <c r="D600" s="1291"/>
      <c r="E600" s="1291"/>
      <c r="F600" s="1291"/>
      <c r="G600" s="1291"/>
      <c r="H600" s="1291"/>
      <c r="I600" s="1291"/>
      <c r="J600" s="1291"/>
      <c r="K600" s="1291"/>
      <c r="L600" s="1291"/>
      <c r="M600" s="1291"/>
      <c r="N600" s="1291"/>
      <c r="O600" s="1194"/>
      <c r="P600" s="1194"/>
      <c r="Q600" s="1194"/>
      <c r="R600" s="1194"/>
      <c r="S600" s="1194"/>
      <c r="T600" s="1194"/>
      <c r="U600" s="1194"/>
      <c r="V600" s="1194"/>
      <c r="W600" s="1194"/>
      <c r="X600" s="1194"/>
      <c r="Y600" s="1194"/>
      <c r="Z600" s="1194"/>
      <c r="AA600" s="1194"/>
      <c r="AB600" s="1194"/>
      <c r="AC600" s="1194"/>
      <c r="AD600" s="1194"/>
      <c r="AE600" s="1194"/>
      <c r="AF600" s="1194"/>
      <c r="AG600" s="1194"/>
      <c r="AH600" s="1194"/>
    </row>
    <row r="601" spans="1:36">
      <c r="A601" s="1291"/>
      <c r="B601" s="1291"/>
      <c r="C601" s="1291"/>
      <c r="D601" s="1291"/>
      <c r="E601" s="1291"/>
      <c r="F601" s="1291"/>
      <c r="G601" s="1291"/>
      <c r="H601" s="1291"/>
      <c r="I601" s="1291"/>
      <c r="J601" s="1291"/>
      <c r="K601" s="1291"/>
      <c r="L601" s="1291"/>
      <c r="M601" s="1291"/>
      <c r="N601" s="1291"/>
      <c r="O601" s="1194"/>
      <c r="P601" s="1194"/>
      <c r="Q601" s="1194"/>
      <c r="R601" s="1194"/>
      <c r="S601" s="1194"/>
      <c r="T601" s="1194"/>
      <c r="U601" s="1194"/>
      <c r="V601" s="1194"/>
      <c r="W601" s="1194"/>
      <c r="X601" s="1194"/>
      <c r="Y601" s="1194"/>
      <c r="Z601" s="1194"/>
      <c r="AA601" s="1194"/>
      <c r="AB601" s="1194"/>
      <c r="AC601" s="1194"/>
      <c r="AD601" s="1194"/>
      <c r="AE601" s="1194"/>
      <c r="AF601" s="1194"/>
      <c r="AG601" s="1194"/>
      <c r="AH601" s="1194"/>
    </row>
    <row r="602" spans="1:36">
      <c r="A602" s="1278" t="s">
        <v>1018</v>
      </c>
      <c r="B602" s="1278"/>
      <c r="C602" s="1278"/>
      <c r="D602" s="1278"/>
      <c r="E602" s="1278"/>
      <c r="F602" s="1278"/>
      <c r="G602" s="1278"/>
      <c r="H602" s="1278"/>
      <c r="I602" s="1278"/>
      <c r="J602" s="1278"/>
      <c r="K602" s="1278"/>
      <c r="L602" s="1278"/>
      <c r="M602" s="1278"/>
      <c r="N602" s="1278"/>
      <c r="O602" s="1187">
        <f>SUM(O604:X607)</f>
        <v>150</v>
      </c>
      <c r="P602" s="1187"/>
      <c r="Q602" s="1187"/>
      <c r="R602" s="1187"/>
      <c r="S602" s="1187"/>
      <c r="T602" s="1187"/>
      <c r="U602" s="1187"/>
      <c r="V602" s="1187"/>
      <c r="W602" s="1187"/>
      <c r="X602" s="1187"/>
      <c r="Y602" s="1187">
        <v>149</v>
      </c>
      <c r="Z602" s="1187"/>
      <c r="AA602" s="1187"/>
      <c r="AB602" s="1187"/>
      <c r="AC602" s="1187"/>
      <c r="AD602" s="1187"/>
      <c r="AE602" s="1187"/>
      <c r="AF602" s="1187"/>
      <c r="AG602" s="1187"/>
      <c r="AH602" s="1187"/>
      <c r="AI602" s="228" t="str">
        <f>IF(ROUND(Y602-[1]A!G170,0)=0,"","CHYBA")</f>
        <v/>
      </c>
      <c r="AJ602" s="243"/>
    </row>
    <row r="603" spans="1:36">
      <c r="A603" s="1278"/>
      <c r="B603" s="1278"/>
      <c r="C603" s="1278"/>
      <c r="D603" s="1278"/>
      <c r="E603" s="1278"/>
      <c r="F603" s="1278"/>
      <c r="G603" s="1278"/>
      <c r="H603" s="1278"/>
      <c r="I603" s="1278"/>
      <c r="J603" s="1278"/>
      <c r="K603" s="1278"/>
      <c r="L603" s="1278"/>
      <c r="M603" s="1278"/>
      <c r="N603" s="1278"/>
      <c r="O603" s="1187"/>
      <c r="P603" s="1187"/>
      <c r="Q603" s="1187"/>
      <c r="R603" s="1187"/>
      <c r="S603" s="1187"/>
      <c r="T603" s="1187"/>
      <c r="U603" s="1187"/>
      <c r="V603" s="1187"/>
      <c r="W603" s="1187"/>
      <c r="X603" s="1187"/>
      <c r="Y603" s="1187"/>
      <c r="Z603" s="1187"/>
      <c r="AA603" s="1187"/>
      <c r="AB603" s="1187"/>
      <c r="AC603" s="1187"/>
      <c r="AD603" s="1187"/>
      <c r="AE603" s="1187"/>
      <c r="AF603" s="1187"/>
      <c r="AG603" s="1187"/>
      <c r="AH603" s="1187"/>
      <c r="AI603" s="228" t="str">
        <f>IF(ROUND(O602-[1]A!F169,0)=0,"","CHYBA")</f>
        <v/>
      </c>
      <c r="AJ603" s="243"/>
    </row>
    <row r="604" spans="1:36">
      <c r="A604" s="1291" t="s">
        <v>1619</v>
      </c>
      <c r="B604" s="1291"/>
      <c r="C604" s="1291"/>
      <c r="D604" s="1291"/>
      <c r="E604" s="1291"/>
      <c r="F604" s="1291"/>
      <c r="G604" s="1291"/>
      <c r="H604" s="1291"/>
      <c r="I604" s="1291"/>
      <c r="J604" s="1291"/>
      <c r="K604" s="1291"/>
      <c r="L604" s="1291"/>
      <c r="M604" s="1291"/>
      <c r="N604" s="1291"/>
      <c r="O604" s="1194">
        <v>150</v>
      </c>
      <c r="P604" s="1194"/>
      <c r="Q604" s="1194"/>
      <c r="R604" s="1194"/>
      <c r="S604" s="1194"/>
      <c r="T604" s="1194"/>
      <c r="U604" s="1194"/>
      <c r="V604" s="1194"/>
      <c r="W604" s="1194"/>
      <c r="X604" s="1194"/>
      <c r="Y604" s="1194">
        <v>149</v>
      </c>
      <c r="Z604" s="1194"/>
      <c r="AA604" s="1194"/>
      <c r="AB604" s="1194"/>
      <c r="AC604" s="1194"/>
      <c r="AD604" s="1194"/>
      <c r="AE604" s="1194"/>
      <c r="AF604" s="1194"/>
      <c r="AG604" s="1194"/>
      <c r="AH604" s="1194"/>
    </row>
    <row r="605" spans="1:36">
      <c r="A605" s="1291"/>
      <c r="B605" s="1291"/>
      <c r="C605" s="1291"/>
      <c r="D605" s="1291"/>
      <c r="E605" s="1291"/>
      <c r="F605" s="1291"/>
      <c r="G605" s="1291"/>
      <c r="H605" s="1291"/>
      <c r="I605" s="1291"/>
      <c r="J605" s="1291"/>
      <c r="K605" s="1291"/>
      <c r="L605" s="1291"/>
      <c r="M605" s="1291"/>
      <c r="N605" s="1291"/>
      <c r="O605" s="1194"/>
      <c r="P605" s="1194"/>
      <c r="Q605" s="1194"/>
      <c r="R605" s="1194"/>
      <c r="S605" s="1194"/>
      <c r="T605" s="1194"/>
      <c r="U605" s="1194"/>
      <c r="V605" s="1194"/>
      <c r="W605" s="1194"/>
      <c r="X605" s="1194"/>
      <c r="Y605" s="1194"/>
      <c r="Z605" s="1194"/>
      <c r="AA605" s="1194"/>
      <c r="AB605" s="1194"/>
      <c r="AC605" s="1194"/>
      <c r="AD605" s="1194"/>
      <c r="AE605" s="1194"/>
      <c r="AF605" s="1194"/>
      <c r="AG605" s="1194"/>
      <c r="AH605" s="1194"/>
    </row>
    <row r="606" spans="1:36">
      <c r="A606" s="1291"/>
      <c r="B606" s="1291"/>
      <c r="C606" s="1291"/>
      <c r="D606" s="1291"/>
      <c r="E606" s="1291"/>
      <c r="F606" s="1291"/>
      <c r="G606" s="1291"/>
      <c r="H606" s="1291"/>
      <c r="I606" s="1291"/>
      <c r="J606" s="1291"/>
      <c r="K606" s="1291"/>
      <c r="L606" s="1291"/>
      <c r="M606" s="1291"/>
      <c r="N606" s="1291"/>
      <c r="O606" s="1194"/>
      <c r="P606" s="1194"/>
      <c r="Q606" s="1194"/>
      <c r="R606" s="1194"/>
      <c r="S606" s="1194"/>
      <c r="T606" s="1194"/>
      <c r="U606" s="1194"/>
      <c r="V606" s="1194"/>
      <c r="W606" s="1194"/>
      <c r="X606" s="1194"/>
      <c r="Y606" s="1194"/>
      <c r="Z606" s="1194"/>
      <c r="AA606" s="1194"/>
      <c r="AB606" s="1194"/>
      <c r="AC606" s="1194"/>
      <c r="AD606" s="1194"/>
      <c r="AE606" s="1194"/>
      <c r="AF606" s="1194"/>
      <c r="AG606" s="1194"/>
      <c r="AH606" s="1194"/>
    </row>
    <row r="607" spans="1:36">
      <c r="A607" s="1291"/>
      <c r="B607" s="1291"/>
      <c r="C607" s="1291"/>
      <c r="D607" s="1291"/>
      <c r="E607" s="1291"/>
      <c r="F607" s="1291"/>
      <c r="G607" s="1291"/>
      <c r="H607" s="1291"/>
      <c r="I607" s="1291"/>
      <c r="J607" s="1291"/>
      <c r="K607" s="1291"/>
      <c r="L607" s="1291"/>
      <c r="M607" s="1291"/>
      <c r="N607" s="1291"/>
      <c r="O607" s="1194"/>
      <c r="P607" s="1194"/>
      <c r="Q607" s="1194"/>
      <c r="R607" s="1194"/>
      <c r="S607" s="1194"/>
      <c r="T607" s="1194"/>
      <c r="U607" s="1194"/>
      <c r="V607" s="1194"/>
      <c r="W607" s="1194"/>
      <c r="X607" s="1194"/>
      <c r="Y607" s="1194"/>
      <c r="Z607" s="1194"/>
      <c r="AA607" s="1194"/>
      <c r="AB607" s="1194"/>
      <c r="AC607" s="1194"/>
      <c r="AD607" s="1194"/>
      <c r="AE607" s="1194"/>
      <c r="AF607" s="1194"/>
      <c r="AG607" s="1194"/>
      <c r="AH607" s="1194"/>
    </row>
    <row r="608" spans="1:36">
      <c r="A608" s="1278" t="s">
        <v>1019</v>
      </c>
      <c r="B608" s="1278"/>
      <c r="C608" s="1278"/>
      <c r="D608" s="1278"/>
      <c r="E608" s="1278"/>
      <c r="F608" s="1278"/>
      <c r="G608" s="1278"/>
      <c r="H608" s="1278"/>
      <c r="I608" s="1278"/>
      <c r="J608" s="1278"/>
      <c r="K608" s="1278"/>
      <c r="L608" s="1278"/>
      <c r="M608" s="1278"/>
      <c r="N608" s="1278"/>
      <c r="O608" s="1187">
        <f>SUM(O610:X613)</f>
        <v>0</v>
      </c>
      <c r="P608" s="1187"/>
      <c r="Q608" s="1187"/>
      <c r="R608" s="1187"/>
      <c r="S608" s="1187"/>
      <c r="T608" s="1187"/>
      <c r="U608" s="1187"/>
      <c r="V608" s="1187"/>
      <c r="W608" s="1187"/>
      <c r="X608" s="1187"/>
      <c r="Y608" s="1187">
        <f>SUM(Y610:AH613)</f>
        <v>0</v>
      </c>
      <c r="Z608" s="1187"/>
      <c r="AA608" s="1187"/>
      <c r="AB608" s="1187"/>
      <c r="AC608" s="1187"/>
      <c r="AD608" s="1187"/>
      <c r="AE608" s="1187"/>
      <c r="AF608" s="1187"/>
      <c r="AG608" s="1187"/>
      <c r="AH608" s="1187"/>
      <c r="AI608" s="228" t="str">
        <f>IF(ROUND(Y608-[1]A!G172,0)=0,"","CHYBA")</f>
        <v/>
      </c>
      <c r="AJ608" s="243"/>
    </row>
    <row r="609" spans="1:36">
      <c r="A609" s="1278"/>
      <c r="B609" s="1278"/>
      <c r="C609" s="1278"/>
      <c r="D609" s="1278"/>
      <c r="E609" s="1278"/>
      <c r="F609" s="1278"/>
      <c r="G609" s="1278"/>
      <c r="H609" s="1278"/>
      <c r="I609" s="1278"/>
      <c r="J609" s="1278"/>
      <c r="K609" s="1278"/>
      <c r="L609" s="1278"/>
      <c r="M609" s="1278"/>
      <c r="N609" s="1278"/>
      <c r="O609" s="1187"/>
      <c r="P609" s="1187"/>
      <c r="Q609" s="1187"/>
      <c r="R609" s="1187"/>
      <c r="S609" s="1187"/>
      <c r="T609" s="1187"/>
      <c r="U609" s="1187"/>
      <c r="V609" s="1187"/>
      <c r="W609" s="1187"/>
      <c r="X609" s="1187"/>
      <c r="Y609" s="1187"/>
      <c r="Z609" s="1187"/>
      <c r="AA609" s="1187"/>
      <c r="AB609" s="1187"/>
      <c r="AC609" s="1187"/>
      <c r="AD609" s="1187"/>
      <c r="AE609" s="1187"/>
      <c r="AF609" s="1187"/>
      <c r="AG609" s="1187"/>
      <c r="AH609" s="1187"/>
      <c r="AI609" s="228" t="str">
        <f>IF(ROUND(O608-[1]A!F171,0)=0,"","CHYBA")</f>
        <v/>
      </c>
      <c r="AJ609" s="243"/>
    </row>
    <row r="610" spans="1:36">
      <c r="A610" s="1291"/>
      <c r="B610" s="1291"/>
      <c r="C610" s="1291"/>
      <c r="D610" s="1291"/>
      <c r="E610" s="1291"/>
      <c r="F610" s="1291"/>
      <c r="G610" s="1291"/>
      <c r="H610" s="1291"/>
      <c r="I610" s="1291"/>
      <c r="J610" s="1291"/>
      <c r="K610" s="1291"/>
      <c r="L610" s="1291"/>
      <c r="M610" s="1291"/>
      <c r="N610" s="1291"/>
      <c r="O610" s="1194"/>
      <c r="P610" s="1194"/>
      <c r="Q610" s="1194"/>
      <c r="R610" s="1194"/>
      <c r="S610" s="1194"/>
      <c r="T610" s="1194"/>
      <c r="U610" s="1194"/>
      <c r="V610" s="1194"/>
      <c r="W610" s="1194"/>
      <c r="X610" s="1194"/>
      <c r="Y610" s="1194"/>
      <c r="Z610" s="1194"/>
      <c r="AA610" s="1194"/>
      <c r="AB610" s="1194"/>
      <c r="AC610" s="1194"/>
      <c r="AD610" s="1194"/>
      <c r="AE610" s="1194"/>
      <c r="AF610" s="1194"/>
      <c r="AG610" s="1194"/>
      <c r="AH610" s="1194"/>
    </row>
    <row r="611" spans="1:36">
      <c r="A611" s="1291"/>
      <c r="B611" s="1291"/>
      <c r="C611" s="1291"/>
      <c r="D611" s="1291"/>
      <c r="E611" s="1291"/>
      <c r="F611" s="1291"/>
      <c r="G611" s="1291"/>
      <c r="H611" s="1291"/>
      <c r="I611" s="1291"/>
      <c r="J611" s="1291"/>
      <c r="K611" s="1291"/>
      <c r="L611" s="1291"/>
      <c r="M611" s="1291"/>
      <c r="N611" s="1291"/>
      <c r="O611" s="1194"/>
      <c r="P611" s="1194"/>
      <c r="Q611" s="1194"/>
      <c r="R611" s="1194"/>
      <c r="S611" s="1194"/>
      <c r="T611" s="1194"/>
      <c r="U611" s="1194"/>
      <c r="V611" s="1194"/>
      <c r="W611" s="1194"/>
      <c r="X611" s="1194"/>
      <c r="Y611" s="1194"/>
      <c r="Z611" s="1194"/>
      <c r="AA611" s="1194"/>
      <c r="AB611" s="1194"/>
      <c r="AC611" s="1194"/>
      <c r="AD611" s="1194"/>
      <c r="AE611" s="1194"/>
      <c r="AF611" s="1194"/>
      <c r="AG611" s="1194"/>
      <c r="AH611" s="1194"/>
    </row>
    <row r="612" spans="1:36">
      <c r="A612" s="1291"/>
      <c r="B612" s="1291"/>
      <c r="C612" s="1291"/>
      <c r="D612" s="1291"/>
      <c r="E612" s="1291"/>
      <c r="F612" s="1291"/>
      <c r="G612" s="1291"/>
      <c r="H612" s="1291"/>
      <c r="I612" s="1291"/>
      <c r="J612" s="1291"/>
      <c r="K612" s="1291"/>
      <c r="L612" s="1291"/>
      <c r="M612" s="1291"/>
      <c r="N612" s="1291"/>
      <c r="O612" s="1194"/>
      <c r="P612" s="1194"/>
      <c r="Q612" s="1194"/>
      <c r="R612" s="1194"/>
      <c r="S612" s="1194"/>
      <c r="T612" s="1194"/>
      <c r="U612" s="1194"/>
      <c r="V612" s="1194"/>
      <c r="W612" s="1194"/>
      <c r="X612" s="1194"/>
      <c r="Y612" s="1194"/>
      <c r="Z612" s="1194"/>
      <c r="AA612" s="1194"/>
      <c r="AB612" s="1194"/>
      <c r="AC612" s="1194"/>
      <c r="AD612" s="1194"/>
      <c r="AE612" s="1194"/>
      <c r="AF612" s="1194"/>
      <c r="AG612" s="1194"/>
      <c r="AH612" s="1194"/>
    </row>
    <row r="613" spans="1:36">
      <c r="A613" s="1291"/>
      <c r="B613" s="1291"/>
      <c r="C613" s="1291"/>
      <c r="D613" s="1291"/>
      <c r="E613" s="1291"/>
      <c r="F613" s="1291"/>
      <c r="G613" s="1291"/>
      <c r="H613" s="1291"/>
      <c r="I613" s="1291"/>
      <c r="J613" s="1291"/>
      <c r="K613" s="1291"/>
      <c r="L613" s="1291"/>
      <c r="M613" s="1291"/>
      <c r="N613" s="1291"/>
      <c r="O613" s="1194"/>
      <c r="P613" s="1194"/>
      <c r="Q613" s="1194"/>
      <c r="R613" s="1194"/>
      <c r="S613" s="1194"/>
      <c r="T613" s="1194"/>
      <c r="U613" s="1194"/>
      <c r="V613" s="1194"/>
      <c r="W613" s="1194"/>
      <c r="X613" s="1194"/>
      <c r="Y613" s="1194"/>
      <c r="Z613" s="1194"/>
      <c r="AA613" s="1194"/>
      <c r="AB613" s="1194"/>
      <c r="AC613" s="1194"/>
      <c r="AD613" s="1194"/>
      <c r="AE613" s="1194"/>
      <c r="AF613" s="1194"/>
      <c r="AG613" s="1194"/>
      <c r="AH613" s="1194"/>
    </row>
    <row r="614" spans="1:36">
      <c r="A614" s="1278" t="s">
        <v>1020</v>
      </c>
      <c r="B614" s="1278"/>
      <c r="C614" s="1278"/>
      <c r="D614" s="1278"/>
      <c r="E614" s="1278"/>
      <c r="F614" s="1278"/>
      <c r="G614" s="1278"/>
      <c r="H614" s="1278"/>
      <c r="I614" s="1278"/>
      <c r="J614" s="1278"/>
      <c r="K614" s="1278"/>
      <c r="L614" s="1278"/>
      <c r="M614" s="1278"/>
      <c r="N614" s="1278"/>
      <c r="O614" s="1187">
        <f>SUM(O616:X619)</f>
        <v>0</v>
      </c>
      <c r="P614" s="1187"/>
      <c r="Q614" s="1187"/>
      <c r="R614" s="1187"/>
      <c r="S614" s="1187"/>
      <c r="T614" s="1187"/>
      <c r="U614" s="1187"/>
      <c r="V614" s="1187"/>
      <c r="W614" s="1187"/>
      <c r="X614" s="1187"/>
      <c r="Y614" s="1187">
        <f>SUM(Y616:AH619)</f>
        <v>0</v>
      </c>
      <c r="Z614" s="1187"/>
      <c r="AA614" s="1187"/>
      <c r="AB614" s="1187"/>
      <c r="AC614" s="1187"/>
      <c r="AD614" s="1187"/>
      <c r="AE614" s="1187"/>
      <c r="AF614" s="1187"/>
      <c r="AG614" s="1187"/>
      <c r="AH614" s="1187"/>
      <c r="AI614" s="228" t="str">
        <f>IF(ROUND(Y614-[1]A!G174,0)=0,"","CHYBA")</f>
        <v/>
      </c>
      <c r="AJ614" s="243"/>
    </row>
    <row r="615" spans="1:36">
      <c r="A615" s="1278"/>
      <c r="B615" s="1278"/>
      <c r="C615" s="1278"/>
      <c r="D615" s="1278"/>
      <c r="E615" s="1278"/>
      <c r="F615" s="1278"/>
      <c r="G615" s="1278"/>
      <c r="H615" s="1278"/>
      <c r="I615" s="1278"/>
      <c r="J615" s="1278"/>
      <c r="K615" s="1278"/>
      <c r="L615" s="1278"/>
      <c r="M615" s="1278"/>
      <c r="N615" s="1278"/>
      <c r="O615" s="1187"/>
      <c r="P615" s="1187"/>
      <c r="Q615" s="1187"/>
      <c r="R615" s="1187"/>
      <c r="S615" s="1187"/>
      <c r="T615" s="1187"/>
      <c r="U615" s="1187"/>
      <c r="V615" s="1187"/>
      <c r="W615" s="1187"/>
      <c r="X615" s="1187"/>
      <c r="Y615" s="1187"/>
      <c r="Z615" s="1187"/>
      <c r="AA615" s="1187"/>
      <c r="AB615" s="1187"/>
      <c r="AC615" s="1187"/>
      <c r="AD615" s="1187"/>
      <c r="AE615" s="1187"/>
      <c r="AF615" s="1187"/>
      <c r="AG615" s="1187"/>
      <c r="AH615" s="1187"/>
      <c r="AI615" s="228" t="str">
        <f>IF(ROUND(O614-[1]A!F173,0)=0,"","CHYBA")</f>
        <v/>
      </c>
      <c r="AJ615" s="243"/>
    </row>
    <row r="616" spans="1:36">
      <c r="A616" s="1291"/>
      <c r="B616" s="1291"/>
      <c r="C616" s="1291"/>
      <c r="D616" s="1291"/>
      <c r="E616" s="1291"/>
      <c r="F616" s="1291"/>
      <c r="G616" s="1291"/>
      <c r="H616" s="1291"/>
      <c r="I616" s="1291"/>
      <c r="J616" s="1291"/>
      <c r="K616" s="1291"/>
      <c r="L616" s="1291"/>
      <c r="M616" s="1291"/>
      <c r="N616" s="1291"/>
      <c r="O616" s="1292"/>
      <c r="P616" s="1292"/>
      <c r="Q616" s="1292"/>
      <c r="R616" s="1292"/>
      <c r="S616" s="1292"/>
      <c r="T616" s="1292"/>
      <c r="U616" s="1292"/>
      <c r="V616" s="1292"/>
      <c r="W616" s="1292"/>
      <c r="X616" s="1292"/>
      <c r="Y616" s="1292"/>
      <c r="Z616" s="1292"/>
      <c r="AA616" s="1292"/>
      <c r="AB616" s="1292"/>
      <c r="AC616" s="1292"/>
      <c r="AD616" s="1292"/>
      <c r="AE616" s="1292"/>
      <c r="AF616" s="1292"/>
      <c r="AG616" s="1292"/>
      <c r="AH616" s="1292"/>
      <c r="AJ616" s="243"/>
    </row>
    <row r="617" spans="1:36">
      <c r="A617" s="1291"/>
      <c r="B617" s="1291"/>
      <c r="C617" s="1291"/>
      <c r="D617" s="1291"/>
      <c r="E617" s="1291"/>
      <c r="F617" s="1291"/>
      <c r="G617" s="1291"/>
      <c r="H617" s="1291"/>
      <c r="I617" s="1291"/>
      <c r="J617" s="1291"/>
      <c r="K617" s="1291"/>
      <c r="L617" s="1291"/>
      <c r="M617" s="1291"/>
      <c r="N617" s="1291"/>
      <c r="O617" s="1292"/>
      <c r="P617" s="1292"/>
      <c r="Q617" s="1292"/>
      <c r="R617" s="1292"/>
      <c r="S617" s="1292"/>
      <c r="T617" s="1292"/>
      <c r="U617" s="1292"/>
      <c r="V617" s="1292"/>
      <c r="W617" s="1292"/>
      <c r="X617" s="1292"/>
      <c r="Y617" s="1292"/>
      <c r="Z617" s="1292"/>
      <c r="AA617" s="1292"/>
      <c r="AB617" s="1292"/>
      <c r="AC617" s="1292"/>
      <c r="AD617" s="1292"/>
      <c r="AE617" s="1292"/>
      <c r="AF617" s="1292"/>
      <c r="AG617" s="1292"/>
      <c r="AH617" s="1292"/>
    </row>
    <row r="618" spans="1:36">
      <c r="A618" s="1291"/>
      <c r="B618" s="1291"/>
      <c r="C618" s="1291"/>
      <c r="D618" s="1291"/>
      <c r="E618" s="1291"/>
      <c r="F618" s="1291"/>
      <c r="G618" s="1291"/>
      <c r="H618" s="1291"/>
      <c r="I618" s="1291"/>
      <c r="J618" s="1291"/>
      <c r="K618" s="1291"/>
      <c r="L618" s="1291"/>
      <c r="M618" s="1291"/>
      <c r="N618" s="1291"/>
      <c r="O618" s="1292"/>
      <c r="P618" s="1292"/>
      <c r="Q618" s="1292"/>
      <c r="R618" s="1292"/>
      <c r="S618" s="1292"/>
      <c r="T618" s="1292"/>
      <c r="U618" s="1292"/>
      <c r="V618" s="1292"/>
      <c r="W618" s="1292"/>
      <c r="X618" s="1292"/>
      <c r="Y618" s="1292"/>
      <c r="Z618" s="1292"/>
      <c r="AA618" s="1292"/>
      <c r="AB618" s="1292"/>
      <c r="AC618" s="1292"/>
      <c r="AD618" s="1292"/>
      <c r="AE618" s="1292"/>
      <c r="AF618" s="1292"/>
      <c r="AG618" s="1292"/>
      <c r="AH618" s="1292"/>
    </row>
    <row r="619" spans="1:36">
      <c r="A619" s="1291"/>
      <c r="B619" s="1291"/>
      <c r="C619" s="1291"/>
      <c r="D619" s="1291"/>
      <c r="E619" s="1291"/>
      <c r="F619" s="1291"/>
      <c r="G619" s="1291"/>
      <c r="H619" s="1291"/>
      <c r="I619" s="1291"/>
      <c r="J619" s="1291"/>
      <c r="K619" s="1291"/>
      <c r="L619" s="1291"/>
      <c r="M619" s="1291"/>
      <c r="N619" s="1291"/>
      <c r="O619" s="1292"/>
      <c r="P619" s="1292"/>
      <c r="Q619" s="1292"/>
      <c r="R619" s="1292"/>
      <c r="S619" s="1292"/>
      <c r="T619" s="1292"/>
      <c r="U619" s="1292"/>
      <c r="V619" s="1292"/>
      <c r="W619" s="1292"/>
      <c r="X619" s="1292"/>
      <c r="Y619" s="1292"/>
      <c r="Z619" s="1292"/>
      <c r="AA619" s="1292"/>
      <c r="AB619" s="1292"/>
      <c r="AC619" s="1292"/>
      <c r="AD619" s="1292"/>
      <c r="AE619" s="1292"/>
      <c r="AF619" s="1292"/>
      <c r="AG619" s="1292"/>
      <c r="AH619" s="1292"/>
    </row>
    <row r="622" spans="1:36" hidden="1"/>
    <row r="623" spans="1:36" hidden="1">
      <c r="A623" s="358" t="s">
        <v>1021</v>
      </c>
      <c r="B623" s="359"/>
      <c r="C623" s="360"/>
      <c r="D623" s="1289" t="s">
        <v>1022</v>
      </c>
      <c r="E623" s="1289"/>
      <c r="F623" s="1289"/>
      <c r="G623" s="1289"/>
      <c r="H623" s="1289"/>
      <c r="I623" s="1289"/>
      <c r="J623" s="1289"/>
      <c r="K623" s="1289"/>
      <c r="L623" s="1289"/>
      <c r="M623" s="1289"/>
      <c r="N623" s="1289"/>
      <c r="O623" s="1289"/>
      <c r="P623" s="1289"/>
      <c r="Q623" s="1289"/>
      <c r="R623" s="1289"/>
      <c r="S623" s="1289"/>
      <c r="T623" s="1289"/>
      <c r="U623" s="1289"/>
      <c r="V623" s="1289"/>
      <c r="W623" s="1289"/>
      <c r="X623" s="1289"/>
      <c r="Y623" s="1289"/>
      <c r="Z623" s="1289"/>
      <c r="AA623" s="1289"/>
      <c r="AB623" s="1289"/>
      <c r="AC623" s="1289"/>
      <c r="AD623" s="1289"/>
      <c r="AE623" s="1289"/>
      <c r="AF623" s="1289"/>
      <c r="AG623" s="1289"/>
      <c r="AH623" s="1289"/>
      <c r="AI623" s="352" t="s">
        <v>1645</v>
      </c>
    </row>
    <row r="624" spans="1:36" hidden="1">
      <c r="A624" s="349"/>
      <c r="B624" s="349"/>
      <c r="C624" s="349"/>
      <c r="D624" s="349"/>
      <c r="E624" s="349"/>
      <c r="F624" s="349"/>
      <c r="G624" s="349"/>
      <c r="H624" s="349"/>
      <c r="I624" s="349"/>
      <c r="J624" s="349"/>
      <c r="K624" s="349"/>
      <c r="L624" s="349"/>
      <c r="M624" s="349"/>
      <c r="N624" s="349"/>
      <c r="O624" s="349"/>
      <c r="P624" s="349"/>
      <c r="Q624" s="349"/>
      <c r="R624" s="349"/>
      <c r="S624" s="349"/>
      <c r="T624" s="349"/>
      <c r="U624" s="349"/>
      <c r="V624" s="349"/>
      <c r="W624" s="349"/>
      <c r="X624" s="349"/>
      <c r="Y624" s="349"/>
      <c r="Z624" s="349"/>
      <c r="AA624" s="349"/>
      <c r="AB624" s="349"/>
      <c r="AC624" s="349"/>
      <c r="AD624" s="349"/>
      <c r="AE624" s="349"/>
      <c r="AF624" s="349"/>
      <c r="AG624" s="349"/>
      <c r="AH624" s="349"/>
    </row>
    <row r="625" spans="1:34" hidden="1">
      <c r="A625" s="1290" t="s">
        <v>1620</v>
      </c>
      <c r="B625" s="1196"/>
      <c r="C625" s="1196"/>
      <c r="D625" s="1196"/>
      <c r="E625" s="1196"/>
      <c r="F625" s="1196"/>
      <c r="G625" s="1196"/>
      <c r="H625" s="1196"/>
      <c r="I625" s="1196"/>
      <c r="J625" s="1196"/>
      <c r="K625" s="1196"/>
      <c r="L625" s="1196"/>
      <c r="M625" s="1196"/>
      <c r="N625" s="1196"/>
      <c r="O625" s="1196"/>
      <c r="P625" s="1196"/>
      <c r="Q625" s="1196"/>
      <c r="R625" s="1196"/>
      <c r="S625" s="1196"/>
      <c r="T625" s="1196"/>
      <c r="U625" s="1196"/>
      <c r="V625" s="1196"/>
      <c r="W625" s="1196"/>
      <c r="X625" s="1196"/>
      <c r="Y625" s="1196"/>
      <c r="Z625" s="1196"/>
      <c r="AA625" s="1196"/>
      <c r="AB625" s="1196"/>
      <c r="AC625" s="1196"/>
      <c r="AD625" s="1196"/>
      <c r="AE625" s="1196"/>
      <c r="AF625" s="1196"/>
      <c r="AG625" s="1196"/>
      <c r="AH625" s="1196"/>
    </row>
    <row r="626" spans="1:34" hidden="1">
      <c r="A626" s="227"/>
      <c r="B626" s="227"/>
      <c r="C626" s="227"/>
      <c r="D626" s="227"/>
      <c r="E626" s="227"/>
      <c r="F626" s="227"/>
      <c r="G626" s="227"/>
      <c r="H626" s="227"/>
      <c r="I626" s="227"/>
      <c r="J626" s="227"/>
      <c r="K626" s="227"/>
      <c r="L626" s="227"/>
      <c r="M626" s="227"/>
      <c r="N626" s="227"/>
      <c r="O626" s="227"/>
      <c r="P626" s="227"/>
      <c r="Q626" s="227"/>
      <c r="R626" s="227"/>
      <c r="S626" s="227"/>
      <c r="T626" s="227"/>
      <c r="U626" s="227"/>
      <c r="V626" s="227"/>
      <c r="W626" s="227"/>
      <c r="X626" s="227"/>
      <c r="Y626" s="227"/>
      <c r="Z626" s="227"/>
      <c r="AA626" s="227"/>
      <c r="AB626" s="227"/>
      <c r="AC626" s="227"/>
      <c r="AD626" s="227"/>
      <c r="AE626" s="227"/>
      <c r="AF626" s="227"/>
      <c r="AG626" s="227"/>
      <c r="AH626" s="227"/>
    </row>
    <row r="627" spans="1:34" hidden="1">
      <c r="A627" s="1280" t="s">
        <v>826</v>
      </c>
      <c r="B627" s="1281"/>
      <c r="C627" s="1281"/>
      <c r="D627" s="1281"/>
      <c r="E627" s="1281"/>
      <c r="F627" s="1281"/>
      <c r="G627" s="1281"/>
      <c r="H627" s="1281"/>
      <c r="I627" s="1281"/>
      <c r="J627" s="1282"/>
      <c r="K627" s="1197" t="s">
        <v>519</v>
      </c>
      <c r="L627" s="1197"/>
      <c r="M627" s="1197"/>
      <c r="N627" s="1197"/>
      <c r="O627" s="1197"/>
      <c r="P627" s="1197"/>
      <c r="Q627" s="1197"/>
      <c r="R627" s="1197"/>
      <c r="S627" s="1197"/>
      <c r="T627" s="1197"/>
      <c r="U627" s="1197"/>
      <c r="V627" s="1197"/>
      <c r="W627" s="1197" t="s">
        <v>597</v>
      </c>
      <c r="X627" s="1197"/>
      <c r="Y627" s="1197"/>
      <c r="Z627" s="1197"/>
      <c r="AA627" s="1197"/>
      <c r="AB627" s="1197"/>
      <c r="AC627" s="1197"/>
      <c r="AD627" s="1197"/>
      <c r="AE627" s="1197"/>
      <c r="AF627" s="1197"/>
      <c r="AG627" s="1197"/>
      <c r="AH627" s="1197"/>
    </row>
    <row r="628" spans="1:34" hidden="1">
      <c r="A628" s="1283"/>
      <c r="B628" s="1284"/>
      <c r="C628" s="1284"/>
      <c r="D628" s="1284"/>
      <c r="E628" s="1284"/>
      <c r="F628" s="1284"/>
      <c r="G628" s="1284"/>
      <c r="H628" s="1284"/>
      <c r="I628" s="1284"/>
      <c r="J628" s="1285"/>
      <c r="K628" s="1197"/>
      <c r="L628" s="1197"/>
      <c r="M628" s="1197"/>
      <c r="N628" s="1197"/>
      <c r="O628" s="1197"/>
      <c r="P628" s="1197"/>
      <c r="Q628" s="1197"/>
      <c r="R628" s="1197"/>
      <c r="S628" s="1197"/>
      <c r="T628" s="1197"/>
      <c r="U628" s="1197"/>
      <c r="V628" s="1197"/>
      <c r="W628" s="1197"/>
      <c r="X628" s="1197"/>
      <c r="Y628" s="1197"/>
      <c r="Z628" s="1197"/>
      <c r="AA628" s="1197"/>
      <c r="AB628" s="1197"/>
      <c r="AC628" s="1197"/>
      <c r="AD628" s="1197"/>
      <c r="AE628" s="1197"/>
      <c r="AF628" s="1197"/>
      <c r="AG628" s="1197"/>
      <c r="AH628" s="1197"/>
    </row>
    <row r="629" spans="1:34" hidden="1">
      <c r="A629" s="1283"/>
      <c r="B629" s="1284"/>
      <c r="C629" s="1284"/>
      <c r="D629" s="1284"/>
      <c r="E629" s="1284"/>
      <c r="F629" s="1284"/>
      <c r="G629" s="1284"/>
      <c r="H629" s="1284"/>
      <c r="I629" s="1284"/>
      <c r="J629" s="1285"/>
      <c r="K629" s="1280" t="s">
        <v>1023</v>
      </c>
      <c r="L629" s="1281"/>
      <c r="M629" s="1281"/>
      <c r="N629" s="1281"/>
      <c r="O629" s="1281"/>
      <c r="P629" s="1281"/>
      <c r="Q629" s="1281"/>
      <c r="R629" s="1281"/>
      <c r="S629" s="1281"/>
      <c r="T629" s="1281"/>
      <c r="U629" s="1281"/>
      <c r="V629" s="1282"/>
      <c r="W629" s="1280" t="s">
        <v>1023</v>
      </c>
      <c r="X629" s="1281"/>
      <c r="Y629" s="1281"/>
      <c r="Z629" s="1281"/>
      <c r="AA629" s="1281"/>
      <c r="AB629" s="1281"/>
      <c r="AC629" s="1281"/>
      <c r="AD629" s="1281"/>
      <c r="AE629" s="1281"/>
      <c r="AF629" s="1281"/>
      <c r="AG629" s="1281"/>
      <c r="AH629" s="1282"/>
    </row>
    <row r="630" spans="1:34" hidden="1">
      <c r="A630" s="1283"/>
      <c r="B630" s="1284"/>
      <c r="C630" s="1284"/>
      <c r="D630" s="1284"/>
      <c r="E630" s="1284"/>
      <c r="F630" s="1284"/>
      <c r="G630" s="1284"/>
      <c r="H630" s="1284"/>
      <c r="I630" s="1284"/>
      <c r="J630" s="1285"/>
      <c r="K630" s="1286"/>
      <c r="L630" s="1287"/>
      <c r="M630" s="1287"/>
      <c r="N630" s="1287"/>
      <c r="O630" s="1287"/>
      <c r="P630" s="1287"/>
      <c r="Q630" s="1287"/>
      <c r="R630" s="1287"/>
      <c r="S630" s="1287"/>
      <c r="T630" s="1287"/>
      <c r="U630" s="1287"/>
      <c r="V630" s="1288"/>
      <c r="W630" s="1286"/>
      <c r="X630" s="1287"/>
      <c r="Y630" s="1287"/>
      <c r="Z630" s="1287"/>
      <c r="AA630" s="1287"/>
      <c r="AB630" s="1287"/>
      <c r="AC630" s="1287"/>
      <c r="AD630" s="1287"/>
      <c r="AE630" s="1287"/>
      <c r="AF630" s="1287"/>
      <c r="AG630" s="1287"/>
      <c r="AH630" s="1288"/>
    </row>
    <row r="631" spans="1:34" hidden="1">
      <c r="A631" s="1283"/>
      <c r="B631" s="1284"/>
      <c r="C631" s="1284"/>
      <c r="D631" s="1284"/>
      <c r="E631" s="1284"/>
      <c r="F631" s="1284"/>
      <c r="G631" s="1284"/>
      <c r="H631" s="1284"/>
      <c r="I631" s="1284"/>
      <c r="J631" s="1285"/>
      <c r="K631" s="1280" t="s">
        <v>1024</v>
      </c>
      <c r="L631" s="1281"/>
      <c r="M631" s="1281"/>
      <c r="N631" s="1282"/>
      <c r="O631" s="1280" t="s">
        <v>1025</v>
      </c>
      <c r="P631" s="1281"/>
      <c r="Q631" s="1281"/>
      <c r="R631" s="1282"/>
      <c r="S631" s="1280" t="s">
        <v>1026</v>
      </c>
      <c r="T631" s="1281"/>
      <c r="U631" s="1281"/>
      <c r="V631" s="1282"/>
      <c r="W631" s="1280" t="s">
        <v>1024</v>
      </c>
      <c r="X631" s="1281"/>
      <c r="Y631" s="1281"/>
      <c r="Z631" s="1282"/>
      <c r="AA631" s="1280" t="s">
        <v>1025</v>
      </c>
      <c r="AB631" s="1281"/>
      <c r="AC631" s="1281"/>
      <c r="AD631" s="1282"/>
      <c r="AE631" s="1280" t="s">
        <v>1026</v>
      </c>
      <c r="AF631" s="1281"/>
      <c r="AG631" s="1281"/>
      <c r="AH631" s="1282"/>
    </row>
    <row r="632" spans="1:34" hidden="1">
      <c r="A632" s="1283"/>
      <c r="B632" s="1284"/>
      <c r="C632" s="1284"/>
      <c r="D632" s="1284"/>
      <c r="E632" s="1284"/>
      <c r="F632" s="1284"/>
      <c r="G632" s="1284"/>
      <c r="H632" s="1284"/>
      <c r="I632" s="1284"/>
      <c r="J632" s="1285"/>
      <c r="K632" s="1283"/>
      <c r="L632" s="1284"/>
      <c r="M632" s="1284"/>
      <c r="N632" s="1285"/>
      <c r="O632" s="1283"/>
      <c r="P632" s="1284"/>
      <c r="Q632" s="1284"/>
      <c r="R632" s="1285"/>
      <c r="S632" s="1283"/>
      <c r="T632" s="1284"/>
      <c r="U632" s="1284"/>
      <c r="V632" s="1285"/>
      <c r="W632" s="1283"/>
      <c r="X632" s="1284"/>
      <c r="Y632" s="1284"/>
      <c r="Z632" s="1285"/>
      <c r="AA632" s="1283"/>
      <c r="AB632" s="1284"/>
      <c r="AC632" s="1284"/>
      <c r="AD632" s="1285"/>
      <c r="AE632" s="1283"/>
      <c r="AF632" s="1284"/>
      <c r="AG632" s="1284"/>
      <c r="AH632" s="1285"/>
    </row>
    <row r="633" spans="1:34" hidden="1">
      <c r="A633" s="1283"/>
      <c r="B633" s="1284"/>
      <c r="C633" s="1284"/>
      <c r="D633" s="1284"/>
      <c r="E633" s="1284"/>
      <c r="F633" s="1284"/>
      <c r="G633" s="1284"/>
      <c r="H633" s="1284"/>
      <c r="I633" s="1284"/>
      <c r="J633" s="1285"/>
      <c r="K633" s="1283"/>
      <c r="L633" s="1284"/>
      <c r="M633" s="1284"/>
      <c r="N633" s="1285"/>
      <c r="O633" s="1283"/>
      <c r="P633" s="1284"/>
      <c r="Q633" s="1284"/>
      <c r="R633" s="1285"/>
      <c r="S633" s="1283"/>
      <c r="T633" s="1284"/>
      <c r="U633" s="1284"/>
      <c r="V633" s="1285"/>
      <c r="W633" s="1283"/>
      <c r="X633" s="1284"/>
      <c r="Y633" s="1284"/>
      <c r="Z633" s="1285"/>
      <c r="AA633" s="1283"/>
      <c r="AB633" s="1284"/>
      <c r="AC633" s="1284"/>
      <c r="AD633" s="1285"/>
      <c r="AE633" s="1283"/>
      <c r="AF633" s="1284"/>
      <c r="AG633" s="1284"/>
      <c r="AH633" s="1285"/>
    </row>
    <row r="634" spans="1:34" hidden="1">
      <c r="A634" s="1286"/>
      <c r="B634" s="1287"/>
      <c r="C634" s="1287"/>
      <c r="D634" s="1287"/>
      <c r="E634" s="1287"/>
      <c r="F634" s="1287"/>
      <c r="G634" s="1287"/>
      <c r="H634" s="1287"/>
      <c r="I634" s="1287"/>
      <c r="J634" s="1288"/>
      <c r="K634" s="1286"/>
      <c r="L634" s="1287"/>
      <c r="M634" s="1287"/>
      <c r="N634" s="1288"/>
      <c r="O634" s="1286"/>
      <c r="P634" s="1287"/>
      <c r="Q634" s="1287"/>
      <c r="R634" s="1288"/>
      <c r="S634" s="1286"/>
      <c r="T634" s="1287"/>
      <c r="U634" s="1287"/>
      <c r="V634" s="1288"/>
      <c r="W634" s="1286"/>
      <c r="X634" s="1287"/>
      <c r="Y634" s="1287"/>
      <c r="Z634" s="1288"/>
      <c r="AA634" s="1286"/>
      <c r="AB634" s="1287"/>
      <c r="AC634" s="1287"/>
      <c r="AD634" s="1288"/>
      <c r="AE634" s="1286"/>
      <c r="AF634" s="1287"/>
      <c r="AG634" s="1287"/>
      <c r="AH634" s="1288"/>
    </row>
    <row r="635" spans="1:34" hidden="1">
      <c r="A635" s="1279" t="s">
        <v>1027</v>
      </c>
      <c r="B635" s="1279"/>
      <c r="C635" s="1279"/>
      <c r="D635" s="1279"/>
      <c r="E635" s="1279"/>
      <c r="F635" s="1279"/>
      <c r="G635" s="1279"/>
      <c r="H635" s="1279"/>
      <c r="I635" s="1279"/>
      <c r="J635" s="1279"/>
      <c r="K635" s="1277"/>
      <c r="L635" s="1277"/>
      <c r="M635" s="1277"/>
      <c r="N635" s="1277"/>
      <c r="O635" s="1277"/>
      <c r="P635" s="1277"/>
      <c r="Q635" s="1277"/>
      <c r="R635" s="1277"/>
      <c r="S635" s="1277"/>
      <c r="T635" s="1277"/>
      <c r="U635" s="1277"/>
      <c r="V635" s="1277"/>
      <c r="W635" s="1277"/>
      <c r="X635" s="1277"/>
      <c r="Y635" s="1277"/>
      <c r="Z635" s="1277"/>
      <c r="AA635" s="1277"/>
      <c r="AB635" s="1277"/>
      <c r="AC635" s="1277"/>
      <c r="AD635" s="1277"/>
      <c r="AE635" s="1277"/>
      <c r="AF635" s="1277"/>
      <c r="AG635" s="1277"/>
      <c r="AH635" s="1277"/>
    </row>
    <row r="636" spans="1:34" hidden="1">
      <c r="A636" s="1279"/>
      <c r="B636" s="1279"/>
      <c r="C636" s="1279"/>
      <c r="D636" s="1279"/>
      <c r="E636" s="1279"/>
      <c r="F636" s="1279"/>
      <c r="G636" s="1279"/>
      <c r="H636" s="1279"/>
      <c r="I636" s="1279"/>
      <c r="J636" s="1279"/>
      <c r="K636" s="1277"/>
      <c r="L636" s="1277"/>
      <c r="M636" s="1277"/>
      <c r="N636" s="1277"/>
      <c r="O636" s="1277"/>
      <c r="P636" s="1277"/>
      <c r="Q636" s="1277"/>
      <c r="R636" s="1277"/>
      <c r="S636" s="1277"/>
      <c r="T636" s="1277"/>
      <c r="U636" s="1277"/>
      <c r="V636" s="1277"/>
      <c r="W636" s="1277"/>
      <c r="X636" s="1277"/>
      <c r="Y636" s="1277"/>
      <c r="Z636" s="1277"/>
      <c r="AA636" s="1277"/>
      <c r="AB636" s="1277"/>
      <c r="AC636" s="1277"/>
      <c r="AD636" s="1277"/>
      <c r="AE636" s="1277"/>
      <c r="AF636" s="1277"/>
      <c r="AG636" s="1277"/>
      <c r="AH636" s="1277"/>
    </row>
    <row r="637" spans="1:34" hidden="1">
      <c r="A637" s="1279" t="s">
        <v>1028</v>
      </c>
      <c r="B637" s="1279"/>
      <c r="C637" s="1279"/>
      <c r="D637" s="1279"/>
      <c r="E637" s="1279"/>
      <c r="F637" s="1279"/>
      <c r="G637" s="1279"/>
      <c r="H637" s="1279"/>
      <c r="I637" s="1279"/>
      <c r="J637" s="1279"/>
      <c r="K637" s="1277"/>
      <c r="L637" s="1277"/>
      <c r="M637" s="1277"/>
      <c r="N637" s="1277"/>
      <c r="O637" s="1277"/>
      <c r="P637" s="1277"/>
      <c r="Q637" s="1277"/>
      <c r="R637" s="1277"/>
      <c r="S637" s="1277"/>
      <c r="T637" s="1277"/>
      <c r="U637" s="1277"/>
      <c r="V637" s="1277"/>
      <c r="W637" s="1277"/>
      <c r="X637" s="1277"/>
      <c r="Y637" s="1277"/>
      <c r="Z637" s="1277"/>
      <c r="AA637" s="1277"/>
      <c r="AB637" s="1277"/>
      <c r="AC637" s="1277"/>
      <c r="AD637" s="1277"/>
      <c r="AE637" s="1277"/>
      <c r="AF637" s="1277"/>
      <c r="AG637" s="1277"/>
      <c r="AH637" s="1277"/>
    </row>
    <row r="638" spans="1:34" hidden="1">
      <c r="A638" s="1279"/>
      <c r="B638" s="1279"/>
      <c r="C638" s="1279"/>
      <c r="D638" s="1279"/>
      <c r="E638" s="1279"/>
      <c r="F638" s="1279"/>
      <c r="G638" s="1279"/>
      <c r="H638" s="1279"/>
      <c r="I638" s="1279"/>
      <c r="J638" s="1279"/>
      <c r="K638" s="1277"/>
      <c r="L638" s="1277"/>
      <c r="M638" s="1277"/>
      <c r="N638" s="1277"/>
      <c r="O638" s="1277"/>
      <c r="P638" s="1277"/>
      <c r="Q638" s="1277"/>
      <c r="R638" s="1277"/>
      <c r="S638" s="1277"/>
      <c r="T638" s="1277"/>
      <c r="U638" s="1277"/>
      <c r="V638" s="1277"/>
      <c r="W638" s="1277"/>
      <c r="X638" s="1277"/>
      <c r="Y638" s="1277"/>
      <c r="Z638" s="1277"/>
      <c r="AA638" s="1277"/>
      <c r="AB638" s="1277"/>
      <c r="AC638" s="1277"/>
      <c r="AD638" s="1277"/>
      <c r="AE638" s="1277"/>
      <c r="AF638" s="1277"/>
      <c r="AG638" s="1277"/>
      <c r="AH638" s="1277"/>
    </row>
    <row r="639" spans="1:34" hidden="1">
      <c r="A639" s="1278" t="s">
        <v>835</v>
      </c>
      <c r="B639" s="1278"/>
      <c r="C639" s="1278"/>
      <c r="D639" s="1278"/>
      <c r="E639" s="1278"/>
      <c r="F639" s="1278"/>
      <c r="G639" s="1278"/>
      <c r="H639" s="1278"/>
      <c r="I639" s="1278"/>
      <c r="J639" s="1278"/>
      <c r="K639" s="1187">
        <f>SUM(K635:N638)</f>
        <v>0</v>
      </c>
      <c r="L639" s="1187"/>
      <c r="M639" s="1187"/>
      <c r="N639" s="1187"/>
      <c r="O639" s="1187">
        <f>SUM(O635:R638)</f>
        <v>0</v>
      </c>
      <c r="P639" s="1187"/>
      <c r="Q639" s="1187"/>
      <c r="R639" s="1187"/>
      <c r="S639" s="1187">
        <f>SUM(S635:V638)</f>
        <v>0</v>
      </c>
      <c r="T639" s="1187"/>
      <c r="U639" s="1187"/>
      <c r="V639" s="1187"/>
      <c r="W639" s="1187">
        <f>SUM(W635:Z638)</f>
        <v>0</v>
      </c>
      <c r="X639" s="1187"/>
      <c r="Y639" s="1187"/>
      <c r="Z639" s="1187"/>
      <c r="AA639" s="1187">
        <f>SUM(AA635:AD638)</f>
        <v>0</v>
      </c>
      <c r="AB639" s="1187"/>
      <c r="AC639" s="1187"/>
      <c r="AD639" s="1187"/>
      <c r="AE639" s="1187">
        <f>SUM(AE635:AH638)</f>
        <v>0</v>
      </c>
      <c r="AF639" s="1187"/>
      <c r="AG639" s="1187"/>
      <c r="AH639" s="1187"/>
    </row>
    <row r="640" spans="1:34" hidden="1">
      <c r="A640" s="1278"/>
      <c r="B640" s="1278"/>
      <c r="C640" s="1278"/>
      <c r="D640" s="1278"/>
      <c r="E640" s="1278"/>
      <c r="F640" s="1278"/>
      <c r="G640" s="1278"/>
      <c r="H640" s="1278"/>
      <c r="I640" s="1278"/>
      <c r="J640" s="1278"/>
      <c r="K640" s="1187"/>
      <c r="L640" s="1187"/>
      <c r="M640" s="1187"/>
      <c r="N640" s="1187"/>
      <c r="O640" s="1187"/>
      <c r="P640" s="1187"/>
      <c r="Q640" s="1187"/>
      <c r="R640" s="1187"/>
      <c r="S640" s="1187"/>
      <c r="T640" s="1187"/>
      <c r="U640" s="1187"/>
      <c r="V640" s="1187"/>
      <c r="W640" s="1187"/>
      <c r="X640" s="1187"/>
      <c r="Y640" s="1187"/>
      <c r="Z640" s="1187"/>
      <c r="AA640" s="1187"/>
      <c r="AB640" s="1187"/>
      <c r="AC640" s="1187"/>
      <c r="AD640" s="1187"/>
      <c r="AE640" s="1187"/>
      <c r="AF640" s="1187"/>
      <c r="AG640" s="1187"/>
      <c r="AH640" s="1187"/>
    </row>
    <row r="641" spans="1:36" hidden="1">
      <c r="A641" s="227"/>
      <c r="B641" s="227"/>
      <c r="C641" s="227"/>
      <c r="D641" s="227"/>
      <c r="E641" s="227"/>
      <c r="F641" s="227"/>
      <c r="G641" s="227"/>
      <c r="H641" s="227"/>
      <c r="I641" s="227"/>
      <c r="J641" s="227"/>
      <c r="K641" s="227"/>
      <c r="L641" s="227"/>
      <c r="M641" s="227"/>
      <c r="N641" s="227"/>
      <c r="O641" s="227"/>
      <c r="P641" s="227"/>
      <c r="Q641" s="227"/>
      <c r="R641" s="227"/>
      <c r="S641" s="227"/>
      <c r="T641" s="227"/>
      <c r="U641" s="227"/>
      <c r="V641" s="227"/>
      <c r="W641" s="227"/>
      <c r="X641" s="227"/>
      <c r="Y641" s="227"/>
      <c r="Z641" s="227"/>
      <c r="AA641" s="227"/>
      <c r="AB641" s="227"/>
      <c r="AC641" s="227"/>
      <c r="AD641" s="227"/>
      <c r="AE641" s="227"/>
      <c r="AF641" s="227"/>
      <c r="AG641" s="227"/>
      <c r="AH641" s="227"/>
    </row>
    <row r="642" spans="1:36" hidden="1"/>
    <row r="643" spans="1:36" ht="15.75">
      <c r="A643" s="239"/>
      <c r="B643" s="239"/>
      <c r="C643" s="239"/>
      <c r="D643" s="239" t="s">
        <v>1029</v>
      </c>
      <c r="E643" s="239"/>
      <c r="F643" s="239"/>
      <c r="G643" s="239"/>
      <c r="H643" s="239"/>
      <c r="I643" s="239"/>
      <c r="J643" s="239"/>
      <c r="K643" s="239"/>
      <c r="L643" s="239"/>
      <c r="M643" s="239"/>
      <c r="N643" s="239"/>
      <c r="O643" s="239"/>
      <c r="P643" s="239"/>
      <c r="Q643" s="239"/>
      <c r="R643" s="239"/>
      <c r="S643" s="239"/>
      <c r="T643" s="239"/>
      <c r="U643" s="239"/>
      <c r="V643" s="239"/>
      <c r="W643" s="239"/>
      <c r="X643" s="239"/>
      <c r="Y643" s="239"/>
      <c r="Z643" s="239"/>
      <c r="AA643" s="239"/>
      <c r="AB643" s="239"/>
      <c r="AC643" s="239"/>
      <c r="AD643" s="239"/>
      <c r="AE643" s="239"/>
      <c r="AF643" s="239"/>
      <c r="AG643" s="239"/>
      <c r="AH643" s="239"/>
    </row>
    <row r="644" spans="1:36">
      <c r="A644" s="240"/>
      <c r="B644" s="240"/>
      <c r="C644" s="240"/>
      <c r="D644" s="240"/>
      <c r="E644" s="240"/>
      <c r="F644" s="240"/>
      <c r="G644" s="240"/>
      <c r="H644" s="240"/>
      <c r="I644" s="240"/>
      <c r="J644" s="240"/>
      <c r="K644" s="240"/>
      <c r="L644" s="240"/>
      <c r="M644" s="240"/>
      <c r="N644" s="240"/>
      <c r="O644" s="240"/>
      <c r="P644" s="240"/>
      <c r="Q644" s="240"/>
      <c r="R644" s="240"/>
      <c r="S644" s="240"/>
      <c r="T644" s="240"/>
      <c r="U644" s="240"/>
      <c r="V644" s="240"/>
      <c r="W644" s="240"/>
      <c r="X644" s="240"/>
      <c r="Y644" s="240"/>
      <c r="Z644" s="240"/>
      <c r="AA644" s="240"/>
      <c r="AB644" s="240"/>
      <c r="AC644" s="240"/>
      <c r="AD644" s="240"/>
      <c r="AE644" s="240"/>
      <c r="AF644" s="240"/>
      <c r="AG644" s="240"/>
      <c r="AH644" s="240"/>
    </row>
    <row r="645" spans="1:36">
      <c r="A645" s="269" t="s">
        <v>1021</v>
      </c>
      <c r="B645" s="269"/>
      <c r="C645" s="269"/>
      <c r="D645" s="269" t="s">
        <v>1030</v>
      </c>
      <c r="E645" s="269"/>
      <c r="F645" s="269"/>
      <c r="G645" s="269"/>
      <c r="H645" s="269"/>
      <c r="I645" s="269"/>
      <c r="J645" s="240"/>
      <c r="K645" s="240"/>
      <c r="L645" s="240"/>
      <c r="M645" s="240"/>
      <c r="N645" s="240"/>
      <c r="O645" s="240"/>
      <c r="P645" s="240"/>
      <c r="Q645" s="240"/>
      <c r="R645" s="240"/>
      <c r="S645" s="240"/>
      <c r="T645" s="240"/>
      <c r="U645" s="240"/>
      <c r="V645" s="240"/>
      <c r="W645" s="240"/>
      <c r="X645" s="240"/>
      <c r="Y645" s="240"/>
      <c r="Z645" s="240"/>
      <c r="AA645" s="240"/>
      <c r="AB645" s="240"/>
      <c r="AC645" s="240"/>
      <c r="AD645" s="240"/>
      <c r="AE645" s="240"/>
      <c r="AF645" s="240"/>
      <c r="AG645" s="240"/>
      <c r="AH645" s="240"/>
    </row>
    <row r="646" spans="1:36">
      <c r="A646" s="240"/>
      <c r="B646" s="240"/>
      <c r="C646" s="240"/>
      <c r="D646" s="240"/>
      <c r="E646" s="240"/>
      <c r="F646" s="240"/>
      <c r="G646" s="240"/>
      <c r="H646" s="240"/>
      <c r="I646" s="240"/>
      <c r="J646" s="240"/>
      <c r="K646" s="240"/>
      <c r="L646" s="240"/>
      <c r="M646" s="240"/>
      <c r="N646" s="240"/>
      <c r="O646" s="240"/>
      <c r="P646" s="240"/>
      <c r="Q646" s="240"/>
      <c r="R646" s="240"/>
      <c r="S646" s="240"/>
      <c r="T646" s="240"/>
      <c r="U646" s="240"/>
      <c r="V646" s="240"/>
      <c r="W646" s="240"/>
      <c r="X646" s="240"/>
      <c r="Y646" s="240"/>
      <c r="Z646" s="240"/>
      <c r="AA646" s="240"/>
      <c r="AB646" s="240"/>
      <c r="AC646" s="240"/>
      <c r="AD646" s="240"/>
      <c r="AE646" s="240"/>
      <c r="AF646" s="240"/>
      <c r="AG646" s="240"/>
      <c r="AH646" s="240"/>
    </row>
    <row r="647" spans="1:36">
      <c r="A647" s="970" t="s">
        <v>1621</v>
      </c>
      <c r="B647" s="970"/>
      <c r="C647" s="970"/>
      <c r="D647" s="970"/>
      <c r="E647" s="970"/>
      <c r="F647" s="970"/>
      <c r="G647" s="970"/>
      <c r="H647" s="970"/>
      <c r="I647" s="970"/>
      <c r="J647" s="970"/>
      <c r="K647" s="970"/>
      <c r="L647" s="970"/>
      <c r="M647" s="970"/>
      <c r="N647" s="970"/>
      <c r="O647" s="970"/>
      <c r="P647" s="970"/>
      <c r="Q647" s="970"/>
      <c r="R647" s="970"/>
      <c r="S647" s="970"/>
      <c r="T647" s="970"/>
      <c r="U647" s="970"/>
      <c r="V647" s="970"/>
      <c r="W647" s="970"/>
      <c r="X647" s="970"/>
      <c r="Y647" s="970"/>
      <c r="Z647" s="970"/>
      <c r="AA647" s="970"/>
      <c r="AB647" s="970"/>
      <c r="AC647" s="970"/>
      <c r="AD647" s="970"/>
      <c r="AE647" s="970"/>
      <c r="AF647" s="970"/>
      <c r="AG647" s="970"/>
      <c r="AH647" s="970"/>
    </row>
    <row r="648" spans="1:36">
      <c r="A648" s="970"/>
      <c r="B648" s="970"/>
      <c r="C648" s="970"/>
      <c r="D648" s="970"/>
      <c r="E648" s="970"/>
      <c r="F648" s="970"/>
      <c r="G648" s="970"/>
      <c r="H648" s="970"/>
      <c r="I648" s="970"/>
      <c r="J648" s="970"/>
      <c r="K648" s="970"/>
      <c r="L648" s="970"/>
      <c r="M648" s="970"/>
      <c r="N648" s="970"/>
      <c r="O648" s="970"/>
      <c r="P648" s="970"/>
      <c r="Q648" s="970"/>
      <c r="R648" s="970"/>
      <c r="S648" s="970"/>
      <c r="T648" s="970"/>
      <c r="U648" s="970"/>
      <c r="V648" s="970"/>
      <c r="W648" s="970"/>
      <c r="X648" s="970"/>
      <c r="Y648" s="970"/>
      <c r="Z648" s="970"/>
      <c r="AA648" s="970"/>
      <c r="AB648" s="970"/>
      <c r="AC648" s="970"/>
      <c r="AD648" s="970"/>
      <c r="AE648" s="970"/>
      <c r="AF648" s="970"/>
      <c r="AG648" s="970"/>
      <c r="AH648" s="970"/>
    </row>
    <row r="649" spans="1:36">
      <c r="A649" s="240"/>
      <c r="B649" s="240"/>
      <c r="C649" s="240"/>
      <c r="D649" s="240"/>
      <c r="E649" s="240"/>
      <c r="F649" s="240"/>
      <c r="G649" s="240"/>
      <c r="H649" s="240"/>
      <c r="I649" s="240"/>
      <c r="J649" s="240"/>
      <c r="K649" s="240"/>
      <c r="L649" s="240"/>
      <c r="M649" s="240"/>
      <c r="N649" s="240"/>
      <c r="O649" s="240"/>
      <c r="P649" s="240"/>
      <c r="Q649" s="240"/>
      <c r="R649" s="240"/>
      <c r="S649" s="240"/>
      <c r="T649" s="240"/>
      <c r="U649" s="240"/>
      <c r="V649" s="240"/>
      <c r="W649" s="240"/>
      <c r="X649" s="240"/>
      <c r="Y649" s="240"/>
      <c r="Z649" s="240"/>
      <c r="AA649" s="240"/>
      <c r="AB649" s="240"/>
      <c r="AC649" s="240"/>
      <c r="AD649" s="240"/>
      <c r="AE649" s="240"/>
      <c r="AF649" s="240"/>
      <c r="AG649" s="240"/>
      <c r="AH649" s="240"/>
    </row>
    <row r="650" spans="1:36">
      <c r="A650" s="291" t="s">
        <v>1031</v>
      </c>
      <c r="B650" s="240"/>
      <c r="C650" s="240"/>
      <c r="D650" s="240"/>
      <c r="E650" s="240"/>
      <c r="F650" s="240"/>
      <c r="G650" s="240"/>
      <c r="H650" s="240"/>
      <c r="I650" s="240"/>
      <c r="J650" s="240"/>
      <c r="K650" s="240"/>
      <c r="L650" s="240"/>
      <c r="M650" s="240"/>
      <c r="N650" s="240"/>
      <c r="O650" s="240"/>
      <c r="P650" s="240"/>
      <c r="Q650" s="240"/>
      <c r="R650" s="240"/>
      <c r="S650" s="240"/>
      <c r="T650" s="240"/>
      <c r="U650" s="240"/>
      <c r="V650" s="240"/>
      <c r="W650" s="240"/>
      <c r="X650" s="240"/>
      <c r="Y650" s="240"/>
      <c r="Z650" s="240"/>
      <c r="AA650" s="240"/>
      <c r="AB650" s="240"/>
      <c r="AC650" s="240"/>
      <c r="AD650" s="240"/>
      <c r="AE650" s="240"/>
      <c r="AF650" s="240"/>
      <c r="AG650" s="240"/>
      <c r="AH650" s="240"/>
    </row>
    <row r="651" spans="1:36">
      <c r="A651" s="240"/>
      <c r="B651" s="240"/>
      <c r="C651" s="240"/>
      <c r="D651" s="240"/>
      <c r="E651" s="240"/>
      <c r="F651" s="240"/>
      <c r="G651" s="240"/>
      <c r="H651" s="240"/>
      <c r="I651" s="240"/>
      <c r="J651" s="240"/>
      <c r="K651" s="240"/>
      <c r="L651" s="240"/>
      <c r="M651" s="240"/>
      <c r="N651" s="240"/>
      <c r="O651" s="240"/>
      <c r="P651" s="240"/>
      <c r="Q651" s="240"/>
      <c r="R651" s="240"/>
      <c r="S651" s="240"/>
      <c r="T651" s="240"/>
      <c r="U651" s="240"/>
      <c r="V651" s="240"/>
      <c r="W651" s="240"/>
      <c r="X651" s="240"/>
      <c r="Y651" s="240"/>
      <c r="Z651" s="240"/>
      <c r="AA651" s="240"/>
      <c r="AB651" s="240"/>
      <c r="AC651" s="240"/>
      <c r="AD651" s="240"/>
      <c r="AE651" s="240"/>
      <c r="AF651" s="240"/>
      <c r="AG651" s="240"/>
      <c r="AH651" s="240"/>
      <c r="AJ651" s="270"/>
    </row>
    <row r="652" spans="1:36">
      <c r="A652" s="1265" t="s">
        <v>826</v>
      </c>
      <c r="B652" s="1266"/>
      <c r="C652" s="1266"/>
      <c r="D652" s="1266"/>
      <c r="E652" s="1266"/>
      <c r="F652" s="1266"/>
      <c r="G652" s="1266"/>
      <c r="H652" s="1266"/>
      <c r="I652" s="1266"/>
      <c r="J652" s="1266"/>
      <c r="K652" s="1266"/>
      <c r="L652" s="1266"/>
      <c r="M652" s="1266"/>
      <c r="N652" s="1266"/>
      <c r="O652" s="1266"/>
      <c r="P652" s="1266"/>
      <c r="Q652" s="1267"/>
      <c r="R652" s="1265" t="s">
        <v>597</v>
      </c>
      <c r="S652" s="1266"/>
      <c r="T652" s="1266"/>
      <c r="U652" s="1266"/>
      <c r="V652" s="1266"/>
      <c r="W652" s="1266"/>
      <c r="X652" s="1266"/>
      <c r="Y652" s="1266"/>
      <c r="Z652" s="1266"/>
      <c r="AA652" s="1266"/>
      <c r="AB652" s="1266"/>
      <c r="AC652" s="1266"/>
      <c r="AD652" s="1266"/>
      <c r="AE652" s="1266"/>
      <c r="AF652" s="1266"/>
      <c r="AG652" s="1266"/>
      <c r="AH652" s="1267"/>
    </row>
    <row r="653" spans="1:36">
      <c r="A653" s="1274" t="s">
        <v>1032</v>
      </c>
      <c r="B653" s="1275"/>
      <c r="C653" s="1275"/>
      <c r="D653" s="1275"/>
      <c r="E653" s="1275"/>
      <c r="F653" s="1275"/>
      <c r="G653" s="1275"/>
      <c r="H653" s="1275"/>
      <c r="I653" s="1275"/>
      <c r="J653" s="1275"/>
      <c r="K653" s="1275"/>
      <c r="L653" s="1275"/>
      <c r="M653" s="1275"/>
      <c r="N653" s="1275"/>
      <c r="O653" s="1275"/>
      <c r="P653" s="1275"/>
      <c r="Q653" s="1276"/>
      <c r="R653" s="1017">
        <v>32629</v>
      </c>
      <c r="S653" s="1018"/>
      <c r="T653" s="1018"/>
      <c r="U653" s="1018"/>
      <c r="V653" s="1018"/>
      <c r="W653" s="1018"/>
      <c r="X653" s="1018"/>
      <c r="Y653" s="1018"/>
      <c r="Z653" s="1018"/>
      <c r="AA653" s="1018"/>
      <c r="AB653" s="1018"/>
      <c r="AC653" s="1018"/>
      <c r="AD653" s="1018"/>
      <c r="AE653" s="1018"/>
      <c r="AF653" s="1018"/>
      <c r="AG653" s="1018"/>
      <c r="AH653" s="1019"/>
      <c r="AI653" s="228" t="str">
        <f>IF(ROUND(R653-[1]VZaS!E67,0)=0,"","CHYBA")</f>
        <v/>
      </c>
      <c r="AJ653" s="243"/>
    </row>
    <row r="654" spans="1:36">
      <c r="A654" s="997" t="s">
        <v>1033</v>
      </c>
      <c r="B654" s="998"/>
      <c r="C654" s="998"/>
      <c r="D654" s="998"/>
      <c r="E654" s="998"/>
      <c r="F654" s="998"/>
      <c r="G654" s="998"/>
      <c r="H654" s="998"/>
      <c r="I654" s="998"/>
      <c r="J654" s="998"/>
      <c r="K654" s="998"/>
      <c r="L654" s="998"/>
      <c r="M654" s="998"/>
      <c r="N654" s="998"/>
      <c r="O654" s="998"/>
      <c r="P654" s="998"/>
      <c r="Q654" s="999"/>
      <c r="R654" s="1265" t="s">
        <v>1034</v>
      </c>
      <c r="S654" s="1266"/>
      <c r="T654" s="1266"/>
      <c r="U654" s="1266"/>
      <c r="V654" s="1266"/>
      <c r="W654" s="1266"/>
      <c r="X654" s="1266"/>
      <c r="Y654" s="1266"/>
      <c r="Z654" s="1266"/>
      <c r="AA654" s="1266"/>
      <c r="AB654" s="1266"/>
      <c r="AC654" s="1266"/>
      <c r="AD654" s="1266"/>
      <c r="AE654" s="1266"/>
      <c r="AF654" s="1266"/>
      <c r="AG654" s="1266"/>
      <c r="AH654" s="1267"/>
    </row>
    <row r="655" spans="1:36">
      <c r="A655" s="1000" t="s">
        <v>1035</v>
      </c>
      <c r="B655" s="1001"/>
      <c r="C655" s="1001"/>
      <c r="D655" s="1001"/>
      <c r="E655" s="1001"/>
      <c r="F655" s="1001"/>
      <c r="G655" s="1001"/>
      <c r="H655" s="1001"/>
      <c r="I655" s="1001"/>
      <c r="J655" s="1001"/>
      <c r="K655" s="1001"/>
      <c r="L655" s="1001"/>
      <c r="M655" s="1001"/>
      <c r="N655" s="1001"/>
      <c r="O655" s="1001"/>
      <c r="P655" s="1001"/>
      <c r="Q655" s="1002"/>
      <c r="R655" s="1271">
        <v>1631</v>
      </c>
      <c r="S655" s="1272"/>
      <c r="T655" s="1272"/>
      <c r="U655" s="1272"/>
      <c r="V655" s="1272"/>
      <c r="W655" s="1272"/>
      <c r="X655" s="1272"/>
      <c r="Y655" s="1272"/>
      <c r="Z655" s="1272"/>
      <c r="AA655" s="1272"/>
      <c r="AB655" s="1272"/>
      <c r="AC655" s="1272"/>
      <c r="AD655" s="1272"/>
      <c r="AE655" s="1272"/>
      <c r="AF655" s="1272"/>
      <c r="AG655" s="1272"/>
      <c r="AH655" s="1273"/>
    </row>
    <row r="656" spans="1:36">
      <c r="A656" s="1000" t="s">
        <v>1036</v>
      </c>
      <c r="B656" s="1001"/>
      <c r="C656" s="1001"/>
      <c r="D656" s="1001"/>
      <c r="E656" s="1001"/>
      <c r="F656" s="1001"/>
      <c r="G656" s="1001"/>
      <c r="H656" s="1001"/>
      <c r="I656" s="1001"/>
      <c r="J656" s="1001"/>
      <c r="K656" s="1001"/>
      <c r="L656" s="1001"/>
      <c r="M656" s="1001"/>
      <c r="N656" s="1001"/>
      <c r="O656" s="1001"/>
      <c r="P656" s="1001"/>
      <c r="Q656" s="1002"/>
      <c r="R656" s="1240"/>
      <c r="S656" s="1241"/>
      <c r="T656" s="1241"/>
      <c r="U656" s="1241"/>
      <c r="V656" s="1241"/>
      <c r="W656" s="1241"/>
      <c r="X656" s="1241"/>
      <c r="Y656" s="1241"/>
      <c r="Z656" s="1241"/>
      <c r="AA656" s="1241"/>
      <c r="AB656" s="1241"/>
      <c r="AC656" s="1241"/>
      <c r="AD656" s="1241"/>
      <c r="AE656" s="1241"/>
      <c r="AF656" s="1241"/>
      <c r="AG656" s="1241"/>
      <c r="AH656" s="1242"/>
    </row>
    <row r="657" spans="1:36">
      <c r="A657" s="1000" t="s">
        <v>1037</v>
      </c>
      <c r="B657" s="1001"/>
      <c r="C657" s="1001"/>
      <c r="D657" s="1001"/>
      <c r="E657" s="1001"/>
      <c r="F657" s="1001"/>
      <c r="G657" s="1001"/>
      <c r="H657" s="1001"/>
      <c r="I657" s="1001"/>
      <c r="J657" s="1001"/>
      <c r="K657" s="1001"/>
      <c r="L657" s="1001"/>
      <c r="M657" s="1001"/>
      <c r="N657" s="1001"/>
      <c r="O657" s="1001"/>
      <c r="P657" s="1001"/>
      <c r="Q657" s="1002"/>
      <c r="R657" s="1240"/>
      <c r="S657" s="1241"/>
      <c r="T657" s="1241"/>
      <c r="U657" s="1241"/>
      <c r="V657" s="1241"/>
      <c r="W657" s="1241"/>
      <c r="X657" s="1241"/>
      <c r="Y657" s="1241"/>
      <c r="Z657" s="1241"/>
      <c r="AA657" s="1241"/>
      <c r="AB657" s="1241"/>
      <c r="AC657" s="1241"/>
      <c r="AD657" s="1241"/>
      <c r="AE657" s="1241"/>
      <c r="AF657" s="1241"/>
      <c r="AG657" s="1241"/>
      <c r="AH657" s="1242"/>
    </row>
    <row r="658" spans="1:36">
      <c r="A658" s="1000" t="s">
        <v>1038</v>
      </c>
      <c r="B658" s="1001"/>
      <c r="C658" s="1001"/>
      <c r="D658" s="1001"/>
      <c r="E658" s="1001"/>
      <c r="F658" s="1001"/>
      <c r="G658" s="1001"/>
      <c r="H658" s="1001"/>
      <c r="I658" s="1001"/>
      <c r="J658" s="1001"/>
      <c r="K658" s="1001"/>
      <c r="L658" s="1001"/>
      <c r="M658" s="1001"/>
      <c r="N658" s="1001"/>
      <c r="O658" s="1001"/>
      <c r="P658" s="1001"/>
      <c r="Q658" s="1002"/>
      <c r="R658" s="1240"/>
      <c r="S658" s="1241"/>
      <c r="T658" s="1241"/>
      <c r="U658" s="1241"/>
      <c r="V658" s="1241"/>
      <c r="W658" s="1241"/>
      <c r="X658" s="1241"/>
      <c r="Y658" s="1241"/>
      <c r="Z658" s="1241"/>
      <c r="AA658" s="1241"/>
      <c r="AB658" s="1241"/>
      <c r="AC658" s="1241"/>
      <c r="AD658" s="1241"/>
      <c r="AE658" s="1241"/>
      <c r="AF658" s="1241"/>
      <c r="AG658" s="1241"/>
      <c r="AH658" s="1242"/>
    </row>
    <row r="659" spans="1:36">
      <c r="A659" s="1000" t="s">
        <v>1039</v>
      </c>
      <c r="B659" s="1001"/>
      <c r="C659" s="1001"/>
      <c r="D659" s="1001"/>
      <c r="E659" s="1001"/>
      <c r="F659" s="1001"/>
      <c r="G659" s="1001"/>
      <c r="H659" s="1001"/>
      <c r="I659" s="1001"/>
      <c r="J659" s="1001"/>
      <c r="K659" s="1001"/>
      <c r="L659" s="1001"/>
      <c r="M659" s="1001"/>
      <c r="N659" s="1001"/>
      <c r="O659" s="1001"/>
      <c r="P659" s="1001"/>
      <c r="Q659" s="1002"/>
      <c r="R659" s="1240"/>
      <c r="S659" s="1241"/>
      <c r="T659" s="1241"/>
      <c r="U659" s="1241"/>
      <c r="V659" s="1241"/>
      <c r="W659" s="1241"/>
      <c r="X659" s="1241"/>
      <c r="Y659" s="1241"/>
      <c r="Z659" s="1241"/>
      <c r="AA659" s="1241"/>
      <c r="AB659" s="1241"/>
      <c r="AC659" s="1241"/>
      <c r="AD659" s="1241"/>
      <c r="AE659" s="1241"/>
      <c r="AF659" s="1241"/>
      <c r="AG659" s="1241"/>
      <c r="AH659" s="1242"/>
    </row>
    <row r="660" spans="1:36">
      <c r="A660" s="1000" t="s">
        <v>1040</v>
      </c>
      <c r="B660" s="1001"/>
      <c r="C660" s="1001"/>
      <c r="D660" s="1001"/>
      <c r="E660" s="1001"/>
      <c r="F660" s="1001"/>
      <c r="G660" s="1001"/>
      <c r="H660" s="1001"/>
      <c r="I660" s="1001"/>
      <c r="J660" s="1001"/>
      <c r="K660" s="1001"/>
      <c r="L660" s="1001"/>
      <c r="M660" s="1001"/>
      <c r="N660" s="1001"/>
      <c r="O660" s="1001"/>
      <c r="P660" s="1001"/>
      <c r="Q660" s="1002"/>
      <c r="R660" s="1259">
        <v>30998</v>
      </c>
      <c r="S660" s="1260"/>
      <c r="T660" s="1260"/>
      <c r="U660" s="1260"/>
      <c r="V660" s="1260"/>
      <c r="W660" s="1260"/>
      <c r="X660" s="1260"/>
      <c r="Y660" s="1260"/>
      <c r="Z660" s="1260"/>
      <c r="AA660" s="1260"/>
      <c r="AB660" s="1260"/>
      <c r="AC660" s="1260"/>
      <c r="AD660" s="1260"/>
      <c r="AE660" s="1260"/>
      <c r="AF660" s="1260"/>
      <c r="AG660" s="1260"/>
      <c r="AH660" s="1261"/>
    </row>
    <row r="661" spans="1:36">
      <c r="A661" s="1000" t="s">
        <v>1041</v>
      </c>
      <c r="B661" s="1001"/>
      <c r="C661" s="1001"/>
      <c r="D661" s="1001"/>
      <c r="E661" s="1001"/>
      <c r="F661" s="1001"/>
      <c r="G661" s="1001"/>
      <c r="H661" s="1001"/>
      <c r="I661" s="1001"/>
      <c r="J661" s="1001"/>
      <c r="K661" s="1001"/>
      <c r="L661" s="1001"/>
      <c r="M661" s="1001"/>
      <c r="N661" s="1001"/>
      <c r="O661" s="1001"/>
      <c r="P661" s="1001"/>
      <c r="Q661" s="1002"/>
      <c r="R661" s="1240"/>
      <c r="S661" s="1241"/>
      <c r="T661" s="1241"/>
      <c r="U661" s="1241"/>
      <c r="V661" s="1241"/>
      <c r="W661" s="1241"/>
      <c r="X661" s="1241"/>
      <c r="Y661" s="1241"/>
      <c r="Z661" s="1241"/>
      <c r="AA661" s="1241"/>
      <c r="AB661" s="1241"/>
      <c r="AC661" s="1241"/>
      <c r="AD661" s="1241"/>
      <c r="AE661" s="1241"/>
      <c r="AF661" s="1241"/>
      <c r="AG661" s="1241"/>
      <c r="AH661" s="1242"/>
    </row>
    <row r="662" spans="1:36">
      <c r="A662" s="1000" t="s">
        <v>1042</v>
      </c>
      <c r="B662" s="1001"/>
      <c r="C662" s="1001"/>
      <c r="D662" s="1001"/>
      <c r="E662" s="1001"/>
      <c r="F662" s="1001"/>
      <c r="G662" s="1001"/>
      <c r="H662" s="1001"/>
      <c r="I662" s="1001"/>
      <c r="J662" s="1001"/>
      <c r="K662" s="1001"/>
      <c r="L662" s="1001"/>
      <c r="M662" s="1001"/>
      <c r="N662" s="1001"/>
      <c r="O662" s="1001"/>
      <c r="P662" s="1001"/>
      <c r="Q662" s="1002"/>
      <c r="R662" s="1240"/>
      <c r="S662" s="1241"/>
      <c r="T662" s="1241"/>
      <c r="U662" s="1241"/>
      <c r="V662" s="1241"/>
      <c r="W662" s="1241"/>
      <c r="X662" s="1241"/>
      <c r="Y662" s="1241"/>
      <c r="Z662" s="1241"/>
      <c r="AA662" s="1241"/>
      <c r="AB662" s="1241"/>
      <c r="AC662" s="1241"/>
      <c r="AD662" s="1241"/>
      <c r="AE662" s="1241"/>
      <c r="AF662" s="1241"/>
      <c r="AG662" s="1241"/>
      <c r="AH662" s="1242"/>
    </row>
    <row r="663" spans="1:36">
      <c r="A663" s="1000" t="s">
        <v>835</v>
      </c>
      <c r="B663" s="1001"/>
      <c r="C663" s="1001"/>
      <c r="D663" s="1001"/>
      <c r="E663" s="1001"/>
      <c r="F663" s="1001"/>
      <c r="G663" s="1001"/>
      <c r="H663" s="1001"/>
      <c r="I663" s="1001"/>
      <c r="J663" s="1001"/>
      <c r="K663" s="1001"/>
      <c r="L663" s="1001"/>
      <c r="M663" s="1001"/>
      <c r="N663" s="1001"/>
      <c r="O663" s="1001"/>
      <c r="P663" s="1001"/>
      <c r="Q663" s="1002"/>
      <c r="R663" s="1240">
        <f>R655+R656+R657+R658+R659+R660+R661+R662</f>
        <v>32629</v>
      </c>
      <c r="S663" s="1241"/>
      <c r="T663" s="1241"/>
      <c r="U663" s="1241"/>
      <c r="V663" s="1241"/>
      <c r="W663" s="1241"/>
      <c r="X663" s="1241"/>
      <c r="Y663" s="1241"/>
      <c r="Z663" s="1241"/>
      <c r="AA663" s="1241"/>
      <c r="AB663" s="1241"/>
      <c r="AC663" s="1241"/>
      <c r="AD663" s="1241"/>
      <c r="AE663" s="1241"/>
      <c r="AF663" s="1241"/>
      <c r="AG663" s="1241"/>
      <c r="AH663" s="1242"/>
      <c r="AI663" s="228" t="str">
        <f>IF(ROUND(R663-R653,0)=0,"","CHYBA")</f>
        <v/>
      </c>
      <c r="AJ663" s="243"/>
    </row>
    <row r="664" spans="1:36">
      <c r="A664" s="271"/>
      <c r="B664" s="271"/>
      <c r="C664" s="271"/>
      <c r="D664" s="271"/>
      <c r="E664" s="271"/>
      <c r="F664" s="271"/>
      <c r="G664" s="271"/>
      <c r="H664" s="271"/>
      <c r="I664" s="271"/>
      <c r="J664" s="271"/>
      <c r="K664" s="271"/>
      <c r="L664" s="271"/>
      <c r="M664" s="271"/>
      <c r="N664" s="271"/>
      <c r="O664" s="271"/>
      <c r="P664" s="271"/>
      <c r="Q664" s="271"/>
      <c r="R664" s="272"/>
      <c r="S664" s="272"/>
      <c r="T664" s="272"/>
      <c r="U664" s="272"/>
      <c r="V664" s="272"/>
      <c r="W664" s="272"/>
      <c r="X664" s="272"/>
      <c r="Y664" s="272"/>
      <c r="Z664" s="272"/>
      <c r="AA664" s="272"/>
      <c r="AB664" s="272"/>
      <c r="AC664" s="272"/>
      <c r="AD664" s="272"/>
      <c r="AE664" s="272"/>
      <c r="AF664" s="272"/>
      <c r="AG664" s="272"/>
      <c r="AH664" s="272"/>
    </row>
    <row r="665" spans="1:36">
      <c r="A665" s="240"/>
      <c r="B665" s="240"/>
      <c r="C665" s="240"/>
      <c r="D665" s="240"/>
      <c r="E665" s="240"/>
      <c r="F665" s="240"/>
      <c r="G665" s="240"/>
      <c r="H665" s="240"/>
      <c r="I665" s="240"/>
      <c r="J665" s="240"/>
      <c r="K665" s="240"/>
      <c r="L665" s="240"/>
      <c r="M665" s="240"/>
      <c r="N665" s="240"/>
      <c r="O665" s="240"/>
      <c r="P665" s="240"/>
      <c r="Q665" s="240"/>
      <c r="R665" s="240"/>
      <c r="S665" s="240"/>
      <c r="T665" s="240"/>
      <c r="U665" s="240"/>
      <c r="V665" s="240"/>
      <c r="W665" s="240"/>
      <c r="X665" s="240"/>
      <c r="Y665" s="240"/>
      <c r="Z665" s="240"/>
      <c r="AA665" s="240"/>
      <c r="AB665" s="240"/>
      <c r="AC665" s="240"/>
      <c r="AD665" s="240"/>
      <c r="AE665" s="240"/>
      <c r="AF665" s="240"/>
      <c r="AG665" s="240"/>
      <c r="AH665" s="240"/>
    </row>
    <row r="666" spans="1:36" hidden="1">
      <c r="A666" s="1265" t="s">
        <v>826</v>
      </c>
      <c r="B666" s="1266"/>
      <c r="C666" s="1266"/>
      <c r="D666" s="1266"/>
      <c r="E666" s="1266"/>
      <c r="F666" s="1266"/>
      <c r="G666" s="1266"/>
      <c r="H666" s="1266"/>
      <c r="I666" s="1266"/>
      <c r="J666" s="1266"/>
      <c r="K666" s="1266"/>
      <c r="L666" s="1266"/>
      <c r="M666" s="1266"/>
      <c r="N666" s="1266"/>
      <c r="O666" s="1266"/>
      <c r="P666" s="1266"/>
      <c r="Q666" s="1267"/>
      <c r="R666" s="1265" t="s">
        <v>597</v>
      </c>
      <c r="S666" s="1266"/>
      <c r="T666" s="1266"/>
      <c r="U666" s="1266"/>
      <c r="V666" s="1266"/>
      <c r="W666" s="1266"/>
      <c r="X666" s="1266"/>
      <c r="Y666" s="1266"/>
      <c r="Z666" s="1266"/>
      <c r="AA666" s="1266"/>
      <c r="AB666" s="1266"/>
      <c r="AC666" s="1266"/>
      <c r="AD666" s="1266"/>
      <c r="AE666" s="1266"/>
      <c r="AF666" s="1266"/>
      <c r="AG666" s="1266"/>
      <c r="AH666" s="1267"/>
    </row>
    <row r="667" spans="1:36" hidden="1">
      <c r="A667" s="1268" t="s">
        <v>1043</v>
      </c>
      <c r="B667" s="1269"/>
      <c r="C667" s="1269"/>
      <c r="D667" s="1269"/>
      <c r="E667" s="1269"/>
      <c r="F667" s="1269"/>
      <c r="G667" s="1269"/>
      <c r="H667" s="1269"/>
      <c r="I667" s="1269"/>
      <c r="J667" s="1269"/>
      <c r="K667" s="1269"/>
      <c r="L667" s="1269"/>
      <c r="M667" s="1269"/>
      <c r="N667" s="1269"/>
      <c r="O667" s="1269"/>
      <c r="P667" s="1269"/>
      <c r="Q667" s="1270"/>
      <c r="R667" s="1017">
        <v>0</v>
      </c>
      <c r="S667" s="1018"/>
      <c r="T667" s="1018"/>
      <c r="U667" s="1018"/>
      <c r="V667" s="1018"/>
      <c r="W667" s="1018"/>
      <c r="X667" s="1018"/>
      <c r="Y667" s="1018"/>
      <c r="Z667" s="1018"/>
      <c r="AA667" s="1018"/>
      <c r="AB667" s="1018"/>
      <c r="AC667" s="1018"/>
      <c r="AD667" s="1018"/>
      <c r="AE667" s="1018"/>
      <c r="AF667" s="1018"/>
      <c r="AG667" s="1018"/>
      <c r="AH667" s="1019"/>
      <c r="AI667" s="229" t="str">
        <f>IF(ROUND(R667-[1]VZaS!E67,0)=0,"","CHYBA")</f>
        <v>CHYBA</v>
      </c>
      <c r="AJ667" s="243" t="s">
        <v>1044</v>
      </c>
    </row>
    <row r="668" spans="1:36" hidden="1">
      <c r="A668" s="997" t="s">
        <v>1045</v>
      </c>
      <c r="B668" s="998"/>
      <c r="C668" s="998"/>
      <c r="D668" s="998"/>
      <c r="E668" s="998"/>
      <c r="F668" s="998"/>
      <c r="G668" s="998"/>
      <c r="H668" s="998"/>
      <c r="I668" s="998"/>
      <c r="J668" s="998"/>
      <c r="K668" s="998"/>
      <c r="L668" s="998"/>
      <c r="M668" s="998"/>
      <c r="N668" s="998"/>
      <c r="O668" s="998"/>
      <c r="P668" s="998"/>
      <c r="Q668" s="999"/>
      <c r="R668" s="1265" t="s">
        <v>1034</v>
      </c>
      <c r="S668" s="1266"/>
      <c r="T668" s="1266"/>
      <c r="U668" s="1266"/>
      <c r="V668" s="1266"/>
      <c r="W668" s="1266"/>
      <c r="X668" s="1266"/>
      <c r="Y668" s="1266"/>
      <c r="Z668" s="1266"/>
      <c r="AA668" s="1266"/>
      <c r="AB668" s="1266"/>
      <c r="AC668" s="1266"/>
      <c r="AD668" s="1266"/>
      <c r="AE668" s="1266"/>
      <c r="AF668" s="1266"/>
      <c r="AG668" s="1266"/>
      <c r="AH668" s="1267"/>
    </row>
    <row r="669" spans="1:36" hidden="1">
      <c r="A669" s="1000" t="s">
        <v>1046</v>
      </c>
      <c r="B669" s="1001"/>
      <c r="C669" s="1001"/>
      <c r="D669" s="1001"/>
      <c r="E669" s="1001"/>
      <c r="F669" s="1001"/>
      <c r="G669" s="1001"/>
      <c r="H669" s="1001"/>
      <c r="I669" s="1001"/>
      <c r="J669" s="1001"/>
      <c r="K669" s="1001"/>
      <c r="L669" s="1001"/>
      <c r="M669" s="1001"/>
      <c r="N669" s="1001"/>
      <c r="O669" s="1001"/>
      <c r="P669" s="1001"/>
      <c r="Q669" s="1002"/>
      <c r="R669" s="1262"/>
      <c r="S669" s="1263"/>
      <c r="T669" s="1263"/>
      <c r="U669" s="1263"/>
      <c r="V669" s="1263"/>
      <c r="W669" s="1263"/>
      <c r="X669" s="1263"/>
      <c r="Y669" s="1263"/>
      <c r="Z669" s="1263"/>
      <c r="AA669" s="1263"/>
      <c r="AB669" s="1263"/>
      <c r="AC669" s="1263"/>
      <c r="AD669" s="1263"/>
      <c r="AE669" s="1263"/>
      <c r="AF669" s="1263"/>
      <c r="AG669" s="1263"/>
      <c r="AH669" s="1264"/>
    </row>
    <row r="670" spans="1:36" hidden="1">
      <c r="A670" s="1000" t="s">
        <v>1047</v>
      </c>
      <c r="B670" s="1001"/>
      <c r="C670" s="1001"/>
      <c r="D670" s="1001"/>
      <c r="E670" s="1001"/>
      <c r="F670" s="1001"/>
      <c r="G670" s="1001"/>
      <c r="H670" s="1001"/>
      <c r="I670" s="1001"/>
      <c r="J670" s="1001"/>
      <c r="K670" s="1001"/>
      <c r="L670" s="1001"/>
      <c r="M670" s="1001"/>
      <c r="N670" s="1001"/>
      <c r="O670" s="1001"/>
      <c r="P670" s="1001"/>
      <c r="Q670" s="1002"/>
      <c r="R670" s="876"/>
      <c r="S670" s="877"/>
      <c r="T670" s="877"/>
      <c r="U670" s="877"/>
      <c r="V670" s="877"/>
      <c r="W670" s="877"/>
      <c r="X670" s="877"/>
      <c r="Y670" s="877"/>
      <c r="Z670" s="877"/>
      <c r="AA670" s="877"/>
      <c r="AB670" s="877"/>
      <c r="AC670" s="877"/>
      <c r="AD670" s="877"/>
      <c r="AE670" s="877"/>
      <c r="AF670" s="877"/>
      <c r="AG670" s="877"/>
      <c r="AH670" s="878"/>
    </row>
    <row r="671" spans="1:36" hidden="1">
      <c r="A671" s="1000" t="s">
        <v>1048</v>
      </c>
      <c r="B671" s="1001"/>
      <c r="C671" s="1001"/>
      <c r="D671" s="1001"/>
      <c r="E671" s="1001"/>
      <c r="F671" s="1001"/>
      <c r="G671" s="1001"/>
      <c r="H671" s="1001"/>
      <c r="I671" s="1001"/>
      <c r="J671" s="1001"/>
      <c r="K671" s="1001"/>
      <c r="L671" s="1001"/>
      <c r="M671" s="1001"/>
      <c r="N671" s="1001"/>
      <c r="O671" s="1001"/>
      <c r="P671" s="1001"/>
      <c r="Q671" s="1002"/>
      <c r="R671" s="876"/>
      <c r="S671" s="877"/>
      <c r="T671" s="877"/>
      <c r="U671" s="877"/>
      <c r="V671" s="877"/>
      <c r="W671" s="877"/>
      <c r="X671" s="877"/>
      <c r="Y671" s="877"/>
      <c r="Z671" s="877"/>
      <c r="AA671" s="877"/>
      <c r="AB671" s="877"/>
      <c r="AC671" s="877"/>
      <c r="AD671" s="877"/>
      <c r="AE671" s="877"/>
      <c r="AF671" s="877"/>
      <c r="AG671" s="877"/>
      <c r="AH671" s="878"/>
    </row>
    <row r="672" spans="1:36" hidden="1">
      <c r="A672" s="1000" t="s">
        <v>1049</v>
      </c>
      <c r="B672" s="1001"/>
      <c r="C672" s="1001"/>
      <c r="D672" s="1001"/>
      <c r="E672" s="1001"/>
      <c r="F672" s="1001"/>
      <c r="G672" s="1001"/>
      <c r="H672" s="1001"/>
      <c r="I672" s="1001"/>
      <c r="J672" s="1001"/>
      <c r="K672" s="1001"/>
      <c r="L672" s="1001"/>
      <c r="M672" s="1001"/>
      <c r="N672" s="1001"/>
      <c r="O672" s="1001"/>
      <c r="P672" s="1001"/>
      <c r="Q672" s="1002"/>
      <c r="R672" s="876"/>
      <c r="S672" s="877"/>
      <c r="T672" s="877"/>
      <c r="U672" s="877"/>
      <c r="V672" s="877"/>
      <c r="W672" s="877"/>
      <c r="X672" s="877"/>
      <c r="Y672" s="877"/>
      <c r="Z672" s="877"/>
      <c r="AA672" s="877"/>
      <c r="AB672" s="877"/>
      <c r="AC672" s="877"/>
      <c r="AD672" s="877"/>
      <c r="AE672" s="877"/>
      <c r="AF672" s="877"/>
      <c r="AG672" s="877"/>
      <c r="AH672" s="878"/>
    </row>
    <row r="673" spans="1:36" hidden="1">
      <c r="A673" s="1000" t="s">
        <v>1050</v>
      </c>
      <c r="B673" s="1001"/>
      <c r="C673" s="1001"/>
      <c r="D673" s="1001"/>
      <c r="E673" s="1001"/>
      <c r="F673" s="1001"/>
      <c r="G673" s="1001"/>
      <c r="H673" s="1001"/>
      <c r="I673" s="1001"/>
      <c r="J673" s="1001"/>
      <c r="K673" s="1001"/>
      <c r="L673" s="1001"/>
      <c r="M673" s="1001"/>
      <c r="N673" s="1001"/>
      <c r="O673" s="1001"/>
      <c r="P673" s="1001"/>
      <c r="Q673" s="1002"/>
      <c r="R673" s="876"/>
      <c r="S673" s="877"/>
      <c r="T673" s="877"/>
      <c r="U673" s="877"/>
      <c r="V673" s="877"/>
      <c r="W673" s="877"/>
      <c r="X673" s="877"/>
      <c r="Y673" s="877"/>
      <c r="Z673" s="877"/>
      <c r="AA673" s="877"/>
      <c r="AB673" s="877"/>
      <c r="AC673" s="877"/>
      <c r="AD673" s="877"/>
      <c r="AE673" s="877"/>
      <c r="AF673" s="877"/>
      <c r="AG673" s="877"/>
      <c r="AH673" s="878"/>
    </row>
    <row r="674" spans="1:36" hidden="1">
      <c r="A674" s="1000" t="s">
        <v>1042</v>
      </c>
      <c r="B674" s="1001"/>
      <c r="C674" s="1001"/>
      <c r="D674" s="1001"/>
      <c r="E674" s="1001"/>
      <c r="F674" s="1001"/>
      <c r="G674" s="1001"/>
      <c r="H674" s="1001"/>
      <c r="I674" s="1001"/>
      <c r="J674" s="1001"/>
      <c r="K674" s="1001"/>
      <c r="L674" s="1001"/>
      <c r="M674" s="1001"/>
      <c r="N674" s="1001"/>
      <c r="O674" s="1001"/>
      <c r="P674" s="1001"/>
      <c r="Q674" s="1002"/>
      <c r="R674" s="876"/>
      <c r="S674" s="877"/>
      <c r="T674" s="877"/>
      <c r="U674" s="877"/>
      <c r="V674" s="877"/>
      <c r="W674" s="877"/>
      <c r="X674" s="877"/>
      <c r="Y674" s="877"/>
      <c r="Z674" s="877"/>
      <c r="AA674" s="877"/>
      <c r="AB674" s="877"/>
      <c r="AC674" s="877"/>
      <c r="AD674" s="877"/>
      <c r="AE674" s="877"/>
      <c r="AF674" s="877"/>
      <c r="AG674" s="877"/>
      <c r="AH674" s="878"/>
    </row>
    <row r="675" spans="1:36" hidden="1">
      <c r="A675" s="1000" t="s">
        <v>835</v>
      </c>
      <c r="B675" s="1001"/>
      <c r="C675" s="1001"/>
      <c r="D675" s="1001"/>
      <c r="E675" s="1001"/>
      <c r="F675" s="1001"/>
      <c r="G675" s="1001"/>
      <c r="H675" s="1001"/>
      <c r="I675" s="1001"/>
      <c r="J675" s="1001"/>
      <c r="K675" s="1001"/>
      <c r="L675" s="1001"/>
      <c r="M675" s="1001"/>
      <c r="N675" s="1001"/>
      <c r="O675" s="1001"/>
      <c r="P675" s="1001"/>
      <c r="Q675" s="1002"/>
      <c r="R675" s="876">
        <f>R669+R670+R671+R672+R673+R674</f>
        <v>0</v>
      </c>
      <c r="S675" s="877"/>
      <c r="T675" s="877"/>
      <c r="U675" s="877"/>
      <c r="V675" s="877"/>
      <c r="W675" s="877"/>
      <c r="X675" s="877"/>
      <c r="Y675" s="877"/>
      <c r="Z675" s="877"/>
      <c r="AA675" s="877"/>
      <c r="AB675" s="877"/>
      <c r="AC675" s="877"/>
      <c r="AD675" s="877"/>
      <c r="AE675" s="877"/>
      <c r="AF675" s="877"/>
      <c r="AG675" s="877"/>
      <c r="AH675" s="878"/>
      <c r="AI675" s="228" t="str">
        <f>IF(ROUND(R675-R667,0)=0,"","CHYBA")</f>
        <v/>
      </c>
      <c r="AJ675" s="243" t="s">
        <v>902</v>
      </c>
    </row>
    <row r="676" spans="1:36" hidden="1">
      <c r="A676" s="240"/>
      <c r="B676" s="240"/>
      <c r="C676" s="240"/>
      <c r="D676" s="240"/>
      <c r="E676" s="240"/>
      <c r="F676" s="240"/>
      <c r="G676" s="240"/>
      <c r="H676" s="240"/>
      <c r="I676" s="240"/>
      <c r="J676" s="240"/>
      <c r="K676" s="240"/>
      <c r="L676" s="240"/>
      <c r="M676" s="240"/>
      <c r="N676" s="240"/>
      <c r="O676" s="240"/>
      <c r="P676" s="240"/>
      <c r="Q676" s="240"/>
      <c r="R676" s="240"/>
      <c r="S676" s="240"/>
      <c r="T676" s="240"/>
      <c r="U676" s="240"/>
      <c r="V676" s="240"/>
      <c r="W676" s="240"/>
      <c r="X676" s="240"/>
      <c r="Y676" s="240"/>
      <c r="Z676" s="240"/>
      <c r="AA676" s="240"/>
      <c r="AB676" s="240"/>
      <c r="AC676" s="240"/>
      <c r="AD676" s="240"/>
      <c r="AE676" s="240"/>
      <c r="AF676" s="240"/>
      <c r="AG676" s="240"/>
      <c r="AH676" s="240"/>
    </row>
    <row r="678" spans="1:36">
      <c r="A678" s="240" t="s">
        <v>1051</v>
      </c>
      <c r="B678" s="240"/>
      <c r="C678" s="240"/>
      <c r="D678" s="240"/>
      <c r="E678" s="240"/>
      <c r="F678" s="240"/>
      <c r="G678" s="240"/>
      <c r="H678" s="240"/>
      <c r="I678" s="240"/>
      <c r="J678" s="240"/>
      <c r="K678" s="240"/>
      <c r="L678" s="240"/>
      <c r="M678" s="240"/>
      <c r="N678" s="240"/>
      <c r="O678" s="240"/>
      <c r="P678" s="240"/>
      <c r="Q678" s="240"/>
      <c r="R678" s="240"/>
      <c r="S678" s="240"/>
      <c r="T678" s="240"/>
      <c r="U678" s="240"/>
      <c r="V678" s="240"/>
      <c r="W678" s="240"/>
      <c r="X678" s="240"/>
      <c r="Y678" s="240"/>
      <c r="Z678" s="240"/>
      <c r="AA678" s="240"/>
      <c r="AB678" s="240"/>
      <c r="AC678" s="240"/>
      <c r="AD678" s="240"/>
      <c r="AE678" s="240"/>
      <c r="AF678" s="240"/>
      <c r="AG678" s="240"/>
      <c r="AH678" s="240"/>
    </row>
    <row r="679" spans="1:36">
      <c r="A679" s="240"/>
      <c r="B679" s="240"/>
      <c r="C679" s="240"/>
      <c r="D679" s="240"/>
      <c r="E679" s="240"/>
      <c r="F679" s="240"/>
      <c r="G679" s="240"/>
      <c r="H679" s="240"/>
      <c r="I679" s="240"/>
      <c r="J679" s="240"/>
      <c r="K679" s="240"/>
      <c r="L679" s="240"/>
      <c r="M679" s="240"/>
      <c r="N679" s="240"/>
      <c r="O679" s="240"/>
      <c r="P679" s="240"/>
      <c r="Q679" s="240"/>
      <c r="R679" s="240"/>
      <c r="S679" s="240"/>
      <c r="T679" s="240"/>
      <c r="U679" s="240"/>
      <c r="V679" s="240"/>
      <c r="W679" s="240"/>
      <c r="X679" s="240"/>
      <c r="Y679" s="240"/>
      <c r="Z679" s="240"/>
      <c r="AA679" s="240"/>
      <c r="AB679" s="240"/>
      <c r="AC679" s="240"/>
      <c r="AD679" s="240"/>
      <c r="AE679" s="240"/>
      <c r="AF679" s="240"/>
      <c r="AG679" s="240"/>
      <c r="AH679" s="240"/>
    </row>
    <row r="680" spans="1:36">
      <c r="A680" s="240" t="s">
        <v>1052</v>
      </c>
      <c r="B680" s="240"/>
      <c r="C680" s="240"/>
      <c r="D680" s="240"/>
      <c r="E680" s="240"/>
      <c r="F680" s="240"/>
      <c r="G680" s="240"/>
      <c r="H680" s="240"/>
      <c r="I680" s="240"/>
      <c r="J680" s="240"/>
      <c r="K680" s="240"/>
      <c r="L680" s="240"/>
      <c r="M680" s="240"/>
      <c r="N680" s="240"/>
      <c r="O680" s="240"/>
      <c r="P680" s="240"/>
      <c r="Q680" s="240"/>
      <c r="R680" s="240"/>
      <c r="S680" s="240"/>
      <c r="T680" s="240"/>
      <c r="U680" s="240"/>
      <c r="V680" s="240"/>
      <c r="W680" s="240"/>
      <c r="X680" s="240"/>
      <c r="Y680" s="240"/>
      <c r="Z680" s="240"/>
      <c r="AA680" s="240"/>
      <c r="AB680" s="240"/>
      <c r="AC680" s="240"/>
      <c r="AD680" s="240"/>
      <c r="AE680" s="240"/>
      <c r="AF680" s="240"/>
      <c r="AG680" s="240"/>
      <c r="AH680" s="240"/>
    </row>
    <row r="681" spans="1:36">
      <c r="A681" s="240"/>
      <c r="B681" s="240"/>
      <c r="C681" s="240"/>
      <c r="D681" s="240"/>
      <c r="E681" s="240"/>
      <c r="F681" s="240"/>
      <c r="G681" s="240"/>
      <c r="H681" s="240"/>
      <c r="I681" s="240"/>
      <c r="J681" s="240"/>
      <c r="K681" s="240"/>
      <c r="L681" s="240"/>
      <c r="M681" s="240"/>
      <c r="N681" s="240"/>
      <c r="O681" s="240"/>
      <c r="P681" s="240"/>
      <c r="Q681" s="240"/>
      <c r="R681" s="240"/>
      <c r="S681" s="240"/>
      <c r="T681" s="240"/>
      <c r="U681" s="240"/>
      <c r="V681" s="240"/>
      <c r="W681" s="240"/>
      <c r="X681" s="240"/>
      <c r="Y681" s="240"/>
      <c r="Z681" s="240"/>
      <c r="AA681" s="240"/>
      <c r="AB681" s="240"/>
      <c r="AC681" s="240"/>
      <c r="AD681" s="240"/>
      <c r="AE681" s="240"/>
      <c r="AF681" s="240"/>
      <c r="AG681" s="240"/>
      <c r="AH681" s="240"/>
    </row>
    <row r="682" spans="1:36">
      <c r="A682" s="1250" t="s">
        <v>1053</v>
      </c>
      <c r="B682" s="1251"/>
      <c r="C682" s="1251"/>
      <c r="D682" s="1251"/>
      <c r="E682" s="1251"/>
      <c r="F682" s="1251"/>
      <c r="G682" s="1251"/>
      <c r="H682" s="1251"/>
      <c r="I682" s="1252"/>
      <c r="J682" s="942" t="s">
        <v>519</v>
      </c>
      <c r="K682" s="943"/>
      <c r="L682" s="943"/>
      <c r="M682" s="943"/>
      <c r="N682" s="943"/>
      <c r="O682" s="943"/>
      <c r="P682" s="943"/>
      <c r="Q682" s="943"/>
      <c r="R682" s="943"/>
      <c r="S682" s="943"/>
      <c r="T682" s="943"/>
      <c r="U682" s="943"/>
      <c r="V682" s="943"/>
      <c r="W682" s="943"/>
      <c r="X682" s="943"/>
      <c r="Y682" s="943"/>
      <c r="Z682" s="943"/>
      <c r="AA682" s="943"/>
      <c r="AB682" s="943"/>
      <c r="AC682" s="943"/>
      <c r="AD682" s="943"/>
      <c r="AE682" s="943"/>
      <c r="AF682" s="943"/>
      <c r="AG682" s="943"/>
      <c r="AH682" s="944"/>
    </row>
    <row r="683" spans="1:36">
      <c r="A683" s="1253"/>
      <c r="B683" s="1254"/>
      <c r="C683" s="1254"/>
      <c r="D683" s="1254"/>
      <c r="E683" s="1254"/>
      <c r="F683" s="1254"/>
      <c r="G683" s="1254"/>
      <c r="H683" s="1254"/>
      <c r="I683" s="1255"/>
      <c r="J683" s="1049" t="s">
        <v>897</v>
      </c>
      <c r="K683" s="1050"/>
      <c r="L683" s="1050"/>
      <c r="M683" s="1050"/>
      <c r="N683" s="1051"/>
      <c r="O683" s="1049" t="s">
        <v>898</v>
      </c>
      <c r="P683" s="1050"/>
      <c r="Q683" s="1050"/>
      <c r="R683" s="1050"/>
      <c r="S683" s="1051"/>
      <c r="T683" s="1049" t="s">
        <v>899</v>
      </c>
      <c r="U683" s="1050"/>
      <c r="V683" s="1050"/>
      <c r="W683" s="1050"/>
      <c r="X683" s="1051"/>
      <c r="Y683" s="1049" t="s">
        <v>900</v>
      </c>
      <c r="Z683" s="1050"/>
      <c r="AA683" s="1050"/>
      <c r="AB683" s="1050"/>
      <c r="AC683" s="1051"/>
      <c r="AD683" s="1049" t="s">
        <v>901</v>
      </c>
      <c r="AE683" s="1050"/>
      <c r="AF683" s="1050"/>
      <c r="AG683" s="1050"/>
      <c r="AH683" s="1051"/>
      <c r="AJ683" s="270"/>
    </row>
    <row r="684" spans="1:36">
      <c r="A684" s="1256"/>
      <c r="B684" s="1257"/>
      <c r="C684" s="1257"/>
      <c r="D684" s="1257"/>
      <c r="E684" s="1257"/>
      <c r="F684" s="1257"/>
      <c r="G684" s="1257"/>
      <c r="H684" s="1257"/>
      <c r="I684" s="1258"/>
      <c r="J684" s="1052"/>
      <c r="K684" s="1053"/>
      <c r="L684" s="1053"/>
      <c r="M684" s="1053"/>
      <c r="N684" s="1054"/>
      <c r="O684" s="1052"/>
      <c r="P684" s="1053"/>
      <c r="Q684" s="1053"/>
      <c r="R684" s="1053"/>
      <c r="S684" s="1054"/>
      <c r="T684" s="1052"/>
      <c r="U684" s="1053"/>
      <c r="V684" s="1053"/>
      <c r="W684" s="1053"/>
      <c r="X684" s="1054"/>
      <c r="Y684" s="1052"/>
      <c r="Z684" s="1053"/>
      <c r="AA684" s="1053"/>
      <c r="AB684" s="1053"/>
      <c r="AC684" s="1054"/>
      <c r="AD684" s="1052"/>
      <c r="AE684" s="1053"/>
      <c r="AF684" s="1053"/>
      <c r="AG684" s="1053"/>
      <c r="AH684" s="1054"/>
    </row>
    <row r="685" spans="1:36">
      <c r="A685" s="942" t="s">
        <v>454</v>
      </c>
      <c r="B685" s="943"/>
      <c r="C685" s="943"/>
      <c r="D685" s="943"/>
      <c r="E685" s="943"/>
      <c r="F685" s="943"/>
      <c r="G685" s="943"/>
      <c r="H685" s="943"/>
      <c r="I685" s="944"/>
      <c r="J685" s="942" t="s">
        <v>455</v>
      </c>
      <c r="K685" s="943"/>
      <c r="L685" s="943"/>
      <c r="M685" s="943"/>
      <c r="N685" s="944"/>
      <c r="O685" s="942" t="s">
        <v>456</v>
      </c>
      <c r="P685" s="943"/>
      <c r="Q685" s="943"/>
      <c r="R685" s="943"/>
      <c r="S685" s="944"/>
      <c r="T685" s="942" t="s">
        <v>890</v>
      </c>
      <c r="U685" s="943"/>
      <c r="V685" s="943"/>
      <c r="W685" s="943"/>
      <c r="X685" s="944"/>
      <c r="Y685" s="942" t="s">
        <v>891</v>
      </c>
      <c r="Z685" s="943"/>
      <c r="AA685" s="943"/>
      <c r="AB685" s="943"/>
      <c r="AC685" s="944"/>
      <c r="AD685" s="942" t="s">
        <v>892</v>
      </c>
      <c r="AE685" s="943"/>
      <c r="AF685" s="943"/>
      <c r="AG685" s="943"/>
      <c r="AH685" s="944"/>
      <c r="AI685" s="228" t="str">
        <f>IF(ROUND(J686-[1]P!E5+J702,0)=0,"","CHYBA")</f>
        <v/>
      </c>
      <c r="AJ685" s="243"/>
    </row>
    <row r="686" spans="1:36">
      <c r="A686" s="945" t="s">
        <v>1054</v>
      </c>
      <c r="B686" s="946"/>
      <c r="C686" s="946"/>
      <c r="D686" s="946"/>
      <c r="E686" s="946"/>
      <c r="F686" s="946"/>
      <c r="G686" s="946"/>
      <c r="H686" s="946"/>
      <c r="I686" s="947"/>
      <c r="J686" s="1003">
        <v>836487</v>
      </c>
      <c r="K686" s="1004"/>
      <c r="L686" s="1004"/>
      <c r="M686" s="1004"/>
      <c r="N686" s="1005"/>
      <c r="O686" s="876"/>
      <c r="P686" s="877"/>
      <c r="Q686" s="877"/>
      <c r="R686" s="877"/>
      <c r="S686" s="878"/>
      <c r="T686" s="876"/>
      <c r="U686" s="877"/>
      <c r="V686" s="877"/>
      <c r="W686" s="877"/>
      <c r="X686" s="878"/>
      <c r="Y686" s="876"/>
      <c r="Z686" s="877"/>
      <c r="AA686" s="877"/>
      <c r="AB686" s="877"/>
      <c r="AC686" s="878"/>
      <c r="AD686" s="876">
        <f>J686+O686-T686+Y686</f>
        <v>836487</v>
      </c>
      <c r="AE686" s="877"/>
      <c r="AF686" s="877"/>
      <c r="AG686" s="877"/>
      <c r="AH686" s="878"/>
      <c r="AI686" s="228" t="str">
        <f>IF(ROUND(AD686-[1]P!D5+AD702,0)=0,"","CHYBA")</f>
        <v/>
      </c>
      <c r="AJ686" s="243"/>
    </row>
    <row r="687" spans="1:36">
      <c r="A687" s="945" t="s">
        <v>1055</v>
      </c>
      <c r="B687" s="946"/>
      <c r="C687" s="946"/>
      <c r="D687" s="946"/>
      <c r="E687" s="946"/>
      <c r="F687" s="946"/>
      <c r="G687" s="946"/>
      <c r="H687" s="946"/>
      <c r="I687" s="947"/>
      <c r="J687" s="876"/>
      <c r="K687" s="877"/>
      <c r="L687" s="877"/>
      <c r="M687" s="877"/>
      <c r="N687" s="878"/>
      <c r="O687" s="876"/>
      <c r="P687" s="877"/>
      <c r="Q687" s="877"/>
      <c r="R687" s="877"/>
      <c r="S687" s="878"/>
      <c r="T687" s="876"/>
      <c r="U687" s="877"/>
      <c r="V687" s="877"/>
      <c r="W687" s="877"/>
      <c r="X687" s="878"/>
      <c r="Y687" s="876"/>
      <c r="Z687" s="877"/>
      <c r="AA687" s="877"/>
      <c r="AB687" s="877"/>
      <c r="AC687" s="878"/>
      <c r="AD687" s="876">
        <f t="shared" ref="AD687:AD701" si="0">J687+O687-T687+Y687</f>
        <v>0</v>
      </c>
      <c r="AE687" s="877"/>
      <c r="AF687" s="877"/>
      <c r="AG687" s="877"/>
      <c r="AH687" s="878"/>
      <c r="AI687" s="228" t="str">
        <f>IF(ROUND(AD687-[1]P!D6,0)=0,"","CHYBA")</f>
        <v/>
      </c>
      <c r="AJ687" s="243"/>
    </row>
    <row r="688" spans="1:36">
      <c r="A688" s="945" t="s">
        <v>1056</v>
      </c>
      <c r="B688" s="946"/>
      <c r="C688" s="946"/>
      <c r="D688" s="946"/>
      <c r="E688" s="946"/>
      <c r="F688" s="946"/>
      <c r="G688" s="946"/>
      <c r="H688" s="946"/>
      <c r="I688" s="947"/>
      <c r="J688" s="876"/>
      <c r="K688" s="877"/>
      <c r="L688" s="877"/>
      <c r="M688" s="877"/>
      <c r="N688" s="878"/>
      <c r="O688" s="876"/>
      <c r="P688" s="877"/>
      <c r="Q688" s="877"/>
      <c r="R688" s="877"/>
      <c r="S688" s="878"/>
      <c r="T688" s="876"/>
      <c r="U688" s="877"/>
      <c r="V688" s="877"/>
      <c r="W688" s="877"/>
      <c r="X688" s="878"/>
      <c r="Y688" s="876"/>
      <c r="Z688" s="877"/>
      <c r="AA688" s="877"/>
      <c r="AB688" s="877"/>
      <c r="AC688" s="878"/>
      <c r="AD688" s="876">
        <f>J688+O688-T688+Y688</f>
        <v>0</v>
      </c>
      <c r="AE688" s="877"/>
      <c r="AF688" s="877"/>
      <c r="AG688" s="877"/>
      <c r="AH688" s="878"/>
      <c r="AI688" s="228" t="str">
        <f>IF(ROUND(AD688-[1]P!D7,0)=0,"","CHYBA")</f>
        <v/>
      </c>
      <c r="AJ688" s="243"/>
    </row>
    <row r="689" spans="1:36">
      <c r="A689" s="945" t="s">
        <v>1057</v>
      </c>
      <c r="B689" s="946"/>
      <c r="C689" s="946"/>
      <c r="D689" s="946"/>
      <c r="E689" s="946"/>
      <c r="F689" s="946"/>
      <c r="G689" s="946"/>
      <c r="H689" s="946"/>
      <c r="I689" s="947"/>
      <c r="J689" s="876"/>
      <c r="K689" s="877"/>
      <c r="L689" s="877"/>
      <c r="M689" s="877"/>
      <c r="N689" s="878"/>
      <c r="O689" s="876"/>
      <c r="P689" s="877"/>
      <c r="Q689" s="877"/>
      <c r="R689" s="877"/>
      <c r="S689" s="878"/>
      <c r="T689" s="876"/>
      <c r="U689" s="877"/>
      <c r="V689" s="877"/>
      <c r="W689" s="877"/>
      <c r="X689" s="878"/>
      <c r="Y689" s="876"/>
      <c r="Z689" s="877"/>
      <c r="AA689" s="877"/>
      <c r="AB689" s="877"/>
      <c r="AC689" s="878"/>
      <c r="AD689" s="876">
        <f t="shared" si="0"/>
        <v>0</v>
      </c>
      <c r="AE689" s="877"/>
      <c r="AF689" s="877"/>
      <c r="AG689" s="877"/>
      <c r="AH689" s="878"/>
      <c r="AI689" s="228" t="str">
        <f>IF(ROUND(AD689-[1]P!D8,0)=0,"","CHYBA")</f>
        <v/>
      </c>
      <c r="AJ689" s="243"/>
    </row>
    <row r="690" spans="1:36">
      <c r="A690" s="945" t="s">
        <v>1058</v>
      </c>
      <c r="B690" s="946"/>
      <c r="C690" s="946"/>
      <c r="D690" s="946"/>
      <c r="E690" s="946"/>
      <c r="F690" s="946"/>
      <c r="G690" s="946"/>
      <c r="H690" s="946"/>
      <c r="I690" s="947"/>
      <c r="J690" s="1003"/>
      <c r="K690" s="1004"/>
      <c r="L690" s="1004"/>
      <c r="M690" s="1004"/>
      <c r="N690" s="1005"/>
      <c r="O690" s="876"/>
      <c r="P690" s="877"/>
      <c r="Q690" s="877"/>
      <c r="R690" s="877"/>
      <c r="S690" s="878"/>
      <c r="T690" s="876"/>
      <c r="U690" s="877"/>
      <c r="V690" s="877"/>
      <c r="W690" s="877"/>
      <c r="X690" s="878"/>
      <c r="Y690" s="876"/>
      <c r="Z690" s="877"/>
      <c r="AA690" s="877"/>
      <c r="AB690" s="877"/>
      <c r="AC690" s="878"/>
      <c r="AD690" s="876">
        <f t="shared" si="0"/>
        <v>0</v>
      </c>
      <c r="AE690" s="877"/>
      <c r="AF690" s="877"/>
      <c r="AG690" s="877"/>
      <c r="AH690" s="878"/>
      <c r="AI690" s="228" t="str">
        <f>IF(ROUND(AD690-[1]P!D9,0)=0,"","CHYBA")</f>
        <v/>
      </c>
      <c r="AJ690" s="243"/>
    </row>
    <row r="691" spans="1:36">
      <c r="A691" s="945" t="s">
        <v>1059</v>
      </c>
      <c r="B691" s="946"/>
      <c r="C691" s="946"/>
      <c r="D691" s="946"/>
      <c r="E691" s="946"/>
      <c r="F691" s="946"/>
      <c r="G691" s="946"/>
      <c r="H691" s="946"/>
      <c r="I691" s="947"/>
      <c r="J691" s="1259">
        <v>38013</v>
      </c>
      <c r="K691" s="1260"/>
      <c r="L691" s="1260"/>
      <c r="M691" s="1260"/>
      <c r="N691" s="1261"/>
      <c r="O691" s="1240"/>
      <c r="P691" s="1241"/>
      <c r="Q691" s="1241"/>
      <c r="R691" s="1241"/>
      <c r="S691" s="1242"/>
      <c r="T691" s="1240"/>
      <c r="U691" s="1241"/>
      <c r="V691" s="1241"/>
      <c r="W691" s="1241"/>
      <c r="X691" s="1242"/>
      <c r="Y691" s="1259">
        <v>1631</v>
      </c>
      <c r="Z691" s="1260"/>
      <c r="AA691" s="1260"/>
      <c r="AB691" s="1260"/>
      <c r="AC691" s="1261"/>
      <c r="AD691" s="876">
        <f t="shared" si="0"/>
        <v>39644</v>
      </c>
      <c r="AE691" s="877"/>
      <c r="AF691" s="877"/>
      <c r="AG691" s="877"/>
      <c r="AH691" s="878"/>
      <c r="AJ691" s="243"/>
    </row>
    <row r="692" spans="1:36">
      <c r="A692" s="945" t="s">
        <v>1060</v>
      </c>
      <c r="B692" s="946"/>
      <c r="C692" s="946"/>
      <c r="D692" s="946"/>
      <c r="E692" s="946"/>
      <c r="F692" s="946"/>
      <c r="G692" s="946"/>
      <c r="H692" s="946"/>
      <c r="I692" s="947"/>
      <c r="J692" s="1240"/>
      <c r="K692" s="1241"/>
      <c r="L692" s="1241"/>
      <c r="M692" s="1241"/>
      <c r="N692" s="1242"/>
      <c r="O692" s="1240"/>
      <c r="P692" s="1241"/>
      <c r="Q692" s="1241"/>
      <c r="R692" s="1241"/>
      <c r="S692" s="1242"/>
      <c r="T692" s="1240"/>
      <c r="U692" s="1241"/>
      <c r="V692" s="1241"/>
      <c r="W692" s="1241"/>
      <c r="X692" s="1242"/>
      <c r="Y692" s="1240"/>
      <c r="Z692" s="1241"/>
      <c r="AA692" s="1241"/>
      <c r="AB692" s="1241"/>
      <c r="AC692" s="1242"/>
      <c r="AD692" s="876">
        <f t="shared" si="0"/>
        <v>0</v>
      </c>
      <c r="AE692" s="877"/>
      <c r="AF692" s="877"/>
      <c r="AG692" s="877"/>
      <c r="AH692" s="878"/>
      <c r="AJ692" s="243"/>
    </row>
    <row r="693" spans="1:36">
      <c r="A693" s="945" t="s">
        <v>1061</v>
      </c>
      <c r="B693" s="946"/>
      <c r="C693" s="946"/>
      <c r="D693" s="946"/>
      <c r="E693" s="946"/>
      <c r="F693" s="946"/>
      <c r="G693" s="946"/>
      <c r="H693" s="946"/>
      <c r="I693" s="947"/>
      <c r="J693" s="876"/>
      <c r="K693" s="877"/>
      <c r="L693" s="877"/>
      <c r="M693" s="877"/>
      <c r="N693" s="878"/>
      <c r="O693" s="876"/>
      <c r="P693" s="877"/>
      <c r="Q693" s="877"/>
      <c r="R693" s="877"/>
      <c r="S693" s="878"/>
      <c r="T693" s="876"/>
      <c r="U693" s="877"/>
      <c r="V693" s="877"/>
      <c r="W693" s="877"/>
      <c r="X693" s="878"/>
      <c r="Y693" s="876"/>
      <c r="Z693" s="877"/>
      <c r="AA693" s="877"/>
      <c r="AB693" s="877"/>
      <c r="AC693" s="878"/>
      <c r="AD693" s="876">
        <f t="shared" si="0"/>
        <v>0</v>
      </c>
      <c r="AE693" s="877"/>
      <c r="AF693" s="877"/>
      <c r="AG693" s="877"/>
      <c r="AH693" s="878"/>
      <c r="AJ693" s="243"/>
    </row>
    <row r="694" spans="1:36">
      <c r="A694" s="945" t="s">
        <v>1062</v>
      </c>
      <c r="B694" s="946"/>
      <c r="C694" s="946"/>
      <c r="D694" s="946"/>
      <c r="E694" s="946"/>
      <c r="F694" s="946"/>
      <c r="G694" s="946"/>
      <c r="H694" s="946"/>
      <c r="I694" s="947"/>
      <c r="J694" s="876"/>
      <c r="K694" s="877"/>
      <c r="L694" s="877"/>
      <c r="M694" s="877"/>
      <c r="N694" s="878"/>
      <c r="O694" s="876"/>
      <c r="P694" s="877"/>
      <c r="Q694" s="877"/>
      <c r="R694" s="877"/>
      <c r="S694" s="878"/>
      <c r="T694" s="876"/>
      <c r="U694" s="877"/>
      <c r="V694" s="877"/>
      <c r="W694" s="877"/>
      <c r="X694" s="878"/>
      <c r="Y694" s="876"/>
      <c r="Z694" s="877"/>
      <c r="AA694" s="877"/>
      <c r="AB694" s="877"/>
      <c r="AC694" s="878"/>
      <c r="AD694" s="876">
        <f t="shared" si="0"/>
        <v>0</v>
      </c>
      <c r="AE694" s="877"/>
      <c r="AF694" s="877"/>
      <c r="AG694" s="877"/>
      <c r="AH694" s="878"/>
      <c r="AJ694" s="243"/>
    </row>
    <row r="695" spans="1:36">
      <c r="A695" s="1247" t="s">
        <v>1063</v>
      </c>
      <c r="B695" s="1248"/>
      <c r="C695" s="1248"/>
      <c r="D695" s="1248"/>
      <c r="E695" s="1248"/>
      <c r="F695" s="1248"/>
      <c r="G695" s="1248"/>
      <c r="H695" s="1248"/>
      <c r="I695" s="1249"/>
      <c r="J695" s="1003"/>
      <c r="K695" s="1004"/>
      <c r="L695" s="1004"/>
      <c r="M695" s="1004"/>
      <c r="N695" s="1005"/>
      <c r="O695" s="876"/>
      <c r="P695" s="877"/>
      <c r="Q695" s="877"/>
      <c r="R695" s="877"/>
      <c r="S695" s="878"/>
      <c r="T695" s="876"/>
      <c r="U695" s="877"/>
      <c r="V695" s="877"/>
      <c r="W695" s="877"/>
      <c r="X695" s="878"/>
      <c r="Y695" s="876"/>
      <c r="Z695" s="877"/>
      <c r="AA695" s="877"/>
      <c r="AB695" s="877"/>
      <c r="AC695" s="878"/>
      <c r="AD695" s="876">
        <f t="shared" si="0"/>
        <v>0</v>
      </c>
      <c r="AE695" s="877"/>
      <c r="AF695" s="877"/>
      <c r="AG695" s="877"/>
      <c r="AH695" s="878"/>
      <c r="AJ695" s="243"/>
    </row>
    <row r="696" spans="1:36">
      <c r="A696" s="1247" t="s">
        <v>1064</v>
      </c>
      <c r="B696" s="1248"/>
      <c r="C696" s="1248"/>
      <c r="D696" s="1248"/>
      <c r="E696" s="1248"/>
      <c r="F696" s="1248"/>
      <c r="G696" s="1248"/>
      <c r="H696" s="1248"/>
      <c r="I696" s="1249"/>
      <c r="J696" s="876"/>
      <c r="K696" s="877"/>
      <c r="L696" s="877"/>
      <c r="M696" s="877"/>
      <c r="N696" s="878"/>
      <c r="O696" s="876"/>
      <c r="P696" s="877"/>
      <c r="Q696" s="877"/>
      <c r="R696" s="877"/>
      <c r="S696" s="878"/>
      <c r="T696" s="876"/>
      <c r="U696" s="877"/>
      <c r="V696" s="877"/>
      <c r="W696" s="877"/>
      <c r="X696" s="878"/>
      <c r="Y696" s="876"/>
      <c r="Z696" s="877"/>
      <c r="AA696" s="877"/>
      <c r="AB696" s="877"/>
      <c r="AC696" s="878"/>
      <c r="AD696" s="876">
        <f t="shared" si="0"/>
        <v>0</v>
      </c>
      <c r="AE696" s="877"/>
      <c r="AF696" s="877"/>
      <c r="AG696" s="877"/>
      <c r="AH696" s="878"/>
      <c r="AJ696" s="243"/>
    </row>
    <row r="697" spans="1:36">
      <c r="A697" s="1247" t="s">
        <v>1065</v>
      </c>
      <c r="B697" s="1248"/>
      <c r="C697" s="1248"/>
      <c r="D697" s="1248"/>
      <c r="E697" s="1248"/>
      <c r="F697" s="1248"/>
      <c r="G697" s="1248"/>
      <c r="H697" s="1248"/>
      <c r="I697" s="1249"/>
      <c r="J697" s="1003"/>
      <c r="K697" s="1004"/>
      <c r="L697" s="1004"/>
      <c r="M697" s="1004"/>
      <c r="N697" s="1005"/>
      <c r="O697" s="876"/>
      <c r="P697" s="877"/>
      <c r="Q697" s="877"/>
      <c r="R697" s="877"/>
      <c r="S697" s="878"/>
      <c r="T697" s="876"/>
      <c r="U697" s="877"/>
      <c r="V697" s="877"/>
      <c r="W697" s="877"/>
      <c r="X697" s="878"/>
      <c r="Y697" s="876"/>
      <c r="Z697" s="877"/>
      <c r="AA697" s="877"/>
      <c r="AB697" s="877"/>
      <c r="AC697" s="878"/>
      <c r="AD697" s="876">
        <f t="shared" si="0"/>
        <v>0</v>
      </c>
      <c r="AE697" s="877"/>
      <c r="AF697" s="877"/>
      <c r="AG697" s="877"/>
      <c r="AH697" s="878"/>
      <c r="AJ697" s="243"/>
    </row>
    <row r="698" spans="1:36">
      <c r="A698" s="945" t="s">
        <v>1066</v>
      </c>
      <c r="B698" s="946"/>
      <c r="C698" s="946"/>
      <c r="D698" s="946"/>
      <c r="E698" s="946"/>
      <c r="F698" s="946"/>
      <c r="G698" s="946"/>
      <c r="H698" s="946"/>
      <c r="I698" s="947"/>
      <c r="J698" s="1259">
        <v>675307</v>
      </c>
      <c r="K698" s="1260"/>
      <c r="L698" s="1260"/>
      <c r="M698" s="1260"/>
      <c r="N698" s="1261"/>
      <c r="O698" s="1240"/>
      <c r="P698" s="1241"/>
      <c r="Q698" s="1241"/>
      <c r="R698" s="1241"/>
      <c r="S698" s="1242"/>
      <c r="T698" s="1240"/>
      <c r="U698" s="1241"/>
      <c r="V698" s="1241"/>
      <c r="W698" s="1241"/>
      <c r="X698" s="1242"/>
      <c r="Y698" s="1240">
        <v>30998</v>
      </c>
      <c r="Z698" s="1241"/>
      <c r="AA698" s="1241"/>
      <c r="AB698" s="1241"/>
      <c r="AC698" s="1242"/>
      <c r="AD698" s="876">
        <f t="shared" si="0"/>
        <v>706305</v>
      </c>
      <c r="AE698" s="877"/>
      <c r="AF698" s="877"/>
      <c r="AG698" s="877"/>
      <c r="AH698" s="878"/>
      <c r="AJ698" s="243"/>
    </row>
    <row r="699" spans="1:36">
      <c r="A699" s="945" t="s">
        <v>1067</v>
      </c>
      <c r="B699" s="946"/>
      <c r="C699" s="946"/>
      <c r="D699" s="946"/>
      <c r="E699" s="946"/>
      <c r="F699" s="946"/>
      <c r="G699" s="946"/>
      <c r="H699" s="946"/>
      <c r="I699" s="947"/>
      <c r="J699" s="1003"/>
      <c r="K699" s="1004"/>
      <c r="L699" s="1004"/>
      <c r="M699" s="1004"/>
      <c r="N699" s="1005"/>
      <c r="O699" s="876"/>
      <c r="P699" s="877"/>
      <c r="Q699" s="877"/>
      <c r="R699" s="877"/>
      <c r="S699" s="878"/>
      <c r="T699" s="876"/>
      <c r="U699" s="877"/>
      <c r="V699" s="877"/>
      <c r="W699" s="877"/>
      <c r="X699" s="878"/>
      <c r="Y699" s="1003"/>
      <c r="Z699" s="1004"/>
      <c r="AA699" s="1004"/>
      <c r="AB699" s="1004"/>
      <c r="AC699" s="1005"/>
      <c r="AD699" s="876">
        <f t="shared" si="0"/>
        <v>0</v>
      </c>
      <c r="AE699" s="877"/>
      <c r="AF699" s="877"/>
      <c r="AG699" s="877"/>
      <c r="AH699" s="878"/>
      <c r="AJ699" s="243"/>
    </row>
    <row r="700" spans="1:36">
      <c r="A700" s="945" t="s">
        <v>1068</v>
      </c>
      <c r="B700" s="946"/>
      <c r="C700" s="946"/>
      <c r="D700" s="946"/>
      <c r="E700" s="946"/>
      <c r="F700" s="946"/>
      <c r="G700" s="946"/>
      <c r="H700" s="946"/>
      <c r="I700" s="947"/>
      <c r="J700" s="1259">
        <v>32629</v>
      </c>
      <c r="K700" s="1260"/>
      <c r="L700" s="1260"/>
      <c r="M700" s="1260"/>
      <c r="N700" s="1261"/>
      <c r="O700" s="1259">
        <v>31116</v>
      </c>
      <c r="P700" s="1260"/>
      <c r="Q700" s="1260"/>
      <c r="R700" s="1260"/>
      <c r="S700" s="1261"/>
      <c r="T700" s="1240"/>
      <c r="U700" s="1241"/>
      <c r="V700" s="1241"/>
      <c r="W700" s="1241"/>
      <c r="X700" s="1242"/>
      <c r="Y700" s="1259">
        <v>-32629</v>
      </c>
      <c r="Z700" s="1260"/>
      <c r="AA700" s="1260"/>
      <c r="AB700" s="1260"/>
      <c r="AC700" s="1261"/>
      <c r="AD700" s="1240">
        <f t="shared" si="0"/>
        <v>31116</v>
      </c>
      <c r="AE700" s="1241"/>
      <c r="AF700" s="1241"/>
      <c r="AG700" s="1241"/>
      <c r="AH700" s="1242"/>
      <c r="AJ700" s="387"/>
    </row>
    <row r="701" spans="1:36">
      <c r="A701" s="945" t="s">
        <v>1069</v>
      </c>
      <c r="B701" s="946"/>
      <c r="C701" s="946"/>
      <c r="D701" s="946"/>
      <c r="E701" s="946"/>
      <c r="F701" s="946"/>
      <c r="G701" s="946"/>
      <c r="H701" s="946"/>
      <c r="I701" s="947"/>
      <c r="J701" s="876"/>
      <c r="K701" s="877"/>
      <c r="L701" s="877"/>
      <c r="M701" s="877"/>
      <c r="N701" s="878"/>
      <c r="O701" s="876"/>
      <c r="P701" s="877"/>
      <c r="Q701" s="877"/>
      <c r="R701" s="877"/>
      <c r="S701" s="878"/>
      <c r="T701" s="876"/>
      <c r="U701" s="877"/>
      <c r="V701" s="877"/>
      <c r="W701" s="877"/>
      <c r="X701" s="878"/>
      <c r="Y701" s="876"/>
      <c r="Z701" s="877"/>
      <c r="AA701" s="877"/>
      <c r="AB701" s="877"/>
      <c r="AC701" s="878"/>
      <c r="AD701" s="876">
        <f t="shared" si="0"/>
        <v>0</v>
      </c>
      <c r="AE701" s="877"/>
      <c r="AF701" s="877"/>
      <c r="AG701" s="877"/>
      <c r="AH701" s="878"/>
    </row>
    <row r="702" spans="1:36">
      <c r="A702" s="945" t="s">
        <v>1070</v>
      </c>
      <c r="B702" s="946"/>
      <c r="C702" s="946"/>
      <c r="D702" s="946"/>
      <c r="E702" s="946"/>
      <c r="F702" s="946"/>
      <c r="G702" s="946"/>
      <c r="H702" s="946"/>
      <c r="I702" s="947"/>
      <c r="J702" s="876"/>
      <c r="K702" s="877"/>
      <c r="L702" s="877"/>
      <c r="M702" s="877"/>
      <c r="N702" s="878"/>
      <c r="O702" s="876"/>
      <c r="P702" s="877"/>
      <c r="Q702" s="877"/>
      <c r="R702" s="877"/>
      <c r="S702" s="878"/>
      <c r="T702" s="876"/>
      <c r="U702" s="877"/>
      <c r="V702" s="877"/>
      <c r="W702" s="877"/>
      <c r="X702" s="878"/>
      <c r="Y702" s="876"/>
      <c r="Z702" s="877"/>
      <c r="AA702" s="877"/>
      <c r="AB702" s="877"/>
      <c r="AC702" s="878"/>
      <c r="AD702" s="876">
        <f>J702+O702-T702+Y702</f>
        <v>0</v>
      </c>
      <c r="AE702" s="877"/>
      <c r="AF702" s="877"/>
      <c r="AG702" s="877"/>
      <c r="AH702" s="878"/>
      <c r="AJ702" s="243"/>
    </row>
    <row r="703" spans="1:36">
      <c r="A703" s="945" t="s">
        <v>835</v>
      </c>
      <c r="B703" s="946"/>
      <c r="C703" s="946"/>
      <c r="D703" s="946"/>
      <c r="E703" s="946"/>
      <c r="F703" s="946"/>
      <c r="G703" s="946"/>
      <c r="H703" s="946"/>
      <c r="I703" s="947"/>
      <c r="J703" s="876">
        <f>SUM(J686:N702)</f>
        <v>1582436</v>
      </c>
      <c r="K703" s="877"/>
      <c r="L703" s="877"/>
      <c r="M703" s="877"/>
      <c r="N703" s="878"/>
      <c r="O703" s="876">
        <f>SUM(O686:S702)</f>
        <v>31116</v>
      </c>
      <c r="P703" s="877"/>
      <c r="Q703" s="877"/>
      <c r="R703" s="877"/>
      <c r="S703" s="878"/>
      <c r="T703" s="876">
        <f>SUM(T686:X702)</f>
        <v>0</v>
      </c>
      <c r="U703" s="877"/>
      <c r="V703" s="877"/>
      <c r="W703" s="877"/>
      <c r="X703" s="878"/>
      <c r="Y703" s="876">
        <f>SUM(Y686:AC702)</f>
        <v>0</v>
      </c>
      <c r="Z703" s="877"/>
      <c r="AA703" s="877"/>
      <c r="AB703" s="877"/>
      <c r="AC703" s="878"/>
      <c r="AD703" s="876">
        <f>SUM(AD686:AH702)</f>
        <v>1613552</v>
      </c>
      <c r="AE703" s="877"/>
      <c r="AF703" s="877"/>
      <c r="AG703" s="877"/>
      <c r="AH703" s="878"/>
      <c r="AJ703" s="243"/>
    </row>
    <row r="704" spans="1:36">
      <c r="A704" s="273"/>
      <c r="B704" s="273"/>
      <c r="C704" s="273"/>
      <c r="D704" s="273"/>
      <c r="E704" s="273"/>
      <c r="F704" s="273"/>
      <c r="G704" s="273"/>
      <c r="H704" s="273"/>
      <c r="I704" s="273"/>
      <c r="J704" s="272"/>
      <c r="K704" s="272"/>
      <c r="L704" s="272"/>
      <c r="M704" s="272"/>
      <c r="N704" s="272"/>
      <c r="O704" s="272"/>
      <c r="P704" s="272"/>
      <c r="Q704" s="272"/>
      <c r="R704" s="272"/>
      <c r="S704" s="272"/>
      <c r="T704" s="272"/>
      <c r="U704" s="272"/>
      <c r="V704" s="272"/>
      <c r="W704" s="272"/>
      <c r="X704" s="272"/>
      <c r="Y704" s="272"/>
      <c r="Z704" s="272"/>
      <c r="AA704" s="272"/>
      <c r="AB704" s="272"/>
      <c r="AC704" s="272"/>
      <c r="AD704" s="272"/>
      <c r="AE704" s="272"/>
      <c r="AF704" s="272"/>
      <c r="AG704" s="272"/>
      <c r="AH704" s="272"/>
      <c r="AJ704" s="243"/>
    </row>
    <row r="705" spans="1:36">
      <c r="A705" s="970" t="s">
        <v>1071</v>
      </c>
      <c r="B705" s="970"/>
      <c r="C705" s="970"/>
      <c r="D705" s="970"/>
      <c r="E705" s="970"/>
      <c r="F705" s="970"/>
      <c r="G705" s="970"/>
      <c r="H705" s="970"/>
      <c r="I705" s="970"/>
      <c r="J705" s="970"/>
      <c r="K705" s="970"/>
      <c r="L705" s="970"/>
      <c r="M705" s="970"/>
      <c r="N705" s="970"/>
      <c r="O705" s="970"/>
      <c r="P705" s="970"/>
      <c r="Q705" s="970"/>
      <c r="R705" s="970"/>
      <c r="S705" s="970"/>
      <c r="T705" s="970"/>
      <c r="U705" s="970"/>
      <c r="V705" s="970"/>
      <c r="W705" s="970"/>
      <c r="X705" s="970"/>
      <c r="Y705" s="970"/>
      <c r="Z705" s="970"/>
      <c r="AA705" s="970"/>
      <c r="AB705" s="970"/>
      <c r="AC705" s="970"/>
      <c r="AD705" s="970"/>
      <c r="AE705" s="970"/>
      <c r="AF705" s="970"/>
      <c r="AG705" s="970"/>
      <c r="AH705" s="970"/>
    </row>
    <row r="706" spans="1:36">
      <c r="A706" s="240"/>
      <c r="B706" s="240"/>
      <c r="C706" s="240"/>
      <c r="D706" s="240"/>
      <c r="E706" s="240"/>
      <c r="F706" s="240"/>
      <c r="G706" s="240"/>
      <c r="H706" s="240"/>
      <c r="I706" s="240"/>
      <c r="J706" s="240"/>
      <c r="K706" s="240"/>
      <c r="L706" s="240"/>
      <c r="M706" s="240"/>
      <c r="N706" s="240"/>
      <c r="O706" s="240"/>
      <c r="P706" s="240"/>
      <c r="Q706" s="240"/>
      <c r="R706" s="240"/>
      <c r="S706" s="240"/>
      <c r="T706" s="240"/>
      <c r="U706" s="240"/>
      <c r="V706" s="240"/>
      <c r="W706" s="240"/>
      <c r="X706" s="240"/>
      <c r="Y706" s="240"/>
      <c r="Z706" s="240"/>
      <c r="AA706" s="240"/>
      <c r="AB706" s="240"/>
      <c r="AC706" s="240"/>
      <c r="AD706" s="240"/>
      <c r="AE706" s="240"/>
      <c r="AF706" s="240"/>
      <c r="AG706" s="240"/>
      <c r="AH706" s="240"/>
    </row>
    <row r="707" spans="1:36">
      <c r="A707" s="1250" t="s">
        <v>1053</v>
      </c>
      <c r="B707" s="1251"/>
      <c r="C707" s="1251"/>
      <c r="D707" s="1251"/>
      <c r="E707" s="1251"/>
      <c r="F707" s="1251"/>
      <c r="G707" s="1251"/>
      <c r="H707" s="1251"/>
      <c r="I707" s="1252"/>
      <c r="J707" s="942" t="s">
        <v>1072</v>
      </c>
      <c r="K707" s="943"/>
      <c r="L707" s="943"/>
      <c r="M707" s="943"/>
      <c r="N707" s="943"/>
      <c r="O707" s="943"/>
      <c r="P707" s="943"/>
      <c r="Q707" s="943"/>
      <c r="R707" s="943"/>
      <c r="S707" s="943"/>
      <c r="T707" s="943"/>
      <c r="U707" s="943"/>
      <c r="V707" s="943"/>
      <c r="W707" s="943"/>
      <c r="X707" s="943"/>
      <c r="Y707" s="943"/>
      <c r="Z707" s="943"/>
      <c r="AA707" s="943"/>
      <c r="AB707" s="943"/>
      <c r="AC707" s="943"/>
      <c r="AD707" s="943"/>
      <c r="AE707" s="943"/>
      <c r="AF707" s="943"/>
      <c r="AG707" s="943"/>
      <c r="AH707" s="944"/>
    </row>
    <row r="708" spans="1:36">
      <c r="A708" s="1253"/>
      <c r="B708" s="1254"/>
      <c r="C708" s="1254"/>
      <c r="D708" s="1254"/>
      <c r="E708" s="1254"/>
      <c r="F708" s="1254"/>
      <c r="G708" s="1254"/>
      <c r="H708" s="1254"/>
      <c r="I708" s="1255"/>
      <c r="J708" s="1049" t="s">
        <v>897</v>
      </c>
      <c r="K708" s="1050"/>
      <c r="L708" s="1050"/>
      <c r="M708" s="1050"/>
      <c r="N708" s="1051"/>
      <c r="O708" s="1049" t="s">
        <v>898</v>
      </c>
      <c r="P708" s="1050"/>
      <c r="Q708" s="1050"/>
      <c r="R708" s="1050"/>
      <c r="S708" s="1051"/>
      <c r="T708" s="1049" t="s">
        <v>899</v>
      </c>
      <c r="U708" s="1050"/>
      <c r="V708" s="1050"/>
      <c r="W708" s="1050"/>
      <c r="X708" s="1051"/>
      <c r="Y708" s="1049" t="s">
        <v>900</v>
      </c>
      <c r="Z708" s="1050"/>
      <c r="AA708" s="1050"/>
      <c r="AB708" s="1050"/>
      <c r="AC708" s="1051"/>
      <c r="AD708" s="1049" t="s">
        <v>901</v>
      </c>
      <c r="AE708" s="1050"/>
      <c r="AF708" s="1050"/>
      <c r="AG708" s="1050"/>
      <c r="AH708" s="1051"/>
      <c r="AJ708" s="270"/>
    </row>
    <row r="709" spans="1:36">
      <c r="A709" s="1256"/>
      <c r="B709" s="1257"/>
      <c r="C709" s="1257"/>
      <c r="D709" s="1257"/>
      <c r="E709" s="1257"/>
      <c r="F709" s="1257"/>
      <c r="G709" s="1257"/>
      <c r="H709" s="1257"/>
      <c r="I709" s="1258"/>
      <c r="J709" s="1052"/>
      <c r="K709" s="1053"/>
      <c r="L709" s="1053"/>
      <c r="M709" s="1053"/>
      <c r="N709" s="1054"/>
      <c r="O709" s="1052"/>
      <c r="P709" s="1053"/>
      <c r="Q709" s="1053"/>
      <c r="R709" s="1053"/>
      <c r="S709" s="1054"/>
      <c r="T709" s="1052"/>
      <c r="U709" s="1053"/>
      <c r="V709" s="1053"/>
      <c r="W709" s="1053"/>
      <c r="X709" s="1054"/>
      <c r="Y709" s="1052"/>
      <c r="Z709" s="1053"/>
      <c r="AA709" s="1053"/>
      <c r="AB709" s="1053"/>
      <c r="AC709" s="1054"/>
      <c r="AD709" s="1052"/>
      <c r="AE709" s="1053"/>
      <c r="AF709" s="1053"/>
      <c r="AG709" s="1053"/>
      <c r="AH709" s="1054"/>
    </row>
    <row r="710" spans="1:36">
      <c r="A710" s="942" t="s">
        <v>454</v>
      </c>
      <c r="B710" s="943"/>
      <c r="C710" s="943"/>
      <c r="D710" s="943"/>
      <c r="E710" s="943"/>
      <c r="F710" s="943"/>
      <c r="G710" s="943"/>
      <c r="H710" s="943"/>
      <c r="I710" s="944"/>
      <c r="J710" s="942" t="s">
        <v>455</v>
      </c>
      <c r="K710" s="943"/>
      <c r="L710" s="943"/>
      <c r="M710" s="943"/>
      <c r="N710" s="944"/>
      <c r="O710" s="942" t="s">
        <v>456</v>
      </c>
      <c r="P710" s="943"/>
      <c r="Q710" s="943"/>
      <c r="R710" s="943"/>
      <c r="S710" s="944"/>
      <c r="T710" s="942" t="s">
        <v>890</v>
      </c>
      <c r="U710" s="943"/>
      <c r="V710" s="943"/>
      <c r="W710" s="943"/>
      <c r="X710" s="944"/>
      <c r="Y710" s="942" t="s">
        <v>891</v>
      </c>
      <c r="Z710" s="943"/>
      <c r="AA710" s="943"/>
      <c r="AB710" s="943"/>
      <c r="AC710" s="944"/>
      <c r="AD710" s="942" t="s">
        <v>892</v>
      </c>
      <c r="AE710" s="943"/>
      <c r="AF710" s="943"/>
      <c r="AG710" s="943"/>
      <c r="AH710" s="944"/>
    </row>
    <row r="711" spans="1:36">
      <c r="A711" s="945" t="s">
        <v>1054</v>
      </c>
      <c r="B711" s="946"/>
      <c r="C711" s="946"/>
      <c r="D711" s="946"/>
      <c r="E711" s="946"/>
      <c r="F711" s="946"/>
      <c r="G711" s="946"/>
      <c r="H711" s="946"/>
      <c r="I711" s="947"/>
      <c r="J711" s="1003">
        <v>836487</v>
      </c>
      <c r="K711" s="1004"/>
      <c r="L711" s="1004"/>
      <c r="M711" s="1004"/>
      <c r="N711" s="1005"/>
      <c r="O711" s="876"/>
      <c r="P711" s="877"/>
      <c r="Q711" s="877"/>
      <c r="R711" s="877"/>
      <c r="S711" s="878"/>
      <c r="T711" s="876"/>
      <c r="U711" s="877"/>
      <c r="V711" s="877"/>
      <c r="W711" s="877"/>
      <c r="X711" s="878"/>
      <c r="Y711" s="876"/>
      <c r="Z711" s="877"/>
      <c r="AA711" s="877"/>
      <c r="AB711" s="877"/>
      <c r="AC711" s="878"/>
      <c r="AD711" s="876">
        <f>J711+O711-T711+Y711</f>
        <v>836487</v>
      </c>
      <c r="AE711" s="877"/>
      <c r="AF711" s="877"/>
      <c r="AG711" s="877"/>
      <c r="AH711" s="878"/>
      <c r="AI711" s="228" t="str">
        <f>IF(ROUND(AD711-J686,0)=0,"","CHYBA")</f>
        <v/>
      </c>
      <c r="AJ711" s="243"/>
    </row>
    <row r="712" spans="1:36">
      <c r="A712" s="945" t="s">
        <v>1055</v>
      </c>
      <c r="B712" s="946"/>
      <c r="C712" s="946"/>
      <c r="D712" s="946"/>
      <c r="E712" s="946"/>
      <c r="F712" s="946"/>
      <c r="G712" s="946"/>
      <c r="H712" s="946"/>
      <c r="I712" s="947"/>
      <c r="J712" s="876"/>
      <c r="K712" s="877"/>
      <c r="L712" s="877"/>
      <c r="M712" s="877"/>
      <c r="N712" s="878"/>
      <c r="O712" s="876"/>
      <c r="P712" s="877"/>
      <c r="Q712" s="877"/>
      <c r="R712" s="877"/>
      <c r="S712" s="878"/>
      <c r="T712" s="876"/>
      <c r="U712" s="877"/>
      <c r="V712" s="877"/>
      <c r="W712" s="877"/>
      <c r="X712" s="878"/>
      <c r="Y712" s="876"/>
      <c r="Z712" s="877"/>
      <c r="AA712" s="877"/>
      <c r="AB712" s="877"/>
      <c r="AC712" s="878"/>
      <c r="AD712" s="876">
        <f t="shared" ref="AD712" si="1">J712+O712-T712+Y712</f>
        <v>0</v>
      </c>
      <c r="AE712" s="877"/>
      <c r="AF712" s="877"/>
      <c r="AG712" s="877"/>
      <c r="AH712" s="878"/>
      <c r="AI712" s="228" t="str">
        <f>IF(ROUND(AD712-[1]P!E6,0)=0,"","CHYBA")</f>
        <v/>
      </c>
      <c r="AJ712" s="243"/>
    </row>
    <row r="713" spans="1:36" ht="24.75" customHeight="1">
      <c r="A713" s="945" t="s">
        <v>1056</v>
      </c>
      <c r="B713" s="946"/>
      <c r="C713" s="946"/>
      <c r="D713" s="946"/>
      <c r="E713" s="946"/>
      <c r="F713" s="946"/>
      <c r="G713" s="946"/>
      <c r="H713" s="946"/>
      <c r="I713" s="947"/>
      <c r="J713" s="876"/>
      <c r="K713" s="877"/>
      <c r="L713" s="877"/>
      <c r="M713" s="877"/>
      <c r="N713" s="878"/>
      <c r="O713" s="876"/>
      <c r="P713" s="877"/>
      <c r="Q713" s="877"/>
      <c r="R713" s="877"/>
      <c r="S713" s="878"/>
      <c r="T713" s="876"/>
      <c r="U713" s="877"/>
      <c r="V713" s="877"/>
      <c r="W713" s="877"/>
      <c r="X713" s="878"/>
      <c r="Y713" s="876"/>
      <c r="Z713" s="877"/>
      <c r="AA713" s="877"/>
      <c r="AB713" s="877"/>
      <c r="AC713" s="878"/>
      <c r="AD713" s="876">
        <f>J713+O713-T713+Y713</f>
        <v>0</v>
      </c>
      <c r="AE713" s="877"/>
      <c r="AF713" s="877"/>
      <c r="AG713" s="877"/>
      <c r="AH713" s="878"/>
      <c r="AI713" s="228" t="str">
        <f>IF(ROUND(AD713-[1]P!E7,0)=0,"","CHYBA")</f>
        <v/>
      </c>
      <c r="AJ713" s="243"/>
    </row>
    <row r="714" spans="1:36">
      <c r="A714" s="945" t="s">
        <v>1057</v>
      </c>
      <c r="B714" s="946"/>
      <c r="C714" s="946"/>
      <c r="D714" s="946"/>
      <c r="E714" s="946"/>
      <c r="F714" s="946"/>
      <c r="G714" s="946"/>
      <c r="H714" s="946"/>
      <c r="I714" s="947"/>
      <c r="J714" s="876"/>
      <c r="K714" s="877"/>
      <c r="L714" s="877"/>
      <c r="M714" s="877"/>
      <c r="N714" s="878"/>
      <c r="O714" s="876"/>
      <c r="P714" s="877"/>
      <c r="Q714" s="877"/>
      <c r="R714" s="877"/>
      <c r="S714" s="878"/>
      <c r="T714" s="876"/>
      <c r="U714" s="877"/>
      <c r="V714" s="877"/>
      <c r="W714" s="877"/>
      <c r="X714" s="878"/>
      <c r="Y714" s="876"/>
      <c r="Z714" s="877"/>
      <c r="AA714" s="877"/>
      <c r="AB714" s="877"/>
      <c r="AC714" s="878"/>
      <c r="AD714" s="876">
        <f t="shared" ref="AD714:AD726" si="2">J714+O714-T714+Y714</f>
        <v>0</v>
      </c>
      <c r="AE714" s="877"/>
      <c r="AF714" s="877"/>
      <c r="AG714" s="877"/>
      <c r="AH714" s="878"/>
      <c r="AI714" s="228" t="str">
        <f>IF(ROUND(AD714-[1]P!E8,0)=0,"","CHYBA")</f>
        <v/>
      </c>
      <c r="AJ714" s="243"/>
    </row>
    <row r="715" spans="1:36">
      <c r="A715" s="945" t="s">
        <v>1058</v>
      </c>
      <c r="B715" s="946"/>
      <c r="C715" s="946"/>
      <c r="D715" s="946"/>
      <c r="E715" s="946"/>
      <c r="F715" s="946"/>
      <c r="G715" s="946"/>
      <c r="H715" s="946"/>
      <c r="I715" s="947"/>
      <c r="J715" s="876"/>
      <c r="K715" s="877"/>
      <c r="L715" s="877"/>
      <c r="M715" s="877"/>
      <c r="N715" s="878"/>
      <c r="O715" s="1003"/>
      <c r="P715" s="1004"/>
      <c r="Q715" s="1004"/>
      <c r="R715" s="1004"/>
      <c r="S715" s="1005"/>
      <c r="T715" s="876"/>
      <c r="U715" s="877"/>
      <c r="V715" s="877"/>
      <c r="W715" s="877"/>
      <c r="X715" s="878"/>
      <c r="Y715" s="876"/>
      <c r="Z715" s="877"/>
      <c r="AA715" s="877"/>
      <c r="AB715" s="877"/>
      <c r="AC715" s="878"/>
      <c r="AD715" s="876">
        <f t="shared" si="2"/>
        <v>0</v>
      </c>
      <c r="AE715" s="877"/>
      <c r="AF715" s="877"/>
      <c r="AG715" s="877"/>
      <c r="AH715" s="878"/>
      <c r="AI715" s="228" t="str">
        <f>IF(ROUND(AD715-[1]P!E9,0)=0,"","CHYBA")</f>
        <v/>
      </c>
      <c r="AJ715" s="243"/>
    </row>
    <row r="716" spans="1:36" ht="27.75" customHeight="1">
      <c r="A716" s="945" t="s">
        <v>1059</v>
      </c>
      <c r="B716" s="946"/>
      <c r="C716" s="946"/>
      <c r="D716" s="946"/>
      <c r="E716" s="946"/>
      <c r="F716" s="946"/>
      <c r="G716" s="946"/>
      <c r="H716" s="946"/>
      <c r="I716" s="947"/>
      <c r="J716" s="1003">
        <v>36655</v>
      </c>
      <c r="K716" s="1004"/>
      <c r="L716" s="1004"/>
      <c r="M716" s="1004"/>
      <c r="N716" s="1005"/>
      <c r="O716" s="876"/>
      <c r="P716" s="877"/>
      <c r="Q716" s="877"/>
      <c r="R716" s="877"/>
      <c r="S716" s="878"/>
      <c r="T716" s="876"/>
      <c r="U716" s="877"/>
      <c r="V716" s="877"/>
      <c r="W716" s="877"/>
      <c r="X716" s="878"/>
      <c r="Y716" s="876">
        <v>1357.62</v>
      </c>
      <c r="Z716" s="877"/>
      <c r="AA716" s="877"/>
      <c r="AB716" s="877"/>
      <c r="AC716" s="878"/>
      <c r="AD716" s="876">
        <f t="shared" si="2"/>
        <v>38012.620000000003</v>
      </c>
      <c r="AE716" s="877"/>
      <c r="AF716" s="877"/>
      <c r="AG716" s="877"/>
      <c r="AH716" s="878"/>
      <c r="AI716" s="228" t="str">
        <f>IF(ROUND(AD716-[1]P!E11,0)=0,"","CHYBA")</f>
        <v/>
      </c>
      <c r="AJ716" s="243"/>
    </row>
    <row r="717" spans="1:36" ht="30.75" customHeight="1">
      <c r="A717" s="945" t="s">
        <v>1060</v>
      </c>
      <c r="B717" s="946"/>
      <c r="C717" s="946"/>
      <c r="D717" s="946"/>
      <c r="E717" s="946"/>
      <c r="F717" s="946"/>
      <c r="G717" s="946"/>
      <c r="H717" s="946"/>
      <c r="I717" s="947"/>
      <c r="J717" s="876"/>
      <c r="K717" s="877"/>
      <c r="L717" s="877"/>
      <c r="M717" s="877"/>
      <c r="N717" s="878"/>
      <c r="O717" s="876"/>
      <c r="P717" s="877"/>
      <c r="Q717" s="877"/>
      <c r="R717" s="877"/>
      <c r="S717" s="878"/>
      <c r="T717" s="876"/>
      <c r="U717" s="877"/>
      <c r="V717" s="877"/>
      <c r="W717" s="877"/>
      <c r="X717" s="878"/>
      <c r="Y717" s="876"/>
      <c r="Z717" s="877"/>
      <c r="AA717" s="877"/>
      <c r="AB717" s="877"/>
      <c r="AC717" s="878"/>
      <c r="AD717" s="876">
        <f t="shared" si="2"/>
        <v>0</v>
      </c>
      <c r="AE717" s="877"/>
      <c r="AF717" s="877"/>
      <c r="AG717" s="877"/>
      <c r="AH717" s="878"/>
      <c r="AI717" s="228" t="str">
        <f>IF(ROUND(AD717-[1]P!E12,0)=0,"","CHYBA")</f>
        <v/>
      </c>
      <c r="AJ717" s="243"/>
    </row>
    <row r="718" spans="1:36">
      <c r="A718" s="945" t="s">
        <v>1061</v>
      </c>
      <c r="B718" s="946"/>
      <c r="C718" s="946"/>
      <c r="D718" s="946"/>
      <c r="E718" s="946"/>
      <c r="F718" s="946"/>
      <c r="G718" s="946"/>
      <c r="H718" s="946"/>
      <c r="I718" s="947"/>
      <c r="J718" s="876"/>
      <c r="K718" s="877"/>
      <c r="L718" s="877"/>
      <c r="M718" s="877"/>
      <c r="N718" s="878"/>
      <c r="O718" s="876"/>
      <c r="P718" s="877"/>
      <c r="Q718" s="877"/>
      <c r="R718" s="877"/>
      <c r="S718" s="878"/>
      <c r="T718" s="876"/>
      <c r="U718" s="877"/>
      <c r="V718" s="877"/>
      <c r="W718" s="877"/>
      <c r="X718" s="878"/>
      <c r="Y718" s="876"/>
      <c r="Z718" s="877"/>
      <c r="AA718" s="877"/>
      <c r="AB718" s="877"/>
      <c r="AC718" s="878"/>
      <c r="AD718" s="876">
        <f t="shared" si="2"/>
        <v>0</v>
      </c>
      <c r="AE718" s="877"/>
      <c r="AF718" s="877"/>
      <c r="AG718" s="877"/>
      <c r="AH718" s="878"/>
      <c r="AI718" s="228" t="str">
        <f>IF(ROUND(AD718-[1]P!E14,0)=0,"","CHYBA")</f>
        <v/>
      </c>
      <c r="AJ718" s="243"/>
    </row>
    <row r="719" spans="1:36">
      <c r="A719" s="945" t="s">
        <v>1062</v>
      </c>
      <c r="B719" s="946"/>
      <c r="C719" s="946"/>
      <c r="D719" s="946"/>
      <c r="E719" s="946"/>
      <c r="F719" s="946"/>
      <c r="G719" s="946"/>
      <c r="H719" s="946"/>
      <c r="I719" s="947"/>
      <c r="J719" s="876"/>
      <c r="K719" s="877"/>
      <c r="L719" s="877"/>
      <c r="M719" s="877"/>
      <c r="N719" s="878"/>
      <c r="O719" s="876"/>
      <c r="P719" s="877"/>
      <c r="Q719" s="877"/>
      <c r="R719" s="877"/>
      <c r="S719" s="878"/>
      <c r="T719" s="876"/>
      <c r="U719" s="877"/>
      <c r="V719" s="877"/>
      <c r="W719" s="877"/>
      <c r="X719" s="878"/>
      <c r="Y719" s="876"/>
      <c r="Z719" s="877"/>
      <c r="AA719" s="877"/>
      <c r="AB719" s="877"/>
      <c r="AC719" s="878"/>
      <c r="AD719" s="876">
        <f t="shared" si="2"/>
        <v>0</v>
      </c>
      <c r="AE719" s="877"/>
      <c r="AF719" s="877"/>
      <c r="AG719" s="877"/>
      <c r="AH719" s="878"/>
      <c r="AI719" s="228" t="str">
        <f>IF(ROUND(AD719-[1]P!E15,0)=0,"","CHYBA")</f>
        <v/>
      </c>
      <c r="AJ719" s="243"/>
    </row>
    <row r="720" spans="1:36" ht="25.5" customHeight="1">
      <c r="A720" s="1247" t="s">
        <v>1063</v>
      </c>
      <c r="B720" s="1248"/>
      <c r="C720" s="1248"/>
      <c r="D720" s="1248"/>
      <c r="E720" s="1248"/>
      <c r="F720" s="1248"/>
      <c r="G720" s="1248"/>
      <c r="H720" s="1248"/>
      <c r="I720" s="1249"/>
      <c r="J720" s="876"/>
      <c r="K720" s="877"/>
      <c r="L720" s="877"/>
      <c r="M720" s="877"/>
      <c r="N720" s="878"/>
      <c r="O720" s="876"/>
      <c r="P720" s="877"/>
      <c r="Q720" s="877"/>
      <c r="R720" s="877"/>
      <c r="S720" s="878"/>
      <c r="T720" s="876"/>
      <c r="U720" s="877"/>
      <c r="V720" s="877"/>
      <c r="W720" s="877"/>
      <c r="X720" s="878"/>
      <c r="Y720" s="876"/>
      <c r="Z720" s="877"/>
      <c r="AA720" s="877"/>
      <c r="AB720" s="877"/>
      <c r="AC720" s="878"/>
      <c r="AD720" s="876">
        <f t="shared" si="2"/>
        <v>0</v>
      </c>
      <c r="AE720" s="877"/>
      <c r="AF720" s="877"/>
      <c r="AG720" s="877"/>
      <c r="AH720" s="878"/>
      <c r="AI720" s="228" t="str">
        <f>IF(ROUND(AD720-[1]P!E17,0)=0,"","CHYBA")</f>
        <v/>
      </c>
      <c r="AJ720" s="243"/>
    </row>
    <row r="721" spans="1:36" ht="20.25" customHeight="1">
      <c r="A721" s="1247" t="s">
        <v>1064</v>
      </c>
      <c r="B721" s="1248"/>
      <c r="C721" s="1248"/>
      <c r="D721" s="1248"/>
      <c r="E721" s="1248"/>
      <c r="F721" s="1248"/>
      <c r="G721" s="1248"/>
      <c r="H721" s="1248"/>
      <c r="I721" s="1249"/>
      <c r="J721" s="876"/>
      <c r="K721" s="877"/>
      <c r="L721" s="877"/>
      <c r="M721" s="877"/>
      <c r="N721" s="878"/>
      <c r="O721" s="876"/>
      <c r="P721" s="877"/>
      <c r="Q721" s="877"/>
      <c r="R721" s="877"/>
      <c r="S721" s="878"/>
      <c r="T721" s="876"/>
      <c r="U721" s="877"/>
      <c r="V721" s="877"/>
      <c r="W721" s="877"/>
      <c r="X721" s="878"/>
      <c r="Y721" s="876"/>
      <c r="Z721" s="877"/>
      <c r="AA721" s="877"/>
      <c r="AB721" s="877"/>
      <c r="AC721" s="878"/>
      <c r="AD721" s="876">
        <f t="shared" si="2"/>
        <v>0</v>
      </c>
      <c r="AE721" s="877"/>
      <c r="AF721" s="877"/>
      <c r="AG721" s="877"/>
      <c r="AH721" s="878"/>
      <c r="AI721" s="228" t="str">
        <f>IF(ROUND(AD721-[1]P!E18,0)=0,"","CHYBA")</f>
        <v/>
      </c>
      <c r="AJ721" s="243"/>
    </row>
    <row r="722" spans="1:36" ht="24" customHeight="1">
      <c r="A722" s="1247" t="s">
        <v>1065</v>
      </c>
      <c r="B722" s="1248"/>
      <c r="C722" s="1248"/>
      <c r="D722" s="1248"/>
      <c r="E722" s="1248"/>
      <c r="F722" s="1248"/>
      <c r="G722" s="1248"/>
      <c r="H722" s="1248"/>
      <c r="I722" s="1249"/>
      <c r="J722" s="1003"/>
      <c r="K722" s="1004"/>
      <c r="L722" s="1004"/>
      <c r="M722" s="1004"/>
      <c r="N722" s="1005"/>
      <c r="O722" s="876"/>
      <c r="P722" s="877"/>
      <c r="Q722" s="877"/>
      <c r="R722" s="877"/>
      <c r="S722" s="878"/>
      <c r="T722" s="876"/>
      <c r="U722" s="877"/>
      <c r="V722" s="877"/>
      <c r="W722" s="877"/>
      <c r="X722" s="878"/>
      <c r="Y722" s="876"/>
      <c r="Z722" s="877"/>
      <c r="AA722" s="877"/>
      <c r="AB722" s="877"/>
      <c r="AC722" s="878"/>
      <c r="AD722" s="876">
        <f t="shared" si="2"/>
        <v>0</v>
      </c>
      <c r="AE722" s="877"/>
      <c r="AF722" s="877"/>
      <c r="AG722" s="877"/>
      <c r="AH722" s="878"/>
      <c r="AI722" s="228" t="str">
        <f>IF(ROUND(AD722-[1]P!E19,0)=0,"","CHYBA")</f>
        <v/>
      </c>
      <c r="AJ722" s="243"/>
    </row>
    <row r="723" spans="1:36">
      <c r="A723" s="945" t="s">
        <v>1066</v>
      </c>
      <c r="B723" s="946"/>
      <c r="C723" s="946"/>
      <c r="D723" s="946"/>
      <c r="E723" s="946"/>
      <c r="F723" s="946"/>
      <c r="G723" s="946"/>
      <c r="H723" s="946"/>
      <c r="I723" s="947"/>
      <c r="J723" s="1003">
        <v>649512</v>
      </c>
      <c r="K723" s="1004"/>
      <c r="L723" s="1004"/>
      <c r="M723" s="1004"/>
      <c r="N723" s="1005"/>
      <c r="O723" s="876"/>
      <c r="P723" s="877"/>
      <c r="Q723" s="877"/>
      <c r="R723" s="877"/>
      <c r="S723" s="878"/>
      <c r="T723" s="876"/>
      <c r="U723" s="877"/>
      <c r="V723" s="877"/>
      <c r="W723" s="877"/>
      <c r="X723" s="878"/>
      <c r="Y723" s="876">
        <v>25794.73</v>
      </c>
      <c r="Z723" s="877"/>
      <c r="AA723" s="877"/>
      <c r="AB723" s="877"/>
      <c r="AC723" s="878"/>
      <c r="AD723" s="876">
        <f t="shared" si="2"/>
        <v>675306.73</v>
      </c>
      <c r="AE723" s="877"/>
      <c r="AF723" s="877"/>
      <c r="AG723" s="877"/>
      <c r="AH723" s="878"/>
      <c r="AI723" s="228" t="str">
        <f>IF(ROUND(AD723-[1]P!E21,0)=0,"","CHYBA")</f>
        <v/>
      </c>
      <c r="AJ723" s="243"/>
    </row>
    <row r="724" spans="1:36">
      <c r="A724" s="945" t="s">
        <v>1067</v>
      </c>
      <c r="B724" s="946"/>
      <c r="C724" s="946"/>
      <c r="D724" s="946"/>
      <c r="E724" s="946"/>
      <c r="F724" s="946"/>
      <c r="G724" s="946"/>
      <c r="H724" s="946"/>
      <c r="I724" s="947"/>
      <c r="J724" s="1003"/>
      <c r="K724" s="1004"/>
      <c r="L724" s="1004"/>
      <c r="M724" s="1004"/>
      <c r="N724" s="1005"/>
      <c r="O724" s="876"/>
      <c r="P724" s="877"/>
      <c r="Q724" s="877"/>
      <c r="R724" s="877"/>
      <c r="S724" s="878"/>
      <c r="T724" s="876"/>
      <c r="U724" s="877"/>
      <c r="V724" s="877"/>
      <c r="W724" s="877"/>
      <c r="X724" s="878"/>
      <c r="Y724" s="1003"/>
      <c r="Z724" s="1004"/>
      <c r="AA724" s="1004"/>
      <c r="AB724" s="1004"/>
      <c r="AC724" s="1005"/>
      <c r="AD724" s="876">
        <f t="shared" si="2"/>
        <v>0</v>
      </c>
      <c r="AE724" s="877"/>
      <c r="AF724" s="877"/>
      <c r="AG724" s="877"/>
      <c r="AH724" s="878"/>
      <c r="AI724" s="228" t="str">
        <f>IF(ROUND(AD724-[1]P!E22,0)=0,"","CHYBA")</f>
        <v/>
      </c>
      <c r="AJ724" s="243"/>
    </row>
    <row r="725" spans="1:36" ht="24" customHeight="1">
      <c r="A725" s="945" t="s">
        <v>1068</v>
      </c>
      <c r="B725" s="946"/>
      <c r="C725" s="946"/>
      <c r="D725" s="946"/>
      <c r="E725" s="946"/>
      <c r="F725" s="946"/>
      <c r="G725" s="946"/>
      <c r="H725" s="946"/>
      <c r="I725" s="947"/>
      <c r="J725" s="1003">
        <v>27152</v>
      </c>
      <c r="K725" s="1004"/>
      <c r="L725" s="1004"/>
      <c r="M725" s="1004"/>
      <c r="N725" s="1005"/>
      <c r="O725" s="1003">
        <v>32629</v>
      </c>
      <c r="P725" s="1004"/>
      <c r="Q725" s="1004"/>
      <c r="R725" s="1004"/>
      <c r="S725" s="1005"/>
      <c r="T725" s="876"/>
      <c r="U725" s="877"/>
      <c r="V725" s="877"/>
      <c r="W725" s="877"/>
      <c r="X725" s="878"/>
      <c r="Y725" s="1003">
        <v>-27152.35</v>
      </c>
      <c r="Z725" s="1004"/>
      <c r="AA725" s="1004"/>
      <c r="AB725" s="1004"/>
      <c r="AC725" s="1005"/>
      <c r="AD725" s="876">
        <f t="shared" si="2"/>
        <v>32628.65</v>
      </c>
      <c r="AE725" s="877"/>
      <c r="AF725" s="877"/>
      <c r="AG725" s="877"/>
      <c r="AH725" s="878"/>
      <c r="AI725" s="228" t="str">
        <f>IF(ROUND(AD725-[1]VZaS!E67,0)=0,"","CHYBA")</f>
        <v/>
      </c>
      <c r="AJ725" s="243"/>
    </row>
    <row r="726" spans="1:36" ht="25.5" customHeight="1">
      <c r="A726" s="945" t="s">
        <v>1069</v>
      </c>
      <c r="B726" s="946"/>
      <c r="C726" s="946"/>
      <c r="D726" s="946"/>
      <c r="E726" s="946"/>
      <c r="F726" s="946"/>
      <c r="G726" s="946"/>
      <c r="H726" s="946"/>
      <c r="I726" s="947"/>
      <c r="J726" s="876"/>
      <c r="K726" s="877"/>
      <c r="L726" s="877"/>
      <c r="M726" s="877"/>
      <c r="N726" s="878"/>
      <c r="O726" s="876"/>
      <c r="P726" s="877"/>
      <c r="Q726" s="877"/>
      <c r="R726" s="877"/>
      <c r="S726" s="878"/>
      <c r="T726" s="876"/>
      <c r="U726" s="877"/>
      <c r="V726" s="877"/>
      <c r="W726" s="877"/>
      <c r="X726" s="878"/>
      <c r="Y726" s="876"/>
      <c r="Z726" s="877"/>
      <c r="AA726" s="877"/>
      <c r="AB726" s="877"/>
      <c r="AC726" s="878"/>
      <c r="AD726" s="876">
        <f t="shared" si="2"/>
        <v>0</v>
      </c>
      <c r="AE726" s="877"/>
      <c r="AF726" s="877"/>
      <c r="AG726" s="877"/>
      <c r="AH726" s="878"/>
    </row>
    <row r="727" spans="1:36" ht="25.5" customHeight="1">
      <c r="A727" s="945" t="s">
        <v>1070</v>
      </c>
      <c r="B727" s="946"/>
      <c r="C727" s="946"/>
      <c r="D727" s="946"/>
      <c r="E727" s="946"/>
      <c r="F727" s="946"/>
      <c r="G727" s="946"/>
      <c r="H727" s="946"/>
      <c r="I727" s="947"/>
      <c r="J727" s="876"/>
      <c r="K727" s="877"/>
      <c r="L727" s="877"/>
      <c r="M727" s="877"/>
      <c r="N727" s="878"/>
      <c r="O727" s="876"/>
      <c r="P727" s="877"/>
      <c r="Q727" s="877"/>
      <c r="R727" s="877"/>
      <c r="S727" s="878"/>
      <c r="T727" s="876"/>
      <c r="U727" s="877"/>
      <c r="V727" s="877"/>
      <c r="W727" s="877"/>
      <c r="X727" s="878"/>
      <c r="Y727" s="876"/>
      <c r="Z727" s="877"/>
      <c r="AA727" s="877"/>
      <c r="AB727" s="877"/>
      <c r="AC727" s="878"/>
      <c r="AD727" s="876">
        <f>J727+O727-T727+Y727</f>
        <v>0</v>
      </c>
      <c r="AE727" s="877"/>
      <c r="AF727" s="877"/>
      <c r="AG727" s="877"/>
      <c r="AH727" s="878"/>
    </row>
    <row r="728" spans="1:36">
      <c r="A728" s="945" t="s">
        <v>835</v>
      </c>
      <c r="B728" s="946"/>
      <c r="C728" s="946"/>
      <c r="D728" s="946"/>
      <c r="E728" s="946"/>
      <c r="F728" s="946"/>
      <c r="G728" s="946"/>
      <c r="H728" s="946"/>
      <c r="I728" s="947"/>
      <c r="J728" s="876">
        <f>SUM(J711:N727)</f>
        <v>1549806</v>
      </c>
      <c r="K728" s="877"/>
      <c r="L728" s="877"/>
      <c r="M728" s="877"/>
      <c r="N728" s="878"/>
      <c r="O728" s="876">
        <f>SUM(O711:S727)</f>
        <v>32629</v>
      </c>
      <c r="P728" s="877"/>
      <c r="Q728" s="877"/>
      <c r="R728" s="877"/>
      <c r="S728" s="878"/>
      <c r="T728" s="876">
        <f>SUM(T711:X727)</f>
        <v>0</v>
      </c>
      <c r="U728" s="877"/>
      <c r="V728" s="877"/>
      <c r="W728" s="877"/>
      <c r="X728" s="878"/>
      <c r="Y728" s="1240">
        <f>SUM(Y711:AC727)</f>
        <v>0</v>
      </c>
      <c r="Z728" s="1241"/>
      <c r="AA728" s="1241"/>
      <c r="AB728" s="1241"/>
      <c r="AC728" s="1242"/>
      <c r="AD728" s="876">
        <f>SUM(AD711:AH727)</f>
        <v>1582435</v>
      </c>
      <c r="AE728" s="877"/>
      <c r="AF728" s="877"/>
      <c r="AG728" s="877"/>
      <c r="AH728" s="878"/>
      <c r="AJ728" s="243"/>
    </row>
    <row r="729" spans="1:36">
      <c r="A729" s="240"/>
      <c r="B729" s="240"/>
      <c r="C729" s="240"/>
      <c r="D729" s="240"/>
      <c r="E729" s="240"/>
      <c r="F729" s="240"/>
      <c r="G729" s="240"/>
      <c r="H729" s="240"/>
      <c r="I729" s="240"/>
      <c r="J729" s="240"/>
      <c r="K729" s="240"/>
      <c r="L729" s="240"/>
      <c r="M729" s="240"/>
      <c r="N729" s="240"/>
      <c r="O729" s="240"/>
      <c r="P729" s="240"/>
      <c r="Q729" s="240"/>
      <c r="R729" s="240"/>
      <c r="S729" s="240"/>
      <c r="T729" s="240"/>
      <c r="U729" s="240"/>
      <c r="V729" s="240"/>
      <c r="W729" s="240"/>
      <c r="X729" s="240"/>
      <c r="Y729" s="240"/>
      <c r="Z729" s="240"/>
      <c r="AA729" s="240"/>
      <c r="AB729" s="240"/>
      <c r="AC729" s="240"/>
      <c r="AD729" s="240"/>
      <c r="AE729" s="240"/>
      <c r="AF729" s="240"/>
      <c r="AG729" s="240"/>
      <c r="AH729" s="240"/>
    </row>
    <row r="730" spans="1:36" hidden="1">
      <c r="A730" s="343" t="s">
        <v>1073</v>
      </c>
      <c r="B730" s="342"/>
      <c r="C730" s="342"/>
      <c r="D730" s="342"/>
      <c r="E730" s="342"/>
      <c r="F730" s="342"/>
      <c r="G730" s="342"/>
      <c r="H730" s="342"/>
      <c r="I730" s="342"/>
      <c r="J730" s="342"/>
      <c r="K730" s="342"/>
      <c r="L730" s="342"/>
      <c r="M730" s="342"/>
      <c r="N730" s="342"/>
      <c r="O730" s="342"/>
      <c r="P730" s="342"/>
      <c r="Q730" s="342"/>
      <c r="R730" s="342"/>
      <c r="S730" s="342"/>
      <c r="T730" s="342"/>
      <c r="U730" s="342"/>
      <c r="V730" s="342"/>
      <c r="W730" s="342"/>
      <c r="X730" s="342"/>
      <c r="Y730" s="342"/>
      <c r="Z730" s="342"/>
      <c r="AA730" s="342"/>
      <c r="AB730" s="342"/>
      <c r="AC730" s="342"/>
      <c r="AD730" s="342"/>
      <c r="AE730" s="342"/>
      <c r="AF730" s="342"/>
      <c r="AG730" s="342"/>
      <c r="AH730" s="342"/>
    </row>
    <row r="731" spans="1:36" hidden="1">
      <c r="A731" s="343"/>
      <c r="B731" s="342"/>
      <c r="C731" s="342"/>
      <c r="D731" s="342"/>
      <c r="E731" s="342"/>
      <c r="F731" s="342"/>
      <c r="G731" s="342"/>
      <c r="H731" s="342"/>
      <c r="I731" s="342"/>
      <c r="J731" s="342"/>
      <c r="K731" s="342"/>
      <c r="L731" s="342"/>
      <c r="M731" s="342"/>
      <c r="N731" s="342"/>
      <c r="O731" s="342"/>
      <c r="P731" s="342"/>
      <c r="Q731" s="342"/>
      <c r="R731" s="342"/>
      <c r="S731" s="342"/>
      <c r="T731" s="342"/>
      <c r="U731" s="342"/>
      <c r="V731" s="342"/>
      <c r="W731" s="342"/>
      <c r="X731" s="342"/>
      <c r="Y731" s="342"/>
      <c r="Z731" s="342"/>
      <c r="AA731" s="342"/>
      <c r="AB731" s="342"/>
      <c r="AC731" s="342"/>
      <c r="AD731" s="342"/>
      <c r="AE731" s="342"/>
      <c r="AF731" s="342"/>
      <c r="AG731" s="342"/>
      <c r="AH731" s="342"/>
    </row>
    <row r="732" spans="1:36" hidden="1">
      <c r="A732" s="1243" t="s">
        <v>1074</v>
      </c>
      <c r="B732" s="1243"/>
      <c r="C732" s="1243"/>
      <c r="D732" s="1243"/>
      <c r="E732" s="1243"/>
      <c r="F732" s="1243"/>
      <c r="G732" s="1243"/>
      <c r="H732" s="1243"/>
      <c r="I732" s="1243"/>
      <c r="J732" s="1243"/>
      <c r="K732" s="1243"/>
      <c r="L732" s="1243"/>
      <c r="M732" s="1243"/>
      <c r="N732" s="1243"/>
      <c r="O732" s="1243"/>
      <c r="P732" s="1243"/>
      <c r="Q732" s="1243"/>
      <c r="R732" s="1243"/>
      <c r="S732" s="1243"/>
      <c r="T732" s="1243"/>
      <c r="U732" s="1243"/>
      <c r="V732" s="1243"/>
      <c r="W732" s="1243"/>
      <c r="X732" s="1243"/>
      <c r="Y732" s="1243"/>
      <c r="Z732" s="1243"/>
      <c r="AA732" s="1243"/>
      <c r="AB732" s="1243"/>
      <c r="AC732" s="1243"/>
      <c r="AD732" s="1243"/>
      <c r="AE732" s="1243"/>
      <c r="AF732" s="1243"/>
      <c r="AG732" s="1243"/>
      <c r="AH732" s="1243"/>
    </row>
    <row r="733" spans="1:36" hidden="1">
      <c r="A733" s="344"/>
      <c r="B733" s="344"/>
      <c r="C733" s="344"/>
      <c r="D733" s="344"/>
      <c r="E733" s="344"/>
      <c r="F733" s="344"/>
      <c r="G733" s="344"/>
      <c r="H733" s="344"/>
      <c r="I733" s="344"/>
      <c r="J733" s="344"/>
      <c r="K733" s="344"/>
      <c r="L733" s="344"/>
      <c r="M733" s="344"/>
      <c r="N733" s="344"/>
      <c r="O733" s="344"/>
      <c r="P733" s="344"/>
      <c r="Q733" s="344"/>
      <c r="R733" s="344"/>
      <c r="S733" s="344"/>
      <c r="T733" s="344"/>
      <c r="U733" s="344"/>
      <c r="V733" s="344"/>
      <c r="W733" s="344"/>
      <c r="X733" s="344"/>
      <c r="Y733" s="344"/>
      <c r="Z733" s="344"/>
      <c r="AA733" s="344"/>
      <c r="AB733" s="344"/>
      <c r="AC733" s="344"/>
      <c r="AD733" s="344"/>
      <c r="AE733" s="344"/>
      <c r="AF733" s="344"/>
      <c r="AG733" s="344"/>
      <c r="AH733" s="344"/>
    </row>
    <row r="734" spans="1:36" hidden="1">
      <c r="A734" s="1244" t="s">
        <v>1075</v>
      </c>
      <c r="B734" s="1244"/>
      <c r="C734" s="1244"/>
      <c r="D734" s="1244"/>
      <c r="E734" s="1244"/>
      <c r="F734" s="1244"/>
      <c r="G734" s="1244"/>
      <c r="H734" s="1244"/>
      <c r="I734" s="1244"/>
      <c r="J734" s="1244"/>
      <c r="K734" s="1244"/>
      <c r="L734" s="1244"/>
      <c r="M734" s="1244"/>
      <c r="N734" s="1244"/>
      <c r="O734" s="1244"/>
      <c r="P734" s="1244"/>
      <c r="Q734" s="1244"/>
      <c r="R734" s="1244"/>
      <c r="S734" s="1244"/>
      <c r="T734" s="1244"/>
      <c r="U734" s="1244"/>
      <c r="V734" s="1244"/>
      <c r="W734" s="1244"/>
      <c r="X734" s="1244"/>
      <c r="Y734" s="1244"/>
      <c r="Z734" s="1244"/>
      <c r="AA734" s="1244"/>
      <c r="AB734" s="1244"/>
      <c r="AC734" s="1244"/>
      <c r="AD734" s="1244"/>
      <c r="AE734" s="1244"/>
      <c r="AF734" s="1244"/>
      <c r="AG734" s="1244"/>
      <c r="AH734" s="1244"/>
    </row>
    <row r="735" spans="1:36" hidden="1">
      <c r="A735" s="1244"/>
      <c r="B735" s="1244"/>
      <c r="C735" s="1244"/>
      <c r="D735" s="1244"/>
      <c r="E735" s="1244"/>
      <c r="F735" s="1244"/>
      <c r="G735" s="1244"/>
      <c r="H735" s="1244"/>
      <c r="I735" s="1244"/>
      <c r="J735" s="1244"/>
      <c r="K735" s="1244"/>
      <c r="L735" s="1244"/>
      <c r="M735" s="1244"/>
      <c r="N735" s="1244"/>
      <c r="O735" s="1244"/>
      <c r="P735" s="1244"/>
      <c r="Q735" s="1244"/>
      <c r="R735" s="1244"/>
      <c r="S735" s="1244"/>
      <c r="T735" s="1244"/>
      <c r="U735" s="1244"/>
      <c r="V735" s="1244"/>
      <c r="W735" s="1244"/>
      <c r="X735" s="1244"/>
      <c r="Y735" s="1244"/>
      <c r="Z735" s="1244"/>
      <c r="AA735" s="1244"/>
      <c r="AB735" s="1244"/>
      <c r="AC735" s="1244"/>
      <c r="AD735" s="1244"/>
      <c r="AE735" s="1244"/>
      <c r="AF735" s="1244"/>
      <c r="AG735" s="1244"/>
      <c r="AH735" s="1244"/>
    </row>
    <row r="736" spans="1:36" hidden="1">
      <c r="A736" s="1244"/>
      <c r="B736" s="1244"/>
      <c r="C736" s="1244"/>
      <c r="D736" s="1244"/>
      <c r="E736" s="1244"/>
      <c r="F736" s="1244"/>
      <c r="G736" s="1244"/>
      <c r="H736" s="1244"/>
      <c r="I736" s="1244"/>
      <c r="J736" s="1244"/>
      <c r="K736" s="1244"/>
      <c r="L736" s="1244"/>
      <c r="M736" s="1244"/>
      <c r="N736" s="1244"/>
      <c r="O736" s="1244"/>
      <c r="P736" s="1244"/>
      <c r="Q736" s="1244"/>
      <c r="R736" s="1244"/>
      <c r="S736" s="1244"/>
      <c r="T736" s="1244"/>
      <c r="U736" s="1244"/>
      <c r="V736" s="1244"/>
      <c r="W736" s="1244"/>
      <c r="X736" s="1244"/>
      <c r="Y736" s="1244"/>
      <c r="Z736" s="1244"/>
      <c r="AA736" s="1244"/>
      <c r="AB736" s="1244"/>
      <c r="AC736" s="1244"/>
      <c r="AD736" s="1244"/>
      <c r="AE736" s="1244"/>
      <c r="AF736" s="1244"/>
      <c r="AG736" s="1244"/>
      <c r="AH736" s="1244"/>
    </row>
    <row r="737" spans="1:36" hidden="1">
      <c r="A737" s="342"/>
      <c r="B737" s="342"/>
      <c r="C737" s="342"/>
      <c r="D737" s="342"/>
      <c r="E737" s="342"/>
      <c r="F737" s="342"/>
      <c r="G737" s="342"/>
      <c r="H737" s="342"/>
      <c r="I737" s="342"/>
      <c r="J737" s="342"/>
      <c r="K737" s="342"/>
      <c r="L737" s="342"/>
      <c r="M737" s="342"/>
      <c r="N737" s="342"/>
      <c r="O737" s="342"/>
      <c r="P737" s="342"/>
      <c r="Q737" s="342"/>
      <c r="R737" s="342"/>
      <c r="S737" s="342"/>
      <c r="T737" s="342"/>
      <c r="U737" s="342"/>
      <c r="V737" s="342"/>
      <c r="W737" s="342"/>
      <c r="X737" s="342"/>
      <c r="Y737" s="342"/>
      <c r="Z737" s="342"/>
      <c r="AA737" s="342"/>
      <c r="AB737" s="342"/>
      <c r="AC737" s="342"/>
      <c r="AD737" s="342"/>
      <c r="AE737" s="342"/>
      <c r="AF737" s="342"/>
      <c r="AG737" s="342"/>
      <c r="AH737" s="342"/>
    </row>
    <row r="738" spans="1:36" hidden="1">
      <c r="A738" s="1071" t="s">
        <v>1076</v>
      </c>
      <c r="B738" s="1071"/>
      <c r="C738" s="1071"/>
      <c r="D738" s="1071"/>
      <c r="E738" s="1071"/>
      <c r="F738" s="1071"/>
      <c r="G738" s="1071"/>
      <c r="H738" s="1071"/>
      <c r="I738" s="1071"/>
      <c r="J738" s="1071"/>
      <c r="K738" s="1071"/>
      <c r="L738" s="1071"/>
      <c r="M738" s="1071"/>
      <c r="N738" s="1071"/>
      <c r="O738" s="1071"/>
      <c r="P738" s="1071"/>
      <c r="Q738" s="1071"/>
      <c r="R738" s="1071"/>
      <c r="S738" s="1071"/>
      <c r="T738" s="1071"/>
      <c r="U738" s="1071"/>
      <c r="V738" s="1071"/>
      <c r="W738" s="1071"/>
      <c r="X738" s="1071"/>
      <c r="Y738" s="1071"/>
      <c r="Z738" s="1071"/>
      <c r="AA738" s="1071"/>
      <c r="AB738" s="1071"/>
      <c r="AC738" s="1071"/>
      <c r="AD738" s="1071"/>
      <c r="AE738" s="1071"/>
      <c r="AF738" s="1071"/>
      <c r="AG738" s="1071"/>
      <c r="AH738" s="1071"/>
    </row>
    <row r="739" spans="1:36" hidden="1">
      <c r="A739" s="1071"/>
      <c r="B739" s="1071"/>
      <c r="C739" s="1071"/>
      <c r="D739" s="1071"/>
      <c r="E739" s="1071"/>
      <c r="F739" s="1071"/>
      <c r="G739" s="1071"/>
      <c r="H739" s="1071"/>
      <c r="I739" s="1071"/>
      <c r="J739" s="1071"/>
      <c r="K739" s="1071"/>
      <c r="L739" s="1071"/>
      <c r="M739" s="1071"/>
      <c r="N739" s="1071"/>
      <c r="O739" s="1071"/>
      <c r="P739" s="1071"/>
      <c r="Q739" s="1071"/>
      <c r="R739" s="1071"/>
      <c r="S739" s="1071"/>
      <c r="T739" s="1071"/>
      <c r="U739" s="1071"/>
      <c r="V739" s="1071"/>
      <c r="W739" s="1071"/>
      <c r="X739" s="1071"/>
      <c r="Y739" s="1071"/>
      <c r="Z739" s="1071"/>
      <c r="AA739" s="1071"/>
      <c r="AB739" s="1071"/>
      <c r="AC739" s="1071"/>
      <c r="AD739" s="1071"/>
      <c r="AE739" s="1071"/>
      <c r="AF739" s="1071"/>
      <c r="AG739" s="1071"/>
      <c r="AH739" s="1071"/>
    </row>
    <row r="740" spans="1:36" hidden="1">
      <c r="A740" s="342"/>
      <c r="B740" s="342"/>
      <c r="C740" s="342"/>
      <c r="D740" s="342"/>
      <c r="E740" s="342"/>
      <c r="F740" s="342"/>
      <c r="G740" s="342"/>
      <c r="H740" s="342"/>
      <c r="I740" s="342"/>
      <c r="J740" s="342"/>
      <c r="K740" s="342"/>
      <c r="L740" s="342"/>
      <c r="M740" s="342"/>
      <c r="N740" s="342"/>
      <c r="O740" s="342"/>
      <c r="P740" s="342"/>
      <c r="Q740" s="342"/>
      <c r="R740" s="342"/>
      <c r="S740" s="342"/>
      <c r="T740" s="342"/>
      <c r="U740" s="342"/>
      <c r="V740" s="342"/>
      <c r="W740" s="342"/>
      <c r="X740" s="342"/>
      <c r="Y740" s="342"/>
      <c r="Z740" s="342"/>
      <c r="AA740" s="342"/>
      <c r="AB740" s="342"/>
      <c r="AC740" s="342"/>
      <c r="AD740" s="342"/>
      <c r="AE740" s="342"/>
      <c r="AF740" s="342"/>
      <c r="AG740" s="342"/>
      <c r="AH740" s="342"/>
    </row>
    <row r="741" spans="1:36" hidden="1">
      <c r="A741" s="1244" t="s">
        <v>1077</v>
      </c>
      <c r="B741" s="1244"/>
      <c r="C741" s="1244"/>
      <c r="D741" s="1244"/>
      <c r="E741" s="1244"/>
      <c r="F741" s="1244"/>
      <c r="G741" s="1244"/>
      <c r="H741" s="1244"/>
      <c r="I741" s="1244"/>
      <c r="J741" s="1244"/>
      <c r="K741" s="1244"/>
      <c r="L741" s="1244"/>
      <c r="M741" s="1244"/>
      <c r="N741" s="1244"/>
      <c r="O741" s="1244"/>
      <c r="P741" s="1244"/>
      <c r="Q741" s="1244"/>
      <c r="R741" s="1244"/>
      <c r="S741" s="1244"/>
      <c r="T741" s="1244"/>
      <c r="U741" s="1244"/>
      <c r="V741" s="1244"/>
      <c r="W741" s="1244"/>
      <c r="X741" s="1244"/>
      <c r="Y741" s="1244"/>
      <c r="Z741" s="1244"/>
      <c r="AA741" s="1244"/>
      <c r="AB741" s="1244"/>
      <c r="AC741" s="1244"/>
      <c r="AD741" s="1244"/>
      <c r="AE741" s="1244"/>
      <c r="AF741" s="1244"/>
      <c r="AG741" s="1244"/>
      <c r="AH741" s="1244"/>
    </row>
    <row r="742" spans="1:36" hidden="1">
      <c r="A742" s="1244"/>
      <c r="B742" s="1244"/>
      <c r="C742" s="1244"/>
      <c r="D742" s="1244"/>
      <c r="E742" s="1244"/>
      <c r="F742" s="1244"/>
      <c r="G742" s="1244"/>
      <c r="H742" s="1244"/>
      <c r="I742" s="1244"/>
      <c r="J742" s="1244"/>
      <c r="K742" s="1244"/>
      <c r="L742" s="1244"/>
      <c r="M742" s="1244"/>
      <c r="N742" s="1244"/>
      <c r="O742" s="1244"/>
      <c r="P742" s="1244"/>
      <c r="Q742" s="1244"/>
      <c r="R742" s="1244"/>
      <c r="S742" s="1244"/>
      <c r="T742" s="1244"/>
      <c r="U742" s="1244"/>
      <c r="V742" s="1244"/>
      <c r="W742" s="1244"/>
      <c r="X742" s="1244"/>
      <c r="Y742" s="1244"/>
      <c r="Z742" s="1244"/>
      <c r="AA742" s="1244"/>
      <c r="AB742" s="1244"/>
      <c r="AC742" s="1244"/>
      <c r="AD742" s="1244"/>
      <c r="AE742" s="1244"/>
      <c r="AF742" s="1244"/>
      <c r="AG742" s="1244"/>
      <c r="AH742" s="1244"/>
    </row>
    <row r="743" spans="1:36" hidden="1">
      <c r="A743" s="342"/>
      <c r="B743" s="342"/>
      <c r="C743" s="342"/>
      <c r="D743" s="342"/>
      <c r="E743" s="342"/>
      <c r="F743" s="342"/>
      <c r="G743" s="342"/>
      <c r="H743" s="342"/>
      <c r="I743" s="342"/>
      <c r="J743" s="342"/>
      <c r="K743" s="342"/>
      <c r="L743" s="342"/>
      <c r="M743" s="342"/>
      <c r="N743" s="342"/>
      <c r="O743" s="342"/>
      <c r="P743" s="342"/>
      <c r="Q743" s="342"/>
      <c r="R743" s="342"/>
      <c r="S743" s="342"/>
      <c r="T743" s="342"/>
      <c r="U743" s="342"/>
      <c r="V743" s="342"/>
      <c r="W743" s="342"/>
      <c r="X743" s="342"/>
      <c r="Y743" s="342"/>
      <c r="Z743" s="342"/>
      <c r="AA743" s="342"/>
      <c r="AB743" s="342"/>
      <c r="AC743" s="342"/>
      <c r="AD743" s="342"/>
      <c r="AE743" s="342"/>
      <c r="AF743" s="342"/>
      <c r="AG743" s="342"/>
      <c r="AH743" s="342"/>
    </row>
    <row r="744" spans="1:36" hidden="1">
      <c r="A744" s="343" t="s">
        <v>1078</v>
      </c>
      <c r="B744" s="342"/>
      <c r="C744" s="342"/>
      <c r="D744" s="342"/>
      <c r="E744" s="342"/>
      <c r="F744" s="342"/>
      <c r="G744" s="342"/>
      <c r="H744" s="342"/>
      <c r="I744" s="342"/>
      <c r="J744" s="342"/>
      <c r="K744" s="342"/>
      <c r="L744" s="342"/>
      <c r="M744" s="342"/>
      <c r="N744" s="342"/>
      <c r="O744" s="342"/>
      <c r="P744" s="342"/>
      <c r="Q744" s="342"/>
      <c r="R744" s="342"/>
      <c r="S744" s="342"/>
      <c r="T744" s="342"/>
      <c r="U744" s="342"/>
      <c r="V744" s="342"/>
      <c r="W744" s="342"/>
      <c r="X744" s="342"/>
      <c r="Y744" s="342"/>
      <c r="Z744" s="342"/>
      <c r="AA744" s="342"/>
      <c r="AB744" s="342"/>
      <c r="AC744" s="342"/>
      <c r="AD744" s="342"/>
      <c r="AE744" s="342"/>
      <c r="AF744" s="342"/>
      <c r="AG744" s="342"/>
      <c r="AH744" s="342"/>
    </row>
    <row r="745" spans="1:36" hidden="1">
      <c r="A745" s="342"/>
      <c r="B745" s="342"/>
      <c r="C745" s="342"/>
      <c r="D745" s="342"/>
      <c r="E745" s="342"/>
      <c r="F745" s="342"/>
      <c r="G745" s="342"/>
      <c r="H745" s="342"/>
      <c r="I745" s="342"/>
      <c r="J745" s="342"/>
      <c r="K745" s="342"/>
      <c r="L745" s="342"/>
      <c r="M745" s="342"/>
      <c r="N745" s="342"/>
      <c r="O745" s="342"/>
      <c r="P745" s="342"/>
      <c r="Q745" s="342"/>
      <c r="R745" s="342"/>
      <c r="S745" s="342"/>
      <c r="T745" s="342"/>
      <c r="U745" s="342"/>
      <c r="V745" s="342"/>
      <c r="W745" s="342"/>
      <c r="X745" s="342"/>
      <c r="Y745" s="342"/>
      <c r="Z745" s="342"/>
      <c r="AA745" s="342"/>
      <c r="AB745" s="342"/>
      <c r="AC745" s="342"/>
      <c r="AD745" s="342"/>
      <c r="AE745" s="342"/>
      <c r="AF745" s="342"/>
      <c r="AG745" s="342"/>
      <c r="AH745" s="342"/>
    </row>
    <row r="746" spans="1:36" hidden="1">
      <c r="A746" s="342" t="s">
        <v>1079</v>
      </c>
      <c r="B746" s="342"/>
      <c r="C746" s="342"/>
      <c r="D746" s="342"/>
      <c r="E746" s="342"/>
      <c r="F746" s="342"/>
      <c r="G746" s="342"/>
      <c r="H746" s="342"/>
      <c r="I746" s="342"/>
      <c r="J746" s="342"/>
      <c r="K746" s="342"/>
      <c r="L746" s="342"/>
      <c r="M746" s="342"/>
      <c r="N746" s="342"/>
      <c r="O746" s="342"/>
      <c r="P746" s="342"/>
      <c r="Q746" s="342"/>
      <c r="R746" s="342"/>
      <c r="S746" s="342"/>
      <c r="T746" s="342"/>
      <c r="U746" s="342"/>
      <c r="V746" s="342"/>
      <c r="W746" s="342"/>
      <c r="X746" s="342"/>
      <c r="Y746" s="342"/>
      <c r="Z746" s="342"/>
      <c r="AA746" s="342"/>
      <c r="AB746" s="342"/>
      <c r="AC746" s="342"/>
      <c r="AD746" s="342"/>
      <c r="AE746" s="342"/>
      <c r="AF746" s="342"/>
      <c r="AG746" s="342"/>
      <c r="AH746" s="342"/>
    </row>
    <row r="747" spans="1:36" hidden="1">
      <c r="A747" s="342"/>
      <c r="B747" s="342"/>
      <c r="C747" s="342"/>
      <c r="D747" s="342"/>
      <c r="E747" s="342"/>
      <c r="F747" s="342"/>
      <c r="G747" s="342"/>
      <c r="H747" s="342"/>
      <c r="I747" s="342"/>
      <c r="J747" s="342"/>
      <c r="K747" s="342"/>
      <c r="L747" s="342"/>
      <c r="M747" s="342"/>
      <c r="N747" s="342"/>
      <c r="O747" s="342"/>
      <c r="P747" s="342"/>
      <c r="Q747" s="342"/>
      <c r="R747" s="342"/>
      <c r="S747" s="342"/>
      <c r="T747" s="342"/>
      <c r="U747" s="342"/>
      <c r="V747" s="342"/>
      <c r="W747" s="342"/>
      <c r="X747" s="342"/>
      <c r="Y747" s="342"/>
      <c r="Z747" s="342"/>
      <c r="AA747" s="342"/>
      <c r="AB747" s="342"/>
      <c r="AC747" s="342"/>
      <c r="AD747" s="342"/>
      <c r="AE747" s="342"/>
      <c r="AF747" s="342"/>
      <c r="AG747" s="342"/>
      <c r="AH747" s="342"/>
    </row>
    <row r="748" spans="1:36" hidden="1">
      <c r="A748" s="1071" t="s">
        <v>1080</v>
      </c>
      <c r="B748" s="1071"/>
      <c r="C748" s="1071"/>
      <c r="D748" s="1071"/>
      <c r="E748" s="1071"/>
      <c r="F748" s="1071"/>
      <c r="G748" s="1071"/>
      <c r="H748" s="1071"/>
      <c r="I748" s="1071"/>
      <c r="J748" s="1071"/>
      <c r="K748" s="1071"/>
      <c r="L748" s="1071"/>
      <c r="M748" s="1071"/>
      <c r="N748" s="1071"/>
      <c r="O748" s="1071"/>
      <c r="P748" s="1071"/>
      <c r="Q748" s="1071"/>
      <c r="R748" s="1071"/>
      <c r="S748" s="1071"/>
      <c r="T748" s="1071"/>
      <c r="U748" s="1071"/>
      <c r="V748" s="1071"/>
      <c r="W748" s="1071"/>
      <c r="X748" s="1071"/>
      <c r="Y748" s="1071"/>
      <c r="Z748" s="1071"/>
      <c r="AA748" s="1071"/>
      <c r="AB748" s="1071"/>
      <c r="AC748" s="1071"/>
      <c r="AD748" s="1071"/>
      <c r="AE748" s="1071"/>
      <c r="AF748" s="1071"/>
      <c r="AG748" s="1071"/>
      <c r="AH748" s="1071"/>
    </row>
    <row r="749" spans="1:36" s="340" customFormat="1">
      <c r="A749" s="379"/>
      <c r="B749" s="1245" t="s">
        <v>1652</v>
      </c>
      <c r="C749" s="1245"/>
      <c r="D749" s="1245"/>
      <c r="E749" s="1245"/>
      <c r="F749" s="1245"/>
      <c r="G749" s="1245"/>
      <c r="H749" s="1245"/>
      <c r="I749" s="1245"/>
      <c r="J749" s="1245"/>
      <c r="K749" s="1245"/>
      <c r="L749" s="1245"/>
      <c r="M749" s="1245"/>
      <c r="N749" s="1245"/>
      <c r="O749" s="1245"/>
      <c r="P749" s="1245"/>
      <c r="Q749" s="1245"/>
      <c r="R749" s="1245"/>
      <c r="S749" s="1245"/>
      <c r="T749" s="1245"/>
      <c r="U749" s="1245"/>
      <c r="V749" s="1245"/>
      <c r="W749" s="1245"/>
      <c r="X749" s="1245"/>
      <c r="Y749" s="1245"/>
      <c r="Z749" s="1245"/>
      <c r="AA749" s="1245"/>
      <c r="AB749" s="1245"/>
      <c r="AC749" s="1245"/>
      <c r="AD749" s="1245"/>
      <c r="AE749" s="1245"/>
      <c r="AF749" s="1245"/>
      <c r="AG749" s="1245"/>
      <c r="AH749" s="1245"/>
      <c r="AI749" s="1245"/>
    </row>
    <row r="750" spans="1:36" s="340" customFormat="1">
      <c r="A750" s="379"/>
      <c r="B750" s="1245"/>
      <c r="C750" s="1245"/>
      <c r="D750" s="1245"/>
      <c r="E750" s="1245"/>
      <c r="F750" s="1245"/>
      <c r="G750" s="1245"/>
      <c r="H750" s="1245"/>
      <c r="I750" s="1245"/>
      <c r="J750" s="1245"/>
      <c r="K750" s="1245"/>
      <c r="L750" s="1245"/>
      <c r="M750" s="1245"/>
      <c r="N750" s="1245"/>
      <c r="O750" s="1245"/>
      <c r="P750" s="1245"/>
      <c r="Q750" s="1245"/>
      <c r="R750" s="1245"/>
      <c r="S750" s="1245"/>
      <c r="T750" s="1245"/>
      <c r="U750" s="1245"/>
      <c r="V750" s="1245"/>
      <c r="W750" s="1245"/>
      <c r="X750" s="1245"/>
      <c r="Y750" s="1245"/>
      <c r="Z750" s="1245"/>
      <c r="AA750" s="1245"/>
      <c r="AB750" s="1245"/>
      <c r="AC750" s="1245"/>
      <c r="AD750" s="1245"/>
      <c r="AE750" s="1245"/>
      <c r="AF750" s="1245"/>
      <c r="AG750" s="1245"/>
      <c r="AH750" s="1245"/>
      <c r="AI750" s="1245"/>
      <c r="AJ750" s="348"/>
    </row>
    <row r="751" spans="1:36" s="340" customFormat="1">
      <c r="A751" s="379"/>
      <c r="B751" s="380"/>
      <c r="C751" s="380"/>
      <c r="D751" s="380"/>
      <c r="E751" s="380"/>
      <c r="F751" s="380"/>
      <c r="G751" s="380"/>
      <c r="H751" s="380"/>
      <c r="I751" s="380"/>
      <c r="J751" s="380"/>
      <c r="K751" s="380"/>
      <c r="L751" s="380"/>
      <c r="M751" s="380"/>
      <c r="N751" s="380"/>
      <c r="O751" s="380"/>
      <c r="P751" s="380"/>
      <c r="Q751" s="380"/>
      <c r="R751" s="380"/>
      <c r="S751" s="380"/>
      <c r="T751" s="380"/>
      <c r="U751" s="380"/>
      <c r="V751" s="380"/>
      <c r="W751" s="380"/>
      <c r="X751" s="380"/>
      <c r="Y751" s="380"/>
      <c r="Z751" s="380"/>
      <c r="AA751" s="380"/>
      <c r="AB751" s="380"/>
      <c r="AC751" s="380"/>
      <c r="AD751" s="380"/>
      <c r="AE751" s="380"/>
      <c r="AF751" s="380"/>
      <c r="AG751" s="380"/>
      <c r="AH751" s="380"/>
      <c r="AI751" s="380"/>
    </row>
    <row r="752" spans="1:36" s="340" customFormat="1">
      <c r="A752" s="379"/>
      <c r="B752" s="380" t="s">
        <v>1078</v>
      </c>
      <c r="C752" s="380"/>
      <c r="D752" s="380"/>
      <c r="E752" s="380"/>
      <c r="F752" s="380"/>
      <c r="G752" s="380"/>
      <c r="H752" s="380"/>
      <c r="I752" s="380"/>
      <c r="J752" s="380"/>
      <c r="K752" s="380"/>
      <c r="L752" s="380"/>
      <c r="M752" s="380"/>
      <c r="N752" s="380"/>
      <c r="O752" s="380"/>
      <c r="P752" s="380"/>
      <c r="Q752" s="380"/>
      <c r="R752" s="380"/>
      <c r="S752" s="380"/>
      <c r="T752" s="380"/>
      <c r="U752" s="380"/>
      <c r="V752" s="380"/>
      <c r="W752" s="380"/>
      <c r="X752" s="380"/>
      <c r="Y752" s="380"/>
      <c r="Z752" s="380"/>
      <c r="AA752" s="380"/>
      <c r="AB752" s="380"/>
      <c r="AC752" s="380"/>
      <c r="AD752" s="380"/>
      <c r="AE752" s="380"/>
      <c r="AF752" s="380"/>
      <c r="AG752" s="380"/>
      <c r="AH752" s="380"/>
      <c r="AI752" s="380"/>
    </row>
    <row r="753" spans="1:36" s="340" customFormat="1">
      <c r="A753" s="379"/>
      <c r="B753" s="381"/>
      <c r="C753" s="381"/>
      <c r="D753" s="381"/>
      <c r="E753" s="381"/>
      <c r="F753" s="381"/>
      <c r="G753" s="381"/>
      <c r="H753" s="381"/>
      <c r="I753" s="381"/>
      <c r="J753" s="381"/>
      <c r="K753" s="381"/>
      <c r="L753" s="381"/>
      <c r="M753" s="381"/>
      <c r="N753" s="381"/>
      <c r="O753" s="381"/>
      <c r="P753" s="381"/>
      <c r="Q753" s="381"/>
      <c r="R753" s="381"/>
      <c r="S753" s="381"/>
      <c r="T753" s="381"/>
      <c r="U753" s="381"/>
      <c r="V753" s="381"/>
      <c r="W753" s="381"/>
      <c r="X753" s="381"/>
      <c r="Y753" s="381"/>
      <c r="Z753" s="381"/>
      <c r="AA753" s="381"/>
      <c r="AB753" s="381"/>
      <c r="AC753" s="381"/>
      <c r="AD753" s="381"/>
      <c r="AE753" s="381"/>
      <c r="AF753" s="381"/>
      <c r="AG753" s="381"/>
      <c r="AH753" s="381"/>
      <c r="AI753" s="381"/>
    </row>
    <row r="754" spans="1:36" s="340" customFormat="1">
      <c r="A754" s="379"/>
      <c r="B754" s="381"/>
      <c r="C754" s="381"/>
      <c r="D754" s="381"/>
      <c r="E754" s="381"/>
      <c r="F754" s="381"/>
      <c r="G754" s="381"/>
      <c r="H754" s="381"/>
      <c r="I754" s="381"/>
      <c r="J754" s="381"/>
      <c r="K754" s="381"/>
      <c r="L754" s="381"/>
      <c r="M754" s="381"/>
      <c r="N754" s="381"/>
      <c r="O754" s="381"/>
      <c r="P754" s="381"/>
      <c r="Q754" s="381"/>
      <c r="R754" s="381"/>
      <c r="S754" s="381"/>
      <c r="T754" s="381"/>
      <c r="U754" s="381"/>
      <c r="V754" s="381"/>
      <c r="W754" s="381"/>
      <c r="X754" s="381"/>
      <c r="Y754" s="381"/>
      <c r="Z754" s="381"/>
      <c r="AA754" s="381"/>
      <c r="AB754" s="381"/>
      <c r="AC754" s="381"/>
      <c r="AD754" s="381"/>
      <c r="AE754" s="381"/>
      <c r="AF754" s="381"/>
      <c r="AG754" s="381"/>
      <c r="AH754" s="381"/>
      <c r="AI754" s="381"/>
    </row>
    <row r="755" spans="1:36" s="340" customFormat="1">
      <c r="A755" s="379"/>
      <c r="B755" s="1246" t="s">
        <v>1651</v>
      </c>
      <c r="C755" s="1246"/>
      <c r="D755" s="1246"/>
      <c r="E755" s="1246"/>
      <c r="F755" s="1246"/>
      <c r="G755" s="1246"/>
      <c r="H755" s="1246"/>
      <c r="I755" s="1246"/>
      <c r="J755" s="1246"/>
      <c r="K755" s="1246"/>
      <c r="L755" s="1246"/>
      <c r="M755" s="1246"/>
      <c r="N755" s="1246"/>
      <c r="O755" s="1246"/>
      <c r="P755" s="1246"/>
      <c r="Q755" s="1246"/>
      <c r="R755" s="1246"/>
      <c r="S755" s="1246"/>
      <c r="T755" s="1246"/>
      <c r="U755" s="1246"/>
      <c r="V755" s="1246"/>
      <c r="W755" s="1246"/>
      <c r="X755" s="1246"/>
      <c r="Y755" s="1246"/>
      <c r="Z755" s="1246"/>
      <c r="AA755" s="1246"/>
      <c r="AB755" s="1246"/>
      <c r="AC755" s="1246"/>
      <c r="AD755" s="1246"/>
      <c r="AE755" s="1246"/>
      <c r="AF755" s="1246"/>
      <c r="AG755" s="1246"/>
      <c r="AH755" s="1246"/>
      <c r="AI755" s="1246"/>
    </row>
    <row r="756" spans="1:36" s="340" customFormat="1" ht="26.25" customHeight="1">
      <c r="A756" s="379"/>
      <c r="B756" s="1245" t="s">
        <v>1646</v>
      </c>
      <c r="C756" s="1245"/>
      <c r="D756" s="1245"/>
      <c r="E756" s="1245"/>
      <c r="F756" s="1245"/>
      <c r="G756" s="1245"/>
      <c r="H756" s="1245"/>
      <c r="I756" s="1245"/>
      <c r="J756" s="1245"/>
      <c r="K756" s="1245"/>
      <c r="L756" s="1245"/>
      <c r="M756" s="1245"/>
      <c r="N756" s="1245"/>
      <c r="O756" s="1245"/>
      <c r="P756" s="1245"/>
      <c r="Q756" s="1245"/>
      <c r="R756" s="1245"/>
      <c r="S756" s="1245"/>
      <c r="T756" s="1245"/>
      <c r="U756" s="1245"/>
      <c r="V756" s="1245"/>
      <c r="W756" s="1245"/>
      <c r="X756" s="1245"/>
      <c r="Y756" s="1245"/>
      <c r="Z756" s="1245"/>
      <c r="AA756" s="1245"/>
      <c r="AB756" s="1245"/>
      <c r="AC756" s="1245"/>
      <c r="AD756" s="1245"/>
      <c r="AE756" s="1245"/>
      <c r="AF756" s="1245"/>
      <c r="AG756" s="1245"/>
      <c r="AH756" s="1245"/>
      <c r="AI756" s="392"/>
    </row>
    <row r="757" spans="1:36">
      <c r="A757" s="240"/>
      <c r="B757" s="240"/>
      <c r="C757" s="240"/>
      <c r="D757" s="240"/>
      <c r="E757" s="240"/>
      <c r="F757" s="240"/>
      <c r="G757" s="240"/>
      <c r="H757" s="240"/>
      <c r="I757" s="240"/>
      <c r="J757" s="240"/>
      <c r="K757" s="240"/>
      <c r="L757" s="240"/>
      <c r="M757" s="240"/>
      <c r="N757" s="240"/>
      <c r="O757" s="240"/>
      <c r="P757" s="240"/>
      <c r="Q757" s="240"/>
      <c r="R757" s="240"/>
      <c r="S757" s="240"/>
      <c r="T757" s="240"/>
      <c r="U757" s="240"/>
      <c r="V757" s="240"/>
      <c r="W757" s="240"/>
      <c r="X757" s="240"/>
      <c r="Y757" s="240"/>
      <c r="Z757" s="240"/>
      <c r="AA757" s="240"/>
      <c r="AB757" s="240"/>
      <c r="AC757" s="240"/>
      <c r="AD757" s="240"/>
      <c r="AE757" s="240"/>
      <c r="AF757" s="240"/>
      <c r="AG757" s="240"/>
      <c r="AH757" s="240"/>
    </row>
    <row r="758" spans="1:36">
      <c r="A758" s="241" t="s">
        <v>816</v>
      </c>
      <c r="B758" s="241"/>
      <c r="C758" s="241"/>
      <c r="D758" s="241" t="s">
        <v>1081</v>
      </c>
      <c r="E758" s="241"/>
      <c r="F758" s="241"/>
      <c r="G758" s="241"/>
      <c r="H758" s="240"/>
      <c r="I758" s="240"/>
      <c r="J758" s="240"/>
      <c r="K758" s="240"/>
      <c r="L758" s="240"/>
      <c r="M758" s="240"/>
      <c r="N758" s="240"/>
      <c r="O758" s="240"/>
      <c r="P758" s="240"/>
      <c r="Q758" s="240"/>
      <c r="R758" s="240"/>
      <c r="S758" s="240"/>
      <c r="T758" s="240"/>
      <c r="U758" s="240"/>
      <c r="V758" s="240"/>
      <c r="W758" s="240"/>
      <c r="X758" s="240"/>
      <c r="Y758" s="240"/>
      <c r="Z758" s="240"/>
      <c r="AA758" s="240"/>
      <c r="AB758" s="240"/>
      <c r="AC758" s="240"/>
      <c r="AD758" s="240"/>
      <c r="AE758" s="240"/>
      <c r="AF758" s="240"/>
      <c r="AG758" s="240"/>
      <c r="AH758" s="240"/>
    </row>
    <row r="759" spans="1:36">
      <c r="A759" s="240"/>
      <c r="B759" s="240"/>
      <c r="C759" s="240"/>
      <c r="D759" s="240"/>
      <c r="E759" s="240"/>
      <c r="F759" s="240"/>
      <c r="G759" s="240"/>
      <c r="H759" s="240"/>
      <c r="I759" s="240"/>
      <c r="J759" s="240"/>
      <c r="K759" s="240"/>
      <c r="L759" s="240"/>
      <c r="M759" s="240"/>
      <c r="N759" s="240"/>
      <c r="O759" s="240"/>
      <c r="P759" s="240"/>
      <c r="Q759" s="240"/>
      <c r="R759" s="240"/>
      <c r="S759" s="240"/>
      <c r="T759" s="240"/>
      <c r="U759" s="240"/>
      <c r="V759" s="240"/>
      <c r="W759" s="240"/>
      <c r="X759" s="240"/>
      <c r="Y759" s="240"/>
      <c r="Z759" s="240"/>
      <c r="AA759" s="240"/>
      <c r="AB759" s="240"/>
      <c r="AC759" s="240"/>
      <c r="AD759" s="240"/>
      <c r="AE759" s="240"/>
      <c r="AF759" s="240"/>
      <c r="AG759" s="240"/>
      <c r="AH759" s="240"/>
    </row>
    <row r="760" spans="1:36">
      <c r="A760" s="240" t="s">
        <v>1082</v>
      </c>
      <c r="B760" s="240"/>
      <c r="C760" s="240"/>
      <c r="D760" s="240"/>
      <c r="E760" s="240"/>
      <c r="F760" s="240"/>
      <c r="G760" s="240"/>
      <c r="H760" s="240"/>
      <c r="I760" s="240"/>
      <c r="J760" s="240"/>
      <c r="K760" s="240"/>
      <c r="L760" s="240"/>
      <c r="M760" s="240"/>
      <c r="N760" s="240"/>
      <c r="O760" s="240"/>
      <c r="P760" s="240"/>
      <c r="Q760" s="240"/>
      <c r="R760" s="240"/>
      <c r="S760" s="240"/>
      <c r="T760" s="240"/>
      <c r="U760" s="240"/>
      <c r="V760" s="240"/>
      <c r="W760" s="240"/>
      <c r="X760" s="240"/>
      <c r="Y760" s="240"/>
      <c r="Z760" s="240"/>
      <c r="AA760" s="240"/>
      <c r="AB760" s="240"/>
      <c r="AC760" s="240"/>
      <c r="AD760" s="240"/>
      <c r="AE760" s="240"/>
      <c r="AF760" s="240"/>
      <c r="AG760" s="240"/>
      <c r="AH760" s="240"/>
    </row>
    <row r="761" spans="1:36">
      <c r="A761" s="240"/>
      <c r="B761" s="240"/>
      <c r="C761" s="240"/>
      <c r="D761" s="240"/>
      <c r="E761" s="240"/>
      <c r="F761" s="240"/>
      <c r="G761" s="240"/>
      <c r="H761" s="240"/>
      <c r="I761" s="240"/>
      <c r="J761" s="240"/>
      <c r="K761" s="240"/>
      <c r="L761" s="240"/>
      <c r="M761" s="240"/>
      <c r="N761" s="240"/>
      <c r="O761" s="240"/>
      <c r="P761" s="240"/>
      <c r="Q761" s="240"/>
      <c r="R761" s="240"/>
      <c r="S761" s="240"/>
      <c r="T761" s="240"/>
      <c r="U761" s="240"/>
      <c r="V761" s="240"/>
      <c r="W761" s="240"/>
      <c r="X761" s="240"/>
      <c r="Y761" s="240"/>
      <c r="Z761" s="240"/>
      <c r="AA761" s="240"/>
      <c r="AB761" s="240"/>
      <c r="AC761" s="240"/>
      <c r="AD761" s="240"/>
      <c r="AE761" s="240"/>
      <c r="AF761" s="240"/>
      <c r="AG761" s="240"/>
      <c r="AH761" s="240"/>
    </row>
    <row r="762" spans="1:36">
      <c r="A762" s="1231" t="s">
        <v>826</v>
      </c>
      <c r="B762" s="1232"/>
      <c r="C762" s="1232"/>
      <c r="D762" s="1232"/>
      <c r="E762" s="1232"/>
      <c r="F762" s="1232"/>
      <c r="G762" s="1232"/>
      <c r="H762" s="1232"/>
      <c r="I762" s="1233"/>
      <c r="J762" s="942" t="s">
        <v>519</v>
      </c>
      <c r="K762" s="943"/>
      <c r="L762" s="943"/>
      <c r="M762" s="943"/>
      <c r="N762" s="943"/>
      <c r="O762" s="943"/>
      <c r="P762" s="943"/>
      <c r="Q762" s="943"/>
      <c r="R762" s="943"/>
      <c r="S762" s="943"/>
      <c r="T762" s="943"/>
      <c r="U762" s="943"/>
      <c r="V762" s="943"/>
      <c r="W762" s="943"/>
      <c r="X762" s="943"/>
      <c r="Y762" s="943"/>
      <c r="Z762" s="943"/>
      <c r="AA762" s="943"/>
      <c r="AB762" s="943"/>
      <c r="AC762" s="943"/>
      <c r="AD762" s="943"/>
      <c r="AE762" s="943"/>
      <c r="AF762" s="943"/>
      <c r="AG762" s="943"/>
      <c r="AH762" s="944"/>
    </row>
    <row r="763" spans="1:36">
      <c r="A763" s="1234"/>
      <c r="B763" s="1235"/>
      <c r="C763" s="1235"/>
      <c r="D763" s="1235"/>
      <c r="E763" s="1235"/>
      <c r="F763" s="1235"/>
      <c r="G763" s="1235"/>
      <c r="H763" s="1235"/>
      <c r="I763" s="1236"/>
      <c r="J763" s="1049" t="s">
        <v>897</v>
      </c>
      <c r="K763" s="1050"/>
      <c r="L763" s="1050"/>
      <c r="M763" s="1050"/>
      <c r="N763" s="1051"/>
      <c r="O763" s="1049" t="s">
        <v>1083</v>
      </c>
      <c r="P763" s="1050"/>
      <c r="Q763" s="1050"/>
      <c r="R763" s="1050"/>
      <c r="S763" s="1051"/>
      <c r="T763" s="1049" t="s">
        <v>1084</v>
      </c>
      <c r="U763" s="1050"/>
      <c r="V763" s="1050"/>
      <c r="W763" s="1050"/>
      <c r="X763" s="1051"/>
      <c r="Y763" s="1049" t="s">
        <v>1085</v>
      </c>
      <c r="Z763" s="1050"/>
      <c r="AA763" s="1050"/>
      <c r="AB763" s="1050"/>
      <c r="AC763" s="1051"/>
      <c r="AD763" s="1049" t="s">
        <v>901</v>
      </c>
      <c r="AE763" s="1050"/>
      <c r="AF763" s="1050"/>
      <c r="AG763" s="1050"/>
      <c r="AH763" s="1051"/>
    </row>
    <row r="764" spans="1:36">
      <c r="A764" s="1237"/>
      <c r="B764" s="1238"/>
      <c r="C764" s="1238"/>
      <c r="D764" s="1238"/>
      <c r="E764" s="1238"/>
      <c r="F764" s="1238"/>
      <c r="G764" s="1238"/>
      <c r="H764" s="1238"/>
      <c r="I764" s="1239"/>
      <c r="J764" s="1052"/>
      <c r="K764" s="1053"/>
      <c r="L764" s="1053"/>
      <c r="M764" s="1053"/>
      <c r="N764" s="1054"/>
      <c r="O764" s="1052"/>
      <c r="P764" s="1053"/>
      <c r="Q764" s="1053"/>
      <c r="R764" s="1053"/>
      <c r="S764" s="1054"/>
      <c r="T764" s="1052"/>
      <c r="U764" s="1053"/>
      <c r="V764" s="1053"/>
      <c r="W764" s="1053"/>
      <c r="X764" s="1054"/>
      <c r="Y764" s="1052"/>
      <c r="Z764" s="1053"/>
      <c r="AA764" s="1053"/>
      <c r="AB764" s="1053"/>
      <c r="AC764" s="1054"/>
      <c r="AD764" s="1052"/>
      <c r="AE764" s="1053"/>
      <c r="AF764" s="1053"/>
      <c r="AG764" s="1053"/>
      <c r="AH764" s="1054"/>
    </row>
    <row r="765" spans="1:36">
      <c r="A765" s="942" t="s">
        <v>454</v>
      </c>
      <c r="B765" s="943"/>
      <c r="C765" s="943"/>
      <c r="D765" s="943"/>
      <c r="E765" s="943"/>
      <c r="F765" s="943"/>
      <c r="G765" s="943"/>
      <c r="H765" s="943"/>
      <c r="I765" s="944"/>
      <c r="J765" s="942" t="s">
        <v>455</v>
      </c>
      <c r="K765" s="943"/>
      <c r="L765" s="943"/>
      <c r="M765" s="943"/>
      <c r="N765" s="944"/>
      <c r="O765" s="942" t="s">
        <v>456</v>
      </c>
      <c r="P765" s="943"/>
      <c r="Q765" s="943"/>
      <c r="R765" s="943"/>
      <c r="S765" s="944"/>
      <c r="T765" s="942" t="s">
        <v>890</v>
      </c>
      <c r="U765" s="943"/>
      <c r="V765" s="943"/>
      <c r="W765" s="943"/>
      <c r="X765" s="944"/>
      <c r="Y765" s="942" t="s">
        <v>891</v>
      </c>
      <c r="Z765" s="943"/>
      <c r="AA765" s="943"/>
      <c r="AB765" s="943"/>
      <c r="AC765" s="944"/>
      <c r="AD765" s="942" t="s">
        <v>892</v>
      </c>
      <c r="AE765" s="943"/>
      <c r="AF765" s="943"/>
      <c r="AG765" s="943"/>
      <c r="AH765" s="944"/>
    </row>
    <row r="766" spans="1:36">
      <c r="A766" s="1000" t="s">
        <v>1086</v>
      </c>
      <c r="B766" s="1001"/>
      <c r="C766" s="1001"/>
      <c r="D766" s="1001"/>
      <c r="E766" s="1001"/>
      <c r="F766" s="1001"/>
      <c r="G766" s="1001"/>
      <c r="H766" s="1001"/>
      <c r="I766" s="1002"/>
      <c r="J766" s="876">
        <f>SUM(J767:N771)</f>
        <v>0</v>
      </c>
      <c r="K766" s="877"/>
      <c r="L766" s="877"/>
      <c r="M766" s="877"/>
      <c r="N766" s="878"/>
      <c r="O766" s="876">
        <f>SUM(O767:S771)</f>
        <v>0</v>
      </c>
      <c r="P766" s="877"/>
      <c r="Q766" s="877"/>
      <c r="R766" s="877"/>
      <c r="S766" s="878"/>
      <c r="T766" s="876">
        <f>SUM(T767:X771)</f>
        <v>0</v>
      </c>
      <c r="U766" s="877"/>
      <c r="V766" s="877"/>
      <c r="W766" s="877"/>
      <c r="X766" s="878"/>
      <c r="Y766" s="876">
        <f>SUM(Y767:AC771)</f>
        <v>0</v>
      </c>
      <c r="Z766" s="877"/>
      <c r="AA766" s="877"/>
      <c r="AB766" s="877"/>
      <c r="AC766" s="878"/>
      <c r="AD766" s="876">
        <f>SUM(AD767:AH771)</f>
        <v>0</v>
      </c>
      <c r="AE766" s="877"/>
      <c r="AF766" s="877"/>
      <c r="AG766" s="877"/>
      <c r="AH766" s="878"/>
      <c r="AI766" s="228" t="str">
        <f>IF(ROUND(J766-[1]P!E42,0)=0,"","CHYBA")</f>
        <v/>
      </c>
      <c r="AJ766" s="243"/>
    </row>
    <row r="767" spans="1:36">
      <c r="A767" s="1000"/>
      <c r="B767" s="1001"/>
      <c r="C767" s="1001"/>
      <c r="D767" s="1001"/>
      <c r="E767" s="1001"/>
      <c r="F767" s="1001"/>
      <c r="G767" s="1001"/>
      <c r="H767" s="1001"/>
      <c r="I767" s="1002"/>
      <c r="J767" s="1003"/>
      <c r="K767" s="1004"/>
      <c r="L767" s="1004"/>
      <c r="M767" s="1004"/>
      <c r="N767" s="1005"/>
      <c r="O767" s="1003"/>
      <c r="P767" s="1004"/>
      <c r="Q767" s="1004"/>
      <c r="R767" s="1004"/>
      <c r="S767" s="1005"/>
      <c r="T767" s="1003"/>
      <c r="U767" s="1004"/>
      <c r="V767" s="1004"/>
      <c r="W767" s="1004"/>
      <c r="X767" s="1005"/>
      <c r="Y767" s="876"/>
      <c r="Z767" s="877"/>
      <c r="AA767" s="877"/>
      <c r="AB767" s="877"/>
      <c r="AC767" s="878"/>
      <c r="AD767" s="876">
        <f>J767+O767+T767+Y767</f>
        <v>0</v>
      </c>
      <c r="AE767" s="877"/>
      <c r="AF767" s="877"/>
      <c r="AG767" s="877"/>
      <c r="AH767" s="878"/>
      <c r="AI767" s="229" t="str">
        <f>IF(ROUND(AD766-[1]P!D42,0)=0,"","CHYBA")</f>
        <v/>
      </c>
      <c r="AJ767" s="243"/>
    </row>
    <row r="768" spans="1:36">
      <c r="A768" s="1000"/>
      <c r="B768" s="1001"/>
      <c r="C768" s="1001"/>
      <c r="D768" s="1001"/>
      <c r="E768" s="1001"/>
      <c r="F768" s="1001"/>
      <c r="G768" s="1001"/>
      <c r="H768" s="1001"/>
      <c r="I768" s="1002"/>
      <c r="J768" s="876"/>
      <c r="K768" s="877"/>
      <c r="L768" s="877"/>
      <c r="M768" s="877"/>
      <c r="N768" s="878"/>
      <c r="O768" s="876"/>
      <c r="P768" s="877"/>
      <c r="Q768" s="877"/>
      <c r="R768" s="877"/>
      <c r="S768" s="878"/>
      <c r="T768" s="876"/>
      <c r="U768" s="877"/>
      <c r="V768" s="877"/>
      <c r="W768" s="877"/>
      <c r="X768" s="878"/>
      <c r="Y768" s="876"/>
      <c r="Z768" s="877"/>
      <c r="AA768" s="877"/>
      <c r="AB768" s="877"/>
      <c r="AC768" s="878"/>
      <c r="AD768" s="876">
        <f>J768+O768+T768+Y768</f>
        <v>0</v>
      </c>
      <c r="AE768" s="877"/>
      <c r="AF768" s="877"/>
      <c r="AG768" s="877"/>
      <c r="AH768" s="878"/>
    </row>
    <row r="769" spans="1:36">
      <c r="A769" s="1000"/>
      <c r="B769" s="1001"/>
      <c r="C769" s="1001"/>
      <c r="D769" s="1001"/>
      <c r="E769" s="1001"/>
      <c r="F769" s="1001"/>
      <c r="G769" s="1001"/>
      <c r="H769" s="1001"/>
      <c r="I769" s="1002"/>
      <c r="J769" s="876"/>
      <c r="K769" s="877"/>
      <c r="L769" s="877"/>
      <c r="M769" s="877"/>
      <c r="N769" s="878"/>
      <c r="O769" s="876"/>
      <c r="P769" s="877"/>
      <c r="Q769" s="877"/>
      <c r="R769" s="877"/>
      <c r="S769" s="878"/>
      <c r="T769" s="876"/>
      <c r="U769" s="877"/>
      <c r="V769" s="877"/>
      <c r="W769" s="877"/>
      <c r="X769" s="878"/>
      <c r="Y769" s="876"/>
      <c r="Z769" s="877"/>
      <c r="AA769" s="877"/>
      <c r="AB769" s="877"/>
      <c r="AC769" s="878"/>
      <c r="AD769" s="876">
        <f>J769+O769+T769+Y769</f>
        <v>0</v>
      </c>
      <c r="AE769" s="877"/>
      <c r="AF769" s="877"/>
      <c r="AG769" s="877"/>
      <c r="AH769" s="878"/>
    </row>
    <row r="770" spans="1:36">
      <c r="A770" s="1000"/>
      <c r="B770" s="1001"/>
      <c r="C770" s="1001"/>
      <c r="D770" s="1001"/>
      <c r="E770" s="1001"/>
      <c r="F770" s="1001"/>
      <c r="G770" s="1001"/>
      <c r="H770" s="1001"/>
      <c r="I770" s="1002"/>
      <c r="J770" s="876"/>
      <c r="K770" s="877"/>
      <c r="L770" s="877"/>
      <c r="M770" s="877"/>
      <c r="N770" s="878"/>
      <c r="O770" s="876"/>
      <c r="P770" s="877"/>
      <c r="Q770" s="877"/>
      <c r="R770" s="877"/>
      <c r="S770" s="878"/>
      <c r="T770" s="876"/>
      <c r="U770" s="877"/>
      <c r="V770" s="877"/>
      <c r="W770" s="877"/>
      <c r="X770" s="878"/>
      <c r="Y770" s="876"/>
      <c r="Z770" s="877"/>
      <c r="AA770" s="877"/>
      <c r="AB770" s="877"/>
      <c r="AC770" s="878"/>
      <c r="AD770" s="876">
        <f>J770+O770+T770+Y770</f>
        <v>0</v>
      </c>
      <c r="AE770" s="877"/>
      <c r="AF770" s="877"/>
      <c r="AG770" s="877"/>
      <c r="AH770" s="878"/>
    </row>
    <row r="771" spans="1:36">
      <c r="A771" s="1000"/>
      <c r="B771" s="1001"/>
      <c r="C771" s="1001"/>
      <c r="D771" s="1001"/>
      <c r="E771" s="1001"/>
      <c r="F771" s="1001"/>
      <c r="G771" s="1001"/>
      <c r="H771" s="1001"/>
      <c r="I771" s="1002"/>
      <c r="J771" s="876"/>
      <c r="K771" s="877"/>
      <c r="L771" s="877"/>
      <c r="M771" s="877"/>
      <c r="N771" s="878"/>
      <c r="O771" s="876"/>
      <c r="P771" s="877"/>
      <c r="Q771" s="877"/>
      <c r="R771" s="877"/>
      <c r="S771" s="878"/>
      <c r="T771" s="876"/>
      <c r="U771" s="877"/>
      <c r="V771" s="877"/>
      <c r="W771" s="877"/>
      <c r="X771" s="878"/>
      <c r="Y771" s="876"/>
      <c r="Z771" s="877"/>
      <c r="AA771" s="877"/>
      <c r="AB771" s="877"/>
      <c r="AC771" s="878"/>
      <c r="AD771" s="876">
        <f>J771+O771+T771+Y771</f>
        <v>0</v>
      </c>
      <c r="AE771" s="877"/>
      <c r="AF771" s="877"/>
      <c r="AG771" s="877"/>
      <c r="AH771" s="878"/>
    </row>
    <row r="772" spans="1:36">
      <c r="A772" s="1000" t="s">
        <v>1087</v>
      </c>
      <c r="B772" s="1001"/>
      <c r="C772" s="1001"/>
      <c r="D772" s="1001"/>
      <c r="E772" s="1001"/>
      <c r="F772" s="1001"/>
      <c r="G772" s="1001"/>
      <c r="H772" s="1001"/>
      <c r="I772" s="1002"/>
      <c r="J772" s="876">
        <f>SUM(J773:N777)</f>
        <v>5500</v>
      </c>
      <c r="K772" s="877"/>
      <c r="L772" s="877"/>
      <c r="M772" s="877"/>
      <c r="N772" s="878"/>
      <c r="O772" s="876">
        <f>SUM(O773:S777)</f>
        <v>4800</v>
      </c>
      <c r="P772" s="877"/>
      <c r="Q772" s="877"/>
      <c r="R772" s="877"/>
      <c r="S772" s="878"/>
      <c r="T772" s="1240">
        <f>SUM(T773:X777)</f>
        <v>-5031</v>
      </c>
      <c r="U772" s="1241"/>
      <c r="V772" s="1241"/>
      <c r="W772" s="1241"/>
      <c r="X772" s="1242"/>
      <c r="Y772" s="1240">
        <f>SUM(Y773:AC777)</f>
        <v>-469</v>
      </c>
      <c r="Z772" s="1241"/>
      <c r="AA772" s="1241"/>
      <c r="AB772" s="1241"/>
      <c r="AC772" s="1242"/>
      <c r="AD772" s="876">
        <f>SUM(AD773:AH777)</f>
        <v>4800</v>
      </c>
      <c r="AE772" s="877"/>
      <c r="AF772" s="877"/>
      <c r="AG772" s="877"/>
      <c r="AH772" s="878"/>
      <c r="AI772" s="228" t="str">
        <f>IF(ROUND(J772-[1]P!E61,0)=0,"","CHYBA")</f>
        <v/>
      </c>
      <c r="AJ772" s="243"/>
    </row>
    <row r="773" spans="1:36">
      <c r="A773" s="942" t="s">
        <v>1623</v>
      </c>
      <c r="B773" s="943"/>
      <c r="C773" s="943"/>
      <c r="D773" s="943"/>
      <c r="E773" s="943"/>
      <c r="F773" s="943"/>
      <c r="G773" s="943"/>
      <c r="H773" s="943"/>
      <c r="I773" s="944"/>
      <c r="J773" s="876">
        <v>5500</v>
      </c>
      <c r="K773" s="877"/>
      <c r="L773" s="877"/>
      <c r="M773" s="877"/>
      <c r="N773" s="878"/>
      <c r="O773" s="876">
        <v>4800</v>
      </c>
      <c r="P773" s="877"/>
      <c r="Q773" s="877"/>
      <c r="R773" s="877"/>
      <c r="S773" s="878"/>
      <c r="T773" s="1240">
        <v>-5031</v>
      </c>
      <c r="U773" s="1241"/>
      <c r="V773" s="1241"/>
      <c r="W773" s="1241"/>
      <c r="X773" s="1242"/>
      <c r="Y773" s="1240">
        <v>-469</v>
      </c>
      <c r="Z773" s="1241"/>
      <c r="AA773" s="1241"/>
      <c r="AB773" s="1241"/>
      <c r="AC773" s="1242"/>
      <c r="AD773" s="876">
        <f>J773+O773+T773+Y773</f>
        <v>4800</v>
      </c>
      <c r="AE773" s="877"/>
      <c r="AF773" s="877"/>
      <c r="AG773" s="877"/>
      <c r="AH773" s="878"/>
      <c r="AI773" s="228" t="str">
        <f>IF(ROUND(AD772-[1]P!D61,0)=0,"","CHYBA")</f>
        <v/>
      </c>
      <c r="AJ773" s="243"/>
    </row>
    <row r="774" spans="1:36">
      <c r="A774" s="942"/>
      <c r="B774" s="943"/>
      <c r="C774" s="943"/>
      <c r="D774" s="943"/>
      <c r="E774" s="943"/>
      <c r="F774" s="943"/>
      <c r="G774" s="943"/>
      <c r="H774" s="943"/>
      <c r="I774" s="944"/>
      <c r="J774" s="876"/>
      <c r="K774" s="877"/>
      <c r="L774" s="877"/>
      <c r="M774" s="877"/>
      <c r="N774" s="878"/>
      <c r="O774" s="876"/>
      <c r="P774" s="877"/>
      <c r="Q774" s="877"/>
      <c r="R774" s="877"/>
      <c r="S774" s="878"/>
      <c r="T774" s="876"/>
      <c r="U774" s="877"/>
      <c r="V774" s="877"/>
      <c r="W774" s="877"/>
      <c r="X774" s="878"/>
      <c r="Y774" s="876"/>
      <c r="Z774" s="877"/>
      <c r="AA774" s="877"/>
      <c r="AB774" s="877"/>
      <c r="AC774" s="878"/>
      <c r="AD774" s="876">
        <f>J774+O774+T774+Y774</f>
        <v>0</v>
      </c>
      <c r="AE774" s="877"/>
      <c r="AF774" s="877"/>
      <c r="AG774" s="877"/>
      <c r="AH774" s="878"/>
    </row>
    <row r="775" spans="1:36">
      <c r="A775" s="942"/>
      <c r="B775" s="943"/>
      <c r="C775" s="943"/>
      <c r="D775" s="943"/>
      <c r="E775" s="943"/>
      <c r="F775" s="943"/>
      <c r="G775" s="943"/>
      <c r="H775" s="943"/>
      <c r="I775" s="944"/>
      <c r="J775" s="876"/>
      <c r="K775" s="877"/>
      <c r="L775" s="877"/>
      <c r="M775" s="877"/>
      <c r="N775" s="878"/>
      <c r="O775" s="876"/>
      <c r="P775" s="877"/>
      <c r="Q775" s="877"/>
      <c r="R775" s="877"/>
      <c r="S775" s="878"/>
      <c r="T775" s="876"/>
      <c r="U775" s="877"/>
      <c r="V775" s="877"/>
      <c r="W775" s="877"/>
      <c r="X775" s="878"/>
      <c r="Y775" s="876"/>
      <c r="Z775" s="877"/>
      <c r="AA775" s="877"/>
      <c r="AB775" s="877"/>
      <c r="AC775" s="878"/>
      <c r="AD775" s="876">
        <f>J775+O775+T775+Y775</f>
        <v>0</v>
      </c>
      <c r="AE775" s="877"/>
      <c r="AF775" s="877"/>
      <c r="AG775" s="877"/>
      <c r="AH775" s="878"/>
    </row>
    <row r="776" spans="1:36">
      <c r="A776" s="942"/>
      <c r="B776" s="943"/>
      <c r="C776" s="943"/>
      <c r="D776" s="943"/>
      <c r="E776" s="943"/>
      <c r="F776" s="943"/>
      <c r="G776" s="943"/>
      <c r="H776" s="943"/>
      <c r="I776" s="944"/>
      <c r="J776" s="876"/>
      <c r="K776" s="877"/>
      <c r="L776" s="877"/>
      <c r="M776" s="877"/>
      <c r="N776" s="878"/>
      <c r="O776" s="876"/>
      <c r="P776" s="877"/>
      <c r="Q776" s="877"/>
      <c r="R776" s="877"/>
      <c r="S776" s="878"/>
      <c r="T776" s="876"/>
      <c r="U776" s="877"/>
      <c r="V776" s="877"/>
      <c r="W776" s="877"/>
      <c r="X776" s="878"/>
      <c r="Y776" s="876"/>
      <c r="Z776" s="877"/>
      <c r="AA776" s="877"/>
      <c r="AB776" s="877"/>
      <c r="AC776" s="878"/>
      <c r="AD776" s="876">
        <f>J776+O776+T776+Y776</f>
        <v>0</v>
      </c>
      <c r="AE776" s="877"/>
      <c r="AF776" s="877"/>
      <c r="AG776" s="877"/>
      <c r="AH776" s="878"/>
    </row>
    <row r="777" spans="1:36">
      <c r="A777" s="942"/>
      <c r="B777" s="943"/>
      <c r="C777" s="943"/>
      <c r="D777" s="943"/>
      <c r="E777" s="943"/>
      <c r="F777" s="943"/>
      <c r="G777" s="943"/>
      <c r="H777" s="943"/>
      <c r="I777" s="944"/>
      <c r="J777" s="876"/>
      <c r="K777" s="877"/>
      <c r="L777" s="877"/>
      <c r="M777" s="877"/>
      <c r="N777" s="878"/>
      <c r="O777" s="876"/>
      <c r="P777" s="877"/>
      <c r="Q777" s="877"/>
      <c r="R777" s="877"/>
      <c r="S777" s="878"/>
      <c r="T777" s="876"/>
      <c r="U777" s="877"/>
      <c r="V777" s="877"/>
      <c r="W777" s="877"/>
      <c r="X777" s="878"/>
      <c r="Y777" s="876"/>
      <c r="Z777" s="877"/>
      <c r="AA777" s="877"/>
      <c r="AB777" s="877"/>
      <c r="AC777" s="878"/>
      <c r="AD777" s="876">
        <f>J777+O777+T777+Y777</f>
        <v>0</v>
      </c>
      <c r="AE777" s="877"/>
      <c r="AF777" s="877"/>
      <c r="AG777" s="877"/>
      <c r="AH777" s="878"/>
    </row>
    <row r="778" spans="1:36">
      <c r="A778" s="240"/>
      <c r="B778" s="240"/>
      <c r="C778" s="240"/>
      <c r="D778" s="240"/>
      <c r="E778" s="240"/>
      <c r="F778" s="240"/>
      <c r="G778" s="240"/>
      <c r="H778" s="240"/>
      <c r="I778" s="240"/>
      <c r="J778" s="240"/>
      <c r="K778" s="240"/>
      <c r="L778" s="240"/>
      <c r="M778" s="240"/>
      <c r="N778" s="240"/>
      <c r="O778" s="240"/>
      <c r="P778" s="240"/>
      <c r="Q778" s="240"/>
      <c r="R778" s="240"/>
      <c r="S778" s="240"/>
      <c r="T778" s="240"/>
      <c r="U778" s="240"/>
      <c r="V778" s="240"/>
      <c r="W778" s="240"/>
      <c r="X778" s="240"/>
      <c r="Y778" s="240"/>
      <c r="Z778" s="240"/>
      <c r="AA778" s="240"/>
      <c r="AB778" s="240"/>
      <c r="AC778" s="240"/>
      <c r="AD778" s="240"/>
      <c r="AE778" s="240"/>
      <c r="AF778" s="240"/>
      <c r="AG778" s="240"/>
      <c r="AH778" s="240"/>
    </row>
    <row r="779" spans="1:36">
      <c r="A779" s="970" t="s">
        <v>1624</v>
      </c>
      <c r="B779" s="970"/>
      <c r="C779" s="970"/>
      <c r="D779" s="970"/>
      <c r="E779" s="970"/>
      <c r="F779" s="970"/>
      <c r="G779" s="970"/>
      <c r="H779" s="970"/>
      <c r="I779" s="970"/>
      <c r="J779" s="970"/>
      <c r="K779" s="970"/>
      <c r="L779" s="970"/>
      <c r="M779" s="970"/>
      <c r="N779" s="970"/>
      <c r="O779" s="970"/>
      <c r="P779" s="970"/>
      <c r="Q779" s="970"/>
      <c r="R779" s="970"/>
      <c r="S779" s="970"/>
      <c r="T779" s="970"/>
      <c r="U779" s="970"/>
      <c r="V779" s="970"/>
      <c r="W779" s="970"/>
      <c r="X779" s="970"/>
      <c r="Y779" s="970"/>
      <c r="Z779" s="970"/>
      <c r="AA779" s="970"/>
      <c r="AB779" s="970"/>
      <c r="AC779" s="970"/>
      <c r="AD779" s="970"/>
      <c r="AE779" s="970"/>
      <c r="AF779" s="970"/>
      <c r="AG779" s="970"/>
      <c r="AH779" s="970"/>
    </row>
    <row r="780" spans="1:36">
      <c r="A780" s="970"/>
      <c r="B780" s="970"/>
      <c r="C780" s="970"/>
      <c r="D780" s="970"/>
      <c r="E780" s="970"/>
      <c r="F780" s="970"/>
      <c r="G780" s="970"/>
      <c r="H780" s="970"/>
      <c r="I780" s="970"/>
      <c r="J780" s="970"/>
      <c r="K780" s="970"/>
      <c r="L780" s="970"/>
      <c r="M780" s="970"/>
      <c r="N780" s="970"/>
      <c r="O780" s="970"/>
      <c r="P780" s="970"/>
      <c r="Q780" s="970"/>
      <c r="R780" s="970"/>
      <c r="S780" s="970"/>
      <c r="T780" s="970"/>
      <c r="U780" s="970"/>
      <c r="V780" s="970"/>
      <c r="W780" s="970"/>
      <c r="X780" s="970"/>
      <c r="Y780" s="970"/>
      <c r="Z780" s="970"/>
      <c r="AA780" s="970"/>
      <c r="AB780" s="970"/>
      <c r="AC780" s="970"/>
      <c r="AD780" s="970"/>
      <c r="AE780" s="970"/>
      <c r="AF780" s="970"/>
      <c r="AG780" s="970"/>
      <c r="AH780" s="970"/>
    </row>
    <row r="781" spans="1:36">
      <c r="A781" s="254"/>
      <c r="B781" s="254"/>
      <c r="C781" s="254"/>
      <c r="D781" s="254"/>
      <c r="E781" s="254"/>
      <c r="F781" s="254"/>
      <c r="G781" s="254"/>
      <c r="H781" s="254"/>
      <c r="I781" s="254"/>
      <c r="J781" s="254"/>
      <c r="K781" s="254"/>
      <c r="L781" s="254"/>
      <c r="M781" s="254"/>
      <c r="N781" s="254"/>
      <c r="O781" s="254"/>
      <c r="P781" s="254"/>
      <c r="Q781" s="254"/>
      <c r="R781" s="254"/>
      <c r="S781" s="254"/>
      <c r="T781" s="254"/>
      <c r="U781" s="254"/>
      <c r="V781" s="254"/>
      <c r="W781" s="254"/>
      <c r="X781" s="254"/>
      <c r="Y781" s="254"/>
      <c r="Z781" s="254"/>
      <c r="AA781" s="254"/>
      <c r="AB781" s="254"/>
      <c r="AC781" s="254"/>
      <c r="AD781" s="254"/>
      <c r="AE781" s="254"/>
      <c r="AF781" s="254"/>
      <c r="AG781" s="254"/>
      <c r="AH781" s="254"/>
    </row>
    <row r="782" spans="1:36">
      <c r="A782" s="886"/>
      <c r="B782" s="886"/>
      <c r="C782" s="886"/>
      <c r="D782" s="886"/>
      <c r="E782" s="886"/>
      <c r="F782" s="886"/>
      <c r="G782" s="886"/>
      <c r="H782" s="886"/>
      <c r="I782" s="886"/>
      <c r="J782" s="886"/>
      <c r="K782" s="886"/>
      <c r="L782" s="886"/>
      <c r="M782" s="886"/>
      <c r="N782" s="886"/>
      <c r="O782" s="886"/>
      <c r="P782" s="886"/>
      <c r="Q782" s="886"/>
      <c r="R782" s="886"/>
      <c r="S782" s="886"/>
      <c r="T782" s="886"/>
      <c r="U782" s="886"/>
      <c r="V782" s="886"/>
      <c r="W782" s="886"/>
      <c r="X782" s="886"/>
      <c r="Y782" s="886"/>
      <c r="Z782" s="886"/>
      <c r="AA782" s="886"/>
      <c r="AB782" s="886"/>
      <c r="AC782" s="886"/>
      <c r="AD782" s="886"/>
      <c r="AE782" s="886"/>
      <c r="AF782" s="886"/>
      <c r="AG782" s="886"/>
      <c r="AH782" s="886"/>
    </row>
    <row r="783" spans="1:36">
      <c r="A783" s="240"/>
      <c r="B783" s="240"/>
      <c r="C783" s="240"/>
      <c r="D783" s="240"/>
      <c r="E783" s="240"/>
      <c r="F783" s="240"/>
      <c r="G783" s="240"/>
      <c r="H783" s="240"/>
      <c r="I783" s="240"/>
      <c r="J783" s="240"/>
      <c r="K783" s="240"/>
      <c r="L783" s="240"/>
      <c r="M783" s="240"/>
      <c r="N783" s="240"/>
      <c r="O783" s="240"/>
      <c r="P783" s="240"/>
      <c r="Q783" s="240"/>
      <c r="R783" s="240"/>
      <c r="S783" s="240"/>
      <c r="T783" s="240"/>
      <c r="U783" s="240"/>
      <c r="V783" s="240"/>
      <c r="W783" s="240"/>
      <c r="X783" s="240"/>
      <c r="Y783" s="240"/>
      <c r="Z783" s="240"/>
      <c r="AA783" s="240"/>
      <c r="AB783" s="240"/>
      <c r="AC783" s="240"/>
      <c r="AD783" s="240"/>
      <c r="AE783" s="240"/>
      <c r="AF783" s="240"/>
      <c r="AG783" s="240"/>
      <c r="AH783" s="240"/>
    </row>
    <row r="784" spans="1:36">
      <c r="A784" s="970" t="s">
        <v>1088</v>
      </c>
      <c r="B784" s="970"/>
      <c r="C784" s="970"/>
      <c r="D784" s="970"/>
      <c r="E784" s="970"/>
      <c r="F784" s="970"/>
      <c r="G784" s="970"/>
      <c r="H784" s="970"/>
      <c r="I784" s="970"/>
      <c r="J784" s="970"/>
      <c r="K784" s="970"/>
      <c r="L784" s="970"/>
      <c r="M784" s="970"/>
      <c r="N784" s="970"/>
      <c r="O784" s="970"/>
      <c r="P784" s="970"/>
      <c r="Q784" s="970"/>
      <c r="R784" s="970"/>
      <c r="S784" s="970"/>
      <c r="T784" s="970"/>
      <c r="U784" s="970"/>
      <c r="V784" s="970"/>
      <c r="W784" s="970"/>
      <c r="X784" s="970"/>
      <c r="Y784" s="970"/>
      <c r="Z784" s="970"/>
      <c r="AA784" s="970"/>
      <c r="AB784" s="970"/>
      <c r="AC784" s="970"/>
      <c r="AD784" s="970"/>
      <c r="AE784" s="970"/>
      <c r="AF784" s="970"/>
      <c r="AG784" s="970"/>
      <c r="AH784" s="970"/>
    </row>
    <row r="785" spans="1:36">
      <c r="A785" s="240"/>
      <c r="B785" s="240"/>
      <c r="C785" s="240"/>
      <c r="D785" s="240"/>
      <c r="E785" s="240"/>
      <c r="F785" s="240"/>
      <c r="G785" s="240"/>
      <c r="H785" s="240"/>
      <c r="I785" s="240"/>
      <c r="J785" s="240"/>
      <c r="K785" s="240"/>
      <c r="L785" s="240"/>
      <c r="M785" s="240"/>
      <c r="N785" s="240"/>
      <c r="O785" s="240"/>
      <c r="P785" s="240"/>
      <c r="Q785" s="240"/>
      <c r="R785" s="240"/>
      <c r="S785" s="240"/>
      <c r="T785" s="240"/>
      <c r="U785" s="240"/>
      <c r="V785" s="240"/>
      <c r="W785" s="240"/>
      <c r="X785" s="240"/>
      <c r="Y785" s="240"/>
      <c r="Z785" s="240"/>
      <c r="AA785" s="240"/>
      <c r="AB785" s="240"/>
      <c r="AC785" s="240"/>
      <c r="AD785" s="240"/>
      <c r="AE785" s="240"/>
      <c r="AF785" s="240"/>
      <c r="AG785" s="240"/>
      <c r="AH785" s="240"/>
    </row>
    <row r="786" spans="1:36">
      <c r="A786" s="1231" t="s">
        <v>826</v>
      </c>
      <c r="B786" s="1232"/>
      <c r="C786" s="1232"/>
      <c r="D786" s="1232"/>
      <c r="E786" s="1232"/>
      <c r="F786" s="1232"/>
      <c r="G786" s="1232"/>
      <c r="H786" s="1232"/>
      <c r="I786" s="1233"/>
      <c r="J786" s="942" t="s">
        <v>920</v>
      </c>
      <c r="K786" s="943"/>
      <c r="L786" s="943"/>
      <c r="M786" s="943"/>
      <c r="N786" s="943"/>
      <c r="O786" s="943"/>
      <c r="P786" s="943"/>
      <c r="Q786" s="943"/>
      <c r="R786" s="943"/>
      <c r="S786" s="943"/>
      <c r="T786" s="943"/>
      <c r="U786" s="943"/>
      <c r="V786" s="943"/>
      <c r="W786" s="943"/>
      <c r="X786" s="943"/>
      <c r="Y786" s="943"/>
      <c r="Z786" s="943"/>
      <c r="AA786" s="943"/>
      <c r="AB786" s="943"/>
      <c r="AC786" s="943"/>
      <c r="AD786" s="943"/>
      <c r="AE786" s="943"/>
      <c r="AF786" s="943"/>
      <c r="AG786" s="943"/>
      <c r="AH786" s="944"/>
    </row>
    <row r="787" spans="1:36">
      <c r="A787" s="1234"/>
      <c r="B787" s="1235"/>
      <c r="C787" s="1235"/>
      <c r="D787" s="1235"/>
      <c r="E787" s="1235"/>
      <c r="F787" s="1235"/>
      <c r="G787" s="1235"/>
      <c r="H787" s="1235"/>
      <c r="I787" s="1236"/>
      <c r="J787" s="1049" t="s">
        <v>897</v>
      </c>
      <c r="K787" s="1050"/>
      <c r="L787" s="1050"/>
      <c r="M787" s="1050"/>
      <c r="N787" s="1051"/>
      <c r="O787" s="1049" t="s">
        <v>1083</v>
      </c>
      <c r="P787" s="1050"/>
      <c r="Q787" s="1050"/>
      <c r="R787" s="1050"/>
      <c r="S787" s="1051"/>
      <c r="T787" s="1049" t="s">
        <v>1084</v>
      </c>
      <c r="U787" s="1050"/>
      <c r="V787" s="1050"/>
      <c r="W787" s="1050"/>
      <c r="X787" s="1051"/>
      <c r="Y787" s="1049" t="s">
        <v>1085</v>
      </c>
      <c r="Z787" s="1050"/>
      <c r="AA787" s="1050"/>
      <c r="AB787" s="1050"/>
      <c r="AC787" s="1051"/>
      <c r="AD787" s="1049" t="s">
        <v>901</v>
      </c>
      <c r="AE787" s="1050"/>
      <c r="AF787" s="1050"/>
      <c r="AG787" s="1050"/>
      <c r="AH787" s="1051"/>
    </row>
    <row r="788" spans="1:36">
      <c r="A788" s="1237"/>
      <c r="B788" s="1238"/>
      <c r="C788" s="1238"/>
      <c r="D788" s="1238"/>
      <c r="E788" s="1238"/>
      <c r="F788" s="1238"/>
      <c r="G788" s="1238"/>
      <c r="H788" s="1238"/>
      <c r="I788" s="1239"/>
      <c r="J788" s="1052"/>
      <c r="K788" s="1053"/>
      <c r="L788" s="1053"/>
      <c r="M788" s="1053"/>
      <c r="N788" s="1054"/>
      <c r="O788" s="1052"/>
      <c r="P788" s="1053"/>
      <c r="Q788" s="1053"/>
      <c r="R788" s="1053"/>
      <c r="S788" s="1054"/>
      <c r="T788" s="1052"/>
      <c r="U788" s="1053"/>
      <c r="V788" s="1053"/>
      <c r="W788" s="1053"/>
      <c r="X788" s="1054"/>
      <c r="Y788" s="1052"/>
      <c r="Z788" s="1053"/>
      <c r="AA788" s="1053"/>
      <c r="AB788" s="1053"/>
      <c r="AC788" s="1054"/>
      <c r="AD788" s="1052"/>
      <c r="AE788" s="1053"/>
      <c r="AF788" s="1053"/>
      <c r="AG788" s="1053"/>
      <c r="AH788" s="1054"/>
    </row>
    <row r="789" spans="1:36">
      <c r="A789" s="942" t="s">
        <v>454</v>
      </c>
      <c r="B789" s="943"/>
      <c r="C789" s="943"/>
      <c r="D789" s="943"/>
      <c r="E789" s="943"/>
      <c r="F789" s="943"/>
      <c r="G789" s="943"/>
      <c r="H789" s="943"/>
      <c r="I789" s="944"/>
      <c r="J789" s="942" t="s">
        <v>455</v>
      </c>
      <c r="K789" s="943"/>
      <c r="L789" s="943"/>
      <c r="M789" s="943"/>
      <c r="N789" s="944"/>
      <c r="O789" s="942" t="s">
        <v>456</v>
      </c>
      <c r="P789" s="943"/>
      <c r="Q789" s="943"/>
      <c r="R789" s="943"/>
      <c r="S789" s="944"/>
      <c r="T789" s="942" t="s">
        <v>890</v>
      </c>
      <c r="U789" s="943"/>
      <c r="V789" s="943"/>
      <c r="W789" s="943"/>
      <c r="X789" s="944"/>
      <c r="Y789" s="942" t="s">
        <v>891</v>
      </c>
      <c r="Z789" s="943"/>
      <c r="AA789" s="943"/>
      <c r="AB789" s="943"/>
      <c r="AC789" s="944"/>
      <c r="AD789" s="942" t="s">
        <v>892</v>
      </c>
      <c r="AE789" s="943"/>
      <c r="AF789" s="943"/>
      <c r="AG789" s="943"/>
      <c r="AH789" s="944"/>
    </row>
    <row r="790" spans="1:36">
      <c r="A790" s="1000" t="s">
        <v>1086</v>
      </c>
      <c r="B790" s="1001"/>
      <c r="C790" s="1001"/>
      <c r="D790" s="1001"/>
      <c r="E790" s="1001"/>
      <c r="F790" s="1001"/>
      <c r="G790" s="1001"/>
      <c r="H790" s="1001"/>
      <c r="I790" s="1002"/>
      <c r="J790" s="876">
        <f>SUM(J791:N795)</f>
        <v>0</v>
      </c>
      <c r="K790" s="877"/>
      <c r="L790" s="877"/>
      <c r="M790" s="877"/>
      <c r="N790" s="878"/>
      <c r="O790" s="876">
        <f>SUM(O791:S795)</f>
        <v>0</v>
      </c>
      <c r="P790" s="877"/>
      <c r="Q790" s="877"/>
      <c r="R790" s="877"/>
      <c r="S790" s="878"/>
      <c r="T790" s="876">
        <f>SUM(T791:X795)</f>
        <v>0</v>
      </c>
      <c r="U790" s="877"/>
      <c r="V790" s="877"/>
      <c r="W790" s="877"/>
      <c r="X790" s="878"/>
      <c r="Y790" s="876">
        <f>SUM(Y791:AC795)</f>
        <v>0</v>
      </c>
      <c r="Z790" s="877"/>
      <c r="AA790" s="877"/>
      <c r="AB790" s="877"/>
      <c r="AC790" s="878"/>
      <c r="AD790" s="876">
        <f>SUM(AD791:AH795)</f>
        <v>0</v>
      </c>
      <c r="AE790" s="877"/>
      <c r="AF790" s="877"/>
      <c r="AG790" s="877"/>
      <c r="AH790" s="878"/>
      <c r="AI790" s="228" t="str">
        <f>IF(ROUND(AD790-J766,0)=0,"","CHYBA")</f>
        <v/>
      </c>
      <c r="AJ790" s="243"/>
    </row>
    <row r="791" spans="1:36">
      <c r="A791" s="1000"/>
      <c r="B791" s="1001"/>
      <c r="C791" s="1001"/>
      <c r="D791" s="1001"/>
      <c r="E791" s="1001"/>
      <c r="F791" s="1001"/>
      <c r="G791" s="1001"/>
      <c r="H791" s="1001"/>
      <c r="I791" s="1002"/>
      <c r="J791" s="876"/>
      <c r="K791" s="877"/>
      <c r="L791" s="877"/>
      <c r="M791" s="877"/>
      <c r="N791" s="878"/>
      <c r="O791" s="876"/>
      <c r="P791" s="877"/>
      <c r="Q791" s="877"/>
      <c r="R791" s="877"/>
      <c r="S791" s="878"/>
      <c r="T791" s="876"/>
      <c r="U791" s="877"/>
      <c r="V791" s="877"/>
      <c r="W791" s="877"/>
      <c r="X791" s="878"/>
      <c r="Y791" s="876"/>
      <c r="Z791" s="877"/>
      <c r="AA791" s="877"/>
      <c r="AB791" s="877"/>
      <c r="AC791" s="878"/>
      <c r="AD791" s="876">
        <f>J791+O791+T791+Y791</f>
        <v>0</v>
      </c>
      <c r="AE791" s="877"/>
      <c r="AF791" s="877"/>
      <c r="AG791" s="877"/>
      <c r="AH791" s="878"/>
    </row>
    <row r="792" spans="1:36">
      <c r="A792" s="1000"/>
      <c r="B792" s="1001"/>
      <c r="C792" s="1001"/>
      <c r="D792" s="1001"/>
      <c r="E792" s="1001"/>
      <c r="F792" s="1001"/>
      <c r="G792" s="1001"/>
      <c r="H792" s="1001"/>
      <c r="I792" s="1002"/>
      <c r="J792" s="1003"/>
      <c r="K792" s="1004"/>
      <c r="L792" s="1004"/>
      <c r="M792" s="1004"/>
      <c r="N792" s="1005"/>
      <c r="O792" s="1003"/>
      <c r="P792" s="1004"/>
      <c r="Q792" s="1004"/>
      <c r="R792" s="1004"/>
      <c r="S792" s="1005"/>
      <c r="T792" s="876"/>
      <c r="U792" s="877"/>
      <c r="V792" s="877"/>
      <c r="W792" s="877"/>
      <c r="X792" s="878"/>
      <c r="Y792" s="876"/>
      <c r="Z792" s="877"/>
      <c r="AA792" s="877"/>
      <c r="AB792" s="877"/>
      <c r="AC792" s="878"/>
      <c r="AD792" s="876">
        <f>J792+O792+T792+Y792</f>
        <v>0</v>
      </c>
      <c r="AE792" s="877"/>
      <c r="AF792" s="877"/>
      <c r="AG792" s="877"/>
      <c r="AH792" s="878"/>
    </row>
    <row r="793" spans="1:36">
      <c r="A793" s="1000"/>
      <c r="B793" s="1001"/>
      <c r="C793" s="1001"/>
      <c r="D793" s="1001"/>
      <c r="E793" s="1001"/>
      <c r="F793" s="1001"/>
      <c r="G793" s="1001"/>
      <c r="H793" s="1001"/>
      <c r="I793" s="1002"/>
      <c r="J793" s="876"/>
      <c r="K793" s="877"/>
      <c r="L793" s="877"/>
      <c r="M793" s="877"/>
      <c r="N793" s="878"/>
      <c r="O793" s="876"/>
      <c r="P793" s="877"/>
      <c r="Q793" s="877"/>
      <c r="R793" s="877"/>
      <c r="S793" s="878"/>
      <c r="T793" s="876"/>
      <c r="U793" s="877"/>
      <c r="V793" s="877"/>
      <c r="W793" s="877"/>
      <c r="X793" s="878"/>
      <c r="Y793" s="876"/>
      <c r="Z793" s="877"/>
      <c r="AA793" s="877"/>
      <c r="AB793" s="877"/>
      <c r="AC793" s="878"/>
      <c r="AD793" s="876">
        <f>J793+O793+T793+Y793</f>
        <v>0</v>
      </c>
      <c r="AE793" s="877"/>
      <c r="AF793" s="877"/>
      <c r="AG793" s="877"/>
      <c r="AH793" s="878"/>
    </row>
    <row r="794" spans="1:36">
      <c r="A794" s="1000"/>
      <c r="B794" s="1001"/>
      <c r="C794" s="1001"/>
      <c r="D794" s="1001"/>
      <c r="E794" s="1001"/>
      <c r="F794" s="1001"/>
      <c r="G794" s="1001"/>
      <c r="H794" s="1001"/>
      <c r="I794" s="1002"/>
      <c r="J794" s="876"/>
      <c r="K794" s="877"/>
      <c r="L794" s="877"/>
      <c r="M794" s="877"/>
      <c r="N794" s="878"/>
      <c r="O794" s="876"/>
      <c r="P794" s="877"/>
      <c r="Q794" s="877"/>
      <c r="R794" s="877"/>
      <c r="S794" s="878"/>
      <c r="T794" s="876"/>
      <c r="U794" s="877"/>
      <c r="V794" s="877"/>
      <c r="W794" s="877"/>
      <c r="X794" s="878"/>
      <c r="Y794" s="876"/>
      <c r="Z794" s="877"/>
      <c r="AA794" s="877"/>
      <c r="AB794" s="877"/>
      <c r="AC794" s="878"/>
      <c r="AD794" s="876">
        <f>J794+O794+T794+Y794</f>
        <v>0</v>
      </c>
      <c r="AE794" s="877"/>
      <c r="AF794" s="877"/>
      <c r="AG794" s="877"/>
      <c r="AH794" s="878"/>
    </row>
    <row r="795" spans="1:36">
      <c r="A795" s="1000"/>
      <c r="B795" s="1001"/>
      <c r="C795" s="1001"/>
      <c r="D795" s="1001"/>
      <c r="E795" s="1001"/>
      <c r="F795" s="1001"/>
      <c r="G795" s="1001"/>
      <c r="H795" s="1001"/>
      <c r="I795" s="1002"/>
      <c r="J795" s="876"/>
      <c r="K795" s="877"/>
      <c r="L795" s="877"/>
      <c r="M795" s="877"/>
      <c r="N795" s="878"/>
      <c r="O795" s="876"/>
      <c r="P795" s="877"/>
      <c r="Q795" s="877"/>
      <c r="R795" s="877"/>
      <c r="S795" s="878"/>
      <c r="T795" s="876"/>
      <c r="U795" s="877"/>
      <c r="V795" s="877"/>
      <c r="W795" s="877"/>
      <c r="X795" s="878"/>
      <c r="Y795" s="876"/>
      <c r="Z795" s="877"/>
      <c r="AA795" s="877"/>
      <c r="AB795" s="877"/>
      <c r="AC795" s="878"/>
      <c r="AD795" s="876">
        <f>J795+O795+T795+Y795</f>
        <v>0</v>
      </c>
      <c r="AE795" s="877"/>
      <c r="AF795" s="877"/>
      <c r="AG795" s="877"/>
      <c r="AH795" s="878"/>
    </row>
    <row r="796" spans="1:36">
      <c r="A796" s="1000" t="s">
        <v>1087</v>
      </c>
      <c r="B796" s="1001"/>
      <c r="C796" s="1001"/>
      <c r="D796" s="1001"/>
      <c r="E796" s="1001"/>
      <c r="F796" s="1001"/>
      <c r="G796" s="1001"/>
      <c r="H796" s="1001"/>
      <c r="I796" s="1002"/>
      <c r="J796" s="876">
        <f>SUM(J797:N801)</f>
        <v>5500</v>
      </c>
      <c r="K796" s="877"/>
      <c r="L796" s="877"/>
      <c r="M796" s="877"/>
      <c r="N796" s="878"/>
      <c r="O796" s="876">
        <f>SUM(O797:S801)</f>
        <v>5500</v>
      </c>
      <c r="P796" s="877"/>
      <c r="Q796" s="877"/>
      <c r="R796" s="877"/>
      <c r="S796" s="878"/>
      <c r="T796" s="876">
        <f>SUM(T797:X801)</f>
        <v>-5462</v>
      </c>
      <c r="U796" s="877"/>
      <c r="V796" s="877"/>
      <c r="W796" s="877"/>
      <c r="X796" s="878"/>
      <c r="Y796" s="876">
        <f>SUM(Y797:AC801)</f>
        <v>-38</v>
      </c>
      <c r="Z796" s="877"/>
      <c r="AA796" s="877"/>
      <c r="AB796" s="877"/>
      <c r="AC796" s="878"/>
      <c r="AD796" s="876">
        <f>SUM(AD797:AH801)</f>
        <v>5500</v>
      </c>
      <c r="AE796" s="877"/>
      <c r="AF796" s="877"/>
      <c r="AG796" s="877"/>
      <c r="AH796" s="878"/>
      <c r="AI796" s="228" t="str">
        <f>IF(ROUND(AD796-J772,0)=0,"","CHYBA")</f>
        <v/>
      </c>
      <c r="AJ796" s="243"/>
    </row>
    <row r="797" spans="1:36">
      <c r="A797" s="942" t="s">
        <v>1622</v>
      </c>
      <c r="B797" s="943"/>
      <c r="C797" s="943"/>
      <c r="D797" s="943"/>
      <c r="E797" s="943"/>
      <c r="F797" s="943"/>
      <c r="G797" s="943"/>
      <c r="H797" s="943"/>
      <c r="I797" s="944"/>
      <c r="J797" s="876">
        <v>5500</v>
      </c>
      <c r="K797" s="877"/>
      <c r="L797" s="877"/>
      <c r="M797" s="877"/>
      <c r="N797" s="878"/>
      <c r="O797" s="876">
        <v>5500</v>
      </c>
      <c r="P797" s="877"/>
      <c r="Q797" s="877"/>
      <c r="R797" s="877"/>
      <c r="S797" s="878"/>
      <c r="T797" s="876">
        <v>-5462</v>
      </c>
      <c r="U797" s="877"/>
      <c r="V797" s="877"/>
      <c r="W797" s="877"/>
      <c r="X797" s="878"/>
      <c r="Y797" s="876">
        <v>-38</v>
      </c>
      <c r="Z797" s="877"/>
      <c r="AA797" s="877"/>
      <c r="AB797" s="877"/>
      <c r="AC797" s="878"/>
      <c r="AD797" s="876">
        <f>J797+O797+T797+Y797</f>
        <v>5500</v>
      </c>
      <c r="AE797" s="877"/>
      <c r="AF797" s="877"/>
      <c r="AG797" s="877"/>
      <c r="AH797" s="878"/>
    </row>
    <row r="798" spans="1:36">
      <c r="A798" s="942"/>
      <c r="B798" s="943"/>
      <c r="C798" s="943"/>
      <c r="D798" s="943"/>
      <c r="E798" s="943"/>
      <c r="F798" s="943"/>
      <c r="G798" s="943"/>
      <c r="H798" s="943"/>
      <c r="I798" s="944"/>
      <c r="J798" s="876"/>
      <c r="K798" s="877"/>
      <c r="L798" s="877"/>
      <c r="M798" s="877"/>
      <c r="N798" s="878"/>
      <c r="O798" s="876"/>
      <c r="P798" s="877"/>
      <c r="Q798" s="877"/>
      <c r="R798" s="877"/>
      <c r="S798" s="878"/>
      <c r="T798" s="876"/>
      <c r="U798" s="877"/>
      <c r="V798" s="877"/>
      <c r="W798" s="877"/>
      <c r="X798" s="878"/>
      <c r="Y798" s="876"/>
      <c r="Z798" s="877"/>
      <c r="AA798" s="877"/>
      <c r="AB798" s="877"/>
      <c r="AC798" s="878"/>
      <c r="AD798" s="876">
        <f>J798+O798+T798+Y798</f>
        <v>0</v>
      </c>
      <c r="AE798" s="877"/>
      <c r="AF798" s="877"/>
      <c r="AG798" s="877"/>
      <c r="AH798" s="878"/>
    </row>
    <row r="799" spans="1:36">
      <c r="A799" s="942"/>
      <c r="B799" s="943"/>
      <c r="C799" s="943"/>
      <c r="D799" s="943"/>
      <c r="E799" s="943"/>
      <c r="F799" s="943"/>
      <c r="G799" s="943"/>
      <c r="H799" s="943"/>
      <c r="I799" s="944"/>
      <c r="J799" s="876"/>
      <c r="K799" s="877"/>
      <c r="L799" s="877"/>
      <c r="M799" s="877"/>
      <c r="N799" s="878"/>
      <c r="O799" s="876"/>
      <c r="P799" s="877"/>
      <c r="Q799" s="877"/>
      <c r="R799" s="877"/>
      <c r="S799" s="878"/>
      <c r="T799" s="876"/>
      <c r="U799" s="877"/>
      <c r="V799" s="877"/>
      <c r="W799" s="877"/>
      <c r="X799" s="878"/>
      <c r="Y799" s="876"/>
      <c r="Z799" s="877"/>
      <c r="AA799" s="877"/>
      <c r="AB799" s="877"/>
      <c r="AC799" s="878"/>
      <c r="AD799" s="876">
        <f>J799+O799+T799+Y799</f>
        <v>0</v>
      </c>
      <c r="AE799" s="877"/>
      <c r="AF799" s="877"/>
      <c r="AG799" s="877"/>
      <c r="AH799" s="878"/>
    </row>
    <row r="800" spans="1:36">
      <c r="A800" s="942"/>
      <c r="B800" s="943"/>
      <c r="C800" s="943"/>
      <c r="D800" s="943"/>
      <c r="E800" s="943"/>
      <c r="F800" s="943"/>
      <c r="G800" s="943"/>
      <c r="H800" s="943"/>
      <c r="I800" s="944"/>
      <c r="J800" s="876"/>
      <c r="K800" s="877"/>
      <c r="L800" s="877"/>
      <c r="M800" s="877"/>
      <c r="N800" s="878"/>
      <c r="O800" s="876"/>
      <c r="P800" s="877"/>
      <c r="Q800" s="877"/>
      <c r="R800" s="877"/>
      <c r="S800" s="878"/>
      <c r="T800" s="876"/>
      <c r="U800" s="877"/>
      <c r="V800" s="877"/>
      <c r="W800" s="877"/>
      <c r="X800" s="878"/>
      <c r="Y800" s="876"/>
      <c r="Z800" s="877"/>
      <c r="AA800" s="877"/>
      <c r="AB800" s="877"/>
      <c r="AC800" s="878"/>
      <c r="AD800" s="876">
        <f>J800+O800+T800+Y800</f>
        <v>0</v>
      </c>
      <c r="AE800" s="877"/>
      <c r="AF800" s="877"/>
      <c r="AG800" s="877"/>
      <c r="AH800" s="878"/>
    </row>
    <row r="801" spans="1:36">
      <c r="A801" s="942"/>
      <c r="B801" s="943"/>
      <c r="C801" s="943"/>
      <c r="D801" s="943"/>
      <c r="E801" s="943"/>
      <c r="F801" s="943"/>
      <c r="G801" s="943"/>
      <c r="H801" s="943"/>
      <c r="I801" s="944"/>
      <c r="J801" s="876"/>
      <c r="K801" s="877"/>
      <c r="L801" s="877"/>
      <c r="M801" s="877"/>
      <c r="N801" s="878"/>
      <c r="O801" s="876"/>
      <c r="P801" s="877"/>
      <c r="Q801" s="877"/>
      <c r="R801" s="877"/>
      <c r="S801" s="878"/>
      <c r="T801" s="876"/>
      <c r="U801" s="877"/>
      <c r="V801" s="877"/>
      <c r="W801" s="877"/>
      <c r="X801" s="878"/>
      <c r="Y801" s="876"/>
      <c r="Z801" s="877"/>
      <c r="AA801" s="877"/>
      <c r="AB801" s="877"/>
      <c r="AC801" s="878"/>
      <c r="AD801" s="876">
        <f>J801+O801+T801+Y801</f>
        <v>0</v>
      </c>
      <c r="AE801" s="877"/>
      <c r="AF801" s="877"/>
      <c r="AG801" s="877"/>
      <c r="AH801" s="878"/>
    </row>
    <row r="802" spans="1:36">
      <c r="A802" s="240"/>
      <c r="B802" s="240"/>
      <c r="C802" s="240"/>
      <c r="D802" s="240"/>
      <c r="E802" s="240"/>
      <c r="F802" s="240"/>
      <c r="G802" s="240"/>
      <c r="H802" s="240"/>
      <c r="I802" s="240"/>
      <c r="J802" s="240"/>
      <c r="K802" s="240"/>
      <c r="L802" s="240"/>
      <c r="M802" s="240"/>
      <c r="N802" s="240"/>
      <c r="O802" s="240"/>
      <c r="P802" s="240"/>
      <c r="Q802" s="240"/>
      <c r="R802" s="240"/>
      <c r="S802" s="240"/>
      <c r="T802" s="240"/>
      <c r="U802" s="240"/>
      <c r="V802" s="240"/>
      <c r="W802" s="240"/>
      <c r="X802" s="240"/>
      <c r="Y802" s="240"/>
      <c r="Z802" s="240"/>
      <c r="AA802" s="240"/>
      <c r="AB802" s="240"/>
      <c r="AC802" s="240"/>
      <c r="AD802" s="240"/>
      <c r="AE802" s="240"/>
      <c r="AF802" s="240"/>
      <c r="AG802" s="240"/>
      <c r="AH802" s="240"/>
    </row>
    <row r="804" spans="1:36">
      <c r="A804" s="241" t="s">
        <v>818</v>
      </c>
      <c r="B804" s="241"/>
      <c r="C804" s="241"/>
      <c r="D804" s="241" t="s">
        <v>1090</v>
      </c>
      <c r="E804" s="241"/>
      <c r="F804" s="241"/>
      <c r="G804" s="241"/>
      <c r="H804" s="241"/>
      <c r="I804" s="241"/>
      <c r="J804" s="241"/>
      <c r="K804" s="241"/>
      <c r="L804" s="241"/>
      <c r="M804" s="241"/>
      <c r="N804" s="241"/>
      <c r="O804" s="241"/>
      <c r="P804" s="241"/>
      <c r="Q804" s="241"/>
      <c r="R804" s="241"/>
      <c r="S804" s="241"/>
      <c r="T804" s="240"/>
      <c r="U804" s="240"/>
      <c r="V804" s="240"/>
      <c r="W804" s="240"/>
      <c r="X804" s="240"/>
      <c r="Y804" s="240"/>
      <c r="Z804" s="240"/>
      <c r="AA804" s="240"/>
      <c r="AB804" s="240"/>
      <c r="AC804" s="240"/>
      <c r="AD804" s="240"/>
      <c r="AE804" s="240"/>
      <c r="AF804" s="240"/>
      <c r="AG804" s="240"/>
      <c r="AH804" s="240"/>
    </row>
    <row r="805" spans="1:36">
      <c r="A805" s="227"/>
      <c r="B805" s="227"/>
      <c r="C805" s="227"/>
      <c r="D805" s="227"/>
      <c r="E805" s="227"/>
      <c r="F805" s="227"/>
      <c r="G805" s="227"/>
      <c r="H805" s="227"/>
      <c r="I805" s="227"/>
      <c r="J805" s="227"/>
      <c r="K805" s="227"/>
      <c r="L805" s="227"/>
      <c r="M805" s="227"/>
      <c r="N805" s="227"/>
      <c r="O805" s="227"/>
      <c r="P805" s="227"/>
      <c r="Q805" s="227"/>
      <c r="R805" s="227"/>
      <c r="S805" s="227"/>
      <c r="T805" s="227"/>
      <c r="U805" s="227"/>
      <c r="V805" s="227"/>
      <c r="W805" s="227"/>
      <c r="X805" s="227"/>
      <c r="Y805" s="227"/>
      <c r="Z805" s="227"/>
      <c r="AA805" s="227"/>
      <c r="AB805" s="227"/>
      <c r="AC805" s="227"/>
      <c r="AD805" s="227"/>
      <c r="AE805" s="227"/>
      <c r="AF805" s="227"/>
      <c r="AG805" s="227"/>
      <c r="AH805" s="227"/>
    </row>
    <row r="806" spans="1:36">
      <c r="A806" s="1228" t="s">
        <v>1091</v>
      </c>
      <c r="B806" s="1229"/>
      <c r="C806" s="1229"/>
      <c r="D806" s="1229"/>
      <c r="E806" s="1229"/>
      <c r="F806" s="1229"/>
      <c r="G806" s="1229"/>
      <c r="H806" s="1229"/>
      <c r="I806" s="1229"/>
      <c r="J806" s="1229"/>
      <c r="K806" s="1229"/>
      <c r="L806" s="1229"/>
      <c r="M806" s="1229"/>
      <c r="N806" s="1229"/>
      <c r="O806" s="1229"/>
      <c r="P806" s="1229"/>
      <c r="Q806" s="1229"/>
      <c r="R806" s="1229"/>
      <c r="S806" s="1229"/>
      <c r="T806" s="1229"/>
      <c r="U806" s="1229"/>
      <c r="V806" s="1229"/>
      <c r="W806" s="1229"/>
      <c r="X806" s="1229"/>
      <c r="Y806" s="1229"/>
      <c r="Z806" s="1229"/>
      <c r="AA806" s="1229"/>
      <c r="AB806" s="1229"/>
      <c r="AC806" s="1229"/>
      <c r="AD806" s="1229"/>
      <c r="AE806" s="1229"/>
      <c r="AF806" s="1229"/>
      <c r="AG806" s="1229"/>
      <c r="AH806" s="1229"/>
    </row>
    <row r="807" spans="1:36">
      <c r="A807" s="227"/>
      <c r="B807" s="227"/>
      <c r="C807" s="227"/>
      <c r="D807" s="227"/>
      <c r="E807" s="227"/>
      <c r="F807" s="227"/>
      <c r="G807" s="227"/>
      <c r="H807" s="227"/>
      <c r="I807" s="227"/>
      <c r="J807" s="227"/>
      <c r="K807" s="227"/>
      <c r="L807" s="227"/>
      <c r="M807" s="227"/>
      <c r="N807" s="227"/>
      <c r="O807" s="227"/>
      <c r="P807" s="227"/>
      <c r="Q807" s="227"/>
      <c r="R807" s="227"/>
      <c r="S807" s="227"/>
      <c r="T807" s="227"/>
      <c r="U807" s="227"/>
      <c r="V807" s="227"/>
      <c r="W807" s="227"/>
      <c r="X807" s="227"/>
      <c r="Y807" s="227"/>
      <c r="Z807" s="227"/>
      <c r="AA807" s="227"/>
      <c r="AB807" s="227"/>
      <c r="AC807" s="227"/>
      <c r="AD807" s="227"/>
      <c r="AE807" s="227"/>
      <c r="AF807" s="227"/>
      <c r="AG807" s="227"/>
      <c r="AH807" s="227"/>
    </row>
    <row r="808" spans="1:36">
      <c r="A808" s="1197" t="s">
        <v>826</v>
      </c>
      <c r="B808" s="1197"/>
      <c r="C808" s="1197"/>
      <c r="D808" s="1197"/>
      <c r="E808" s="1197"/>
      <c r="F808" s="1197"/>
      <c r="G808" s="1197"/>
      <c r="H808" s="1197"/>
      <c r="I808" s="1197"/>
      <c r="J808" s="1197"/>
      <c r="K808" s="1197"/>
      <c r="L808" s="1197"/>
      <c r="M808" s="1197"/>
      <c r="N808" s="1197"/>
      <c r="O808" s="1197" t="s">
        <v>519</v>
      </c>
      <c r="P808" s="1197"/>
      <c r="Q808" s="1197"/>
      <c r="R808" s="1197"/>
      <c r="S808" s="1197"/>
      <c r="T808" s="1197"/>
      <c r="U808" s="1197"/>
      <c r="V808" s="1197"/>
      <c r="W808" s="1197"/>
      <c r="X808" s="1197"/>
      <c r="Y808" s="1197" t="s">
        <v>597</v>
      </c>
      <c r="Z808" s="1197"/>
      <c r="AA808" s="1197"/>
      <c r="AB808" s="1197"/>
      <c r="AC808" s="1197"/>
      <c r="AD808" s="1197"/>
      <c r="AE808" s="1197"/>
      <c r="AF808" s="1197"/>
      <c r="AG808" s="1197"/>
      <c r="AH808" s="1197"/>
    </row>
    <row r="809" spans="1:36">
      <c r="A809" s="1197"/>
      <c r="B809" s="1197"/>
      <c r="C809" s="1197"/>
      <c r="D809" s="1197"/>
      <c r="E809" s="1197"/>
      <c r="F809" s="1197"/>
      <c r="G809" s="1197"/>
      <c r="H809" s="1197"/>
      <c r="I809" s="1197"/>
      <c r="J809" s="1197"/>
      <c r="K809" s="1197"/>
      <c r="L809" s="1197"/>
      <c r="M809" s="1197"/>
      <c r="N809" s="1197"/>
      <c r="O809" s="1197"/>
      <c r="P809" s="1197"/>
      <c r="Q809" s="1197"/>
      <c r="R809" s="1197"/>
      <c r="S809" s="1197"/>
      <c r="T809" s="1197"/>
      <c r="U809" s="1197"/>
      <c r="V809" s="1197"/>
      <c r="W809" s="1197"/>
      <c r="X809" s="1197"/>
      <c r="Y809" s="1197"/>
      <c r="Z809" s="1197"/>
      <c r="AA809" s="1197"/>
      <c r="AB809" s="1197"/>
      <c r="AC809" s="1197"/>
      <c r="AD809" s="1197"/>
      <c r="AE809" s="1197"/>
      <c r="AF809" s="1197"/>
      <c r="AG809" s="1197"/>
      <c r="AH809" s="1197"/>
    </row>
    <row r="810" spans="1:36" s="229" customFormat="1">
      <c r="A810" s="1206" t="s">
        <v>1092</v>
      </c>
      <c r="B810" s="1207"/>
      <c r="C810" s="1207"/>
      <c r="D810" s="1207"/>
      <c r="E810" s="1207"/>
      <c r="F810" s="1207"/>
      <c r="G810" s="1207"/>
      <c r="H810" s="1207"/>
      <c r="I810" s="1207"/>
      <c r="J810" s="1207"/>
      <c r="K810" s="1207"/>
      <c r="L810" s="1207"/>
      <c r="M810" s="1207"/>
      <c r="N810" s="1208"/>
      <c r="O810" s="1230">
        <f>O812+O814</f>
        <v>652960</v>
      </c>
      <c r="P810" s="1230"/>
      <c r="Q810" s="1230"/>
      <c r="R810" s="1230"/>
      <c r="S810" s="1230"/>
      <c r="T810" s="1230"/>
      <c r="U810" s="1230"/>
      <c r="V810" s="1230"/>
      <c r="W810" s="1230"/>
      <c r="X810" s="1230"/>
      <c r="Y810" s="1230">
        <f>Y812+Y814</f>
        <v>558798</v>
      </c>
      <c r="Z810" s="1230"/>
      <c r="AA810" s="1230"/>
      <c r="AB810" s="1230"/>
      <c r="AC810" s="1230"/>
      <c r="AD810" s="1230"/>
      <c r="AE810" s="1230"/>
      <c r="AF810" s="1230"/>
      <c r="AG810" s="1230"/>
      <c r="AH810" s="1230"/>
      <c r="AI810" s="229" t="str">
        <f>IF(ROUND(Y810-[1]P!E25,0)=0,"","CHYBA")</f>
        <v/>
      </c>
      <c r="AJ810" s="252"/>
    </row>
    <row r="811" spans="1:36" s="229" customFormat="1">
      <c r="A811" s="1209"/>
      <c r="B811" s="1210"/>
      <c r="C811" s="1210"/>
      <c r="D811" s="1210"/>
      <c r="E811" s="1210"/>
      <c r="F811" s="1210"/>
      <c r="G811" s="1210"/>
      <c r="H811" s="1210"/>
      <c r="I811" s="1210"/>
      <c r="J811" s="1210"/>
      <c r="K811" s="1210"/>
      <c r="L811" s="1210"/>
      <c r="M811" s="1210"/>
      <c r="N811" s="1211"/>
      <c r="O811" s="1230"/>
      <c r="P811" s="1230"/>
      <c r="Q811" s="1230"/>
      <c r="R811" s="1230"/>
      <c r="S811" s="1230"/>
      <c r="T811" s="1230"/>
      <c r="U811" s="1230"/>
      <c r="V811" s="1230"/>
      <c r="W811" s="1230"/>
      <c r="X811" s="1230"/>
      <c r="Y811" s="1230"/>
      <c r="Z811" s="1230"/>
      <c r="AA811" s="1230"/>
      <c r="AB811" s="1230"/>
      <c r="AC811" s="1230"/>
      <c r="AD811" s="1230"/>
      <c r="AE811" s="1230"/>
      <c r="AF811" s="1230"/>
      <c r="AG811" s="1230"/>
      <c r="AH811" s="1230"/>
      <c r="AJ811" s="252"/>
    </row>
    <row r="812" spans="1:36" s="229" customFormat="1">
      <c r="A812" s="1198" t="s">
        <v>1093</v>
      </c>
      <c r="B812" s="1199"/>
      <c r="C812" s="1199"/>
      <c r="D812" s="1199"/>
      <c r="E812" s="1199"/>
      <c r="F812" s="1199"/>
      <c r="G812" s="1199"/>
      <c r="H812" s="1199"/>
      <c r="I812" s="1199"/>
      <c r="J812" s="1199"/>
      <c r="K812" s="1199"/>
      <c r="L812" s="1199"/>
      <c r="M812" s="1199"/>
      <c r="N812" s="1200"/>
      <c r="O812" s="1215">
        <v>243177</v>
      </c>
      <c r="P812" s="1215"/>
      <c r="Q812" s="1215"/>
      <c r="R812" s="1215"/>
      <c r="S812" s="1215"/>
      <c r="T812" s="1215"/>
      <c r="U812" s="1215"/>
      <c r="V812" s="1215"/>
      <c r="W812" s="1215"/>
      <c r="X812" s="1215"/>
      <c r="Y812" s="1204">
        <v>137346</v>
      </c>
      <c r="Z812" s="1204"/>
      <c r="AA812" s="1204"/>
      <c r="AB812" s="1204"/>
      <c r="AC812" s="1204"/>
      <c r="AD812" s="1204"/>
      <c r="AE812" s="1204"/>
      <c r="AF812" s="1204"/>
      <c r="AG812" s="1204"/>
      <c r="AH812" s="1204"/>
    </row>
    <row r="813" spans="1:36" s="229" customFormat="1">
      <c r="A813" s="1201"/>
      <c r="B813" s="1202"/>
      <c r="C813" s="1202"/>
      <c r="D813" s="1202"/>
      <c r="E813" s="1202"/>
      <c r="F813" s="1202"/>
      <c r="G813" s="1202"/>
      <c r="H813" s="1202"/>
      <c r="I813" s="1202"/>
      <c r="J813" s="1202"/>
      <c r="K813" s="1202"/>
      <c r="L813" s="1202"/>
      <c r="M813" s="1202"/>
      <c r="N813" s="1203"/>
      <c r="O813" s="1215"/>
      <c r="P813" s="1215"/>
      <c r="Q813" s="1215"/>
      <c r="R813" s="1215"/>
      <c r="S813" s="1215"/>
      <c r="T813" s="1215"/>
      <c r="U813" s="1215"/>
      <c r="V813" s="1215"/>
      <c r="W813" s="1215"/>
      <c r="X813" s="1215"/>
      <c r="Y813" s="1204"/>
      <c r="Z813" s="1204"/>
      <c r="AA813" s="1204"/>
      <c r="AB813" s="1204"/>
      <c r="AC813" s="1204"/>
      <c r="AD813" s="1204"/>
      <c r="AE813" s="1204"/>
      <c r="AF813" s="1204"/>
      <c r="AG813" s="1204"/>
      <c r="AH813" s="1204"/>
    </row>
    <row r="814" spans="1:36" s="229" customFormat="1">
      <c r="A814" s="1198" t="s">
        <v>1094</v>
      </c>
      <c r="B814" s="1199"/>
      <c r="C814" s="1199"/>
      <c r="D814" s="1199"/>
      <c r="E814" s="1199"/>
      <c r="F814" s="1199"/>
      <c r="G814" s="1199"/>
      <c r="H814" s="1199"/>
      <c r="I814" s="1199"/>
      <c r="J814" s="1199"/>
      <c r="K814" s="1199"/>
      <c r="L814" s="1199"/>
      <c r="M814" s="1199"/>
      <c r="N814" s="1200"/>
      <c r="O814" s="1216">
        <v>409783</v>
      </c>
      <c r="P814" s="1217"/>
      <c r="Q814" s="1217"/>
      <c r="R814" s="1217"/>
      <c r="S814" s="1217"/>
      <c r="T814" s="1217"/>
      <c r="U814" s="1217"/>
      <c r="V814" s="1217"/>
      <c r="W814" s="1217"/>
      <c r="X814" s="1218"/>
      <c r="Y814" s="1222">
        <v>421452</v>
      </c>
      <c r="Z814" s="1223"/>
      <c r="AA814" s="1223"/>
      <c r="AB814" s="1223"/>
      <c r="AC814" s="1223"/>
      <c r="AD814" s="1223"/>
      <c r="AE814" s="1223"/>
      <c r="AF814" s="1223"/>
      <c r="AG814" s="1223"/>
      <c r="AH814" s="1224"/>
    </row>
    <row r="815" spans="1:36" s="229" customFormat="1">
      <c r="A815" s="1201"/>
      <c r="B815" s="1202"/>
      <c r="C815" s="1202"/>
      <c r="D815" s="1202"/>
      <c r="E815" s="1202"/>
      <c r="F815" s="1202"/>
      <c r="G815" s="1202"/>
      <c r="H815" s="1202"/>
      <c r="I815" s="1202"/>
      <c r="J815" s="1202"/>
      <c r="K815" s="1202"/>
      <c r="L815" s="1202"/>
      <c r="M815" s="1202"/>
      <c r="N815" s="1203"/>
      <c r="O815" s="1219"/>
      <c r="P815" s="1220"/>
      <c r="Q815" s="1220"/>
      <c r="R815" s="1220"/>
      <c r="S815" s="1220"/>
      <c r="T815" s="1220"/>
      <c r="U815" s="1220"/>
      <c r="V815" s="1220"/>
      <c r="W815" s="1220"/>
      <c r="X815" s="1221"/>
      <c r="Y815" s="1225"/>
      <c r="Z815" s="1226"/>
      <c r="AA815" s="1226"/>
      <c r="AB815" s="1226"/>
      <c r="AC815" s="1226"/>
      <c r="AD815" s="1226"/>
      <c r="AE815" s="1226"/>
      <c r="AF815" s="1226"/>
      <c r="AG815" s="1226"/>
      <c r="AH815" s="1227"/>
    </row>
    <row r="816" spans="1:36" s="229" customFormat="1">
      <c r="A816" s="1206" t="s">
        <v>1095</v>
      </c>
      <c r="B816" s="1207"/>
      <c r="C816" s="1207"/>
      <c r="D816" s="1207"/>
      <c r="E816" s="1207"/>
      <c r="F816" s="1207"/>
      <c r="G816" s="1207"/>
      <c r="H816" s="1207"/>
      <c r="I816" s="1207"/>
      <c r="J816" s="1207"/>
      <c r="K816" s="1207"/>
      <c r="L816" s="1207"/>
      <c r="M816" s="1207"/>
      <c r="N816" s="1208"/>
      <c r="O816" s="1212">
        <f>O818+O820</f>
        <v>250037</v>
      </c>
      <c r="P816" s="1212"/>
      <c r="Q816" s="1212"/>
      <c r="R816" s="1212"/>
      <c r="S816" s="1212"/>
      <c r="T816" s="1212"/>
      <c r="U816" s="1212"/>
      <c r="V816" s="1212"/>
      <c r="W816" s="1212"/>
      <c r="X816" s="1212"/>
      <c r="Y816" s="1212">
        <f>Y818+Y820</f>
        <v>92182</v>
      </c>
      <c r="Z816" s="1212"/>
      <c r="AA816" s="1212"/>
      <c r="AB816" s="1212"/>
      <c r="AC816" s="1212"/>
      <c r="AD816" s="1212"/>
      <c r="AE816" s="1212"/>
      <c r="AF816" s="1212"/>
      <c r="AG816" s="1212"/>
      <c r="AH816" s="1212"/>
      <c r="AJ816" s="252"/>
    </row>
    <row r="817" spans="1:36" s="229" customFormat="1">
      <c r="A817" s="1209"/>
      <c r="B817" s="1210"/>
      <c r="C817" s="1210"/>
      <c r="D817" s="1210"/>
      <c r="E817" s="1210"/>
      <c r="F817" s="1210"/>
      <c r="G817" s="1210"/>
      <c r="H817" s="1210"/>
      <c r="I817" s="1210"/>
      <c r="J817" s="1210"/>
      <c r="K817" s="1210"/>
      <c r="L817" s="1210"/>
      <c r="M817" s="1210"/>
      <c r="N817" s="1211"/>
      <c r="O817" s="1212"/>
      <c r="P817" s="1212"/>
      <c r="Q817" s="1212"/>
      <c r="R817" s="1212"/>
      <c r="S817" s="1212"/>
      <c r="T817" s="1212"/>
      <c r="U817" s="1212"/>
      <c r="V817" s="1212"/>
      <c r="W817" s="1212"/>
      <c r="X817" s="1212"/>
      <c r="Y817" s="1212"/>
      <c r="Z817" s="1212"/>
      <c r="AA817" s="1212"/>
      <c r="AB817" s="1212"/>
      <c r="AC817" s="1212"/>
      <c r="AD817" s="1212"/>
      <c r="AE817" s="1212"/>
      <c r="AF817" s="1212"/>
      <c r="AG817" s="1212"/>
      <c r="AH817" s="1212"/>
      <c r="AJ817" s="252"/>
    </row>
    <row r="818" spans="1:36" s="229" customFormat="1">
      <c r="A818" s="1198" t="s">
        <v>1096</v>
      </c>
      <c r="B818" s="1199"/>
      <c r="C818" s="1199"/>
      <c r="D818" s="1199"/>
      <c r="E818" s="1199"/>
      <c r="F818" s="1199"/>
      <c r="G818" s="1199"/>
      <c r="H818" s="1199"/>
      <c r="I818" s="1199"/>
      <c r="J818" s="1199"/>
      <c r="K818" s="1199"/>
      <c r="L818" s="1199"/>
      <c r="M818" s="1199"/>
      <c r="N818" s="1200"/>
      <c r="O818" s="1213">
        <v>250037</v>
      </c>
      <c r="P818" s="1213"/>
      <c r="Q818" s="1213"/>
      <c r="R818" s="1213"/>
      <c r="S818" s="1213"/>
      <c r="T818" s="1213"/>
      <c r="U818" s="1213"/>
      <c r="V818" s="1213"/>
      <c r="W818" s="1213"/>
      <c r="X818" s="1213"/>
      <c r="Y818" s="1214">
        <v>92182</v>
      </c>
      <c r="Z818" s="1214"/>
      <c r="AA818" s="1214"/>
      <c r="AB818" s="1214"/>
      <c r="AC818" s="1214"/>
      <c r="AD818" s="1214"/>
      <c r="AE818" s="1214"/>
      <c r="AF818" s="1214"/>
      <c r="AG818" s="1214"/>
      <c r="AH818" s="1214"/>
    </row>
    <row r="819" spans="1:36" s="229" customFormat="1">
      <c r="A819" s="1201"/>
      <c r="B819" s="1202"/>
      <c r="C819" s="1202"/>
      <c r="D819" s="1202"/>
      <c r="E819" s="1202"/>
      <c r="F819" s="1202"/>
      <c r="G819" s="1202"/>
      <c r="H819" s="1202"/>
      <c r="I819" s="1202"/>
      <c r="J819" s="1202"/>
      <c r="K819" s="1202"/>
      <c r="L819" s="1202"/>
      <c r="M819" s="1202"/>
      <c r="N819" s="1203"/>
      <c r="O819" s="1213"/>
      <c r="P819" s="1213"/>
      <c r="Q819" s="1213"/>
      <c r="R819" s="1213"/>
      <c r="S819" s="1213"/>
      <c r="T819" s="1213"/>
      <c r="U819" s="1213"/>
      <c r="V819" s="1213"/>
      <c r="W819" s="1213"/>
      <c r="X819" s="1213"/>
      <c r="Y819" s="1214"/>
      <c r="Z819" s="1214"/>
      <c r="AA819" s="1214"/>
      <c r="AB819" s="1214"/>
      <c r="AC819" s="1214"/>
      <c r="AD819" s="1214"/>
      <c r="AE819" s="1214"/>
      <c r="AF819" s="1214"/>
      <c r="AG819" s="1214"/>
      <c r="AH819" s="1214"/>
    </row>
    <row r="820" spans="1:36" s="229" customFormat="1">
      <c r="A820" s="1198" t="s">
        <v>1097</v>
      </c>
      <c r="B820" s="1199"/>
      <c r="C820" s="1199"/>
      <c r="D820" s="1199"/>
      <c r="E820" s="1199"/>
      <c r="F820" s="1199"/>
      <c r="G820" s="1199"/>
      <c r="H820" s="1199"/>
      <c r="I820" s="1199"/>
      <c r="J820" s="1199"/>
      <c r="K820" s="1199"/>
      <c r="L820" s="1199"/>
      <c r="M820" s="1199"/>
      <c r="N820" s="1200"/>
      <c r="O820" s="1204"/>
      <c r="P820" s="1204"/>
      <c r="Q820" s="1204"/>
      <c r="R820" s="1204"/>
      <c r="S820" s="1204"/>
      <c r="T820" s="1204"/>
      <c r="U820" s="1204"/>
      <c r="V820" s="1204"/>
      <c r="W820" s="1204"/>
      <c r="X820" s="1204"/>
      <c r="Y820" s="1204"/>
      <c r="Z820" s="1204"/>
      <c r="AA820" s="1204"/>
      <c r="AB820" s="1204"/>
      <c r="AC820" s="1204"/>
      <c r="AD820" s="1204"/>
      <c r="AE820" s="1204"/>
      <c r="AF820" s="1204"/>
      <c r="AG820" s="1204"/>
      <c r="AH820" s="1204"/>
    </row>
    <row r="821" spans="1:36" s="229" customFormat="1">
      <c r="A821" s="1201"/>
      <c r="B821" s="1202"/>
      <c r="C821" s="1202"/>
      <c r="D821" s="1202"/>
      <c r="E821" s="1202"/>
      <c r="F821" s="1202"/>
      <c r="G821" s="1202"/>
      <c r="H821" s="1202"/>
      <c r="I821" s="1202"/>
      <c r="J821" s="1202"/>
      <c r="K821" s="1202"/>
      <c r="L821" s="1202"/>
      <c r="M821" s="1202"/>
      <c r="N821" s="1203"/>
      <c r="O821" s="1204"/>
      <c r="P821" s="1204"/>
      <c r="Q821" s="1204"/>
      <c r="R821" s="1204"/>
      <c r="S821" s="1204"/>
      <c r="T821" s="1204"/>
      <c r="U821" s="1204"/>
      <c r="V821" s="1204"/>
      <c r="W821" s="1204"/>
      <c r="X821" s="1204"/>
      <c r="Y821" s="1204"/>
      <c r="Z821" s="1204"/>
      <c r="AA821" s="1204"/>
      <c r="AB821" s="1204"/>
      <c r="AC821" s="1204"/>
      <c r="AD821" s="1204"/>
      <c r="AE821" s="1204"/>
      <c r="AF821" s="1204"/>
      <c r="AG821" s="1204"/>
      <c r="AH821" s="1204"/>
    </row>
    <row r="822" spans="1:36" s="229" customFormat="1">
      <c r="A822" s="257"/>
      <c r="B822" s="257"/>
      <c r="C822" s="257"/>
      <c r="D822" s="257"/>
      <c r="E822" s="257"/>
      <c r="F822" s="257"/>
      <c r="G822" s="257"/>
      <c r="H822" s="257"/>
      <c r="I822" s="257"/>
      <c r="J822" s="257"/>
      <c r="K822" s="257"/>
      <c r="L822" s="257"/>
      <c r="M822" s="257"/>
      <c r="N822" s="257"/>
      <c r="O822" s="274"/>
      <c r="P822" s="274"/>
      <c r="Q822" s="274"/>
      <c r="R822" s="274"/>
      <c r="S822" s="274"/>
      <c r="T822" s="274"/>
      <c r="U822" s="274"/>
      <c r="V822" s="274"/>
      <c r="W822" s="274"/>
      <c r="X822" s="274"/>
      <c r="Y822" s="274"/>
      <c r="Z822" s="274"/>
      <c r="AA822" s="274"/>
      <c r="AB822" s="274"/>
      <c r="AC822" s="274"/>
      <c r="AD822" s="274"/>
      <c r="AE822" s="274"/>
      <c r="AF822" s="274"/>
      <c r="AG822" s="274"/>
      <c r="AH822" s="274"/>
    </row>
    <row r="823" spans="1:36" s="229" customFormat="1" hidden="1">
      <c r="A823" s="1205" t="s">
        <v>1098</v>
      </c>
      <c r="B823" s="1205"/>
      <c r="C823" s="1205"/>
      <c r="D823" s="1205"/>
      <c r="E823" s="1205"/>
      <c r="F823" s="1205"/>
      <c r="G823" s="1205"/>
      <c r="H823" s="1205"/>
      <c r="I823" s="1205"/>
      <c r="J823" s="1205"/>
      <c r="K823" s="1205"/>
      <c r="L823" s="1205"/>
      <c r="M823" s="1205"/>
      <c r="N823" s="1205"/>
      <c r="O823" s="1205"/>
      <c r="P823" s="1205"/>
      <c r="Q823" s="1205"/>
      <c r="R823" s="1205"/>
      <c r="S823" s="1205"/>
      <c r="T823" s="1205"/>
      <c r="U823" s="1205"/>
      <c r="V823" s="1205"/>
      <c r="W823" s="1205"/>
      <c r="X823" s="1205"/>
      <c r="Y823" s="1205"/>
      <c r="Z823" s="1205"/>
      <c r="AA823" s="1205"/>
      <c r="AB823" s="1205"/>
      <c r="AC823" s="1205"/>
      <c r="AD823" s="1205"/>
      <c r="AE823" s="1205"/>
      <c r="AF823" s="1205"/>
      <c r="AG823" s="1205"/>
      <c r="AH823" s="1205"/>
    </row>
    <row r="824" spans="1:36" s="229" customFormat="1" hidden="1">
      <c r="A824" s="275"/>
      <c r="B824" s="275"/>
      <c r="C824" s="275"/>
      <c r="D824" s="275"/>
      <c r="E824" s="275"/>
      <c r="F824" s="275"/>
      <c r="G824" s="275"/>
      <c r="H824" s="275"/>
      <c r="I824" s="275"/>
      <c r="J824" s="275"/>
      <c r="K824" s="275"/>
      <c r="L824" s="275"/>
      <c r="M824" s="275"/>
      <c r="N824" s="275"/>
      <c r="O824" s="275"/>
      <c r="P824" s="275"/>
      <c r="Q824" s="275"/>
      <c r="R824" s="275"/>
      <c r="S824" s="275"/>
      <c r="T824" s="275"/>
      <c r="U824" s="275"/>
      <c r="V824" s="275"/>
      <c r="W824" s="275"/>
      <c r="X824" s="275"/>
      <c r="Y824" s="275"/>
      <c r="Z824" s="275"/>
      <c r="AA824" s="275"/>
      <c r="AB824" s="275"/>
      <c r="AC824" s="275"/>
      <c r="AD824" s="275"/>
      <c r="AE824" s="275"/>
      <c r="AF824" s="275"/>
      <c r="AG824" s="275"/>
      <c r="AH824" s="275"/>
    </row>
    <row r="825" spans="1:36" s="229" customFormat="1" hidden="1">
      <c r="A825" s="1205" t="s">
        <v>1099</v>
      </c>
      <c r="B825" s="1205"/>
      <c r="C825" s="1205"/>
      <c r="D825" s="1205"/>
      <c r="E825" s="1205"/>
      <c r="F825" s="1205"/>
      <c r="G825" s="1205"/>
      <c r="H825" s="1205"/>
      <c r="I825" s="1205"/>
      <c r="J825" s="1205"/>
      <c r="K825" s="1205"/>
      <c r="L825" s="1205"/>
      <c r="M825" s="1205"/>
      <c r="N825" s="1205"/>
      <c r="O825" s="1205"/>
      <c r="P825" s="1205"/>
      <c r="Q825" s="1205"/>
      <c r="R825" s="1205"/>
      <c r="S825" s="1205"/>
      <c r="T825" s="1205"/>
      <c r="U825" s="1205"/>
      <c r="V825" s="1205"/>
      <c r="W825" s="1205"/>
      <c r="X825" s="1205"/>
      <c r="Y825" s="1205"/>
      <c r="Z825" s="1205"/>
      <c r="AA825" s="1205"/>
      <c r="AB825" s="1205"/>
      <c r="AC825" s="1205"/>
      <c r="AD825" s="1205"/>
      <c r="AE825" s="1205"/>
      <c r="AF825" s="1205"/>
      <c r="AG825" s="1205"/>
      <c r="AH825" s="1205"/>
    </row>
    <row r="826" spans="1:36" s="229" customFormat="1" hidden="1">
      <c r="A826" s="275"/>
      <c r="B826" s="275"/>
      <c r="C826" s="275"/>
      <c r="D826" s="275"/>
      <c r="E826" s="275"/>
      <c r="F826" s="275"/>
      <c r="G826" s="275"/>
      <c r="H826" s="275"/>
      <c r="I826" s="275"/>
      <c r="J826" s="275"/>
      <c r="K826" s="275"/>
      <c r="L826" s="275"/>
      <c r="M826" s="275"/>
      <c r="N826" s="275"/>
      <c r="O826" s="275"/>
      <c r="P826" s="275"/>
      <c r="Q826" s="275"/>
      <c r="R826" s="275"/>
      <c r="S826" s="275"/>
      <c r="T826" s="275"/>
      <c r="U826" s="275"/>
      <c r="V826" s="275"/>
      <c r="W826" s="275"/>
      <c r="X826" s="275"/>
      <c r="Y826" s="275"/>
      <c r="Z826" s="275"/>
      <c r="AA826" s="275"/>
      <c r="AB826" s="275"/>
      <c r="AC826" s="275"/>
      <c r="AD826" s="275"/>
      <c r="AE826" s="275"/>
      <c r="AF826" s="275"/>
      <c r="AG826" s="275"/>
      <c r="AH826" s="275"/>
    </row>
    <row r="827" spans="1:36" s="229" customFormat="1" hidden="1">
      <c r="A827" s="1205" t="s">
        <v>1100</v>
      </c>
      <c r="B827" s="1205"/>
      <c r="C827" s="1205"/>
      <c r="D827" s="1205"/>
      <c r="E827" s="1205"/>
      <c r="F827" s="1205"/>
      <c r="G827" s="1205"/>
      <c r="H827" s="1205"/>
      <c r="I827" s="1205"/>
      <c r="J827" s="1205"/>
      <c r="K827" s="1205"/>
      <c r="L827" s="1205"/>
      <c r="M827" s="1205"/>
      <c r="N827" s="1205"/>
      <c r="O827" s="1205"/>
      <c r="P827" s="1205"/>
      <c r="Q827" s="1205"/>
      <c r="R827" s="1205"/>
      <c r="S827" s="1205"/>
      <c r="T827" s="1205"/>
      <c r="U827" s="1205"/>
      <c r="V827" s="1205"/>
      <c r="W827" s="1205"/>
      <c r="X827" s="1205"/>
      <c r="Y827" s="1205"/>
      <c r="Z827" s="1205"/>
      <c r="AA827" s="1205"/>
      <c r="AB827" s="1205"/>
      <c r="AC827" s="1205"/>
      <c r="AD827" s="1205"/>
      <c r="AE827" s="1205"/>
      <c r="AF827" s="1205"/>
      <c r="AG827" s="1205"/>
      <c r="AH827" s="1205"/>
    </row>
    <row r="828" spans="1:36" s="229" customFormat="1">
      <c r="A828" s="276"/>
      <c r="B828" s="276"/>
      <c r="C828" s="276"/>
      <c r="D828" s="276"/>
      <c r="E828" s="276"/>
      <c r="F828" s="276"/>
      <c r="G828" s="276"/>
      <c r="H828" s="276"/>
      <c r="I828" s="276"/>
      <c r="J828" s="276"/>
      <c r="K828" s="276"/>
      <c r="L828" s="276"/>
      <c r="M828" s="276"/>
      <c r="N828" s="276"/>
      <c r="O828" s="276"/>
      <c r="P828" s="276"/>
      <c r="Q828" s="276"/>
      <c r="R828" s="276"/>
      <c r="S828" s="276"/>
      <c r="T828" s="276"/>
      <c r="U828" s="276"/>
      <c r="V828" s="276"/>
      <c r="W828" s="276"/>
      <c r="X828" s="276"/>
      <c r="Y828" s="276"/>
      <c r="Z828" s="276"/>
      <c r="AA828" s="276"/>
      <c r="AB828" s="276"/>
      <c r="AC828" s="276"/>
      <c r="AD828" s="276"/>
      <c r="AE828" s="276"/>
      <c r="AF828" s="276"/>
      <c r="AG828" s="276"/>
      <c r="AH828" s="276"/>
    </row>
    <row r="829" spans="1:36" hidden="1">
      <c r="A829" s="1195" t="s">
        <v>1101</v>
      </c>
      <c r="B829" s="1196"/>
      <c r="C829" s="1196"/>
      <c r="D829" s="1196"/>
      <c r="E829" s="1196"/>
      <c r="F829" s="1196"/>
      <c r="G829" s="1196"/>
      <c r="H829" s="1196"/>
      <c r="I829" s="1196"/>
      <c r="J829" s="1196"/>
      <c r="K829" s="1196"/>
      <c r="L829" s="1196"/>
      <c r="M829" s="1196"/>
      <c r="N829" s="1196"/>
      <c r="O829" s="1196"/>
      <c r="P829" s="1196"/>
      <c r="Q829" s="1196"/>
      <c r="R829" s="1196"/>
      <c r="S829" s="1196"/>
      <c r="T829" s="1196"/>
      <c r="U829" s="1196"/>
      <c r="V829" s="1196"/>
      <c r="W829" s="1196"/>
      <c r="X829" s="1196"/>
      <c r="Y829" s="1196"/>
      <c r="Z829" s="1196"/>
      <c r="AA829" s="1196"/>
      <c r="AB829" s="1196"/>
      <c r="AC829" s="1196"/>
      <c r="AD829" s="1196"/>
      <c r="AE829" s="1196"/>
      <c r="AF829" s="1196"/>
      <c r="AG829" s="1196"/>
      <c r="AH829" s="1196"/>
      <c r="AI829" s="352" t="s">
        <v>1645</v>
      </c>
    </row>
    <row r="830" spans="1:36">
      <c r="A830" s="333"/>
      <c r="B830" s="334"/>
      <c r="C830" s="334"/>
      <c r="D830" s="334"/>
      <c r="E830" s="334"/>
      <c r="F830" s="334"/>
      <c r="G830" s="334"/>
      <c r="H830" s="334"/>
      <c r="I830" s="334"/>
      <c r="J830" s="334"/>
      <c r="K830" s="334"/>
      <c r="L830" s="334"/>
      <c r="M830" s="334"/>
      <c r="N830" s="334"/>
      <c r="O830" s="334"/>
      <c r="P830" s="334"/>
      <c r="Q830" s="334"/>
      <c r="R830" s="334"/>
      <c r="S830" s="334"/>
      <c r="T830" s="334"/>
      <c r="U830" s="334"/>
      <c r="V830" s="334"/>
      <c r="W830" s="334"/>
      <c r="X830" s="334"/>
      <c r="Y830" s="334"/>
      <c r="Z830" s="334"/>
      <c r="AA830" s="334"/>
      <c r="AB830" s="334"/>
      <c r="AC830" s="334"/>
      <c r="AD830" s="334"/>
      <c r="AE830" s="334"/>
      <c r="AF830" s="334"/>
      <c r="AG830" s="334"/>
      <c r="AH830" s="334"/>
    </row>
    <row r="831" spans="1:36" hidden="1">
      <c r="A831" s="1197" t="s">
        <v>826</v>
      </c>
      <c r="B831" s="1197"/>
      <c r="C831" s="1197"/>
      <c r="D831" s="1197"/>
      <c r="E831" s="1197"/>
      <c r="F831" s="1197"/>
      <c r="G831" s="1197"/>
      <c r="H831" s="1197"/>
      <c r="I831" s="1197"/>
      <c r="J831" s="1197"/>
      <c r="K831" s="1197"/>
      <c r="L831" s="1197"/>
      <c r="M831" s="1197"/>
      <c r="N831" s="1197"/>
      <c r="O831" s="1197" t="s">
        <v>519</v>
      </c>
      <c r="P831" s="1197"/>
      <c r="Q831" s="1197"/>
      <c r="R831" s="1197"/>
      <c r="S831" s="1197"/>
      <c r="T831" s="1197"/>
      <c r="U831" s="1197"/>
      <c r="V831" s="1197"/>
      <c r="W831" s="1197"/>
      <c r="X831" s="1197"/>
      <c r="Y831" s="1197" t="s">
        <v>597</v>
      </c>
      <c r="Z831" s="1197"/>
      <c r="AA831" s="1197"/>
      <c r="AB831" s="1197"/>
      <c r="AC831" s="1197"/>
      <c r="AD831" s="1197"/>
      <c r="AE831" s="1197"/>
      <c r="AF831" s="1197"/>
      <c r="AG831" s="1197"/>
      <c r="AH831" s="1197"/>
    </row>
    <row r="832" spans="1:36" hidden="1">
      <c r="A832" s="1197"/>
      <c r="B832" s="1197"/>
      <c r="C832" s="1197"/>
      <c r="D832" s="1197"/>
      <c r="E832" s="1197"/>
      <c r="F832" s="1197"/>
      <c r="G832" s="1197"/>
      <c r="H832" s="1197"/>
      <c r="I832" s="1197"/>
      <c r="J832" s="1197"/>
      <c r="K832" s="1197"/>
      <c r="L832" s="1197"/>
      <c r="M832" s="1197"/>
      <c r="N832" s="1197"/>
      <c r="O832" s="1197"/>
      <c r="P832" s="1197"/>
      <c r="Q832" s="1197"/>
      <c r="R832" s="1197"/>
      <c r="S832" s="1197"/>
      <c r="T832" s="1197"/>
      <c r="U832" s="1197"/>
      <c r="V832" s="1197"/>
      <c r="W832" s="1197"/>
      <c r="X832" s="1197"/>
      <c r="Y832" s="1197"/>
      <c r="Z832" s="1197"/>
      <c r="AA832" s="1197"/>
      <c r="AB832" s="1197"/>
      <c r="AC832" s="1197"/>
      <c r="AD832" s="1197"/>
      <c r="AE832" s="1197"/>
      <c r="AF832" s="1197"/>
      <c r="AG832" s="1197"/>
      <c r="AH832" s="1197"/>
    </row>
    <row r="833" spans="1:36" hidden="1">
      <c r="A833" s="1181" t="s">
        <v>1102</v>
      </c>
      <c r="B833" s="1182"/>
      <c r="C833" s="1182"/>
      <c r="D833" s="1182"/>
      <c r="E833" s="1182"/>
      <c r="F833" s="1182"/>
      <c r="G833" s="1182"/>
      <c r="H833" s="1182"/>
      <c r="I833" s="1182"/>
      <c r="J833" s="1182"/>
      <c r="K833" s="1182"/>
      <c r="L833" s="1182"/>
      <c r="M833" s="1182"/>
      <c r="N833" s="1183"/>
      <c r="O833" s="1194"/>
      <c r="P833" s="1194"/>
      <c r="Q833" s="1194"/>
      <c r="R833" s="1194"/>
      <c r="S833" s="1194"/>
      <c r="T833" s="1194"/>
      <c r="U833" s="1194"/>
      <c r="V833" s="1194"/>
      <c r="W833" s="1194"/>
      <c r="X833" s="1194"/>
      <c r="Y833" s="1194"/>
      <c r="Z833" s="1194"/>
      <c r="AA833" s="1194"/>
      <c r="AB833" s="1194"/>
      <c r="AC833" s="1194"/>
      <c r="AD833" s="1194"/>
      <c r="AE833" s="1194"/>
      <c r="AF833" s="1194"/>
      <c r="AG833" s="1194"/>
      <c r="AH833" s="1194"/>
    </row>
    <row r="834" spans="1:36" hidden="1">
      <c r="A834" s="1184"/>
      <c r="B834" s="1185"/>
      <c r="C834" s="1185"/>
      <c r="D834" s="1185"/>
      <c r="E834" s="1185"/>
      <c r="F834" s="1185"/>
      <c r="G834" s="1185"/>
      <c r="H834" s="1185"/>
      <c r="I834" s="1185"/>
      <c r="J834" s="1185"/>
      <c r="K834" s="1185"/>
      <c r="L834" s="1185"/>
      <c r="M834" s="1185"/>
      <c r="N834" s="1186"/>
      <c r="O834" s="1194"/>
      <c r="P834" s="1194"/>
      <c r="Q834" s="1194"/>
      <c r="R834" s="1194"/>
      <c r="S834" s="1194"/>
      <c r="T834" s="1194"/>
      <c r="U834" s="1194"/>
      <c r="V834" s="1194"/>
      <c r="W834" s="1194"/>
      <c r="X834" s="1194"/>
      <c r="Y834" s="1194"/>
      <c r="Z834" s="1194"/>
      <c r="AA834" s="1194"/>
      <c r="AB834" s="1194"/>
      <c r="AC834" s="1194"/>
      <c r="AD834" s="1194"/>
      <c r="AE834" s="1194"/>
      <c r="AF834" s="1194"/>
      <c r="AG834" s="1194"/>
      <c r="AH834" s="1194"/>
    </row>
    <row r="835" spans="1:36" hidden="1">
      <c r="A835" s="1188" t="s">
        <v>1103</v>
      </c>
      <c r="B835" s="1189"/>
      <c r="C835" s="1189"/>
      <c r="D835" s="1189"/>
      <c r="E835" s="1189"/>
      <c r="F835" s="1189"/>
      <c r="G835" s="1189"/>
      <c r="H835" s="1189"/>
      <c r="I835" s="1189"/>
      <c r="J835" s="1189"/>
      <c r="K835" s="1189"/>
      <c r="L835" s="1189"/>
      <c r="M835" s="1189"/>
      <c r="N835" s="1190"/>
      <c r="O835" s="1194"/>
      <c r="P835" s="1194"/>
      <c r="Q835" s="1194"/>
      <c r="R835" s="1194"/>
      <c r="S835" s="1194"/>
      <c r="T835" s="1194"/>
      <c r="U835" s="1194"/>
      <c r="V835" s="1194"/>
      <c r="W835" s="1194"/>
      <c r="X835" s="1194"/>
      <c r="Y835" s="1194"/>
      <c r="Z835" s="1194"/>
      <c r="AA835" s="1194"/>
      <c r="AB835" s="1194"/>
      <c r="AC835" s="1194"/>
      <c r="AD835" s="1194"/>
      <c r="AE835" s="1194"/>
      <c r="AF835" s="1194"/>
      <c r="AG835" s="1194"/>
      <c r="AH835" s="1194"/>
    </row>
    <row r="836" spans="1:36" hidden="1">
      <c r="A836" s="1191"/>
      <c r="B836" s="1192"/>
      <c r="C836" s="1192"/>
      <c r="D836" s="1192"/>
      <c r="E836" s="1192"/>
      <c r="F836" s="1192"/>
      <c r="G836" s="1192"/>
      <c r="H836" s="1192"/>
      <c r="I836" s="1192"/>
      <c r="J836" s="1192"/>
      <c r="K836" s="1192"/>
      <c r="L836" s="1192"/>
      <c r="M836" s="1192"/>
      <c r="N836" s="1193"/>
      <c r="O836" s="1194"/>
      <c r="P836" s="1194"/>
      <c r="Q836" s="1194"/>
      <c r="R836" s="1194"/>
      <c r="S836" s="1194"/>
      <c r="T836" s="1194"/>
      <c r="U836" s="1194"/>
      <c r="V836" s="1194"/>
      <c r="W836" s="1194"/>
      <c r="X836" s="1194"/>
      <c r="Y836" s="1194"/>
      <c r="Z836" s="1194"/>
      <c r="AA836" s="1194"/>
      <c r="AB836" s="1194"/>
      <c r="AC836" s="1194"/>
      <c r="AD836" s="1194"/>
      <c r="AE836" s="1194"/>
      <c r="AF836" s="1194"/>
      <c r="AG836" s="1194"/>
      <c r="AH836" s="1194"/>
    </row>
    <row r="837" spans="1:36" hidden="1">
      <c r="A837" s="1188" t="s">
        <v>1104</v>
      </c>
      <c r="B837" s="1189"/>
      <c r="C837" s="1189"/>
      <c r="D837" s="1189"/>
      <c r="E837" s="1189"/>
      <c r="F837" s="1189"/>
      <c r="G837" s="1189"/>
      <c r="H837" s="1189"/>
      <c r="I837" s="1189"/>
      <c r="J837" s="1189"/>
      <c r="K837" s="1189"/>
      <c r="L837" s="1189"/>
      <c r="M837" s="1189"/>
      <c r="N837" s="1190"/>
      <c r="O837" s="1194"/>
      <c r="P837" s="1194"/>
      <c r="Q837" s="1194"/>
      <c r="R837" s="1194"/>
      <c r="S837" s="1194"/>
      <c r="T837" s="1194"/>
      <c r="U837" s="1194"/>
      <c r="V837" s="1194"/>
      <c r="W837" s="1194"/>
      <c r="X837" s="1194"/>
      <c r="Y837" s="1194"/>
      <c r="Z837" s="1194"/>
      <c r="AA837" s="1194"/>
      <c r="AB837" s="1194"/>
      <c r="AC837" s="1194"/>
      <c r="AD837" s="1194"/>
      <c r="AE837" s="1194"/>
      <c r="AF837" s="1194"/>
      <c r="AG837" s="1194"/>
      <c r="AH837" s="1194"/>
    </row>
    <row r="838" spans="1:36" hidden="1">
      <c r="A838" s="1191"/>
      <c r="B838" s="1192"/>
      <c r="C838" s="1192"/>
      <c r="D838" s="1192"/>
      <c r="E838" s="1192"/>
      <c r="F838" s="1192"/>
      <c r="G838" s="1192"/>
      <c r="H838" s="1192"/>
      <c r="I838" s="1192"/>
      <c r="J838" s="1192"/>
      <c r="K838" s="1192"/>
      <c r="L838" s="1192"/>
      <c r="M838" s="1192"/>
      <c r="N838" s="1193"/>
      <c r="O838" s="1194"/>
      <c r="P838" s="1194"/>
      <c r="Q838" s="1194"/>
      <c r="R838" s="1194"/>
      <c r="S838" s="1194"/>
      <c r="T838" s="1194"/>
      <c r="U838" s="1194"/>
      <c r="V838" s="1194"/>
      <c r="W838" s="1194"/>
      <c r="X838" s="1194"/>
      <c r="Y838" s="1194"/>
      <c r="Z838" s="1194"/>
      <c r="AA838" s="1194"/>
      <c r="AB838" s="1194"/>
      <c r="AC838" s="1194"/>
      <c r="AD838" s="1194"/>
      <c r="AE838" s="1194"/>
      <c r="AF838" s="1194"/>
      <c r="AG838" s="1194"/>
      <c r="AH838" s="1194"/>
    </row>
    <row r="839" spans="1:36" hidden="1">
      <c r="A839" s="1188" t="s">
        <v>1105</v>
      </c>
      <c r="B839" s="1189"/>
      <c r="C839" s="1189"/>
      <c r="D839" s="1189"/>
      <c r="E839" s="1189"/>
      <c r="F839" s="1189"/>
      <c r="G839" s="1189"/>
      <c r="H839" s="1189"/>
      <c r="I839" s="1189"/>
      <c r="J839" s="1189"/>
      <c r="K839" s="1189"/>
      <c r="L839" s="1189"/>
      <c r="M839" s="1189"/>
      <c r="N839" s="1190"/>
      <c r="O839" s="1194"/>
      <c r="P839" s="1194"/>
      <c r="Q839" s="1194"/>
      <c r="R839" s="1194"/>
      <c r="S839" s="1194"/>
      <c r="T839" s="1194"/>
      <c r="U839" s="1194"/>
      <c r="V839" s="1194"/>
      <c r="W839" s="1194"/>
      <c r="X839" s="1194"/>
      <c r="Y839" s="1194"/>
      <c r="Z839" s="1194"/>
      <c r="AA839" s="1194"/>
      <c r="AB839" s="1194"/>
      <c r="AC839" s="1194"/>
      <c r="AD839" s="1194"/>
      <c r="AE839" s="1194"/>
      <c r="AF839" s="1194"/>
      <c r="AG839" s="1194"/>
      <c r="AH839" s="1194"/>
    </row>
    <row r="840" spans="1:36" hidden="1">
      <c r="A840" s="1191"/>
      <c r="B840" s="1192"/>
      <c r="C840" s="1192"/>
      <c r="D840" s="1192"/>
      <c r="E840" s="1192"/>
      <c r="F840" s="1192"/>
      <c r="G840" s="1192"/>
      <c r="H840" s="1192"/>
      <c r="I840" s="1192"/>
      <c r="J840" s="1192"/>
      <c r="K840" s="1192"/>
      <c r="L840" s="1192"/>
      <c r="M840" s="1192"/>
      <c r="N840" s="1193"/>
      <c r="O840" s="1194"/>
      <c r="P840" s="1194"/>
      <c r="Q840" s="1194"/>
      <c r="R840" s="1194"/>
      <c r="S840" s="1194"/>
      <c r="T840" s="1194"/>
      <c r="U840" s="1194"/>
      <c r="V840" s="1194"/>
      <c r="W840" s="1194"/>
      <c r="X840" s="1194"/>
      <c r="Y840" s="1194"/>
      <c r="Z840" s="1194"/>
      <c r="AA840" s="1194"/>
      <c r="AB840" s="1194"/>
      <c r="AC840" s="1194"/>
      <c r="AD840" s="1194"/>
      <c r="AE840" s="1194"/>
      <c r="AF840" s="1194"/>
      <c r="AG840" s="1194"/>
      <c r="AH840" s="1194"/>
    </row>
    <row r="841" spans="1:36" hidden="1">
      <c r="A841" s="1181" t="s">
        <v>1106</v>
      </c>
      <c r="B841" s="1182"/>
      <c r="C841" s="1182"/>
      <c r="D841" s="1182"/>
      <c r="E841" s="1182"/>
      <c r="F841" s="1182"/>
      <c r="G841" s="1182"/>
      <c r="H841" s="1182"/>
      <c r="I841" s="1182"/>
      <c r="J841" s="1182"/>
      <c r="K841" s="1182"/>
      <c r="L841" s="1182"/>
      <c r="M841" s="1182"/>
      <c r="N841" s="1183"/>
      <c r="O841" s="1187">
        <f>SUM(O835:X840)</f>
        <v>0</v>
      </c>
      <c r="P841" s="1187"/>
      <c r="Q841" s="1187"/>
      <c r="R841" s="1187"/>
      <c r="S841" s="1187"/>
      <c r="T841" s="1187"/>
      <c r="U841" s="1187"/>
      <c r="V841" s="1187"/>
      <c r="W841" s="1187"/>
      <c r="X841" s="1187"/>
      <c r="Y841" s="1187">
        <f>SUM(Y835:AH840)</f>
        <v>0</v>
      </c>
      <c r="Z841" s="1187"/>
      <c r="AA841" s="1187"/>
      <c r="AB841" s="1187"/>
      <c r="AC841" s="1187"/>
      <c r="AD841" s="1187"/>
      <c r="AE841" s="1187"/>
      <c r="AF841" s="1187"/>
      <c r="AG841" s="1187"/>
      <c r="AH841" s="1187"/>
    </row>
    <row r="842" spans="1:36" hidden="1">
      <c r="A842" s="1184"/>
      <c r="B842" s="1185"/>
      <c r="C842" s="1185"/>
      <c r="D842" s="1185"/>
      <c r="E842" s="1185"/>
      <c r="F842" s="1185"/>
      <c r="G842" s="1185"/>
      <c r="H842" s="1185"/>
      <c r="I842" s="1185"/>
      <c r="J842" s="1185"/>
      <c r="K842" s="1185"/>
      <c r="L842" s="1185"/>
      <c r="M842" s="1185"/>
      <c r="N842" s="1186"/>
      <c r="O842" s="1187"/>
      <c r="P842" s="1187"/>
      <c r="Q842" s="1187"/>
      <c r="R842" s="1187"/>
      <c r="S842" s="1187"/>
      <c r="T842" s="1187"/>
      <c r="U842" s="1187"/>
      <c r="V842" s="1187"/>
      <c r="W842" s="1187"/>
      <c r="X842" s="1187"/>
      <c r="Y842" s="1187"/>
      <c r="Z842" s="1187"/>
      <c r="AA842" s="1187"/>
      <c r="AB842" s="1187"/>
      <c r="AC842" s="1187"/>
      <c r="AD842" s="1187"/>
      <c r="AE842" s="1187"/>
      <c r="AF842" s="1187"/>
      <c r="AG842" s="1187"/>
      <c r="AH842" s="1187"/>
    </row>
    <row r="843" spans="1:36" hidden="1">
      <c r="A843" s="1181" t="s">
        <v>1107</v>
      </c>
      <c r="B843" s="1182"/>
      <c r="C843" s="1182"/>
      <c r="D843" s="1182"/>
      <c r="E843" s="1182"/>
      <c r="F843" s="1182"/>
      <c r="G843" s="1182"/>
      <c r="H843" s="1182"/>
      <c r="I843" s="1182"/>
      <c r="J843" s="1182"/>
      <c r="K843" s="1182"/>
      <c r="L843" s="1182"/>
      <c r="M843" s="1182"/>
      <c r="N843" s="1183"/>
      <c r="O843" s="1187"/>
      <c r="P843" s="1187"/>
      <c r="Q843" s="1187"/>
      <c r="R843" s="1187"/>
      <c r="S843" s="1187"/>
      <c r="T843" s="1187"/>
      <c r="U843" s="1187"/>
      <c r="V843" s="1187"/>
      <c r="W843" s="1187"/>
      <c r="X843" s="1187"/>
      <c r="Y843" s="1187"/>
      <c r="Z843" s="1187"/>
      <c r="AA843" s="1187"/>
      <c r="AB843" s="1187"/>
      <c r="AC843" s="1187"/>
      <c r="AD843" s="1187"/>
      <c r="AE843" s="1187"/>
      <c r="AF843" s="1187"/>
      <c r="AG843" s="1187"/>
      <c r="AH843" s="1187"/>
    </row>
    <row r="844" spans="1:36" hidden="1">
      <c r="A844" s="1184"/>
      <c r="B844" s="1185"/>
      <c r="C844" s="1185"/>
      <c r="D844" s="1185"/>
      <c r="E844" s="1185"/>
      <c r="F844" s="1185"/>
      <c r="G844" s="1185"/>
      <c r="H844" s="1185"/>
      <c r="I844" s="1185"/>
      <c r="J844" s="1185"/>
      <c r="K844" s="1185"/>
      <c r="L844" s="1185"/>
      <c r="M844" s="1185"/>
      <c r="N844" s="1186"/>
      <c r="O844" s="1187"/>
      <c r="P844" s="1187"/>
      <c r="Q844" s="1187"/>
      <c r="R844" s="1187"/>
      <c r="S844" s="1187"/>
      <c r="T844" s="1187"/>
      <c r="U844" s="1187"/>
      <c r="V844" s="1187"/>
      <c r="W844" s="1187"/>
      <c r="X844" s="1187"/>
      <c r="Y844" s="1187"/>
      <c r="Z844" s="1187"/>
      <c r="AA844" s="1187"/>
      <c r="AB844" s="1187"/>
      <c r="AC844" s="1187"/>
      <c r="AD844" s="1187"/>
      <c r="AE844" s="1187"/>
      <c r="AF844" s="1187"/>
      <c r="AG844" s="1187"/>
      <c r="AH844" s="1187"/>
    </row>
    <row r="845" spans="1:36" hidden="1">
      <c r="A845" s="1181" t="s">
        <v>1108</v>
      </c>
      <c r="B845" s="1182"/>
      <c r="C845" s="1182"/>
      <c r="D845" s="1182"/>
      <c r="E845" s="1182"/>
      <c r="F845" s="1182"/>
      <c r="G845" s="1182"/>
      <c r="H845" s="1182"/>
      <c r="I845" s="1182"/>
      <c r="J845" s="1182"/>
      <c r="K845" s="1182"/>
      <c r="L845" s="1182"/>
      <c r="M845" s="1182"/>
      <c r="N845" s="1183"/>
      <c r="O845" s="1187">
        <f>O833+O841-O843</f>
        <v>0</v>
      </c>
      <c r="P845" s="1187"/>
      <c r="Q845" s="1187"/>
      <c r="R845" s="1187"/>
      <c r="S845" s="1187"/>
      <c r="T845" s="1187"/>
      <c r="U845" s="1187"/>
      <c r="V845" s="1187"/>
      <c r="W845" s="1187"/>
      <c r="X845" s="1187"/>
      <c r="Y845" s="1187">
        <f>Y833+Y841-Y843</f>
        <v>0</v>
      </c>
      <c r="Z845" s="1187"/>
      <c r="AA845" s="1187"/>
      <c r="AB845" s="1187"/>
      <c r="AC845" s="1187"/>
      <c r="AD845" s="1187"/>
      <c r="AE845" s="1187"/>
      <c r="AF845" s="1187"/>
      <c r="AG845" s="1187"/>
      <c r="AH845" s="1187"/>
      <c r="AI845" s="229" t="str">
        <f>IF(ROUND(Y845-[1]P!E38,0)=0,"","CHYBA")</f>
        <v/>
      </c>
      <c r="AJ845" s="243" t="s">
        <v>902</v>
      </c>
    </row>
    <row r="846" spans="1:36" hidden="1">
      <c r="A846" s="1184"/>
      <c r="B846" s="1185"/>
      <c r="C846" s="1185"/>
      <c r="D846" s="1185"/>
      <c r="E846" s="1185"/>
      <c r="F846" s="1185"/>
      <c r="G846" s="1185"/>
      <c r="H846" s="1185"/>
      <c r="I846" s="1185"/>
      <c r="J846" s="1185"/>
      <c r="K846" s="1185"/>
      <c r="L846" s="1185"/>
      <c r="M846" s="1185"/>
      <c r="N846" s="1186"/>
      <c r="O846" s="1187"/>
      <c r="P846" s="1187"/>
      <c r="Q846" s="1187"/>
      <c r="R846" s="1187"/>
      <c r="S846" s="1187"/>
      <c r="T846" s="1187"/>
      <c r="U846" s="1187"/>
      <c r="V846" s="1187"/>
      <c r="W846" s="1187"/>
      <c r="X846" s="1187"/>
      <c r="Y846" s="1187"/>
      <c r="Z846" s="1187"/>
      <c r="AA846" s="1187"/>
      <c r="AB846" s="1187"/>
      <c r="AC846" s="1187"/>
      <c r="AD846" s="1187"/>
      <c r="AE846" s="1187"/>
      <c r="AF846" s="1187"/>
      <c r="AG846" s="1187"/>
      <c r="AH846" s="1187"/>
      <c r="AI846" s="229" t="str">
        <f>IF(ROUND(O845-[1]P!D38,0)=0,"","CHYBA")</f>
        <v/>
      </c>
      <c r="AJ846" s="243" t="s">
        <v>902</v>
      </c>
    </row>
    <row r="847" spans="1:36" hidden="1">
      <c r="A847" s="227"/>
      <c r="B847" s="227"/>
      <c r="C847" s="227"/>
      <c r="D847" s="227"/>
      <c r="E847" s="227"/>
      <c r="F847" s="227"/>
      <c r="G847" s="227"/>
      <c r="H847" s="227"/>
      <c r="I847" s="227"/>
      <c r="J847" s="227"/>
      <c r="K847" s="227"/>
      <c r="L847" s="227"/>
      <c r="M847" s="227"/>
      <c r="N847" s="227"/>
      <c r="O847" s="227"/>
      <c r="P847" s="227"/>
      <c r="Q847" s="227"/>
      <c r="R847" s="227"/>
      <c r="S847" s="227"/>
      <c r="T847" s="227"/>
      <c r="U847" s="227"/>
      <c r="V847" s="227"/>
      <c r="W847" s="227"/>
      <c r="X847" s="227"/>
      <c r="Y847" s="227"/>
      <c r="Z847" s="227"/>
      <c r="AA847" s="227"/>
      <c r="AB847" s="227"/>
      <c r="AC847" s="227"/>
      <c r="AD847" s="227"/>
      <c r="AE847" s="227"/>
      <c r="AF847" s="227"/>
      <c r="AG847" s="227"/>
      <c r="AH847" s="227"/>
      <c r="AI847" s="229"/>
    </row>
    <row r="848" spans="1:36" s="277" customFormat="1" hidden="1">
      <c r="A848" s="1006" t="s">
        <v>1109</v>
      </c>
      <c r="B848" s="1006"/>
      <c r="C848" s="1006"/>
      <c r="D848" s="1006"/>
      <c r="E848" s="1006"/>
      <c r="F848" s="1006"/>
      <c r="G848" s="1006"/>
      <c r="H848" s="1006"/>
      <c r="I848" s="1006"/>
      <c r="J848" s="1006"/>
      <c r="K848" s="1006"/>
      <c r="L848" s="1006"/>
      <c r="M848" s="1006"/>
      <c r="N848" s="1006"/>
      <c r="O848" s="1006"/>
      <c r="P848" s="1006"/>
      <c r="Q848" s="1006"/>
      <c r="R848" s="1006"/>
      <c r="S848" s="1006"/>
      <c r="T848" s="1006"/>
      <c r="U848" s="1006"/>
      <c r="V848" s="1006"/>
      <c r="W848" s="1006"/>
      <c r="X848" s="1006"/>
      <c r="Y848" s="1006"/>
      <c r="Z848" s="1006"/>
      <c r="AA848" s="1006"/>
      <c r="AB848" s="1006"/>
      <c r="AC848" s="1006"/>
      <c r="AD848" s="1006"/>
      <c r="AE848" s="1006"/>
      <c r="AF848" s="1006"/>
      <c r="AG848" s="1006"/>
      <c r="AH848" s="1006"/>
    </row>
    <row r="849" spans="1:35">
      <c r="A849" s="260" t="s">
        <v>1625</v>
      </c>
      <c r="B849" s="240"/>
      <c r="C849" s="240"/>
      <c r="D849" s="240"/>
      <c r="E849" s="240"/>
      <c r="F849" s="240"/>
      <c r="G849" s="240"/>
      <c r="H849" s="240"/>
      <c r="I849" s="240"/>
      <c r="J849" s="240"/>
      <c r="K849" s="240"/>
      <c r="L849" s="240"/>
      <c r="M849" s="240"/>
      <c r="N849" s="240"/>
      <c r="O849" s="240"/>
      <c r="P849" s="240"/>
      <c r="Q849" s="240"/>
      <c r="R849" s="240"/>
      <c r="S849" s="240"/>
      <c r="T849" s="240"/>
      <c r="U849" s="240"/>
      <c r="V849" s="240"/>
      <c r="W849" s="240"/>
      <c r="X849" s="240"/>
      <c r="Y849" s="240"/>
      <c r="Z849" s="240"/>
      <c r="AA849" s="240"/>
      <c r="AB849" s="240"/>
      <c r="AC849" s="240"/>
      <c r="AD849" s="240"/>
      <c r="AE849" s="240"/>
      <c r="AF849" s="240"/>
      <c r="AG849" s="240"/>
      <c r="AH849" s="240"/>
    </row>
    <row r="852" spans="1:35" s="346" customFormat="1" hidden="1">
      <c r="A852" s="361" t="s">
        <v>1110</v>
      </c>
      <c r="B852" s="361"/>
      <c r="C852" s="361"/>
      <c r="D852" s="361" t="s">
        <v>1111</v>
      </c>
      <c r="E852" s="361"/>
      <c r="F852" s="361"/>
      <c r="G852" s="361"/>
      <c r="H852" s="361"/>
      <c r="I852" s="361"/>
      <c r="J852" s="361"/>
      <c r="K852" s="361"/>
      <c r="L852" s="361"/>
      <c r="M852" s="361"/>
      <c r="N852" s="361"/>
      <c r="O852" s="361"/>
      <c r="P852" s="361"/>
      <c r="Q852" s="361"/>
      <c r="R852" s="361"/>
      <c r="S852" s="361"/>
      <c r="T852" s="342"/>
      <c r="U852" s="342"/>
      <c r="V852" s="342"/>
      <c r="W852" s="342"/>
      <c r="X852" s="342"/>
      <c r="Y852" s="342"/>
      <c r="Z852" s="342"/>
      <c r="AA852" s="342"/>
      <c r="AB852" s="342"/>
      <c r="AC852" s="342"/>
      <c r="AD852" s="342"/>
      <c r="AE852" s="342"/>
      <c r="AF852" s="342"/>
      <c r="AG852" s="342"/>
      <c r="AH852" s="342"/>
      <c r="AI852" s="362" t="s">
        <v>1645</v>
      </c>
    </row>
    <row r="853" spans="1:35" s="346" customFormat="1" hidden="1">
      <c r="A853" s="342"/>
      <c r="B853" s="342"/>
      <c r="C853" s="342"/>
      <c r="D853" s="342"/>
      <c r="E853" s="342"/>
      <c r="F853" s="342"/>
      <c r="G853" s="342"/>
      <c r="H853" s="342"/>
      <c r="I853" s="342"/>
      <c r="J853" s="342"/>
      <c r="K853" s="342"/>
      <c r="L853" s="342"/>
      <c r="M853" s="342"/>
      <c r="N853" s="342"/>
      <c r="O853" s="342"/>
      <c r="P853" s="342"/>
      <c r="Q853" s="342"/>
      <c r="R853" s="342"/>
      <c r="S853" s="342"/>
      <c r="T853" s="342"/>
      <c r="U853" s="342"/>
      <c r="V853" s="342"/>
      <c r="W853" s="342"/>
      <c r="X853" s="342"/>
      <c r="Y853" s="342"/>
      <c r="Z853" s="342"/>
      <c r="AA853" s="342"/>
      <c r="AB853" s="342"/>
      <c r="AC853" s="342"/>
      <c r="AD853" s="342"/>
      <c r="AE853" s="342"/>
      <c r="AF853" s="342"/>
      <c r="AG853" s="342"/>
      <c r="AH853" s="342"/>
    </row>
    <row r="854" spans="1:35" s="346" customFormat="1" hidden="1">
      <c r="A854" s="342" t="s">
        <v>1112</v>
      </c>
      <c r="B854" s="342"/>
      <c r="C854" s="342"/>
      <c r="D854" s="342"/>
      <c r="E854" s="342"/>
      <c r="F854" s="342"/>
      <c r="G854" s="342"/>
      <c r="H854" s="342"/>
      <c r="I854" s="342"/>
      <c r="J854" s="342"/>
      <c r="K854" s="342"/>
      <c r="L854" s="342"/>
      <c r="M854" s="342"/>
      <c r="N854" s="342"/>
      <c r="O854" s="342"/>
      <c r="P854" s="342"/>
      <c r="Q854" s="342"/>
      <c r="R854" s="342"/>
      <c r="S854" s="342"/>
      <c r="T854" s="342"/>
      <c r="U854" s="342"/>
      <c r="V854" s="342"/>
      <c r="W854" s="342"/>
      <c r="X854" s="342"/>
      <c r="Y854" s="342"/>
      <c r="Z854" s="342"/>
      <c r="AA854" s="342"/>
      <c r="AB854" s="342"/>
      <c r="AC854" s="342"/>
      <c r="AD854" s="342"/>
      <c r="AE854" s="342"/>
      <c r="AF854" s="342"/>
      <c r="AG854" s="342"/>
      <c r="AH854" s="342"/>
    </row>
    <row r="855" spans="1:35" s="346" customFormat="1" hidden="1">
      <c r="A855" s="342"/>
      <c r="B855" s="342"/>
      <c r="C855" s="342"/>
      <c r="D855" s="342"/>
      <c r="E855" s="342"/>
      <c r="F855" s="342"/>
      <c r="G855" s="342"/>
      <c r="H855" s="342"/>
      <c r="I855" s="342"/>
      <c r="J855" s="342"/>
      <c r="K855" s="342"/>
      <c r="L855" s="342"/>
      <c r="M855" s="342"/>
      <c r="N855" s="342"/>
      <c r="O855" s="342"/>
      <c r="P855" s="342"/>
      <c r="Q855" s="342"/>
      <c r="R855" s="342"/>
      <c r="S855" s="342"/>
      <c r="T855" s="342"/>
      <c r="U855" s="342"/>
      <c r="V855" s="342"/>
      <c r="W855" s="342"/>
      <c r="X855" s="342"/>
      <c r="Y855" s="342"/>
      <c r="Z855" s="342"/>
      <c r="AA855" s="342"/>
      <c r="AB855" s="342"/>
      <c r="AC855" s="342"/>
      <c r="AD855" s="342"/>
      <c r="AE855" s="342"/>
      <c r="AF855" s="342"/>
      <c r="AG855" s="342"/>
      <c r="AH855" s="342"/>
    </row>
    <row r="856" spans="1:35" s="346" customFormat="1" hidden="1">
      <c r="A856" s="342" t="s">
        <v>1626</v>
      </c>
      <c r="B856" s="342"/>
      <c r="C856" s="342"/>
      <c r="D856" s="342"/>
      <c r="E856" s="342"/>
      <c r="F856" s="342"/>
      <c r="G856" s="342"/>
      <c r="H856" s="342"/>
      <c r="I856" s="342"/>
      <c r="J856" s="342"/>
      <c r="K856" s="342"/>
      <c r="L856" s="342"/>
      <c r="M856" s="342"/>
      <c r="N856" s="342"/>
      <c r="O856" s="342"/>
      <c r="P856" s="342"/>
      <c r="Q856" s="342"/>
      <c r="R856" s="342"/>
      <c r="S856" s="342"/>
      <c r="T856" s="342"/>
      <c r="U856" s="342"/>
      <c r="V856" s="342"/>
      <c r="W856" s="342"/>
      <c r="X856" s="342"/>
      <c r="Y856" s="342"/>
      <c r="Z856" s="342"/>
      <c r="AA856" s="342"/>
      <c r="AB856" s="342"/>
      <c r="AC856" s="342"/>
      <c r="AD856" s="342"/>
      <c r="AE856" s="342"/>
      <c r="AF856" s="342"/>
      <c r="AG856" s="342"/>
      <c r="AH856" s="342"/>
    </row>
    <row r="857" spans="1:35">
      <c r="A857" s="240"/>
      <c r="B857" s="240"/>
      <c r="C857" s="240"/>
      <c r="D857" s="240"/>
      <c r="E857" s="240"/>
      <c r="F857" s="240"/>
      <c r="G857" s="240"/>
      <c r="H857" s="240"/>
      <c r="I857" s="240"/>
      <c r="J857" s="240"/>
      <c r="K857" s="240"/>
      <c r="L857" s="240"/>
      <c r="M857" s="240"/>
      <c r="N857" s="240"/>
      <c r="O857" s="240"/>
      <c r="P857" s="240"/>
      <c r="Q857" s="240"/>
      <c r="R857" s="240"/>
      <c r="S857" s="240"/>
      <c r="T857" s="240"/>
      <c r="U857" s="240"/>
      <c r="V857" s="240"/>
      <c r="W857" s="240"/>
      <c r="X857" s="240"/>
      <c r="Y857" s="240"/>
      <c r="Z857" s="240"/>
      <c r="AA857" s="240"/>
      <c r="AB857" s="240"/>
      <c r="AC857" s="240"/>
      <c r="AD857" s="240"/>
      <c r="AE857" s="240"/>
      <c r="AF857" s="240"/>
      <c r="AG857" s="240"/>
      <c r="AH857" s="240"/>
    </row>
    <row r="858" spans="1:35">
      <c r="A858" s="240"/>
      <c r="B858" s="240"/>
      <c r="C858" s="240"/>
      <c r="D858" s="240"/>
      <c r="E858" s="240"/>
      <c r="F858" s="240"/>
      <c r="G858" s="240"/>
      <c r="H858" s="240"/>
      <c r="I858" s="240"/>
      <c r="J858" s="240"/>
      <c r="K858" s="240"/>
      <c r="L858" s="240"/>
      <c r="M858" s="240"/>
      <c r="N858" s="240"/>
      <c r="O858" s="240"/>
      <c r="P858" s="240"/>
      <c r="Q858" s="240"/>
      <c r="R858" s="240"/>
      <c r="S858" s="240"/>
      <c r="T858" s="240"/>
      <c r="U858" s="240"/>
      <c r="V858" s="240"/>
      <c r="W858" s="240"/>
      <c r="X858" s="240"/>
      <c r="Y858" s="240"/>
      <c r="Z858" s="240"/>
      <c r="AA858" s="240"/>
      <c r="AB858" s="240"/>
      <c r="AC858" s="240"/>
      <c r="AD858" s="240"/>
      <c r="AE858" s="240"/>
      <c r="AF858" s="240"/>
      <c r="AG858" s="240"/>
      <c r="AH858" s="240"/>
    </row>
    <row r="859" spans="1:35" hidden="1">
      <c r="A859" s="887" t="s">
        <v>1113</v>
      </c>
      <c r="B859" s="888"/>
      <c r="C859" s="888"/>
      <c r="D859" s="888"/>
      <c r="E859" s="888"/>
      <c r="F859" s="889"/>
      <c r="G859" s="887" t="s">
        <v>1114</v>
      </c>
      <c r="H859" s="888"/>
      <c r="I859" s="888"/>
      <c r="J859" s="888"/>
      <c r="K859" s="888"/>
      <c r="L859" s="889"/>
      <c r="M859" s="887" t="s">
        <v>1115</v>
      </c>
      <c r="N859" s="888"/>
      <c r="O859" s="888"/>
      <c r="P859" s="888"/>
      <c r="Q859" s="888"/>
      <c r="R859" s="889"/>
      <c r="S859" s="887" t="s">
        <v>1116</v>
      </c>
      <c r="T859" s="888"/>
      <c r="U859" s="888"/>
      <c r="V859" s="888"/>
      <c r="W859" s="888"/>
      <c r="X859" s="889"/>
      <c r="Y859" s="887" t="s">
        <v>1117</v>
      </c>
      <c r="Z859" s="888"/>
      <c r="AA859" s="888"/>
      <c r="AB859" s="888"/>
      <c r="AC859" s="888"/>
      <c r="AD859" s="889"/>
      <c r="AE859" s="887" t="s">
        <v>1023</v>
      </c>
      <c r="AF859" s="888"/>
      <c r="AG859" s="888"/>
      <c r="AH859" s="889"/>
    </row>
    <row r="860" spans="1:35" hidden="1">
      <c r="A860" s="890"/>
      <c r="B860" s="891"/>
      <c r="C860" s="891"/>
      <c r="D860" s="891"/>
      <c r="E860" s="891"/>
      <c r="F860" s="892"/>
      <c r="G860" s="890"/>
      <c r="H860" s="891"/>
      <c r="I860" s="891"/>
      <c r="J860" s="891"/>
      <c r="K860" s="891"/>
      <c r="L860" s="892"/>
      <c r="M860" s="890"/>
      <c r="N860" s="891"/>
      <c r="O860" s="891"/>
      <c r="P860" s="891"/>
      <c r="Q860" s="891"/>
      <c r="R860" s="892"/>
      <c r="S860" s="890"/>
      <c r="T860" s="891"/>
      <c r="U860" s="891"/>
      <c r="V860" s="891"/>
      <c r="W860" s="891"/>
      <c r="X860" s="892"/>
      <c r="Y860" s="890"/>
      <c r="Z860" s="891"/>
      <c r="AA860" s="891"/>
      <c r="AB860" s="891"/>
      <c r="AC860" s="891"/>
      <c r="AD860" s="892"/>
      <c r="AE860" s="890"/>
      <c r="AF860" s="891"/>
      <c r="AG860" s="891"/>
      <c r="AH860" s="892"/>
    </row>
    <row r="861" spans="1:35" hidden="1">
      <c r="A861" s="904"/>
      <c r="B861" s="905"/>
      <c r="C861" s="905"/>
      <c r="D861" s="905"/>
      <c r="E861" s="905"/>
      <c r="F861" s="1115"/>
      <c r="G861" s="1163"/>
      <c r="H861" s="1164"/>
      <c r="I861" s="1164"/>
      <c r="J861" s="1164"/>
      <c r="K861" s="1164"/>
      <c r="L861" s="1165"/>
      <c r="M861" s="1163"/>
      <c r="N861" s="1164"/>
      <c r="O861" s="1164"/>
      <c r="P861" s="1164"/>
      <c r="Q861" s="1164"/>
      <c r="R861" s="1165"/>
      <c r="S861" s="1169"/>
      <c r="T861" s="1170"/>
      <c r="U861" s="1170"/>
      <c r="V861" s="1170"/>
      <c r="W861" s="1170"/>
      <c r="X861" s="1171"/>
      <c r="Y861" s="1175"/>
      <c r="Z861" s="1176"/>
      <c r="AA861" s="1176"/>
      <c r="AB861" s="1176"/>
      <c r="AC861" s="1176"/>
      <c r="AD861" s="1177"/>
      <c r="AE861" s="1169"/>
      <c r="AF861" s="1170"/>
      <c r="AG861" s="1170"/>
      <c r="AH861" s="1171"/>
    </row>
    <row r="862" spans="1:35" hidden="1">
      <c r="A862" s="906"/>
      <c r="B862" s="907"/>
      <c r="C862" s="907"/>
      <c r="D862" s="907"/>
      <c r="E862" s="907"/>
      <c r="F862" s="1162"/>
      <c r="G862" s="1166"/>
      <c r="H862" s="1167"/>
      <c r="I862" s="1167"/>
      <c r="J862" s="1167"/>
      <c r="K862" s="1167"/>
      <c r="L862" s="1168"/>
      <c r="M862" s="1166"/>
      <c r="N862" s="1167"/>
      <c r="O862" s="1167"/>
      <c r="P862" s="1167"/>
      <c r="Q862" s="1167"/>
      <c r="R862" s="1168"/>
      <c r="S862" s="1172"/>
      <c r="T862" s="1173"/>
      <c r="U862" s="1173"/>
      <c r="V862" s="1173"/>
      <c r="W862" s="1173"/>
      <c r="X862" s="1174"/>
      <c r="Y862" s="1178"/>
      <c r="Z862" s="1179"/>
      <c r="AA862" s="1179"/>
      <c r="AB862" s="1179"/>
      <c r="AC862" s="1179"/>
      <c r="AD862" s="1180"/>
      <c r="AE862" s="1172"/>
      <c r="AF862" s="1173"/>
      <c r="AG862" s="1173"/>
      <c r="AH862" s="1174"/>
    </row>
    <row r="863" spans="1:35" hidden="1">
      <c r="A863" s="904"/>
      <c r="B863" s="905"/>
      <c r="C863" s="905"/>
      <c r="D863" s="905"/>
      <c r="E863" s="905"/>
      <c r="F863" s="1115"/>
      <c r="G863" s="1163"/>
      <c r="H863" s="1164"/>
      <c r="I863" s="1164"/>
      <c r="J863" s="1164"/>
      <c r="K863" s="1164"/>
      <c r="L863" s="1165"/>
      <c r="M863" s="1163"/>
      <c r="N863" s="1164"/>
      <c r="O863" s="1164"/>
      <c r="P863" s="1164"/>
      <c r="Q863" s="1164"/>
      <c r="R863" s="1165"/>
      <c r="S863" s="1169"/>
      <c r="T863" s="1170"/>
      <c r="U863" s="1170"/>
      <c r="V863" s="1170"/>
      <c r="W863" s="1170"/>
      <c r="X863" s="1171"/>
      <c r="Y863" s="1175"/>
      <c r="Z863" s="1176"/>
      <c r="AA863" s="1176"/>
      <c r="AB863" s="1176"/>
      <c r="AC863" s="1176"/>
      <c r="AD863" s="1177"/>
      <c r="AE863" s="1169"/>
      <c r="AF863" s="1170"/>
      <c r="AG863" s="1170"/>
      <c r="AH863" s="1171"/>
    </row>
    <row r="864" spans="1:35" hidden="1">
      <c r="A864" s="906"/>
      <c r="B864" s="907"/>
      <c r="C864" s="907"/>
      <c r="D864" s="907"/>
      <c r="E864" s="907"/>
      <c r="F864" s="1162"/>
      <c r="G864" s="1166"/>
      <c r="H864" s="1167"/>
      <c r="I864" s="1167"/>
      <c r="J864" s="1167"/>
      <c r="K864" s="1167"/>
      <c r="L864" s="1168"/>
      <c r="M864" s="1166"/>
      <c r="N864" s="1167"/>
      <c r="O864" s="1167"/>
      <c r="P864" s="1167"/>
      <c r="Q864" s="1167"/>
      <c r="R864" s="1168"/>
      <c r="S864" s="1172"/>
      <c r="T864" s="1173"/>
      <c r="U864" s="1173"/>
      <c r="V864" s="1173"/>
      <c r="W864" s="1173"/>
      <c r="X864" s="1174"/>
      <c r="Y864" s="1178"/>
      <c r="Z864" s="1179"/>
      <c r="AA864" s="1179"/>
      <c r="AB864" s="1179"/>
      <c r="AC864" s="1179"/>
      <c r="AD864" s="1180"/>
      <c r="AE864" s="1172"/>
      <c r="AF864" s="1173"/>
      <c r="AG864" s="1173"/>
      <c r="AH864" s="1174"/>
    </row>
    <row r="865" spans="1:36" hidden="1">
      <c r="A865" s="904"/>
      <c r="B865" s="905"/>
      <c r="C865" s="905"/>
      <c r="D865" s="905"/>
      <c r="E865" s="905"/>
      <c r="F865" s="1115"/>
      <c r="G865" s="1163"/>
      <c r="H865" s="1164"/>
      <c r="I865" s="1164"/>
      <c r="J865" s="1164"/>
      <c r="K865" s="1164"/>
      <c r="L865" s="1165"/>
      <c r="M865" s="1163"/>
      <c r="N865" s="1164"/>
      <c r="O865" s="1164"/>
      <c r="P865" s="1164"/>
      <c r="Q865" s="1164"/>
      <c r="R865" s="1165"/>
      <c r="S865" s="1169"/>
      <c r="T865" s="1170"/>
      <c r="U865" s="1170"/>
      <c r="V865" s="1170"/>
      <c r="W865" s="1170"/>
      <c r="X865" s="1171"/>
      <c r="Y865" s="1175"/>
      <c r="Z865" s="1176"/>
      <c r="AA865" s="1176"/>
      <c r="AB865" s="1176"/>
      <c r="AC865" s="1176"/>
      <c r="AD865" s="1177"/>
      <c r="AE865" s="1169"/>
      <c r="AF865" s="1170"/>
      <c r="AG865" s="1170"/>
      <c r="AH865" s="1171"/>
    </row>
    <row r="866" spans="1:36" hidden="1">
      <c r="A866" s="906"/>
      <c r="B866" s="907"/>
      <c r="C866" s="907"/>
      <c r="D866" s="907"/>
      <c r="E866" s="907"/>
      <c r="F866" s="1162"/>
      <c r="G866" s="1166"/>
      <c r="H866" s="1167"/>
      <c r="I866" s="1167"/>
      <c r="J866" s="1167"/>
      <c r="K866" s="1167"/>
      <c r="L866" s="1168"/>
      <c r="M866" s="1166"/>
      <c r="N866" s="1167"/>
      <c r="O866" s="1167"/>
      <c r="P866" s="1167"/>
      <c r="Q866" s="1167"/>
      <c r="R866" s="1168"/>
      <c r="S866" s="1172"/>
      <c r="T866" s="1173"/>
      <c r="U866" s="1173"/>
      <c r="V866" s="1173"/>
      <c r="W866" s="1173"/>
      <c r="X866" s="1174"/>
      <c r="Y866" s="1178"/>
      <c r="Z866" s="1179"/>
      <c r="AA866" s="1179"/>
      <c r="AB866" s="1179"/>
      <c r="AC866" s="1179"/>
      <c r="AD866" s="1180"/>
      <c r="AE866" s="1172"/>
      <c r="AF866" s="1173"/>
      <c r="AG866" s="1173"/>
      <c r="AH866" s="1174"/>
    </row>
    <row r="867" spans="1:36" hidden="1">
      <c r="A867" s="904"/>
      <c r="B867" s="905"/>
      <c r="C867" s="905"/>
      <c r="D867" s="905"/>
      <c r="E867" s="905"/>
      <c r="F867" s="1115"/>
      <c r="G867" s="1163"/>
      <c r="H867" s="1164"/>
      <c r="I867" s="1164"/>
      <c r="J867" s="1164"/>
      <c r="K867" s="1164"/>
      <c r="L867" s="1165"/>
      <c r="M867" s="1163"/>
      <c r="N867" s="1164"/>
      <c r="O867" s="1164"/>
      <c r="P867" s="1164"/>
      <c r="Q867" s="1164"/>
      <c r="R867" s="1165"/>
      <c r="S867" s="1169"/>
      <c r="T867" s="1170"/>
      <c r="U867" s="1170"/>
      <c r="V867" s="1170"/>
      <c r="W867" s="1170"/>
      <c r="X867" s="1171"/>
      <c r="Y867" s="1175"/>
      <c r="Z867" s="1176"/>
      <c r="AA867" s="1176"/>
      <c r="AB867" s="1176"/>
      <c r="AC867" s="1176"/>
      <c r="AD867" s="1177"/>
      <c r="AE867" s="1169"/>
      <c r="AF867" s="1170"/>
      <c r="AG867" s="1170"/>
      <c r="AH867" s="1171"/>
    </row>
    <row r="868" spans="1:36" hidden="1">
      <c r="A868" s="906"/>
      <c r="B868" s="907"/>
      <c r="C868" s="907"/>
      <c r="D868" s="907"/>
      <c r="E868" s="907"/>
      <c r="F868" s="1162"/>
      <c r="G868" s="1166"/>
      <c r="H868" s="1167"/>
      <c r="I868" s="1167"/>
      <c r="J868" s="1167"/>
      <c r="K868" s="1167"/>
      <c r="L868" s="1168"/>
      <c r="M868" s="1166"/>
      <c r="N868" s="1167"/>
      <c r="O868" s="1167"/>
      <c r="P868" s="1167"/>
      <c r="Q868" s="1167"/>
      <c r="R868" s="1168"/>
      <c r="S868" s="1172"/>
      <c r="T868" s="1173"/>
      <c r="U868" s="1173"/>
      <c r="V868" s="1173"/>
      <c r="W868" s="1173"/>
      <c r="X868" s="1174"/>
      <c r="Y868" s="1178"/>
      <c r="Z868" s="1179"/>
      <c r="AA868" s="1179"/>
      <c r="AB868" s="1179"/>
      <c r="AC868" s="1179"/>
      <c r="AD868" s="1180"/>
      <c r="AE868" s="1172"/>
      <c r="AF868" s="1173"/>
      <c r="AG868" s="1173"/>
      <c r="AH868" s="1174"/>
    </row>
    <row r="869" spans="1:36" hidden="1">
      <c r="A869" s="904"/>
      <c r="B869" s="905"/>
      <c r="C869" s="905"/>
      <c r="D869" s="905"/>
      <c r="E869" s="905"/>
      <c r="F869" s="1115"/>
      <c r="G869" s="1163"/>
      <c r="H869" s="1164"/>
      <c r="I869" s="1164"/>
      <c r="J869" s="1164"/>
      <c r="K869" s="1164"/>
      <c r="L869" s="1165"/>
      <c r="M869" s="1163"/>
      <c r="N869" s="1164"/>
      <c r="O869" s="1164"/>
      <c r="P869" s="1164"/>
      <c r="Q869" s="1164"/>
      <c r="R869" s="1165"/>
      <c r="S869" s="1169"/>
      <c r="T869" s="1170"/>
      <c r="U869" s="1170"/>
      <c r="V869" s="1170"/>
      <c r="W869" s="1170"/>
      <c r="X869" s="1171"/>
      <c r="Y869" s="1175"/>
      <c r="Z869" s="1176"/>
      <c r="AA869" s="1176"/>
      <c r="AB869" s="1176"/>
      <c r="AC869" s="1176"/>
      <c r="AD869" s="1177"/>
      <c r="AE869" s="1169"/>
      <c r="AF869" s="1170"/>
      <c r="AG869" s="1170"/>
      <c r="AH869" s="1171"/>
    </row>
    <row r="870" spans="1:36" hidden="1">
      <c r="A870" s="906"/>
      <c r="B870" s="907"/>
      <c r="C870" s="907"/>
      <c r="D870" s="907"/>
      <c r="E870" s="907"/>
      <c r="F870" s="1162"/>
      <c r="G870" s="1166"/>
      <c r="H870" s="1167"/>
      <c r="I870" s="1167"/>
      <c r="J870" s="1167"/>
      <c r="K870" s="1167"/>
      <c r="L870" s="1168"/>
      <c r="M870" s="1166"/>
      <c r="N870" s="1167"/>
      <c r="O870" s="1167"/>
      <c r="P870" s="1167"/>
      <c r="Q870" s="1167"/>
      <c r="R870" s="1168"/>
      <c r="S870" s="1172"/>
      <c r="T870" s="1173"/>
      <c r="U870" s="1173"/>
      <c r="V870" s="1173"/>
      <c r="W870" s="1173"/>
      <c r="X870" s="1174"/>
      <c r="Y870" s="1178"/>
      <c r="Z870" s="1179"/>
      <c r="AA870" s="1179"/>
      <c r="AB870" s="1179"/>
      <c r="AC870" s="1179"/>
      <c r="AD870" s="1180"/>
      <c r="AE870" s="1172"/>
      <c r="AF870" s="1173"/>
      <c r="AG870" s="1173"/>
      <c r="AH870" s="1174"/>
    </row>
    <row r="871" spans="1:36" hidden="1">
      <c r="A871" s="240"/>
      <c r="B871" s="240"/>
      <c r="C871" s="240"/>
      <c r="D871" s="240"/>
      <c r="E871" s="240"/>
      <c r="F871" s="240"/>
      <c r="G871" s="240"/>
      <c r="H871" s="240"/>
      <c r="I871" s="240"/>
      <c r="J871" s="240"/>
      <c r="K871" s="240"/>
      <c r="L871" s="240"/>
      <c r="M871" s="240"/>
      <c r="N871" s="240"/>
      <c r="O871" s="240"/>
      <c r="P871" s="240"/>
      <c r="Q871" s="240"/>
      <c r="R871" s="240"/>
      <c r="S871" s="240"/>
      <c r="T871" s="240"/>
      <c r="U871" s="240"/>
      <c r="V871" s="240"/>
      <c r="W871" s="240"/>
      <c r="X871" s="240"/>
      <c r="Y871" s="240"/>
      <c r="Z871" s="240"/>
      <c r="AA871" s="240"/>
      <c r="AB871" s="240"/>
      <c r="AC871" s="240"/>
      <c r="AD871" s="240"/>
      <c r="AE871" s="240"/>
      <c r="AF871" s="240"/>
      <c r="AG871" s="240"/>
      <c r="AH871" s="240"/>
    </row>
    <row r="872" spans="1:36" hidden="1">
      <c r="A872" s="240" t="s">
        <v>1118</v>
      </c>
      <c r="B872" s="240"/>
      <c r="C872" s="240"/>
      <c r="D872" s="240"/>
      <c r="E872" s="240"/>
      <c r="F872" s="240"/>
      <c r="G872" s="240"/>
      <c r="H872" s="240"/>
      <c r="I872" s="240"/>
      <c r="J872" s="240"/>
      <c r="K872" s="240"/>
      <c r="L872" s="240"/>
      <c r="M872" s="240"/>
      <c r="N872" s="240"/>
      <c r="O872" s="240"/>
      <c r="P872" s="240"/>
      <c r="Q872" s="240"/>
      <c r="R872" s="240"/>
      <c r="S872" s="240"/>
      <c r="T872" s="240"/>
      <c r="U872" s="240"/>
      <c r="V872" s="240"/>
      <c r="W872" s="240"/>
      <c r="X872" s="240"/>
      <c r="Y872" s="240"/>
      <c r="Z872" s="240"/>
      <c r="AA872" s="240"/>
      <c r="AB872" s="240"/>
      <c r="AC872" s="240"/>
      <c r="AD872" s="240"/>
      <c r="AE872" s="240"/>
      <c r="AF872" s="240"/>
      <c r="AG872" s="240"/>
      <c r="AH872" s="240"/>
    </row>
    <row r="873" spans="1:36" hidden="1">
      <c r="A873" s="240"/>
      <c r="B873" s="240"/>
      <c r="C873" s="240"/>
      <c r="D873" s="240"/>
      <c r="E873" s="240"/>
      <c r="F873" s="240"/>
      <c r="G873" s="240"/>
      <c r="H873" s="240"/>
      <c r="I873" s="240"/>
      <c r="J873" s="240"/>
      <c r="K873" s="240"/>
      <c r="L873" s="240"/>
      <c r="M873" s="240"/>
      <c r="N873" s="240"/>
      <c r="O873" s="240"/>
      <c r="P873" s="240"/>
      <c r="Q873" s="240"/>
      <c r="R873" s="240"/>
      <c r="S873" s="240"/>
      <c r="T873" s="240"/>
      <c r="U873" s="240"/>
      <c r="V873" s="240"/>
      <c r="W873" s="240"/>
      <c r="X873" s="240"/>
      <c r="Y873" s="240"/>
      <c r="Z873" s="240"/>
      <c r="AA873" s="240"/>
      <c r="AB873" s="240"/>
      <c r="AC873" s="240"/>
      <c r="AD873" s="240"/>
      <c r="AE873" s="240"/>
      <c r="AF873" s="240"/>
      <c r="AG873" s="240"/>
      <c r="AH873" s="240"/>
    </row>
    <row r="874" spans="1:36" hidden="1">
      <c r="A874" s="887" t="s">
        <v>826</v>
      </c>
      <c r="B874" s="888"/>
      <c r="C874" s="888"/>
      <c r="D874" s="888"/>
      <c r="E874" s="888"/>
      <c r="F874" s="888"/>
      <c r="G874" s="888"/>
      <c r="H874" s="888"/>
      <c r="I874" s="889"/>
      <c r="J874" s="1156" t="s">
        <v>1119</v>
      </c>
      <c r="K874" s="1151"/>
      <c r="L874" s="1151"/>
      <c r="M874" s="1151"/>
      <c r="N874" s="1156" t="s">
        <v>1120</v>
      </c>
      <c r="O874" s="1151"/>
      <c r="P874" s="1151"/>
      <c r="Q874" s="1151"/>
      <c r="R874" s="1156" t="s">
        <v>1121</v>
      </c>
      <c r="S874" s="1151"/>
      <c r="T874" s="1151"/>
      <c r="U874" s="1151"/>
      <c r="V874" s="1156" t="s">
        <v>1122</v>
      </c>
      <c r="W874" s="1151"/>
      <c r="X874" s="1151"/>
      <c r="Y874" s="1151"/>
      <c r="Z874" s="1160" t="s">
        <v>1123</v>
      </c>
      <c r="AA874" s="1161"/>
      <c r="AB874" s="1161"/>
      <c r="AC874" s="1161"/>
      <c r="AD874" s="1156" t="s">
        <v>1124</v>
      </c>
      <c r="AE874" s="1151"/>
      <c r="AF874" s="1151"/>
      <c r="AG874" s="1151"/>
      <c r="AH874" s="1151"/>
    </row>
    <row r="875" spans="1:36" hidden="1">
      <c r="A875" s="918"/>
      <c r="B875" s="919"/>
      <c r="C875" s="919"/>
      <c r="D875" s="919"/>
      <c r="E875" s="919"/>
      <c r="F875" s="919"/>
      <c r="G875" s="919"/>
      <c r="H875" s="919"/>
      <c r="I875" s="920"/>
      <c r="J875" s="1151"/>
      <c r="K875" s="1151"/>
      <c r="L875" s="1151"/>
      <c r="M875" s="1151"/>
      <c r="N875" s="1151"/>
      <c r="O875" s="1151"/>
      <c r="P875" s="1151"/>
      <c r="Q875" s="1151"/>
      <c r="R875" s="1151"/>
      <c r="S875" s="1151"/>
      <c r="T875" s="1151"/>
      <c r="U875" s="1151"/>
      <c r="V875" s="1151"/>
      <c r="W875" s="1151"/>
      <c r="X875" s="1151"/>
      <c r="Y875" s="1151"/>
      <c r="Z875" s="1161"/>
      <c r="AA875" s="1161"/>
      <c r="AB875" s="1161"/>
      <c r="AC875" s="1161"/>
      <c r="AD875" s="1151"/>
      <c r="AE875" s="1151"/>
      <c r="AF875" s="1151"/>
      <c r="AG875" s="1151"/>
      <c r="AH875" s="1151"/>
    </row>
    <row r="876" spans="1:36" hidden="1">
      <c r="A876" s="918"/>
      <c r="B876" s="919"/>
      <c r="C876" s="919"/>
      <c r="D876" s="919"/>
      <c r="E876" s="919"/>
      <c r="F876" s="919"/>
      <c r="G876" s="919"/>
      <c r="H876" s="919"/>
      <c r="I876" s="920"/>
      <c r="J876" s="1151"/>
      <c r="K876" s="1151"/>
      <c r="L876" s="1151"/>
      <c r="M876" s="1151"/>
      <c r="N876" s="1151"/>
      <c r="O876" s="1151"/>
      <c r="P876" s="1151"/>
      <c r="Q876" s="1151"/>
      <c r="R876" s="1151"/>
      <c r="S876" s="1151"/>
      <c r="T876" s="1151"/>
      <c r="U876" s="1151"/>
      <c r="V876" s="1151"/>
      <c r="W876" s="1151"/>
      <c r="X876" s="1151"/>
      <c r="Y876" s="1151"/>
      <c r="Z876" s="1161"/>
      <c r="AA876" s="1161"/>
      <c r="AB876" s="1161"/>
      <c r="AC876" s="1161"/>
      <c r="AD876" s="1151"/>
      <c r="AE876" s="1151"/>
      <c r="AF876" s="1151"/>
      <c r="AG876" s="1151"/>
      <c r="AH876" s="1151"/>
    </row>
    <row r="877" spans="1:36" hidden="1">
      <c r="A877" s="918"/>
      <c r="B877" s="919"/>
      <c r="C877" s="919"/>
      <c r="D877" s="919"/>
      <c r="E877" s="919"/>
      <c r="F877" s="919"/>
      <c r="G877" s="919"/>
      <c r="H877" s="919"/>
      <c r="I877" s="920"/>
      <c r="J877" s="1151"/>
      <c r="K877" s="1151"/>
      <c r="L877" s="1151"/>
      <c r="M877" s="1151"/>
      <c r="N877" s="1151"/>
      <c r="O877" s="1151"/>
      <c r="P877" s="1151"/>
      <c r="Q877" s="1151"/>
      <c r="R877" s="1151"/>
      <c r="S877" s="1151"/>
      <c r="T877" s="1151"/>
      <c r="U877" s="1151"/>
      <c r="V877" s="1151"/>
      <c r="W877" s="1151"/>
      <c r="X877" s="1151"/>
      <c r="Y877" s="1151"/>
      <c r="Z877" s="1161"/>
      <c r="AA877" s="1161"/>
      <c r="AB877" s="1161"/>
      <c r="AC877" s="1161"/>
      <c r="AD877" s="1151"/>
      <c r="AE877" s="1151"/>
      <c r="AF877" s="1151"/>
      <c r="AG877" s="1151"/>
      <c r="AH877" s="1151"/>
    </row>
    <row r="878" spans="1:36" hidden="1">
      <c r="A878" s="890"/>
      <c r="B878" s="891"/>
      <c r="C878" s="891"/>
      <c r="D878" s="891"/>
      <c r="E878" s="891"/>
      <c r="F878" s="891"/>
      <c r="G878" s="891"/>
      <c r="H878" s="891"/>
      <c r="I878" s="892"/>
      <c r="J878" s="1151"/>
      <c r="K878" s="1151"/>
      <c r="L878" s="1151"/>
      <c r="M878" s="1151"/>
      <c r="N878" s="1151"/>
      <c r="O878" s="1151"/>
      <c r="P878" s="1151"/>
      <c r="Q878" s="1151"/>
      <c r="R878" s="1151"/>
      <c r="S878" s="1151"/>
      <c r="T878" s="1151"/>
      <c r="U878" s="1151"/>
      <c r="V878" s="1151"/>
      <c r="W878" s="1151"/>
      <c r="X878" s="1151"/>
      <c r="Y878" s="1151"/>
      <c r="Z878" s="1161"/>
      <c r="AA878" s="1161"/>
      <c r="AB878" s="1161"/>
      <c r="AC878" s="1161"/>
      <c r="AD878" s="1151"/>
      <c r="AE878" s="1151"/>
      <c r="AF878" s="1151"/>
      <c r="AG878" s="1151"/>
      <c r="AH878" s="1151"/>
    </row>
    <row r="879" spans="1:36" hidden="1">
      <c r="A879" s="1157" t="s">
        <v>1125</v>
      </c>
      <c r="B879" s="1158"/>
      <c r="C879" s="1158"/>
      <c r="D879" s="1158"/>
      <c r="E879" s="1158"/>
      <c r="F879" s="1158"/>
      <c r="G879" s="1158"/>
      <c r="H879" s="1158"/>
      <c r="I879" s="1158"/>
      <c r="J879" s="1158"/>
      <c r="K879" s="1158"/>
      <c r="L879" s="1158"/>
      <c r="M879" s="1158"/>
      <c r="N879" s="1158"/>
      <c r="O879" s="1158"/>
      <c r="P879" s="1158"/>
      <c r="Q879" s="1158"/>
      <c r="R879" s="1158"/>
      <c r="S879" s="1158"/>
      <c r="T879" s="1158"/>
      <c r="U879" s="1158"/>
      <c r="V879" s="1158"/>
      <c r="W879" s="1158"/>
      <c r="X879" s="1158"/>
      <c r="Y879" s="1158"/>
      <c r="Z879" s="1158"/>
      <c r="AA879" s="1158"/>
      <c r="AB879" s="1158"/>
      <c r="AC879" s="1158"/>
      <c r="AD879" s="1158"/>
      <c r="AE879" s="1158"/>
      <c r="AF879" s="1158"/>
      <c r="AG879" s="1158"/>
      <c r="AH879" s="1159"/>
      <c r="AI879" s="228" t="str">
        <f>IF(ROUND(SUM(AD880:AH882)-[1]P!E45,0)=0,"","CHYBA")</f>
        <v/>
      </c>
      <c r="AJ879" s="243" t="s">
        <v>902</v>
      </c>
    </row>
    <row r="880" spans="1:36" hidden="1">
      <c r="A880" s="910"/>
      <c r="B880" s="911"/>
      <c r="C880" s="911"/>
      <c r="D880" s="911"/>
      <c r="E880" s="911"/>
      <c r="F880" s="911"/>
      <c r="G880" s="911"/>
      <c r="H880" s="911"/>
      <c r="I880" s="912"/>
      <c r="J880" s="1150"/>
      <c r="K880" s="1151"/>
      <c r="L880" s="1151"/>
      <c r="M880" s="1151"/>
      <c r="N880" s="1150"/>
      <c r="O880" s="1151"/>
      <c r="P880" s="1151"/>
      <c r="Q880" s="1151"/>
      <c r="R880" s="1152"/>
      <c r="S880" s="1151"/>
      <c r="T880" s="1151"/>
      <c r="U880" s="1151"/>
      <c r="V880" s="1153"/>
      <c r="W880" s="1154"/>
      <c r="X880" s="1154"/>
      <c r="Y880" s="1154"/>
      <c r="Z880" s="969"/>
      <c r="AA880" s="1155"/>
      <c r="AB880" s="1155"/>
      <c r="AC880" s="1155"/>
      <c r="AD880" s="1147"/>
      <c r="AE880" s="1148"/>
      <c r="AF880" s="1148"/>
      <c r="AG880" s="1148"/>
      <c r="AH880" s="1148"/>
      <c r="AI880" s="228" t="str">
        <f>IF(ROUND(SUM(Z880:AC882)-[1]P!D45,0)=0,"","CHYBA")</f>
        <v/>
      </c>
      <c r="AJ880" s="243" t="s">
        <v>902</v>
      </c>
    </row>
    <row r="881" spans="1:36" hidden="1">
      <c r="A881" s="910"/>
      <c r="B881" s="911"/>
      <c r="C881" s="911"/>
      <c r="D881" s="911"/>
      <c r="E881" s="911"/>
      <c r="F881" s="911"/>
      <c r="G881" s="911"/>
      <c r="H881" s="911"/>
      <c r="I881" s="912"/>
      <c r="J881" s="1150"/>
      <c r="K881" s="1151"/>
      <c r="L881" s="1151"/>
      <c r="M881" s="1151"/>
      <c r="N881" s="1150"/>
      <c r="O881" s="1151"/>
      <c r="P881" s="1151"/>
      <c r="Q881" s="1151"/>
      <c r="R881" s="1152"/>
      <c r="S881" s="1151"/>
      <c r="T881" s="1151"/>
      <c r="U881" s="1151"/>
      <c r="V881" s="1153"/>
      <c r="W881" s="1154"/>
      <c r="X881" s="1154"/>
      <c r="Y881" s="1154"/>
      <c r="Z881" s="969"/>
      <c r="AA881" s="1155"/>
      <c r="AB881" s="1155"/>
      <c r="AC881" s="1155"/>
      <c r="AD881" s="1147"/>
      <c r="AE881" s="1148"/>
      <c r="AF881" s="1148"/>
      <c r="AG881" s="1148"/>
      <c r="AH881" s="1148"/>
    </row>
    <row r="882" spans="1:36" hidden="1">
      <c r="A882" s="910"/>
      <c r="B882" s="911"/>
      <c r="C882" s="911"/>
      <c r="D882" s="911"/>
      <c r="E882" s="911"/>
      <c r="F882" s="911"/>
      <c r="G882" s="911"/>
      <c r="H882" s="911"/>
      <c r="I882" s="912"/>
      <c r="J882" s="1150"/>
      <c r="K882" s="1151"/>
      <c r="L882" s="1151"/>
      <c r="M882" s="1151"/>
      <c r="N882" s="1150"/>
      <c r="O882" s="1151"/>
      <c r="P882" s="1151"/>
      <c r="Q882" s="1151"/>
      <c r="R882" s="1152"/>
      <c r="S882" s="1151"/>
      <c r="T882" s="1151"/>
      <c r="U882" s="1151"/>
      <c r="V882" s="1153"/>
      <c r="W882" s="1154"/>
      <c r="X882" s="1154"/>
      <c r="Y882" s="1154"/>
      <c r="Z882" s="969"/>
      <c r="AA882" s="1155"/>
      <c r="AB882" s="1155"/>
      <c r="AC882" s="1155"/>
      <c r="AD882" s="1147"/>
      <c r="AE882" s="1148"/>
      <c r="AF882" s="1148"/>
      <c r="AG882" s="1148"/>
      <c r="AH882" s="1148"/>
    </row>
    <row r="883" spans="1:36" hidden="1">
      <c r="A883" s="991" t="s">
        <v>1126</v>
      </c>
      <c r="B883" s="992"/>
      <c r="C883" s="992"/>
      <c r="D883" s="992"/>
      <c r="E883" s="992"/>
      <c r="F883" s="992"/>
      <c r="G883" s="992"/>
      <c r="H883" s="992"/>
      <c r="I883" s="992"/>
      <c r="J883" s="992"/>
      <c r="K883" s="992"/>
      <c r="L883" s="992"/>
      <c r="M883" s="992"/>
      <c r="N883" s="992"/>
      <c r="O883" s="992"/>
      <c r="P883" s="992"/>
      <c r="Q883" s="992"/>
      <c r="R883" s="992"/>
      <c r="S883" s="992"/>
      <c r="T883" s="992"/>
      <c r="U883" s="992"/>
      <c r="V883" s="992"/>
      <c r="W883" s="992"/>
      <c r="X883" s="992"/>
      <c r="Y883" s="992"/>
      <c r="Z883" s="992"/>
      <c r="AA883" s="992"/>
      <c r="AB883" s="992"/>
      <c r="AC883" s="992"/>
      <c r="AD883" s="992"/>
      <c r="AE883" s="992"/>
      <c r="AF883" s="992"/>
      <c r="AG883" s="992"/>
      <c r="AH883" s="993"/>
      <c r="AI883" s="228" t="str">
        <f>IF(ROUND(SUM(AD884:AH886)-[1]P!E64,0)=0,"","CHYBA")</f>
        <v/>
      </c>
      <c r="AJ883" s="243" t="s">
        <v>902</v>
      </c>
    </row>
    <row r="884" spans="1:36" hidden="1">
      <c r="A884" s="910"/>
      <c r="B884" s="911"/>
      <c r="C884" s="911"/>
      <c r="D884" s="911"/>
      <c r="E884" s="911"/>
      <c r="F884" s="911"/>
      <c r="G884" s="911"/>
      <c r="H884" s="911"/>
      <c r="I884" s="912"/>
      <c r="J884" s="1150"/>
      <c r="K884" s="1151"/>
      <c r="L884" s="1151"/>
      <c r="M884" s="1151"/>
      <c r="N884" s="1150"/>
      <c r="O884" s="1151"/>
      <c r="P884" s="1151"/>
      <c r="Q884" s="1151"/>
      <c r="R884" s="1152"/>
      <c r="S884" s="1151"/>
      <c r="T884" s="1151"/>
      <c r="U884" s="1151"/>
      <c r="V884" s="1153"/>
      <c r="W884" s="1154"/>
      <c r="X884" s="1154"/>
      <c r="Y884" s="1154"/>
      <c r="Z884" s="969"/>
      <c r="AA884" s="1155"/>
      <c r="AB884" s="1155"/>
      <c r="AC884" s="1155"/>
      <c r="AD884" s="1147"/>
      <c r="AE884" s="1148"/>
      <c r="AF884" s="1148"/>
      <c r="AG884" s="1148"/>
      <c r="AH884" s="1148"/>
      <c r="AI884" s="228" t="str">
        <f>IF(ROUND(SUM(Z884:AC886)-[1]P!D64,0)=0,"","CHYBA")</f>
        <v/>
      </c>
      <c r="AJ884" s="243" t="s">
        <v>902</v>
      </c>
    </row>
    <row r="885" spans="1:36" hidden="1">
      <c r="A885" s="910"/>
      <c r="B885" s="911"/>
      <c r="C885" s="911"/>
      <c r="D885" s="911"/>
      <c r="E885" s="911"/>
      <c r="F885" s="911"/>
      <c r="G885" s="911"/>
      <c r="H885" s="911"/>
      <c r="I885" s="912"/>
      <c r="J885" s="1150"/>
      <c r="K885" s="1151"/>
      <c r="L885" s="1151"/>
      <c r="M885" s="1151"/>
      <c r="N885" s="1150"/>
      <c r="O885" s="1151"/>
      <c r="P885" s="1151"/>
      <c r="Q885" s="1151"/>
      <c r="R885" s="1152"/>
      <c r="S885" s="1151"/>
      <c r="T885" s="1151"/>
      <c r="U885" s="1151"/>
      <c r="V885" s="1153"/>
      <c r="W885" s="1154"/>
      <c r="X885" s="1154"/>
      <c r="Y885" s="1154"/>
      <c r="Z885" s="969"/>
      <c r="AA885" s="1155"/>
      <c r="AB885" s="1155"/>
      <c r="AC885" s="1155"/>
      <c r="AD885" s="1147"/>
      <c r="AE885" s="1148"/>
      <c r="AF885" s="1148"/>
      <c r="AG885" s="1148"/>
      <c r="AH885" s="1148"/>
    </row>
    <row r="886" spans="1:36" hidden="1">
      <c r="A886" s="910"/>
      <c r="B886" s="911"/>
      <c r="C886" s="911"/>
      <c r="D886" s="911"/>
      <c r="E886" s="911"/>
      <c r="F886" s="911"/>
      <c r="G886" s="911"/>
      <c r="H886" s="911"/>
      <c r="I886" s="912"/>
      <c r="J886" s="1150"/>
      <c r="K886" s="1151"/>
      <c r="L886" s="1151"/>
      <c r="M886" s="1151"/>
      <c r="N886" s="1150"/>
      <c r="O886" s="1151"/>
      <c r="P886" s="1151"/>
      <c r="Q886" s="1151"/>
      <c r="R886" s="1152"/>
      <c r="S886" s="1151"/>
      <c r="T886" s="1151"/>
      <c r="U886" s="1151"/>
      <c r="V886" s="1153"/>
      <c r="W886" s="1154"/>
      <c r="X886" s="1154"/>
      <c r="Y886" s="1154"/>
      <c r="Z886" s="969"/>
      <c r="AA886" s="1155"/>
      <c r="AB886" s="1155"/>
      <c r="AC886" s="1155"/>
      <c r="AD886" s="1147"/>
      <c r="AE886" s="1148"/>
      <c r="AF886" s="1148"/>
      <c r="AG886" s="1148"/>
      <c r="AH886" s="1148"/>
    </row>
    <row r="887" spans="1:36" hidden="1">
      <c r="A887" s="240"/>
      <c r="B887" s="240"/>
      <c r="C887" s="240"/>
      <c r="D887" s="240"/>
      <c r="E887" s="240"/>
      <c r="F887" s="240"/>
      <c r="G887" s="240"/>
      <c r="H887" s="240"/>
      <c r="I887" s="240"/>
      <c r="J887" s="240"/>
      <c r="K887" s="240"/>
      <c r="L887" s="240"/>
      <c r="M887" s="240"/>
      <c r="N887" s="240"/>
      <c r="O887" s="240"/>
      <c r="P887" s="240"/>
      <c r="Q887" s="240"/>
      <c r="R887" s="240"/>
      <c r="S887" s="240"/>
      <c r="T887" s="240"/>
      <c r="U887" s="240"/>
      <c r="V887" s="240"/>
      <c r="W887" s="240"/>
      <c r="X887" s="240"/>
      <c r="Y887" s="240"/>
      <c r="Z887" s="240"/>
      <c r="AA887" s="240"/>
      <c r="AB887" s="240"/>
      <c r="AC887" s="240"/>
      <c r="AD887" s="240"/>
      <c r="AE887" s="240"/>
      <c r="AF887" s="240"/>
      <c r="AG887" s="240"/>
      <c r="AH887" s="240"/>
    </row>
    <row r="888" spans="1:36" hidden="1">
      <c r="A888" s="240"/>
      <c r="B888" s="240"/>
      <c r="C888" s="240"/>
      <c r="D888" s="240"/>
      <c r="E888" s="240"/>
      <c r="F888" s="240"/>
      <c r="G888" s="240"/>
      <c r="H888" s="240"/>
      <c r="I888" s="240"/>
      <c r="J888" s="240"/>
      <c r="K888" s="240"/>
      <c r="L888" s="240"/>
      <c r="M888" s="240"/>
      <c r="N888" s="240"/>
      <c r="O888" s="240"/>
      <c r="P888" s="240"/>
      <c r="Q888" s="240"/>
      <c r="R888" s="240"/>
      <c r="S888" s="240"/>
      <c r="T888" s="240"/>
      <c r="U888" s="240"/>
      <c r="V888" s="240"/>
      <c r="W888" s="240"/>
      <c r="X888" s="240"/>
      <c r="Y888" s="240"/>
      <c r="Z888" s="240"/>
      <c r="AA888" s="240"/>
      <c r="AB888" s="240"/>
      <c r="AC888" s="240"/>
      <c r="AD888" s="240"/>
      <c r="AE888" s="240"/>
      <c r="AF888" s="240"/>
      <c r="AG888" s="240"/>
      <c r="AH888" s="240"/>
    </row>
    <row r="889" spans="1:36" hidden="1">
      <c r="A889" s="887" t="s">
        <v>826</v>
      </c>
      <c r="B889" s="888"/>
      <c r="C889" s="888"/>
      <c r="D889" s="888"/>
      <c r="E889" s="888"/>
      <c r="F889" s="888"/>
      <c r="G889" s="888"/>
      <c r="H889" s="888"/>
      <c r="I889" s="889"/>
      <c r="J889" s="1156" t="s">
        <v>1119</v>
      </c>
      <c r="K889" s="1151"/>
      <c r="L889" s="1151"/>
      <c r="M889" s="1151"/>
      <c r="N889" s="1156" t="s">
        <v>1120</v>
      </c>
      <c r="O889" s="1151"/>
      <c r="P889" s="1151"/>
      <c r="Q889" s="1151"/>
      <c r="R889" s="1156" t="s">
        <v>1121</v>
      </c>
      <c r="S889" s="1151"/>
      <c r="T889" s="1151"/>
      <c r="U889" s="1151"/>
      <c r="V889" s="1156" t="s">
        <v>1122</v>
      </c>
      <c r="W889" s="1151"/>
      <c r="X889" s="1151"/>
      <c r="Y889" s="1151"/>
      <c r="Z889" s="1160" t="s">
        <v>1123</v>
      </c>
      <c r="AA889" s="1161"/>
      <c r="AB889" s="1161"/>
      <c r="AC889" s="1161"/>
      <c r="AD889" s="1156" t="s">
        <v>1124</v>
      </c>
      <c r="AE889" s="1151"/>
      <c r="AF889" s="1151"/>
      <c r="AG889" s="1151"/>
      <c r="AH889" s="1151"/>
    </row>
    <row r="890" spans="1:36" hidden="1">
      <c r="A890" s="918"/>
      <c r="B890" s="919"/>
      <c r="C890" s="919"/>
      <c r="D890" s="919"/>
      <c r="E890" s="919"/>
      <c r="F890" s="919"/>
      <c r="G890" s="919"/>
      <c r="H890" s="919"/>
      <c r="I890" s="920"/>
      <c r="J890" s="1151"/>
      <c r="K890" s="1151"/>
      <c r="L890" s="1151"/>
      <c r="M890" s="1151"/>
      <c r="N890" s="1151"/>
      <c r="O890" s="1151"/>
      <c r="P890" s="1151"/>
      <c r="Q890" s="1151"/>
      <c r="R890" s="1151"/>
      <c r="S890" s="1151"/>
      <c r="T890" s="1151"/>
      <c r="U890" s="1151"/>
      <c r="V890" s="1151"/>
      <c r="W890" s="1151"/>
      <c r="X890" s="1151"/>
      <c r="Y890" s="1151"/>
      <c r="Z890" s="1161"/>
      <c r="AA890" s="1161"/>
      <c r="AB890" s="1161"/>
      <c r="AC890" s="1161"/>
      <c r="AD890" s="1151"/>
      <c r="AE890" s="1151"/>
      <c r="AF890" s="1151"/>
      <c r="AG890" s="1151"/>
      <c r="AH890" s="1151"/>
    </row>
    <row r="891" spans="1:36" hidden="1">
      <c r="A891" s="918"/>
      <c r="B891" s="919"/>
      <c r="C891" s="919"/>
      <c r="D891" s="919"/>
      <c r="E891" s="919"/>
      <c r="F891" s="919"/>
      <c r="G891" s="919"/>
      <c r="H891" s="919"/>
      <c r="I891" s="920"/>
      <c r="J891" s="1151"/>
      <c r="K891" s="1151"/>
      <c r="L891" s="1151"/>
      <c r="M891" s="1151"/>
      <c r="N891" s="1151"/>
      <c r="O891" s="1151"/>
      <c r="P891" s="1151"/>
      <c r="Q891" s="1151"/>
      <c r="R891" s="1151"/>
      <c r="S891" s="1151"/>
      <c r="T891" s="1151"/>
      <c r="U891" s="1151"/>
      <c r="V891" s="1151"/>
      <c r="W891" s="1151"/>
      <c r="X891" s="1151"/>
      <c r="Y891" s="1151"/>
      <c r="Z891" s="1161"/>
      <c r="AA891" s="1161"/>
      <c r="AB891" s="1161"/>
      <c r="AC891" s="1161"/>
      <c r="AD891" s="1151"/>
      <c r="AE891" s="1151"/>
      <c r="AF891" s="1151"/>
      <c r="AG891" s="1151"/>
      <c r="AH891" s="1151"/>
    </row>
    <row r="892" spans="1:36" hidden="1">
      <c r="A892" s="918"/>
      <c r="B892" s="919"/>
      <c r="C892" s="919"/>
      <c r="D892" s="919"/>
      <c r="E892" s="919"/>
      <c r="F892" s="919"/>
      <c r="G892" s="919"/>
      <c r="H892" s="919"/>
      <c r="I892" s="920"/>
      <c r="J892" s="1151"/>
      <c r="K892" s="1151"/>
      <c r="L892" s="1151"/>
      <c r="M892" s="1151"/>
      <c r="N892" s="1151"/>
      <c r="O892" s="1151"/>
      <c r="P892" s="1151"/>
      <c r="Q892" s="1151"/>
      <c r="R892" s="1151"/>
      <c r="S892" s="1151"/>
      <c r="T892" s="1151"/>
      <c r="U892" s="1151"/>
      <c r="V892" s="1151"/>
      <c r="W892" s="1151"/>
      <c r="X892" s="1151"/>
      <c r="Y892" s="1151"/>
      <c r="Z892" s="1161"/>
      <c r="AA892" s="1161"/>
      <c r="AB892" s="1161"/>
      <c r="AC892" s="1161"/>
      <c r="AD892" s="1151"/>
      <c r="AE892" s="1151"/>
      <c r="AF892" s="1151"/>
      <c r="AG892" s="1151"/>
      <c r="AH892" s="1151"/>
    </row>
    <row r="893" spans="1:36" hidden="1">
      <c r="A893" s="890"/>
      <c r="B893" s="891"/>
      <c r="C893" s="891"/>
      <c r="D893" s="891"/>
      <c r="E893" s="891"/>
      <c r="F893" s="891"/>
      <c r="G893" s="891"/>
      <c r="H893" s="891"/>
      <c r="I893" s="892"/>
      <c r="J893" s="1151"/>
      <c r="K893" s="1151"/>
      <c r="L893" s="1151"/>
      <c r="M893" s="1151"/>
      <c r="N893" s="1151"/>
      <c r="O893" s="1151"/>
      <c r="P893" s="1151"/>
      <c r="Q893" s="1151"/>
      <c r="R893" s="1151"/>
      <c r="S893" s="1151"/>
      <c r="T893" s="1151"/>
      <c r="U893" s="1151"/>
      <c r="V893" s="1151"/>
      <c r="W893" s="1151"/>
      <c r="X893" s="1151"/>
      <c r="Y893" s="1151"/>
      <c r="Z893" s="1161"/>
      <c r="AA893" s="1161"/>
      <c r="AB893" s="1161"/>
      <c r="AC893" s="1161"/>
      <c r="AD893" s="1151"/>
      <c r="AE893" s="1151"/>
      <c r="AF893" s="1151"/>
      <c r="AG893" s="1151"/>
      <c r="AH893" s="1151"/>
    </row>
    <row r="894" spans="1:36" hidden="1">
      <c r="A894" s="1157" t="s">
        <v>954</v>
      </c>
      <c r="B894" s="1158"/>
      <c r="C894" s="1158"/>
      <c r="D894" s="1158"/>
      <c r="E894" s="1158"/>
      <c r="F894" s="1158"/>
      <c r="G894" s="1158"/>
      <c r="H894" s="1158"/>
      <c r="I894" s="1158"/>
      <c r="J894" s="1158"/>
      <c r="K894" s="1158"/>
      <c r="L894" s="1158"/>
      <c r="M894" s="1158"/>
      <c r="N894" s="1158"/>
      <c r="O894" s="1158"/>
      <c r="P894" s="1158"/>
      <c r="Q894" s="1158"/>
      <c r="R894" s="1158"/>
      <c r="S894" s="1158"/>
      <c r="T894" s="1158"/>
      <c r="U894" s="1158"/>
      <c r="V894" s="1158"/>
      <c r="W894" s="1158"/>
      <c r="X894" s="1158"/>
      <c r="Y894" s="1158"/>
      <c r="Z894" s="1158"/>
      <c r="AA894" s="1158"/>
      <c r="AB894" s="1158"/>
      <c r="AC894" s="1158"/>
      <c r="AD894" s="1158"/>
      <c r="AE894" s="1158"/>
      <c r="AF894" s="1158"/>
      <c r="AG894" s="1158"/>
      <c r="AH894" s="1159"/>
    </row>
    <row r="895" spans="1:36" hidden="1">
      <c r="A895" s="910"/>
      <c r="B895" s="911"/>
      <c r="C895" s="911"/>
      <c r="D895" s="911"/>
      <c r="E895" s="911"/>
      <c r="F895" s="911"/>
      <c r="G895" s="911"/>
      <c r="H895" s="911"/>
      <c r="I895" s="912"/>
      <c r="J895" s="1150"/>
      <c r="K895" s="1151"/>
      <c r="L895" s="1151"/>
      <c r="M895" s="1151"/>
      <c r="N895" s="1150"/>
      <c r="O895" s="1151"/>
      <c r="P895" s="1151"/>
      <c r="Q895" s="1151"/>
      <c r="R895" s="1152"/>
      <c r="S895" s="1151"/>
      <c r="T895" s="1151"/>
      <c r="U895" s="1151"/>
      <c r="V895" s="1153"/>
      <c r="W895" s="1154"/>
      <c r="X895" s="1154"/>
      <c r="Y895" s="1154"/>
      <c r="Z895" s="969"/>
      <c r="AA895" s="1155"/>
      <c r="AB895" s="1155"/>
      <c r="AC895" s="1155"/>
      <c r="AD895" s="1147"/>
      <c r="AE895" s="1148"/>
      <c r="AF895" s="1148"/>
      <c r="AG895" s="1148"/>
      <c r="AH895" s="1148"/>
    </row>
    <row r="896" spans="1:36" hidden="1">
      <c r="A896" s="910"/>
      <c r="B896" s="911"/>
      <c r="C896" s="911"/>
      <c r="D896" s="911"/>
      <c r="E896" s="911"/>
      <c r="F896" s="911"/>
      <c r="G896" s="911"/>
      <c r="H896" s="911"/>
      <c r="I896" s="912"/>
      <c r="J896" s="1150"/>
      <c r="K896" s="1151"/>
      <c r="L896" s="1151"/>
      <c r="M896" s="1151"/>
      <c r="N896" s="1150"/>
      <c r="O896" s="1151"/>
      <c r="P896" s="1151"/>
      <c r="Q896" s="1151"/>
      <c r="R896" s="1152"/>
      <c r="S896" s="1151"/>
      <c r="T896" s="1151"/>
      <c r="U896" s="1151"/>
      <c r="V896" s="1153"/>
      <c r="W896" s="1154"/>
      <c r="X896" s="1154"/>
      <c r="Y896" s="1154"/>
      <c r="Z896" s="969"/>
      <c r="AA896" s="1155"/>
      <c r="AB896" s="1155"/>
      <c r="AC896" s="1155"/>
      <c r="AD896" s="1147"/>
      <c r="AE896" s="1148"/>
      <c r="AF896" s="1148"/>
      <c r="AG896" s="1148"/>
      <c r="AH896" s="1148"/>
      <c r="AI896" s="229"/>
    </row>
    <row r="897" spans="1:36" hidden="1">
      <c r="A897" s="910"/>
      <c r="B897" s="911"/>
      <c r="C897" s="911"/>
      <c r="D897" s="911"/>
      <c r="E897" s="911"/>
      <c r="F897" s="911"/>
      <c r="G897" s="911"/>
      <c r="H897" s="911"/>
      <c r="I897" s="912"/>
      <c r="J897" s="1150"/>
      <c r="K897" s="1151"/>
      <c r="L897" s="1151"/>
      <c r="M897" s="1151"/>
      <c r="N897" s="1150"/>
      <c r="O897" s="1151"/>
      <c r="P897" s="1151"/>
      <c r="Q897" s="1151"/>
      <c r="R897" s="1152"/>
      <c r="S897" s="1151"/>
      <c r="T897" s="1151"/>
      <c r="U897" s="1151"/>
      <c r="V897" s="1153"/>
      <c r="W897" s="1154"/>
      <c r="X897" s="1154"/>
      <c r="Y897" s="1154"/>
      <c r="Z897" s="969"/>
      <c r="AA897" s="1155"/>
      <c r="AB897" s="1155"/>
      <c r="AC897" s="1155"/>
      <c r="AD897" s="1147"/>
      <c r="AE897" s="1148"/>
      <c r="AF897" s="1148"/>
      <c r="AG897" s="1148"/>
      <c r="AH897" s="1148"/>
    </row>
    <row r="898" spans="1:36" hidden="1">
      <c r="A898" s="991" t="s">
        <v>1127</v>
      </c>
      <c r="B898" s="992"/>
      <c r="C898" s="992"/>
      <c r="D898" s="992"/>
      <c r="E898" s="992"/>
      <c r="F898" s="992"/>
      <c r="G898" s="992"/>
      <c r="H898" s="992"/>
      <c r="I898" s="992"/>
      <c r="J898" s="992"/>
      <c r="K898" s="992"/>
      <c r="L898" s="992"/>
      <c r="M898" s="992"/>
      <c r="N898" s="992"/>
      <c r="O898" s="992"/>
      <c r="P898" s="992"/>
      <c r="Q898" s="992"/>
      <c r="R898" s="992"/>
      <c r="S898" s="992"/>
      <c r="T898" s="992"/>
      <c r="U898" s="992"/>
      <c r="V898" s="992"/>
      <c r="W898" s="992"/>
      <c r="X898" s="992"/>
      <c r="Y898" s="992"/>
      <c r="Z898" s="992"/>
      <c r="AA898" s="992"/>
      <c r="AB898" s="992"/>
      <c r="AC898" s="992"/>
      <c r="AD898" s="992"/>
      <c r="AE898" s="992"/>
      <c r="AF898" s="992"/>
      <c r="AG898" s="992"/>
      <c r="AH898" s="993"/>
    </row>
    <row r="899" spans="1:36" hidden="1">
      <c r="A899" s="910"/>
      <c r="B899" s="911"/>
      <c r="C899" s="911"/>
      <c r="D899" s="911"/>
      <c r="E899" s="911"/>
      <c r="F899" s="911"/>
      <c r="G899" s="911"/>
      <c r="H899" s="911"/>
      <c r="I899" s="912"/>
      <c r="J899" s="1150"/>
      <c r="K899" s="1151"/>
      <c r="L899" s="1151"/>
      <c r="M899" s="1151"/>
      <c r="N899" s="1150"/>
      <c r="O899" s="1151"/>
      <c r="P899" s="1151"/>
      <c r="Q899" s="1151"/>
      <c r="R899" s="1152"/>
      <c r="S899" s="1151"/>
      <c r="T899" s="1151"/>
      <c r="U899" s="1151"/>
      <c r="V899" s="1153"/>
      <c r="W899" s="1154"/>
      <c r="X899" s="1154"/>
      <c r="Y899" s="1154"/>
      <c r="Z899" s="969"/>
      <c r="AA899" s="1155"/>
      <c r="AB899" s="1155"/>
      <c r="AC899" s="1155"/>
      <c r="AD899" s="1147"/>
      <c r="AE899" s="1148"/>
      <c r="AF899" s="1148"/>
      <c r="AG899" s="1148"/>
      <c r="AH899" s="1148"/>
    </row>
    <row r="900" spans="1:36" hidden="1">
      <c r="A900" s="910"/>
      <c r="B900" s="911"/>
      <c r="C900" s="911"/>
      <c r="D900" s="911"/>
      <c r="E900" s="911"/>
      <c r="F900" s="911"/>
      <c r="G900" s="911"/>
      <c r="H900" s="911"/>
      <c r="I900" s="912"/>
      <c r="J900" s="1150"/>
      <c r="K900" s="1151"/>
      <c r="L900" s="1151"/>
      <c r="M900" s="1151"/>
      <c r="N900" s="1150"/>
      <c r="O900" s="1151"/>
      <c r="P900" s="1151"/>
      <c r="Q900" s="1151"/>
      <c r="R900" s="1152"/>
      <c r="S900" s="1151"/>
      <c r="T900" s="1151"/>
      <c r="U900" s="1151"/>
      <c r="V900" s="1153"/>
      <c r="W900" s="1154"/>
      <c r="X900" s="1154"/>
      <c r="Y900" s="1154"/>
      <c r="Z900" s="969"/>
      <c r="AA900" s="1155"/>
      <c r="AB900" s="1155"/>
      <c r="AC900" s="1155"/>
      <c r="AD900" s="1147"/>
      <c r="AE900" s="1148"/>
      <c r="AF900" s="1148"/>
      <c r="AG900" s="1148"/>
      <c r="AH900" s="1148"/>
    </row>
    <row r="901" spans="1:36" hidden="1">
      <c r="A901" s="910"/>
      <c r="B901" s="911"/>
      <c r="C901" s="911"/>
      <c r="D901" s="911"/>
      <c r="E901" s="911"/>
      <c r="F901" s="911"/>
      <c r="G901" s="911"/>
      <c r="H901" s="911"/>
      <c r="I901" s="912"/>
      <c r="J901" s="1150"/>
      <c r="K901" s="1151"/>
      <c r="L901" s="1151"/>
      <c r="M901" s="1151"/>
      <c r="N901" s="1150"/>
      <c r="O901" s="1151"/>
      <c r="P901" s="1151"/>
      <c r="Q901" s="1151"/>
      <c r="R901" s="1152"/>
      <c r="S901" s="1151"/>
      <c r="T901" s="1151"/>
      <c r="U901" s="1151"/>
      <c r="V901" s="1153"/>
      <c r="W901" s="1154"/>
      <c r="X901" s="1154"/>
      <c r="Y901" s="1154"/>
      <c r="Z901" s="969"/>
      <c r="AA901" s="1155"/>
      <c r="AB901" s="1155"/>
      <c r="AC901" s="1155"/>
      <c r="AD901" s="1147"/>
      <c r="AE901" s="1148"/>
      <c r="AF901" s="1148"/>
      <c r="AG901" s="1148"/>
      <c r="AH901" s="1148"/>
    </row>
    <row r="902" spans="1:36" hidden="1">
      <c r="A902" s="991" t="s">
        <v>1128</v>
      </c>
      <c r="B902" s="992"/>
      <c r="C902" s="992"/>
      <c r="D902" s="992"/>
      <c r="E902" s="992"/>
      <c r="F902" s="992"/>
      <c r="G902" s="992"/>
      <c r="H902" s="992"/>
      <c r="I902" s="992"/>
      <c r="J902" s="992"/>
      <c r="K902" s="992"/>
      <c r="L902" s="992"/>
      <c r="M902" s="992"/>
      <c r="N902" s="992"/>
      <c r="O902" s="992"/>
      <c r="P902" s="992"/>
      <c r="Q902" s="992"/>
      <c r="R902" s="992"/>
      <c r="S902" s="992"/>
      <c r="T902" s="992"/>
      <c r="U902" s="992"/>
      <c r="V902" s="992"/>
      <c r="W902" s="992"/>
      <c r="X902" s="992"/>
      <c r="Y902" s="992"/>
      <c r="Z902" s="992"/>
      <c r="AA902" s="992"/>
      <c r="AB902" s="992"/>
      <c r="AC902" s="992"/>
      <c r="AD902" s="992"/>
      <c r="AE902" s="992"/>
      <c r="AF902" s="992"/>
      <c r="AG902" s="992"/>
      <c r="AH902" s="993"/>
      <c r="AI902" s="228" t="str">
        <f>IF(ROUND(SUM(AD903:AH904)-[1]P!E65,0)=0,"","CHYBA")</f>
        <v/>
      </c>
      <c r="AJ902" s="243" t="s">
        <v>902</v>
      </c>
    </row>
    <row r="903" spans="1:36" hidden="1">
      <c r="A903" s="910"/>
      <c r="B903" s="911"/>
      <c r="C903" s="911"/>
      <c r="D903" s="911"/>
      <c r="E903" s="911"/>
      <c r="F903" s="911"/>
      <c r="G903" s="911"/>
      <c r="H903" s="911"/>
      <c r="I903" s="912"/>
      <c r="J903" s="1150"/>
      <c r="K903" s="1151"/>
      <c r="L903" s="1151"/>
      <c r="M903" s="1151"/>
      <c r="N903" s="1150"/>
      <c r="O903" s="1151"/>
      <c r="P903" s="1151"/>
      <c r="Q903" s="1151"/>
      <c r="R903" s="1152"/>
      <c r="S903" s="1151"/>
      <c r="T903" s="1151"/>
      <c r="U903" s="1151"/>
      <c r="V903" s="1153"/>
      <c r="W903" s="1154"/>
      <c r="X903" s="1154"/>
      <c r="Y903" s="1154"/>
      <c r="Z903" s="969"/>
      <c r="AA903" s="1155"/>
      <c r="AB903" s="1155"/>
      <c r="AC903" s="1155"/>
      <c r="AD903" s="1147"/>
      <c r="AE903" s="1148"/>
      <c r="AF903" s="1148"/>
      <c r="AG903" s="1148"/>
      <c r="AH903" s="1148"/>
      <c r="AI903" s="228" t="str">
        <f>IF(ROUND(SUM(Z903:AC904)-[1]P!D65,0)=0,"","CHYBA")</f>
        <v/>
      </c>
      <c r="AJ903" s="243" t="s">
        <v>902</v>
      </c>
    </row>
    <row r="904" spans="1:36" hidden="1">
      <c r="A904" s="910"/>
      <c r="B904" s="911"/>
      <c r="C904" s="911"/>
      <c r="D904" s="911"/>
      <c r="E904" s="911"/>
      <c r="F904" s="911"/>
      <c r="G904" s="911"/>
      <c r="H904" s="911"/>
      <c r="I904" s="912"/>
      <c r="J904" s="1150"/>
      <c r="K904" s="1151"/>
      <c r="L904" s="1151"/>
      <c r="M904" s="1151"/>
      <c r="N904" s="1150"/>
      <c r="O904" s="1151"/>
      <c r="P904" s="1151"/>
      <c r="Q904" s="1151"/>
      <c r="R904" s="1152"/>
      <c r="S904" s="1151"/>
      <c r="T904" s="1151"/>
      <c r="U904" s="1151"/>
      <c r="V904" s="1153"/>
      <c r="W904" s="1154"/>
      <c r="X904" s="1154"/>
      <c r="Y904" s="1154"/>
      <c r="Z904" s="969"/>
      <c r="AA904" s="1155"/>
      <c r="AB904" s="1155"/>
      <c r="AC904" s="1155"/>
      <c r="AD904" s="1147"/>
      <c r="AE904" s="1148"/>
      <c r="AF904" s="1148"/>
      <c r="AG904" s="1148"/>
      <c r="AH904" s="1148"/>
    </row>
    <row r="905" spans="1:36" hidden="1">
      <c r="A905" s="240"/>
      <c r="B905" s="240"/>
      <c r="C905" s="240"/>
      <c r="D905" s="240"/>
      <c r="E905" s="240"/>
      <c r="F905" s="240"/>
      <c r="G905" s="240"/>
      <c r="H905" s="240"/>
      <c r="I905" s="240"/>
      <c r="J905" s="240"/>
      <c r="K905" s="240"/>
      <c r="L905" s="240"/>
      <c r="M905" s="240"/>
      <c r="N905" s="240"/>
      <c r="O905" s="240"/>
      <c r="P905" s="240"/>
      <c r="Q905" s="240"/>
      <c r="R905" s="240"/>
      <c r="S905" s="240"/>
      <c r="T905" s="240"/>
      <c r="U905" s="240"/>
      <c r="V905" s="240"/>
      <c r="W905" s="240"/>
      <c r="X905" s="240"/>
      <c r="Y905" s="240"/>
      <c r="Z905" s="240"/>
      <c r="AA905" s="240"/>
      <c r="AB905" s="240"/>
      <c r="AC905" s="240"/>
      <c r="AD905" s="240"/>
      <c r="AE905" s="240"/>
      <c r="AF905" s="240"/>
      <c r="AG905" s="240"/>
      <c r="AH905" s="240"/>
    </row>
    <row r="906" spans="1:36" hidden="1">
      <c r="A906" s="240"/>
      <c r="B906" s="240"/>
      <c r="C906" s="240"/>
      <c r="D906" s="240"/>
      <c r="E906" s="240"/>
      <c r="F906" s="240"/>
      <c r="G906" s="240"/>
      <c r="H906" s="240"/>
      <c r="I906" s="240"/>
      <c r="J906" s="240"/>
      <c r="K906" s="240"/>
      <c r="L906" s="240"/>
      <c r="M906" s="240"/>
      <c r="N906" s="240"/>
      <c r="O906" s="240"/>
      <c r="P906" s="240"/>
      <c r="Q906" s="240"/>
      <c r="R906" s="240"/>
      <c r="S906" s="240"/>
      <c r="T906" s="240"/>
      <c r="U906" s="240"/>
      <c r="V906" s="240"/>
      <c r="W906" s="240"/>
      <c r="X906" s="240"/>
      <c r="Y906" s="240"/>
      <c r="Z906" s="240"/>
      <c r="AA906" s="240"/>
      <c r="AB906" s="240"/>
      <c r="AC906" s="240"/>
      <c r="AD906" s="240"/>
      <c r="AE906" s="240"/>
      <c r="AF906" s="240"/>
      <c r="AG906" s="240"/>
      <c r="AH906" s="240"/>
    </row>
    <row r="907" spans="1:36" hidden="1">
      <c r="A907" s="1047" t="s">
        <v>1129</v>
      </c>
      <c r="B907" s="1047"/>
      <c r="C907" s="1047"/>
      <c r="D907" s="1047"/>
      <c r="E907" s="1047"/>
      <c r="F907" s="1047"/>
      <c r="G907" s="1047"/>
      <c r="H907" s="1047"/>
      <c r="I907" s="1047"/>
      <c r="J907" s="1047"/>
      <c r="K907" s="1047"/>
      <c r="L907" s="1047"/>
      <c r="M907" s="1047"/>
      <c r="N907" s="1047"/>
      <c r="O907" s="1047"/>
      <c r="P907" s="1047"/>
      <c r="Q907" s="1047"/>
      <c r="R907" s="1047"/>
      <c r="S907" s="1047"/>
      <c r="T907" s="1047"/>
      <c r="U907" s="1047"/>
      <c r="V907" s="1047"/>
      <c r="W907" s="1047"/>
      <c r="X907" s="1047"/>
      <c r="Y907" s="1047"/>
      <c r="Z907" s="1047"/>
      <c r="AA907" s="1047"/>
      <c r="AB907" s="1047"/>
      <c r="AC907" s="1047"/>
      <c r="AD907" s="1047"/>
      <c r="AE907" s="1047"/>
      <c r="AF907" s="1047"/>
      <c r="AG907" s="1047"/>
      <c r="AH907" s="1047"/>
    </row>
    <row r="908" spans="1:36" hidden="1">
      <c r="A908" s="1047"/>
      <c r="B908" s="1047"/>
      <c r="C908" s="1047"/>
      <c r="D908" s="1047"/>
      <c r="E908" s="1047"/>
      <c r="F908" s="1047"/>
      <c r="G908" s="1047"/>
      <c r="H908" s="1047"/>
      <c r="I908" s="1047"/>
      <c r="J908" s="1047"/>
      <c r="K908" s="1047"/>
      <c r="L908" s="1047"/>
      <c r="M908" s="1047"/>
      <c r="N908" s="1047"/>
      <c r="O908" s="1047"/>
      <c r="P908" s="1047"/>
      <c r="Q908" s="1047"/>
      <c r="R908" s="1047"/>
      <c r="S908" s="1047"/>
      <c r="T908" s="1047"/>
      <c r="U908" s="1047"/>
      <c r="V908" s="1047"/>
      <c r="W908" s="1047"/>
      <c r="X908" s="1047"/>
      <c r="Y908" s="1047"/>
      <c r="Z908" s="1047"/>
      <c r="AA908" s="1047"/>
      <c r="AB908" s="1047"/>
      <c r="AC908" s="1047"/>
      <c r="AD908" s="1047"/>
      <c r="AE908" s="1047"/>
      <c r="AF908" s="1047"/>
      <c r="AG908" s="1047"/>
      <c r="AH908" s="1047"/>
    </row>
    <row r="909" spans="1:36" hidden="1">
      <c r="A909" s="240"/>
      <c r="B909" s="240"/>
      <c r="C909" s="240"/>
      <c r="D909" s="240"/>
      <c r="E909" s="240"/>
      <c r="F909" s="240"/>
      <c r="G909" s="240"/>
      <c r="H909" s="240"/>
      <c r="I909" s="240"/>
      <c r="J909" s="240"/>
      <c r="K909" s="240"/>
      <c r="L909" s="240"/>
      <c r="M909" s="240"/>
      <c r="N909" s="240"/>
      <c r="O909" s="240"/>
      <c r="P909" s="240"/>
      <c r="Q909" s="240"/>
      <c r="R909" s="240"/>
      <c r="S909" s="240"/>
      <c r="T909" s="240"/>
      <c r="U909" s="240"/>
      <c r="V909" s="240"/>
      <c r="W909" s="240"/>
      <c r="X909" s="240"/>
      <c r="Y909" s="240"/>
      <c r="Z909" s="240"/>
      <c r="AA909" s="240"/>
      <c r="AB909" s="240"/>
      <c r="AC909" s="240"/>
      <c r="AD909" s="240"/>
      <c r="AE909" s="240"/>
      <c r="AF909" s="240"/>
      <c r="AG909" s="240"/>
      <c r="AH909" s="240"/>
    </row>
    <row r="910" spans="1:36" hidden="1">
      <c r="A910" s="240" t="s">
        <v>822</v>
      </c>
      <c r="B910" s="240"/>
      <c r="C910" s="240"/>
      <c r="D910" s="240"/>
      <c r="E910" s="240"/>
      <c r="F910" s="240"/>
      <c r="G910" s="240"/>
      <c r="H910" s="240"/>
      <c r="I910" s="240"/>
      <c r="J910" s="240"/>
      <c r="K910" s="240"/>
      <c r="L910" s="240"/>
      <c r="M910" s="240"/>
      <c r="N910" s="240"/>
      <c r="O910" s="240"/>
      <c r="P910" s="240"/>
      <c r="Q910" s="240"/>
      <c r="R910" s="240"/>
      <c r="S910" s="240"/>
      <c r="T910" s="240"/>
      <c r="U910" s="240"/>
      <c r="V910" s="240"/>
      <c r="W910" s="240"/>
      <c r="X910" s="240"/>
      <c r="Y910" s="240"/>
      <c r="Z910" s="240"/>
      <c r="AA910" s="240"/>
      <c r="AB910" s="240"/>
      <c r="AC910" s="240"/>
      <c r="AD910" s="240"/>
      <c r="AE910" s="240"/>
      <c r="AF910" s="240"/>
      <c r="AG910" s="240"/>
      <c r="AH910" s="240"/>
    </row>
    <row r="911" spans="1:36" hidden="1">
      <c r="A911" s="240" t="s">
        <v>570</v>
      </c>
      <c r="B911" s="240"/>
      <c r="C911" s="240"/>
      <c r="D911" s="240"/>
      <c r="E911" s="240"/>
      <c r="F911" s="240"/>
      <c r="G911" s="240"/>
      <c r="H911" s="240"/>
      <c r="I911" s="240"/>
      <c r="J911" s="240"/>
      <c r="K911" s="240"/>
      <c r="L911" s="240"/>
      <c r="M911" s="240"/>
      <c r="N911" s="240"/>
      <c r="O911" s="240"/>
      <c r="P911" s="240"/>
      <c r="Q911" s="240"/>
      <c r="R911" s="240"/>
      <c r="S911" s="240"/>
      <c r="T911" s="240"/>
      <c r="U911" s="240"/>
      <c r="V911" s="240"/>
      <c r="W911" s="240"/>
      <c r="X911" s="240"/>
      <c r="Y911" s="240"/>
      <c r="Z911" s="240"/>
      <c r="AA911" s="240"/>
      <c r="AB911" s="240"/>
      <c r="AC911" s="240"/>
      <c r="AD911" s="240"/>
      <c r="AE911" s="240"/>
      <c r="AF911" s="240"/>
      <c r="AG911" s="240"/>
      <c r="AH911" s="240"/>
    </row>
    <row r="912" spans="1:36" hidden="1">
      <c r="A912" s="240" t="s">
        <v>325</v>
      </c>
      <c r="B912" s="240"/>
      <c r="C912" s="240"/>
      <c r="D912" s="240"/>
      <c r="E912" s="240"/>
      <c r="F912" s="240"/>
      <c r="G912" s="240"/>
      <c r="H912" s="240"/>
      <c r="I912" s="240"/>
      <c r="J912" s="240"/>
      <c r="K912" s="240"/>
      <c r="L912" s="240"/>
      <c r="M912" s="240"/>
      <c r="N912" s="240"/>
      <c r="O912" s="240"/>
      <c r="P912" s="240"/>
      <c r="Q912" s="240"/>
      <c r="R912" s="240"/>
      <c r="S912" s="240"/>
      <c r="T912" s="240"/>
      <c r="U912" s="240"/>
      <c r="V912" s="240"/>
      <c r="W912" s="240"/>
      <c r="X912" s="240"/>
      <c r="Y912" s="240"/>
      <c r="Z912" s="240"/>
      <c r="AA912" s="240"/>
      <c r="AB912" s="240"/>
      <c r="AC912" s="240"/>
      <c r="AD912" s="240"/>
      <c r="AE912" s="240"/>
      <c r="AF912" s="240"/>
      <c r="AG912" s="240"/>
      <c r="AH912" s="240"/>
    </row>
    <row r="913" spans="1:37" hidden="1">
      <c r="A913" s="240"/>
      <c r="B913" s="240"/>
      <c r="C913" s="240"/>
      <c r="D913" s="240"/>
      <c r="E913" s="240"/>
      <c r="F913" s="240"/>
      <c r="G913" s="240"/>
      <c r="H913" s="240"/>
      <c r="I913" s="240"/>
      <c r="J913" s="240"/>
      <c r="K913" s="240"/>
      <c r="L913" s="240"/>
      <c r="M913" s="240"/>
      <c r="N913" s="240"/>
      <c r="O913" s="240"/>
      <c r="P913" s="240"/>
      <c r="Q913" s="240"/>
      <c r="R913" s="240"/>
      <c r="S913" s="240"/>
      <c r="T913" s="240"/>
      <c r="U913" s="240"/>
      <c r="V913" s="240"/>
      <c r="W913" s="240"/>
      <c r="X913" s="240"/>
      <c r="Y913" s="240"/>
      <c r="Z913" s="240"/>
      <c r="AA913" s="240"/>
      <c r="AB913" s="240"/>
      <c r="AC913" s="240"/>
      <c r="AD913" s="240"/>
      <c r="AE913" s="240"/>
      <c r="AF913" s="240"/>
      <c r="AG913" s="240"/>
      <c r="AH913" s="240"/>
    </row>
    <row r="914" spans="1:37" hidden="1">
      <c r="A914" s="1149" t="s">
        <v>1130</v>
      </c>
      <c r="B914" s="1149"/>
      <c r="C914" s="1149"/>
      <c r="D914" s="1149"/>
      <c r="E914" s="1149"/>
      <c r="F914" s="1149"/>
      <c r="G914" s="1149"/>
      <c r="H914" s="1149"/>
      <c r="I914" s="1149"/>
      <c r="J914" s="1149"/>
      <c r="K914" s="1149"/>
      <c r="L914" s="1149"/>
      <c r="M914" s="1149"/>
      <c r="N914" s="1149"/>
      <c r="O914" s="1149"/>
      <c r="P914" s="1149"/>
      <c r="Q914" s="1149"/>
      <c r="R914" s="1149"/>
      <c r="S914" s="1149"/>
      <c r="T914" s="1149"/>
      <c r="U914" s="1149"/>
      <c r="V914" s="1149"/>
      <c r="W914" s="1149"/>
      <c r="X914" s="1149"/>
      <c r="Y914" s="1149"/>
      <c r="Z914" s="1149"/>
      <c r="AA914" s="1149"/>
      <c r="AB914" s="1149"/>
      <c r="AC914" s="1149"/>
      <c r="AD914" s="1149"/>
      <c r="AE914" s="1149"/>
      <c r="AF914" s="1149"/>
      <c r="AG914" s="1149"/>
      <c r="AH914" s="1149"/>
    </row>
    <row r="915" spans="1:37" hidden="1">
      <c r="A915" s="278"/>
      <c r="B915" s="278"/>
      <c r="C915" s="278"/>
      <c r="D915" s="278"/>
      <c r="E915" s="278"/>
      <c r="F915" s="278"/>
      <c r="G915" s="278"/>
      <c r="H915" s="278"/>
      <c r="I915" s="278"/>
      <c r="J915" s="278"/>
      <c r="K915" s="278"/>
      <c r="L915" s="278"/>
      <c r="M915" s="278"/>
      <c r="N915" s="278"/>
      <c r="O915" s="278"/>
      <c r="P915" s="278"/>
      <c r="Q915" s="278"/>
      <c r="R915" s="278"/>
      <c r="S915" s="278"/>
      <c r="T915" s="278"/>
      <c r="U915" s="278"/>
      <c r="V915" s="278"/>
      <c r="W915" s="278"/>
      <c r="X915" s="278"/>
      <c r="Y915" s="278"/>
      <c r="Z915" s="278"/>
      <c r="AA915" s="278"/>
      <c r="AB915" s="278"/>
      <c r="AC915" s="278"/>
      <c r="AD915" s="278"/>
      <c r="AE915" s="278"/>
      <c r="AF915" s="278"/>
      <c r="AG915" s="278"/>
      <c r="AH915" s="278"/>
    </row>
    <row r="916" spans="1:37" hidden="1">
      <c r="A916" s="850" t="s">
        <v>1131</v>
      </c>
      <c r="B916" s="850"/>
      <c r="C916" s="850"/>
      <c r="D916" s="850"/>
      <c r="E916" s="850"/>
      <c r="F916" s="850"/>
      <c r="G916" s="850"/>
      <c r="H916" s="850"/>
      <c r="I916" s="850"/>
      <c r="J916" s="850"/>
      <c r="K916" s="850"/>
      <c r="L916" s="850"/>
      <c r="M916" s="850"/>
      <c r="N916" s="850"/>
      <c r="O916" s="850"/>
      <c r="P916" s="850"/>
      <c r="Q916" s="850"/>
      <c r="R916" s="850"/>
      <c r="S916" s="850"/>
      <c r="T916" s="850"/>
      <c r="U916" s="850"/>
      <c r="V916" s="850"/>
      <c r="W916" s="850"/>
      <c r="X916" s="850"/>
      <c r="Y916" s="850"/>
      <c r="Z916" s="850"/>
      <c r="AA916" s="850"/>
      <c r="AB916" s="850"/>
      <c r="AC916" s="850"/>
      <c r="AD916" s="850"/>
      <c r="AE916" s="850"/>
      <c r="AF916" s="850"/>
      <c r="AG916" s="850"/>
      <c r="AH916" s="850"/>
    </row>
    <row r="917" spans="1:37" hidden="1">
      <c r="A917" s="240"/>
      <c r="B917" s="240"/>
      <c r="C917" s="240"/>
      <c r="D917" s="240"/>
      <c r="E917" s="240"/>
      <c r="F917" s="240"/>
      <c r="G917" s="240"/>
      <c r="H917" s="240"/>
      <c r="I917" s="240"/>
      <c r="J917" s="240"/>
      <c r="K917" s="240"/>
      <c r="L917" s="240"/>
      <c r="M917" s="240"/>
      <c r="N917" s="240"/>
      <c r="O917" s="240"/>
      <c r="P917" s="240"/>
      <c r="Q917" s="240"/>
      <c r="R917" s="240"/>
      <c r="S917" s="240"/>
      <c r="T917" s="240"/>
      <c r="U917" s="240"/>
      <c r="V917" s="240"/>
      <c r="W917" s="240"/>
      <c r="X917" s="240"/>
      <c r="Y917" s="240"/>
      <c r="Z917" s="240"/>
      <c r="AA917" s="240"/>
      <c r="AB917" s="240"/>
      <c r="AC917" s="240"/>
      <c r="AD917" s="240"/>
      <c r="AE917" s="240"/>
      <c r="AF917" s="240"/>
      <c r="AG917" s="240"/>
      <c r="AH917" s="240"/>
      <c r="AK917" s="279" t="s">
        <v>1132</v>
      </c>
    </row>
    <row r="918" spans="1:37" hidden="1">
      <c r="A918" s="240" t="s">
        <v>1133</v>
      </c>
      <c r="B918" s="240"/>
      <c r="C918" s="240"/>
      <c r="D918" s="240"/>
      <c r="E918" s="240"/>
      <c r="F918" s="240"/>
      <c r="G918" s="240"/>
      <c r="H918" s="240"/>
      <c r="I918" s="240"/>
      <c r="J918" s="240"/>
      <c r="K918" s="240"/>
      <c r="L918" s="240"/>
      <c r="M918" s="240"/>
      <c r="N918" s="240"/>
      <c r="O918" s="240"/>
      <c r="P918" s="240"/>
      <c r="Q918" s="240"/>
      <c r="R918" s="240"/>
      <c r="S918" s="240"/>
      <c r="T918" s="240"/>
      <c r="U918" s="240"/>
      <c r="V918" s="240"/>
      <c r="W918" s="240"/>
      <c r="X918" s="240"/>
      <c r="Y918" s="240"/>
      <c r="Z918" s="240"/>
      <c r="AA918" s="240"/>
      <c r="AB918" s="240"/>
      <c r="AC918" s="240"/>
      <c r="AD918" s="240"/>
      <c r="AE918" s="240"/>
      <c r="AF918" s="240"/>
      <c r="AG918" s="240"/>
      <c r="AH918" s="240"/>
    </row>
    <row r="919" spans="1:37" hidden="1">
      <c r="A919" s="240"/>
      <c r="B919" s="240"/>
      <c r="C919" s="240"/>
      <c r="D919" s="240"/>
      <c r="E919" s="240"/>
      <c r="F919" s="240"/>
      <c r="G919" s="240"/>
      <c r="H919" s="240"/>
      <c r="I919" s="240"/>
      <c r="J919" s="247"/>
      <c r="K919" s="247"/>
      <c r="L919" s="247"/>
      <c r="M919" s="247"/>
      <c r="N919" s="247"/>
      <c r="O919" s="247"/>
      <c r="P919" s="247"/>
      <c r="Q919" s="247"/>
      <c r="R919" s="247"/>
      <c r="S919" s="247"/>
      <c r="T919" s="247"/>
      <c r="U919" s="247"/>
      <c r="V919" s="247"/>
      <c r="W919" s="247"/>
      <c r="X919" s="247"/>
      <c r="Y919" s="247"/>
      <c r="Z919" s="247"/>
      <c r="AA919" s="247"/>
      <c r="AB919" s="247"/>
      <c r="AC919" s="247"/>
      <c r="AD919" s="247"/>
      <c r="AE919" s="247"/>
      <c r="AF919" s="247"/>
      <c r="AG919" s="247"/>
      <c r="AH919" s="247"/>
      <c r="AI919" s="229"/>
      <c r="AJ919" s="229"/>
    </row>
    <row r="920" spans="1:37" hidden="1">
      <c r="A920" s="280" t="s">
        <v>1023</v>
      </c>
      <c r="B920" s="280"/>
      <c r="C920" s="280"/>
      <c r="D920" s="280"/>
      <c r="E920" s="280"/>
      <c r="F920" s="280"/>
      <c r="G920" s="280"/>
      <c r="H920" s="280"/>
      <c r="I920" s="280"/>
      <c r="J920" s="280"/>
      <c r="K920" s="1038" t="s">
        <v>1134</v>
      </c>
      <c r="L920" s="1039"/>
      <c r="M920" s="1039"/>
      <c r="N920" s="1039"/>
      <c r="O920" s="1039"/>
      <c r="P920" s="1039"/>
      <c r="Q920" s="1039"/>
      <c r="R920" s="1040"/>
      <c r="S920" s="1039" t="s">
        <v>1135</v>
      </c>
      <c r="T920" s="1039"/>
      <c r="U920" s="1039"/>
      <c r="V920" s="1039"/>
      <c r="W920" s="1039"/>
      <c r="X920" s="1039"/>
      <c r="Y920" s="1039"/>
      <c r="Z920" s="1039"/>
      <c r="AA920" s="890" t="s">
        <v>1136</v>
      </c>
      <c r="AB920" s="891"/>
      <c r="AC920" s="891"/>
      <c r="AD920" s="891"/>
      <c r="AE920" s="891"/>
      <c r="AF920" s="891"/>
      <c r="AG920" s="891"/>
      <c r="AH920" s="891"/>
    </row>
    <row r="921" spans="1:37" hidden="1">
      <c r="A921" s="1143" t="s">
        <v>1137</v>
      </c>
      <c r="B921" s="1143"/>
      <c r="C921" s="1143"/>
      <c r="D921" s="1143"/>
      <c r="E921" s="1143"/>
      <c r="F921" s="1143"/>
      <c r="G921" s="1143"/>
      <c r="H921" s="1143"/>
      <c r="I921" s="1143"/>
      <c r="J921" s="1143"/>
      <c r="K921" s="1144"/>
      <c r="L921" s="1145"/>
      <c r="M921" s="1145"/>
      <c r="N921" s="1145"/>
      <c r="O921" s="1145"/>
      <c r="P921" s="1145"/>
      <c r="Q921" s="1145"/>
      <c r="R921" s="1146"/>
      <c r="S921" s="1145"/>
      <c r="T921" s="1145"/>
      <c r="U921" s="1145"/>
      <c r="V921" s="1145"/>
      <c r="W921" s="1145"/>
      <c r="X921" s="1145"/>
      <c r="Y921" s="1145"/>
      <c r="Z921" s="1145"/>
      <c r="AA921" s="1144"/>
      <c r="AB921" s="1145"/>
      <c r="AC921" s="1145"/>
      <c r="AD921" s="1145"/>
      <c r="AE921" s="1145"/>
      <c r="AF921" s="1145"/>
      <c r="AG921" s="1145"/>
      <c r="AH921" s="1145"/>
    </row>
    <row r="922" spans="1:37" hidden="1">
      <c r="A922" s="1139" t="s">
        <v>1138</v>
      </c>
      <c r="B922" s="1139"/>
      <c r="C922" s="1139"/>
      <c r="D922" s="1139"/>
      <c r="E922" s="1139"/>
      <c r="F922" s="1139"/>
      <c r="G922" s="1139"/>
      <c r="H922" s="1139"/>
      <c r="I922" s="1139"/>
      <c r="J922" s="1139"/>
      <c r="K922" s="1140"/>
      <c r="L922" s="1141"/>
      <c r="M922" s="1141"/>
      <c r="N922" s="1141"/>
      <c r="O922" s="1141"/>
      <c r="P922" s="1141"/>
      <c r="Q922" s="1141"/>
      <c r="R922" s="1142"/>
      <c r="S922" s="1141"/>
      <c r="T922" s="1141"/>
      <c r="U922" s="1141"/>
      <c r="V922" s="1141"/>
      <c r="W922" s="1141"/>
      <c r="X922" s="1141"/>
      <c r="Y922" s="1141"/>
      <c r="Z922" s="1141"/>
      <c r="AA922" s="1140"/>
      <c r="AB922" s="1141"/>
      <c r="AC922" s="1141"/>
      <c r="AD922" s="1141"/>
      <c r="AE922" s="1141"/>
      <c r="AF922" s="1141"/>
      <c r="AG922" s="1141"/>
      <c r="AH922" s="1141"/>
      <c r="AI922" s="229" t="str">
        <f>IF(ROUND(SUM(SUM(K921:R923)+SUM(S921))-[1]P!D64-[1]P!D45,0)=0,"","CHYBA")</f>
        <v/>
      </c>
      <c r="AJ922" s="243" t="s">
        <v>902</v>
      </c>
    </row>
    <row r="923" spans="1:37" hidden="1">
      <c r="A923" s="1139" t="s">
        <v>1139</v>
      </c>
      <c r="B923" s="1139"/>
      <c r="C923" s="1139"/>
      <c r="D923" s="1139"/>
      <c r="E923" s="1139"/>
      <c r="F923" s="1139"/>
      <c r="G923" s="1139"/>
      <c r="H923" s="1139"/>
      <c r="I923" s="1139"/>
      <c r="J923" s="1139"/>
      <c r="K923" s="1140"/>
      <c r="L923" s="1141"/>
      <c r="M923" s="1141"/>
      <c r="N923" s="1141"/>
      <c r="O923" s="1141"/>
      <c r="P923" s="1141"/>
      <c r="Q923" s="1141"/>
      <c r="R923" s="1142"/>
      <c r="S923" s="1141"/>
      <c r="T923" s="1141"/>
      <c r="U923" s="1141"/>
      <c r="V923" s="1141"/>
      <c r="W923" s="1141"/>
      <c r="X923" s="1141"/>
      <c r="Y923" s="1141"/>
      <c r="Z923" s="1141"/>
      <c r="AA923" s="1140"/>
      <c r="AB923" s="1141"/>
      <c r="AC923" s="1141"/>
      <c r="AD923" s="1141"/>
      <c r="AE923" s="1141"/>
      <c r="AF923" s="1141"/>
      <c r="AG923" s="1141"/>
      <c r="AH923" s="1141"/>
      <c r="AI923" s="229" t="str">
        <f>IF(ROUND(SUM(AA921)-[1]P!D65,0)=0,"","CHYBA")</f>
        <v/>
      </c>
      <c r="AJ923" s="243" t="s">
        <v>902</v>
      </c>
    </row>
    <row r="924" spans="1:37" hidden="1">
      <c r="A924" s="240"/>
      <c r="B924" s="240"/>
      <c r="C924" s="240"/>
      <c r="D924" s="240"/>
      <c r="E924" s="240"/>
      <c r="F924" s="240"/>
      <c r="G924" s="240"/>
      <c r="H924" s="240"/>
      <c r="I924" s="240"/>
      <c r="J924" s="240"/>
      <c r="K924" s="240"/>
      <c r="L924" s="240"/>
      <c r="M924" s="240"/>
      <c r="N924" s="240"/>
      <c r="O924" s="240"/>
      <c r="P924" s="240"/>
      <c r="Q924" s="240"/>
      <c r="R924" s="240"/>
      <c r="S924" s="240"/>
      <c r="T924" s="240"/>
      <c r="U924" s="240"/>
      <c r="V924" s="240"/>
      <c r="W924" s="240"/>
      <c r="X924" s="240"/>
      <c r="Y924" s="240"/>
      <c r="Z924" s="240"/>
      <c r="AA924" s="240"/>
      <c r="AB924" s="240"/>
      <c r="AC924" s="240"/>
      <c r="AD924" s="240"/>
      <c r="AE924" s="240"/>
      <c r="AF924" s="240"/>
      <c r="AG924" s="240"/>
      <c r="AH924" s="240"/>
    </row>
    <row r="926" spans="1:37">
      <c r="A926" s="241" t="s">
        <v>1089</v>
      </c>
      <c r="B926" s="241"/>
      <c r="C926" s="241"/>
      <c r="D926" s="241" t="s">
        <v>1141</v>
      </c>
      <c r="E926" s="241"/>
      <c r="F926" s="241"/>
      <c r="G926" s="241"/>
      <c r="H926" s="241"/>
      <c r="I926" s="241"/>
      <c r="J926" s="241"/>
      <c r="K926" s="241"/>
      <c r="L926" s="241"/>
      <c r="M926" s="241"/>
      <c r="N926" s="240"/>
      <c r="O926" s="240"/>
      <c r="P926" s="240"/>
      <c r="Q926" s="240"/>
      <c r="R926" s="240"/>
      <c r="S926" s="240"/>
      <c r="T926" s="240"/>
      <c r="U926" s="240"/>
      <c r="V926" s="240"/>
      <c r="W926" s="240"/>
      <c r="X926" s="240"/>
      <c r="Y926" s="240"/>
      <c r="Z926" s="240"/>
      <c r="AA926" s="240"/>
      <c r="AB926" s="240"/>
      <c r="AC926" s="240"/>
      <c r="AD926" s="240"/>
      <c r="AE926" s="240"/>
      <c r="AF926" s="240"/>
      <c r="AG926" s="240"/>
      <c r="AH926" s="240"/>
    </row>
    <row r="927" spans="1:37">
      <c r="A927" s="241"/>
      <c r="B927" s="241"/>
      <c r="C927" s="241"/>
      <c r="D927" s="241"/>
      <c r="E927" s="241"/>
      <c r="F927" s="241"/>
      <c r="G927" s="241"/>
      <c r="H927" s="241"/>
      <c r="I927" s="241"/>
      <c r="J927" s="241"/>
      <c r="K927" s="241"/>
      <c r="L927" s="241"/>
      <c r="M927" s="241"/>
      <c r="N927" s="240"/>
      <c r="O927" s="240"/>
      <c r="P927" s="240"/>
      <c r="Q927" s="240"/>
      <c r="R927" s="240"/>
      <c r="S927" s="240"/>
      <c r="T927" s="240"/>
      <c r="U927" s="240"/>
      <c r="V927" s="240"/>
      <c r="W927" s="240"/>
      <c r="X927" s="240"/>
      <c r="Y927" s="240"/>
      <c r="Z927" s="240"/>
      <c r="AA927" s="240"/>
      <c r="AB927" s="240"/>
      <c r="AC927" s="240"/>
      <c r="AD927" s="240"/>
      <c r="AE927" s="240"/>
      <c r="AF927" s="240"/>
      <c r="AG927" s="240"/>
      <c r="AH927" s="240"/>
    </row>
    <row r="928" spans="1:37">
      <c r="A928" s="240" t="s">
        <v>1627</v>
      </c>
      <c r="B928" s="240"/>
      <c r="C928" s="240"/>
      <c r="D928" s="240"/>
      <c r="E928" s="240"/>
      <c r="F928" s="240"/>
      <c r="G928" s="240"/>
      <c r="H928" s="240"/>
      <c r="I928" s="240"/>
      <c r="J928" s="240"/>
      <c r="K928" s="240"/>
      <c r="L928" s="240"/>
      <c r="M928" s="240"/>
      <c r="N928" s="240"/>
      <c r="O928" s="240"/>
      <c r="P928" s="240"/>
      <c r="Q928" s="240"/>
      <c r="R928" s="240"/>
      <c r="S928" s="240"/>
      <c r="T928" s="240"/>
      <c r="U928" s="240"/>
      <c r="V928" s="240"/>
      <c r="W928" s="240"/>
      <c r="X928" s="240"/>
      <c r="Y928" s="240"/>
      <c r="Z928" s="240"/>
      <c r="AA928" s="240"/>
      <c r="AB928" s="240"/>
      <c r="AC928" s="240"/>
      <c r="AD928" s="240"/>
      <c r="AE928" s="240"/>
      <c r="AF928" s="240"/>
      <c r="AG928" s="240"/>
      <c r="AH928" s="240"/>
    </row>
    <row r="929" spans="1:34" hidden="1">
      <c r="A929" s="886" t="s">
        <v>1142</v>
      </c>
      <c r="B929" s="886"/>
      <c r="C929" s="886"/>
      <c r="D929" s="886"/>
      <c r="E929" s="886"/>
      <c r="F929" s="886"/>
      <c r="G929" s="886"/>
      <c r="H929" s="886"/>
      <c r="I929" s="886"/>
      <c r="J929" s="886"/>
      <c r="K929" s="886"/>
      <c r="L929" s="886"/>
      <c r="M929" s="886"/>
      <c r="N929" s="886"/>
      <c r="O929" s="886"/>
      <c r="P929" s="886"/>
      <c r="Q929" s="886"/>
      <c r="R929" s="886"/>
      <c r="S929" s="886"/>
      <c r="T929" s="886"/>
      <c r="U929" s="886"/>
      <c r="V929" s="886"/>
      <c r="W929" s="886"/>
      <c r="X929" s="886"/>
      <c r="Y929" s="886"/>
      <c r="Z929" s="886"/>
      <c r="AA929" s="886"/>
      <c r="AB929" s="886"/>
      <c r="AC929" s="886"/>
      <c r="AD929" s="886"/>
      <c r="AE929" s="886"/>
      <c r="AF929" s="886"/>
      <c r="AG929" s="886"/>
      <c r="AH929" s="886"/>
    </row>
    <row r="930" spans="1:34" hidden="1">
      <c r="A930" s="886"/>
      <c r="B930" s="886"/>
      <c r="C930" s="886"/>
      <c r="D930" s="886"/>
      <c r="E930" s="886"/>
      <c r="F930" s="886"/>
      <c r="G930" s="886"/>
      <c r="H930" s="886"/>
      <c r="I930" s="886"/>
      <c r="J930" s="886"/>
      <c r="K930" s="886"/>
      <c r="L930" s="886"/>
      <c r="M930" s="886"/>
      <c r="N930" s="886"/>
      <c r="O930" s="886"/>
      <c r="P930" s="886"/>
      <c r="Q930" s="886"/>
      <c r="R930" s="886"/>
      <c r="S930" s="886"/>
      <c r="T930" s="886"/>
      <c r="U930" s="886"/>
      <c r="V930" s="886"/>
      <c r="W930" s="886"/>
      <c r="X930" s="886"/>
      <c r="Y930" s="886"/>
      <c r="Z930" s="886"/>
      <c r="AA930" s="886"/>
      <c r="AB930" s="886"/>
      <c r="AC930" s="886"/>
      <c r="AD930" s="886"/>
      <c r="AE930" s="886"/>
      <c r="AF930" s="886"/>
      <c r="AG930" s="886"/>
      <c r="AH930" s="886"/>
    </row>
    <row r="931" spans="1:34" hidden="1">
      <c r="A931" s="886"/>
      <c r="B931" s="886"/>
      <c r="C931" s="886"/>
      <c r="D931" s="886"/>
      <c r="E931" s="886"/>
      <c r="F931" s="886"/>
      <c r="G931" s="886"/>
      <c r="H931" s="886"/>
      <c r="I931" s="886"/>
      <c r="J931" s="886"/>
      <c r="K931" s="886"/>
      <c r="L931" s="886"/>
      <c r="M931" s="886"/>
      <c r="N931" s="886"/>
      <c r="O931" s="886"/>
      <c r="P931" s="886"/>
      <c r="Q931" s="886"/>
      <c r="R931" s="886"/>
      <c r="S931" s="886"/>
      <c r="T931" s="886"/>
      <c r="U931" s="886"/>
      <c r="V931" s="886"/>
      <c r="W931" s="886"/>
      <c r="X931" s="886"/>
      <c r="Y931" s="886"/>
      <c r="Z931" s="886"/>
      <c r="AA931" s="886"/>
      <c r="AB931" s="886"/>
      <c r="AC931" s="886"/>
      <c r="AD931" s="886"/>
      <c r="AE931" s="886"/>
      <c r="AF931" s="886"/>
      <c r="AG931" s="886"/>
      <c r="AH931" s="886"/>
    </row>
    <row r="932" spans="1:34" hidden="1">
      <c r="A932" s="240"/>
      <c r="B932" s="240"/>
      <c r="C932" s="240"/>
      <c r="D932" s="240"/>
      <c r="E932" s="240"/>
      <c r="F932" s="240"/>
      <c r="G932" s="240"/>
      <c r="H932" s="240"/>
      <c r="I932" s="240"/>
      <c r="J932" s="240"/>
      <c r="K932" s="240"/>
      <c r="L932" s="240"/>
      <c r="M932" s="240"/>
      <c r="N932" s="240"/>
      <c r="O932" s="240"/>
      <c r="P932" s="240"/>
      <c r="Q932" s="240"/>
      <c r="R932" s="240"/>
      <c r="S932" s="240"/>
      <c r="T932" s="240"/>
      <c r="U932" s="240"/>
      <c r="V932" s="240"/>
      <c r="W932" s="240"/>
      <c r="X932" s="240"/>
      <c r="Y932" s="240"/>
      <c r="Z932" s="240"/>
      <c r="AA932" s="240"/>
      <c r="AB932" s="240"/>
      <c r="AC932" s="240"/>
      <c r="AD932" s="240"/>
      <c r="AE932" s="240"/>
      <c r="AF932" s="240"/>
      <c r="AG932" s="240"/>
      <c r="AH932" s="240"/>
    </row>
    <row r="933" spans="1:34" hidden="1">
      <c r="A933" s="240" t="s">
        <v>1143</v>
      </c>
      <c r="B933" s="240"/>
      <c r="C933" s="240"/>
      <c r="D933" s="240"/>
      <c r="E933" s="240"/>
      <c r="F933" s="240"/>
      <c r="G933" s="240"/>
      <c r="H933" s="240"/>
      <c r="I933" s="240"/>
      <c r="J933" s="240"/>
      <c r="K933" s="240"/>
      <c r="L933" s="240"/>
      <c r="M933" s="240"/>
      <c r="N933" s="240"/>
      <c r="O933" s="240"/>
      <c r="P933" s="240"/>
      <c r="Q933" s="240"/>
      <c r="R933" s="240"/>
      <c r="S933" s="240"/>
      <c r="T933" s="240"/>
      <c r="U933" s="240"/>
      <c r="V933" s="240"/>
      <c r="W933" s="240"/>
      <c r="X933" s="240"/>
      <c r="Y933" s="240"/>
      <c r="Z933" s="240"/>
      <c r="AA933" s="240"/>
      <c r="AB933" s="240"/>
      <c r="AC933" s="240"/>
      <c r="AD933" s="240"/>
      <c r="AE933" s="240"/>
      <c r="AF933" s="240"/>
      <c r="AG933" s="240"/>
      <c r="AH933" s="240"/>
    </row>
    <row r="934" spans="1:34" hidden="1">
      <c r="A934" s="240"/>
      <c r="B934" s="240"/>
      <c r="C934" s="240"/>
      <c r="D934" s="240"/>
      <c r="E934" s="240"/>
      <c r="F934" s="240"/>
      <c r="G934" s="240"/>
      <c r="H934" s="240"/>
      <c r="I934" s="240"/>
      <c r="J934" s="240"/>
      <c r="K934" s="240"/>
      <c r="L934" s="240"/>
      <c r="M934" s="240"/>
      <c r="N934" s="240"/>
      <c r="O934" s="240"/>
      <c r="P934" s="240"/>
      <c r="Q934" s="240"/>
      <c r="R934" s="240"/>
      <c r="S934" s="240"/>
      <c r="T934" s="240"/>
      <c r="U934" s="240"/>
      <c r="V934" s="240"/>
      <c r="W934" s="240"/>
      <c r="X934" s="240"/>
      <c r="Y934" s="240"/>
      <c r="Z934" s="240"/>
      <c r="AA934" s="240"/>
      <c r="AB934" s="240"/>
      <c r="AC934" s="240"/>
      <c r="AD934" s="240"/>
      <c r="AE934" s="240"/>
      <c r="AF934" s="240"/>
      <c r="AG934" s="240"/>
      <c r="AH934" s="240"/>
    </row>
    <row r="935" spans="1:34" hidden="1">
      <c r="A935" s="887" t="s">
        <v>826</v>
      </c>
      <c r="B935" s="888"/>
      <c r="C935" s="888"/>
      <c r="D935" s="888"/>
      <c r="E935" s="888"/>
      <c r="F935" s="888"/>
      <c r="G935" s="888"/>
      <c r="H935" s="888"/>
      <c r="I935" s="888"/>
      <c r="J935" s="888"/>
      <c r="K935" s="888"/>
      <c r="L935" s="889"/>
      <c r="M935" s="1035" t="s">
        <v>519</v>
      </c>
      <c r="N935" s="1036"/>
      <c r="O935" s="1036"/>
      <c r="P935" s="1036"/>
      <c r="Q935" s="1036"/>
      <c r="R935" s="1036"/>
      <c r="S935" s="1036"/>
      <c r="T935" s="1036"/>
      <c r="U935" s="1036"/>
      <c r="V935" s="1036"/>
      <c r="W935" s="1037"/>
      <c r="X935" s="887" t="s">
        <v>1072</v>
      </c>
      <c r="Y935" s="888"/>
      <c r="Z935" s="888"/>
      <c r="AA935" s="888"/>
      <c r="AB935" s="888"/>
      <c r="AC935" s="888"/>
      <c r="AD935" s="888"/>
      <c r="AE935" s="888"/>
      <c r="AF935" s="888"/>
      <c r="AG935" s="888"/>
      <c r="AH935" s="889"/>
    </row>
    <row r="936" spans="1:34" hidden="1">
      <c r="A936" s="890"/>
      <c r="B936" s="891"/>
      <c r="C936" s="891"/>
      <c r="D936" s="891"/>
      <c r="E936" s="891"/>
      <c r="F936" s="891"/>
      <c r="G936" s="891"/>
      <c r="H936" s="891"/>
      <c r="I936" s="891"/>
      <c r="J936" s="891"/>
      <c r="K936" s="891"/>
      <c r="L936" s="892"/>
      <c r="M936" s="1038"/>
      <c r="N936" s="1039"/>
      <c r="O936" s="1039"/>
      <c r="P936" s="1039"/>
      <c r="Q936" s="1039"/>
      <c r="R936" s="1039"/>
      <c r="S936" s="1039"/>
      <c r="T936" s="1039"/>
      <c r="U936" s="1039"/>
      <c r="V936" s="1039"/>
      <c r="W936" s="1040"/>
      <c r="X936" s="890"/>
      <c r="Y936" s="891"/>
      <c r="Z936" s="891"/>
      <c r="AA936" s="891"/>
      <c r="AB936" s="891"/>
      <c r="AC936" s="891"/>
      <c r="AD936" s="891"/>
      <c r="AE936" s="891"/>
      <c r="AF936" s="891"/>
      <c r="AG936" s="891"/>
      <c r="AH936" s="892"/>
    </row>
    <row r="937" spans="1:34" hidden="1">
      <c r="A937" s="1127" t="s">
        <v>1144</v>
      </c>
      <c r="B937" s="1128"/>
      <c r="C937" s="1128"/>
      <c r="D937" s="1128"/>
      <c r="E937" s="1128"/>
      <c r="F937" s="1128"/>
      <c r="G937" s="1128"/>
      <c r="H937" s="1128"/>
      <c r="I937" s="1128"/>
      <c r="J937" s="1128"/>
      <c r="K937" s="1128"/>
      <c r="L937" s="1129"/>
      <c r="M937" s="1133">
        <f>M939+M940</f>
        <v>0</v>
      </c>
      <c r="N937" s="1134"/>
      <c r="O937" s="1134"/>
      <c r="P937" s="1134"/>
      <c r="Q937" s="1134"/>
      <c r="R937" s="1134"/>
      <c r="S937" s="1134"/>
      <c r="T937" s="1134"/>
      <c r="U937" s="1134"/>
      <c r="V937" s="1134"/>
      <c r="W937" s="1135"/>
      <c r="X937" s="1133">
        <f>X939+X940</f>
        <v>0</v>
      </c>
      <c r="Y937" s="1134"/>
      <c r="Z937" s="1134"/>
      <c r="AA937" s="1134"/>
      <c r="AB937" s="1134"/>
      <c r="AC937" s="1134"/>
      <c r="AD937" s="1134"/>
      <c r="AE937" s="1134"/>
      <c r="AF937" s="1134"/>
      <c r="AG937" s="1134"/>
      <c r="AH937" s="1135"/>
    </row>
    <row r="938" spans="1:34" hidden="1">
      <c r="A938" s="1130"/>
      <c r="B938" s="1131"/>
      <c r="C938" s="1131"/>
      <c r="D938" s="1131"/>
      <c r="E938" s="1131"/>
      <c r="F938" s="1131"/>
      <c r="G938" s="1131"/>
      <c r="H938" s="1131"/>
      <c r="I938" s="1131"/>
      <c r="J938" s="1131"/>
      <c r="K938" s="1131"/>
      <c r="L938" s="1132"/>
      <c r="M938" s="1136"/>
      <c r="N938" s="1137"/>
      <c r="O938" s="1137"/>
      <c r="P938" s="1137"/>
      <c r="Q938" s="1137"/>
      <c r="R938" s="1137"/>
      <c r="S938" s="1137"/>
      <c r="T938" s="1137"/>
      <c r="U938" s="1137"/>
      <c r="V938" s="1137"/>
      <c r="W938" s="1138"/>
      <c r="X938" s="1136"/>
      <c r="Y938" s="1137"/>
      <c r="Z938" s="1137"/>
      <c r="AA938" s="1137"/>
      <c r="AB938" s="1137"/>
      <c r="AC938" s="1137"/>
      <c r="AD938" s="1137"/>
      <c r="AE938" s="1137"/>
      <c r="AF938" s="1137"/>
      <c r="AG938" s="1137"/>
      <c r="AH938" s="1138"/>
    </row>
    <row r="939" spans="1:34" hidden="1">
      <c r="A939" s="945" t="s">
        <v>1145</v>
      </c>
      <c r="B939" s="946"/>
      <c r="C939" s="946"/>
      <c r="D939" s="946"/>
      <c r="E939" s="946"/>
      <c r="F939" s="946"/>
      <c r="G939" s="946"/>
      <c r="H939" s="946"/>
      <c r="I939" s="946"/>
      <c r="J939" s="946"/>
      <c r="K939" s="946"/>
      <c r="L939" s="947"/>
      <c r="M939" s="1116"/>
      <c r="N939" s="1117"/>
      <c r="O939" s="1117"/>
      <c r="P939" s="1117"/>
      <c r="Q939" s="1117"/>
      <c r="R939" s="1117"/>
      <c r="S939" s="1117"/>
      <c r="T939" s="1117"/>
      <c r="U939" s="1117"/>
      <c r="V939" s="1117"/>
      <c r="W939" s="1118"/>
      <c r="X939" s="1116"/>
      <c r="Y939" s="1117"/>
      <c r="Z939" s="1117"/>
      <c r="AA939" s="1117"/>
      <c r="AB939" s="1117"/>
      <c r="AC939" s="1117"/>
      <c r="AD939" s="1117"/>
      <c r="AE939" s="1117"/>
      <c r="AF939" s="1117"/>
      <c r="AG939" s="1117"/>
      <c r="AH939" s="1118"/>
    </row>
    <row r="940" spans="1:34" hidden="1">
      <c r="A940" s="945" t="s">
        <v>1146</v>
      </c>
      <c r="B940" s="946"/>
      <c r="C940" s="946"/>
      <c r="D940" s="946"/>
      <c r="E940" s="946"/>
      <c r="F940" s="946"/>
      <c r="G940" s="946"/>
      <c r="H940" s="946"/>
      <c r="I940" s="946"/>
      <c r="J940" s="946"/>
      <c r="K940" s="946"/>
      <c r="L940" s="947"/>
      <c r="M940" s="1116"/>
      <c r="N940" s="1117"/>
      <c r="O940" s="1117"/>
      <c r="P940" s="1117"/>
      <c r="Q940" s="1117"/>
      <c r="R940" s="1117"/>
      <c r="S940" s="1117"/>
      <c r="T940" s="1117"/>
      <c r="U940" s="1117"/>
      <c r="V940" s="1117"/>
      <c r="W940" s="1118"/>
      <c r="X940" s="1116"/>
      <c r="Y940" s="1117"/>
      <c r="Z940" s="1117"/>
      <c r="AA940" s="1117"/>
      <c r="AB940" s="1117"/>
      <c r="AC940" s="1117"/>
      <c r="AD940" s="1117"/>
      <c r="AE940" s="1117"/>
      <c r="AF940" s="1117"/>
      <c r="AG940" s="1117"/>
      <c r="AH940" s="1118"/>
    </row>
    <row r="941" spans="1:34" hidden="1">
      <c r="A941" s="1127" t="s">
        <v>1147</v>
      </c>
      <c r="B941" s="1128"/>
      <c r="C941" s="1128"/>
      <c r="D941" s="1128"/>
      <c r="E941" s="1128"/>
      <c r="F941" s="1128"/>
      <c r="G941" s="1128"/>
      <c r="H941" s="1128"/>
      <c r="I941" s="1128"/>
      <c r="J941" s="1128"/>
      <c r="K941" s="1128"/>
      <c r="L941" s="1129"/>
      <c r="M941" s="1133">
        <f>M943+M944</f>
        <v>0</v>
      </c>
      <c r="N941" s="1134"/>
      <c r="O941" s="1134"/>
      <c r="P941" s="1134"/>
      <c r="Q941" s="1134"/>
      <c r="R941" s="1134"/>
      <c r="S941" s="1134"/>
      <c r="T941" s="1134"/>
      <c r="U941" s="1134"/>
      <c r="V941" s="1134"/>
      <c r="W941" s="1135"/>
      <c r="X941" s="1133">
        <f>X943+X944</f>
        <v>0</v>
      </c>
      <c r="Y941" s="1134"/>
      <c r="Z941" s="1134"/>
      <c r="AA941" s="1134"/>
      <c r="AB941" s="1134"/>
      <c r="AC941" s="1134"/>
      <c r="AD941" s="1134"/>
      <c r="AE941" s="1134"/>
      <c r="AF941" s="1134"/>
      <c r="AG941" s="1134"/>
      <c r="AH941" s="1135"/>
    </row>
    <row r="942" spans="1:34" hidden="1">
      <c r="A942" s="1130"/>
      <c r="B942" s="1131"/>
      <c r="C942" s="1131"/>
      <c r="D942" s="1131"/>
      <c r="E942" s="1131"/>
      <c r="F942" s="1131"/>
      <c r="G942" s="1131"/>
      <c r="H942" s="1131"/>
      <c r="I942" s="1131"/>
      <c r="J942" s="1131"/>
      <c r="K942" s="1131"/>
      <c r="L942" s="1132"/>
      <c r="M942" s="1136"/>
      <c r="N942" s="1137"/>
      <c r="O942" s="1137"/>
      <c r="P942" s="1137"/>
      <c r="Q942" s="1137"/>
      <c r="R942" s="1137"/>
      <c r="S942" s="1137"/>
      <c r="T942" s="1137"/>
      <c r="U942" s="1137"/>
      <c r="V942" s="1137"/>
      <c r="W942" s="1138"/>
      <c r="X942" s="1136"/>
      <c r="Y942" s="1137"/>
      <c r="Z942" s="1137"/>
      <c r="AA942" s="1137"/>
      <c r="AB942" s="1137"/>
      <c r="AC942" s="1137"/>
      <c r="AD942" s="1137"/>
      <c r="AE942" s="1137"/>
      <c r="AF942" s="1137"/>
      <c r="AG942" s="1137"/>
      <c r="AH942" s="1138"/>
    </row>
    <row r="943" spans="1:34" hidden="1">
      <c r="A943" s="945" t="s">
        <v>1145</v>
      </c>
      <c r="B943" s="946"/>
      <c r="C943" s="946"/>
      <c r="D943" s="946"/>
      <c r="E943" s="946"/>
      <c r="F943" s="946"/>
      <c r="G943" s="946"/>
      <c r="H943" s="946"/>
      <c r="I943" s="946"/>
      <c r="J943" s="946"/>
      <c r="K943" s="946"/>
      <c r="L943" s="947"/>
      <c r="M943" s="1116"/>
      <c r="N943" s="1117"/>
      <c r="O943" s="1117"/>
      <c r="P943" s="1117"/>
      <c r="Q943" s="1117"/>
      <c r="R943" s="1117"/>
      <c r="S943" s="1117"/>
      <c r="T943" s="1117"/>
      <c r="U943" s="1117"/>
      <c r="V943" s="1117"/>
      <c r="W943" s="1118"/>
      <c r="X943" s="1116"/>
      <c r="Y943" s="1117"/>
      <c r="Z943" s="1117"/>
      <c r="AA943" s="1117"/>
      <c r="AB943" s="1117"/>
      <c r="AC943" s="1117"/>
      <c r="AD943" s="1117"/>
      <c r="AE943" s="1117"/>
      <c r="AF943" s="1117"/>
      <c r="AG943" s="1117"/>
      <c r="AH943" s="1118"/>
    </row>
    <row r="944" spans="1:34" hidden="1">
      <c r="A944" s="945" t="s">
        <v>1146</v>
      </c>
      <c r="B944" s="946"/>
      <c r="C944" s="946"/>
      <c r="D944" s="946"/>
      <c r="E944" s="946"/>
      <c r="F944" s="946"/>
      <c r="G944" s="946"/>
      <c r="H944" s="946"/>
      <c r="I944" s="946"/>
      <c r="J944" s="946"/>
      <c r="K944" s="946"/>
      <c r="L944" s="947"/>
      <c r="M944" s="1116"/>
      <c r="N944" s="1117"/>
      <c r="O944" s="1117"/>
      <c r="P944" s="1117"/>
      <c r="Q944" s="1117"/>
      <c r="R944" s="1117"/>
      <c r="S944" s="1117"/>
      <c r="T944" s="1117"/>
      <c r="U944" s="1117"/>
      <c r="V944" s="1117"/>
      <c r="W944" s="1118"/>
      <c r="X944" s="1116"/>
      <c r="Y944" s="1117"/>
      <c r="Z944" s="1117"/>
      <c r="AA944" s="1117"/>
      <c r="AB944" s="1117"/>
      <c r="AC944" s="1117"/>
      <c r="AD944" s="1117"/>
      <c r="AE944" s="1117"/>
      <c r="AF944" s="1117"/>
      <c r="AG944" s="1117"/>
      <c r="AH944" s="1118"/>
    </row>
    <row r="945" spans="1:36" hidden="1">
      <c r="A945" s="945" t="s">
        <v>1148</v>
      </c>
      <c r="B945" s="946"/>
      <c r="C945" s="946"/>
      <c r="D945" s="946"/>
      <c r="E945" s="946"/>
      <c r="F945" s="946"/>
      <c r="G945" s="946"/>
      <c r="H945" s="946"/>
      <c r="I945" s="946"/>
      <c r="J945" s="946"/>
      <c r="K945" s="946"/>
      <c r="L945" s="947"/>
      <c r="M945" s="1116"/>
      <c r="N945" s="1117"/>
      <c r="O945" s="1117"/>
      <c r="P945" s="1117"/>
      <c r="Q945" s="1117"/>
      <c r="R945" s="1117"/>
      <c r="S945" s="1117"/>
      <c r="T945" s="1117"/>
      <c r="U945" s="1117"/>
      <c r="V945" s="1117"/>
      <c r="W945" s="1118"/>
      <c r="X945" s="1116"/>
      <c r="Y945" s="1117"/>
      <c r="Z945" s="1117"/>
      <c r="AA945" s="1117"/>
      <c r="AB945" s="1117"/>
      <c r="AC945" s="1117"/>
      <c r="AD945" s="1117"/>
      <c r="AE945" s="1117"/>
      <c r="AF945" s="1117"/>
      <c r="AG945" s="1117"/>
      <c r="AH945" s="1118"/>
    </row>
    <row r="946" spans="1:36" hidden="1">
      <c r="A946" s="905" t="s">
        <v>1149</v>
      </c>
      <c r="B946" s="905"/>
      <c r="C946" s="905"/>
      <c r="D946" s="905"/>
      <c r="E946" s="905"/>
      <c r="F946" s="905"/>
      <c r="G946" s="905"/>
      <c r="H946" s="905"/>
      <c r="I946" s="905"/>
      <c r="J946" s="905"/>
      <c r="K946" s="905"/>
      <c r="L946" s="1115"/>
      <c r="M946" s="1116"/>
      <c r="N946" s="1117"/>
      <c r="O946" s="1117"/>
      <c r="P946" s="1117"/>
      <c r="Q946" s="1117"/>
      <c r="R946" s="1117"/>
      <c r="S946" s="1117"/>
      <c r="T946" s="1117"/>
      <c r="U946" s="1117"/>
      <c r="V946" s="1117"/>
      <c r="W946" s="1118"/>
      <c r="X946" s="1116"/>
      <c r="Y946" s="1117"/>
      <c r="Z946" s="1117"/>
      <c r="AA946" s="1117"/>
      <c r="AB946" s="1117"/>
      <c r="AC946" s="1117"/>
      <c r="AD946" s="1117"/>
      <c r="AE946" s="1117"/>
      <c r="AF946" s="1117"/>
      <c r="AG946" s="1117"/>
      <c r="AH946" s="1118"/>
    </row>
    <row r="947" spans="1:36" hidden="1">
      <c r="A947" s="905" t="s">
        <v>1150</v>
      </c>
      <c r="B947" s="905"/>
      <c r="C947" s="905"/>
      <c r="D947" s="905"/>
      <c r="E947" s="905"/>
      <c r="F947" s="905"/>
      <c r="G947" s="905"/>
      <c r="H947" s="905"/>
      <c r="I947" s="905"/>
      <c r="J947" s="905"/>
      <c r="K947" s="905"/>
      <c r="L947" s="1115"/>
      <c r="M947" s="1116"/>
      <c r="N947" s="1117"/>
      <c r="O947" s="1117"/>
      <c r="P947" s="1117"/>
      <c r="Q947" s="1117"/>
      <c r="R947" s="1117"/>
      <c r="S947" s="1117"/>
      <c r="T947" s="1117"/>
      <c r="U947" s="1117"/>
      <c r="V947" s="1117"/>
      <c r="W947" s="1118"/>
      <c r="X947" s="1116"/>
      <c r="Y947" s="1117"/>
      <c r="Z947" s="1117"/>
      <c r="AA947" s="1117"/>
      <c r="AB947" s="1117"/>
      <c r="AC947" s="1117"/>
      <c r="AD947" s="1117"/>
      <c r="AE947" s="1117"/>
      <c r="AF947" s="1117"/>
      <c r="AG947" s="1117"/>
      <c r="AH947" s="1118"/>
    </row>
    <row r="948" spans="1:36" hidden="1">
      <c r="A948" s="905" t="s">
        <v>1151</v>
      </c>
      <c r="B948" s="905"/>
      <c r="C948" s="905"/>
      <c r="D948" s="905"/>
      <c r="E948" s="905"/>
      <c r="F948" s="905"/>
      <c r="G948" s="905"/>
      <c r="H948" s="905"/>
      <c r="I948" s="905"/>
      <c r="J948" s="905"/>
      <c r="K948" s="905"/>
      <c r="L948" s="1115"/>
      <c r="M948" s="1119"/>
      <c r="N948" s="1120"/>
      <c r="O948" s="1120"/>
      <c r="P948" s="1120"/>
      <c r="Q948" s="1120"/>
      <c r="R948" s="1120"/>
      <c r="S948" s="1120"/>
      <c r="T948" s="1120"/>
      <c r="U948" s="1120"/>
      <c r="V948" s="1120"/>
      <c r="W948" s="1121"/>
      <c r="X948" s="1116"/>
      <c r="Y948" s="1117"/>
      <c r="Z948" s="1117"/>
      <c r="AA948" s="1117"/>
      <c r="AB948" s="1117"/>
      <c r="AC948" s="1117"/>
      <c r="AD948" s="1117"/>
      <c r="AE948" s="1117"/>
      <c r="AF948" s="1117"/>
      <c r="AG948" s="1117"/>
      <c r="AH948" s="1118"/>
    </row>
    <row r="949" spans="1:36" hidden="1">
      <c r="A949" s="905" t="s">
        <v>1152</v>
      </c>
      <c r="B949" s="905"/>
      <c r="C949" s="905"/>
      <c r="D949" s="905"/>
      <c r="E949" s="905"/>
      <c r="F949" s="905"/>
      <c r="G949" s="905"/>
      <c r="H949" s="905"/>
      <c r="I949" s="905"/>
      <c r="J949" s="905"/>
      <c r="K949" s="905"/>
      <c r="L949" s="1115"/>
      <c r="M949" s="1116"/>
      <c r="N949" s="1117"/>
      <c r="O949" s="1117"/>
      <c r="P949" s="1117"/>
      <c r="Q949" s="1117"/>
      <c r="R949" s="1117"/>
      <c r="S949" s="1117"/>
      <c r="T949" s="1117"/>
      <c r="U949" s="1117"/>
      <c r="V949" s="1117"/>
      <c r="W949" s="1118"/>
      <c r="X949" s="1116"/>
      <c r="Y949" s="1117"/>
      <c r="Z949" s="1117"/>
      <c r="AA949" s="1117"/>
      <c r="AB949" s="1117"/>
      <c r="AC949" s="1117"/>
      <c r="AD949" s="1117"/>
      <c r="AE949" s="1117"/>
      <c r="AF949" s="1117"/>
      <c r="AG949" s="1117"/>
      <c r="AH949" s="1118"/>
    </row>
    <row r="950" spans="1:36" s="229" customFormat="1" hidden="1">
      <c r="A950" s="1122" t="s">
        <v>1153</v>
      </c>
      <c r="B950" s="1122"/>
      <c r="C950" s="1122"/>
      <c r="D950" s="1122"/>
      <c r="E950" s="1122"/>
      <c r="F950" s="1122"/>
      <c r="G950" s="1122"/>
      <c r="H950" s="1122"/>
      <c r="I950" s="1122"/>
      <c r="J950" s="1122"/>
      <c r="K950" s="1122"/>
      <c r="L950" s="1123"/>
      <c r="M950" s="1124"/>
      <c r="N950" s="1125"/>
      <c r="O950" s="1125"/>
      <c r="P950" s="1125"/>
      <c r="Q950" s="1125"/>
      <c r="R950" s="1125"/>
      <c r="S950" s="1125"/>
      <c r="T950" s="1125"/>
      <c r="U950" s="1125"/>
      <c r="V950" s="1125"/>
      <c r="W950" s="1126"/>
      <c r="X950" s="1124"/>
      <c r="Y950" s="1125"/>
      <c r="Z950" s="1125"/>
      <c r="AA950" s="1125"/>
      <c r="AB950" s="1125"/>
      <c r="AC950" s="1125"/>
      <c r="AD950" s="1125"/>
      <c r="AE950" s="1125"/>
      <c r="AF950" s="1125"/>
      <c r="AG950" s="1125"/>
      <c r="AH950" s="1126"/>
    </row>
    <row r="951" spans="1:36" hidden="1">
      <c r="A951" s="905" t="s">
        <v>1154</v>
      </c>
      <c r="B951" s="905"/>
      <c r="C951" s="905"/>
      <c r="D951" s="905"/>
      <c r="E951" s="905"/>
      <c r="F951" s="905"/>
      <c r="G951" s="905"/>
      <c r="H951" s="905"/>
      <c r="I951" s="905"/>
      <c r="J951" s="905"/>
      <c r="K951" s="905"/>
      <c r="L951" s="1115"/>
      <c r="M951" s="1116"/>
      <c r="N951" s="1117"/>
      <c r="O951" s="1117"/>
      <c r="P951" s="1117"/>
      <c r="Q951" s="1117"/>
      <c r="R951" s="1117"/>
      <c r="S951" s="1117"/>
      <c r="T951" s="1117"/>
      <c r="U951" s="1117"/>
      <c r="V951" s="1117"/>
      <c r="W951" s="1118"/>
      <c r="X951" s="1116"/>
      <c r="Y951" s="1117"/>
      <c r="Z951" s="1117"/>
      <c r="AA951" s="1117"/>
      <c r="AB951" s="1117"/>
      <c r="AC951" s="1117"/>
      <c r="AD951" s="1117"/>
      <c r="AE951" s="1117"/>
      <c r="AF951" s="1117"/>
      <c r="AG951" s="1117"/>
      <c r="AH951" s="1118"/>
      <c r="AI951" s="228" t="str">
        <f>IF(ROUND(X952-[1]P!E41,0)=0,"","CHYBA")</f>
        <v/>
      </c>
      <c r="AJ951" s="243" t="s">
        <v>902</v>
      </c>
    </row>
    <row r="952" spans="1:36" hidden="1">
      <c r="A952" s="905" t="s">
        <v>1155</v>
      </c>
      <c r="B952" s="905"/>
      <c r="C952" s="905"/>
      <c r="D952" s="905"/>
      <c r="E952" s="905"/>
      <c r="F952" s="905"/>
      <c r="G952" s="905"/>
      <c r="H952" s="905"/>
      <c r="I952" s="905"/>
      <c r="J952" s="905"/>
      <c r="K952" s="905"/>
      <c r="L952" s="1115"/>
      <c r="M952" s="1116"/>
      <c r="N952" s="1117"/>
      <c r="O952" s="1117"/>
      <c r="P952" s="1117"/>
      <c r="Q952" s="1117"/>
      <c r="R952" s="1117"/>
      <c r="S952" s="1117"/>
      <c r="T952" s="1117"/>
      <c r="U952" s="1117"/>
      <c r="V952" s="1117"/>
      <c r="W952" s="1118"/>
      <c r="X952" s="1116"/>
      <c r="Y952" s="1117"/>
      <c r="Z952" s="1117"/>
      <c r="AA952" s="1117"/>
      <c r="AB952" s="1117"/>
      <c r="AC952" s="1117"/>
      <c r="AD952" s="1117"/>
      <c r="AE952" s="1117"/>
      <c r="AF952" s="1117"/>
      <c r="AG952" s="1117"/>
      <c r="AH952" s="1118"/>
      <c r="AI952" s="228" t="str">
        <f>IF(ROUND(M952-[1]P!D41,0)=0,"","CHYBA")</f>
        <v/>
      </c>
      <c r="AJ952" s="243" t="s">
        <v>902</v>
      </c>
    </row>
    <row r="953" spans="1:36" hidden="1">
      <c r="A953" s="905" t="s">
        <v>1156</v>
      </c>
      <c r="B953" s="905"/>
      <c r="C953" s="905"/>
      <c r="D953" s="905"/>
      <c r="E953" s="905"/>
      <c r="F953" s="905"/>
      <c r="G953" s="905"/>
      <c r="H953" s="905"/>
      <c r="I953" s="905"/>
      <c r="J953" s="905"/>
      <c r="K953" s="905"/>
      <c r="L953" s="1115"/>
      <c r="M953" s="1116"/>
      <c r="N953" s="1117"/>
      <c r="O953" s="1117"/>
      <c r="P953" s="1117"/>
      <c r="Q953" s="1117"/>
      <c r="R953" s="1117"/>
      <c r="S953" s="1117"/>
      <c r="T953" s="1117"/>
      <c r="U953" s="1117"/>
      <c r="V953" s="1117"/>
      <c r="W953" s="1118"/>
      <c r="X953" s="1116"/>
      <c r="Y953" s="1117"/>
      <c r="Z953" s="1117"/>
      <c r="AA953" s="1117"/>
      <c r="AB953" s="1117"/>
      <c r="AC953" s="1117"/>
      <c r="AD953" s="1117"/>
      <c r="AE953" s="1117"/>
      <c r="AF953" s="1117"/>
      <c r="AG953" s="1117"/>
      <c r="AH953" s="1118"/>
      <c r="AI953" s="228" t="str">
        <f>IF(ROUND(X954-[1]VZaS!E65,0)=0,"","CHYBA")</f>
        <v/>
      </c>
      <c r="AJ953" s="243" t="s">
        <v>902</v>
      </c>
    </row>
    <row r="954" spans="1:36" hidden="1">
      <c r="A954" s="905" t="s">
        <v>1153</v>
      </c>
      <c r="B954" s="905"/>
      <c r="C954" s="905"/>
      <c r="D954" s="905"/>
      <c r="E954" s="905"/>
      <c r="F954" s="905"/>
      <c r="G954" s="905"/>
      <c r="H954" s="905"/>
      <c r="I954" s="905"/>
      <c r="J954" s="905"/>
      <c r="K954" s="905"/>
      <c r="L954" s="1115"/>
      <c r="M954" s="1119"/>
      <c r="N954" s="1120"/>
      <c r="O954" s="1120"/>
      <c r="P954" s="1120"/>
      <c r="Q954" s="1120"/>
      <c r="R954" s="1120"/>
      <c r="S954" s="1120"/>
      <c r="T954" s="1120"/>
      <c r="U954" s="1120"/>
      <c r="V954" s="1120"/>
      <c r="W954" s="1121"/>
      <c r="X954" s="1116"/>
      <c r="Y954" s="1117"/>
      <c r="Z954" s="1117"/>
      <c r="AA954" s="1117"/>
      <c r="AB954" s="1117"/>
      <c r="AC954" s="1117"/>
      <c r="AD954" s="1117"/>
      <c r="AE954" s="1117"/>
      <c r="AF954" s="1117"/>
      <c r="AG954" s="1117"/>
      <c r="AH954" s="1118"/>
      <c r="AI954" s="228" t="str">
        <f>IF(ROUND(M954-[1]VZaS!D65,0)=0,"","CHYBA")</f>
        <v/>
      </c>
      <c r="AJ954" s="243" t="s">
        <v>902</v>
      </c>
    </row>
    <row r="955" spans="1:36" hidden="1">
      <c r="A955" s="945" t="s">
        <v>1154</v>
      </c>
      <c r="B955" s="946"/>
      <c r="C955" s="946"/>
      <c r="D955" s="946"/>
      <c r="E955" s="946"/>
      <c r="F955" s="946"/>
      <c r="G955" s="946"/>
      <c r="H955" s="946"/>
      <c r="I955" s="946"/>
      <c r="J955" s="946"/>
      <c r="K955" s="946"/>
      <c r="L955" s="947"/>
      <c r="M955" s="1116"/>
      <c r="N955" s="1117"/>
      <c r="O955" s="1117"/>
      <c r="P955" s="1117"/>
      <c r="Q955" s="1117"/>
      <c r="R955" s="1117"/>
      <c r="S955" s="1117"/>
      <c r="T955" s="1117"/>
      <c r="U955" s="1117"/>
      <c r="V955" s="1117"/>
      <c r="W955" s="1118"/>
      <c r="X955" s="1116"/>
      <c r="Y955" s="1117"/>
      <c r="Z955" s="1117"/>
      <c r="AA955" s="1117"/>
      <c r="AB955" s="1117"/>
      <c r="AC955" s="1117"/>
      <c r="AD955" s="1117"/>
      <c r="AE955" s="1117"/>
      <c r="AF955" s="1117"/>
      <c r="AG955" s="1117"/>
      <c r="AH955" s="1118"/>
    </row>
    <row r="956" spans="1:36" hidden="1">
      <c r="A956" s="945" t="s">
        <v>1042</v>
      </c>
      <c r="B956" s="946"/>
      <c r="C956" s="946"/>
      <c r="D956" s="946"/>
      <c r="E956" s="946"/>
      <c r="F956" s="946"/>
      <c r="G956" s="946"/>
      <c r="H956" s="946"/>
      <c r="I956" s="946"/>
      <c r="J956" s="946"/>
      <c r="K956" s="946"/>
      <c r="L956" s="947"/>
      <c r="M956" s="1116"/>
      <c r="N956" s="1117"/>
      <c r="O956" s="1117"/>
      <c r="P956" s="1117"/>
      <c r="Q956" s="1117"/>
      <c r="R956" s="1117"/>
      <c r="S956" s="1117"/>
      <c r="T956" s="1117"/>
      <c r="U956" s="1117"/>
      <c r="V956" s="1117"/>
      <c r="W956" s="1118"/>
      <c r="X956" s="1116"/>
      <c r="Y956" s="1117"/>
      <c r="Z956" s="1117"/>
      <c r="AA956" s="1117"/>
      <c r="AB956" s="1117"/>
      <c r="AC956" s="1117"/>
      <c r="AD956" s="1117"/>
      <c r="AE956" s="1117"/>
      <c r="AF956" s="1117"/>
      <c r="AG956" s="1117"/>
      <c r="AH956" s="1118"/>
    </row>
    <row r="957" spans="1:36" hidden="1">
      <c r="A957" s="273"/>
      <c r="B957" s="273"/>
      <c r="C957" s="273"/>
      <c r="D957" s="273"/>
      <c r="E957" s="273"/>
      <c r="F957" s="273"/>
      <c r="G957" s="273"/>
      <c r="H957" s="273"/>
      <c r="I957" s="273"/>
      <c r="J957" s="273"/>
      <c r="K957" s="273"/>
      <c r="L957" s="273"/>
      <c r="M957" s="281"/>
      <c r="N957" s="281"/>
      <c r="O957" s="281"/>
      <c r="P957" s="281"/>
      <c r="Q957" s="281"/>
      <c r="R957" s="281"/>
      <c r="S957" s="281"/>
      <c r="T957" s="281"/>
      <c r="U957" s="281"/>
      <c r="V957" s="281"/>
      <c r="W957" s="281"/>
      <c r="X957" s="281"/>
      <c r="Y957" s="281"/>
      <c r="Z957" s="281"/>
      <c r="AA957" s="281"/>
      <c r="AB957" s="281"/>
      <c r="AC957" s="281"/>
      <c r="AD957" s="281"/>
      <c r="AE957" s="281"/>
      <c r="AF957" s="281"/>
      <c r="AG957" s="281"/>
      <c r="AH957" s="281"/>
    </row>
    <row r="958" spans="1:36" hidden="1">
      <c r="A958" s="970" t="s">
        <v>1157</v>
      </c>
      <c r="B958" s="970"/>
      <c r="C958" s="970"/>
      <c r="D958" s="970"/>
      <c r="E958" s="970"/>
      <c r="F958" s="970"/>
      <c r="G958" s="970"/>
      <c r="H958" s="970"/>
      <c r="I958" s="970"/>
      <c r="J958" s="970"/>
      <c r="K958" s="970"/>
      <c r="L958" s="970"/>
      <c r="M958" s="970"/>
      <c r="N958" s="970"/>
      <c r="O958" s="970"/>
      <c r="P958" s="970"/>
      <c r="Q958" s="970"/>
      <c r="R958" s="970"/>
      <c r="S958" s="970"/>
      <c r="T958" s="970"/>
      <c r="U958" s="970"/>
      <c r="V958" s="970"/>
      <c r="W958" s="970"/>
      <c r="X958" s="970"/>
      <c r="Y958" s="970"/>
      <c r="Z958" s="970"/>
      <c r="AA958" s="970"/>
      <c r="AB958" s="970"/>
      <c r="AC958" s="970"/>
      <c r="AD958" s="970"/>
      <c r="AE958" s="970"/>
      <c r="AF958" s="970"/>
      <c r="AG958" s="970"/>
      <c r="AH958" s="970"/>
    </row>
    <row r="959" spans="1:36" hidden="1">
      <c r="A959" s="970"/>
      <c r="B959" s="970"/>
      <c r="C959" s="970"/>
      <c r="D959" s="970"/>
      <c r="E959" s="970"/>
      <c r="F959" s="970"/>
      <c r="G959" s="970"/>
      <c r="H959" s="970"/>
      <c r="I959" s="970"/>
      <c r="J959" s="970"/>
      <c r="K959" s="970"/>
      <c r="L959" s="970"/>
      <c r="M959" s="970"/>
      <c r="N959" s="970"/>
      <c r="O959" s="970"/>
      <c r="P959" s="970"/>
      <c r="Q959" s="970"/>
      <c r="R959" s="970"/>
      <c r="S959" s="970"/>
      <c r="T959" s="970"/>
      <c r="U959" s="970"/>
      <c r="V959" s="970"/>
      <c r="W959" s="970"/>
      <c r="X959" s="970"/>
      <c r="Y959" s="970"/>
      <c r="Z959" s="970"/>
      <c r="AA959" s="970"/>
      <c r="AB959" s="970"/>
      <c r="AC959" s="970"/>
      <c r="AD959" s="970"/>
      <c r="AE959" s="970"/>
      <c r="AF959" s="970"/>
      <c r="AG959" s="970"/>
      <c r="AH959" s="970"/>
    </row>
    <row r="960" spans="1:36" hidden="1">
      <c r="A960" s="970"/>
      <c r="B960" s="970"/>
      <c r="C960" s="970"/>
      <c r="D960" s="970"/>
      <c r="E960" s="970"/>
      <c r="F960" s="970"/>
      <c r="G960" s="970"/>
      <c r="H960" s="970"/>
      <c r="I960" s="970"/>
      <c r="J960" s="970"/>
      <c r="K960" s="970"/>
      <c r="L960" s="970"/>
      <c r="M960" s="970"/>
      <c r="N960" s="970"/>
      <c r="O960" s="970"/>
      <c r="P960" s="970"/>
      <c r="Q960" s="970"/>
      <c r="R960" s="970"/>
      <c r="S960" s="970"/>
      <c r="T960" s="970"/>
      <c r="U960" s="970"/>
      <c r="V960" s="970"/>
      <c r="W960" s="970"/>
      <c r="X960" s="970"/>
      <c r="Y960" s="970"/>
      <c r="Z960" s="970"/>
      <c r="AA960" s="970"/>
      <c r="AB960" s="970"/>
      <c r="AC960" s="970"/>
      <c r="AD960" s="970"/>
      <c r="AE960" s="970"/>
      <c r="AF960" s="970"/>
      <c r="AG960" s="970"/>
      <c r="AH960" s="970"/>
    </row>
    <row r="961" spans="1:36" hidden="1">
      <c r="A961" s="254"/>
      <c r="B961" s="254"/>
      <c r="C961" s="254"/>
      <c r="D961" s="254"/>
      <c r="E961" s="254"/>
      <c r="F961" s="254"/>
      <c r="G961" s="254"/>
      <c r="H961" s="254"/>
      <c r="I961" s="254"/>
      <c r="J961" s="254"/>
      <c r="K961" s="254"/>
      <c r="L961" s="254"/>
      <c r="M961" s="254"/>
      <c r="N961" s="254"/>
      <c r="O961" s="254"/>
      <c r="P961" s="254"/>
      <c r="Q961" s="254"/>
      <c r="R961" s="254"/>
      <c r="S961" s="254"/>
      <c r="T961" s="254"/>
      <c r="U961" s="254"/>
      <c r="V961" s="254"/>
      <c r="W961" s="254"/>
      <c r="X961" s="254"/>
      <c r="Y961" s="254"/>
      <c r="Z961" s="254"/>
      <c r="AA961" s="254"/>
      <c r="AB961" s="254"/>
      <c r="AC961" s="254"/>
      <c r="AD961" s="254"/>
      <c r="AE961" s="254"/>
      <c r="AF961" s="254"/>
      <c r="AG961" s="254"/>
      <c r="AH961" s="254"/>
    </row>
    <row r="962" spans="1:36" hidden="1">
      <c r="A962" s="1047" t="s">
        <v>1158</v>
      </c>
      <c r="B962" s="1047"/>
      <c r="C962" s="1047"/>
      <c r="D962" s="1047"/>
      <c r="E962" s="1047"/>
      <c r="F962" s="1047"/>
      <c r="G962" s="1047"/>
      <c r="H962" s="1047"/>
      <c r="I962" s="1047"/>
      <c r="J962" s="1047"/>
      <c r="K962" s="1047"/>
      <c r="L962" s="1047"/>
      <c r="M962" s="1047"/>
      <c r="N962" s="1047"/>
      <c r="O962" s="1047"/>
      <c r="P962" s="1047"/>
      <c r="Q962" s="1047"/>
      <c r="R962" s="1047"/>
      <c r="S962" s="1047"/>
      <c r="T962" s="1047"/>
      <c r="U962" s="1047"/>
      <c r="V962" s="1047"/>
      <c r="W962" s="1047"/>
      <c r="X962" s="1047"/>
      <c r="Y962" s="1047"/>
      <c r="Z962" s="1047"/>
      <c r="AA962" s="1047"/>
      <c r="AB962" s="1047"/>
      <c r="AC962" s="1047"/>
      <c r="AD962" s="1047"/>
      <c r="AE962" s="1047"/>
      <c r="AF962" s="1047"/>
      <c r="AG962" s="1047"/>
      <c r="AH962" s="1047"/>
    </row>
    <row r="963" spans="1:36">
      <c r="A963" s="335"/>
      <c r="B963" s="335"/>
      <c r="C963" s="335"/>
      <c r="D963" s="335"/>
      <c r="E963" s="335"/>
      <c r="F963" s="335"/>
      <c r="G963" s="335"/>
      <c r="H963" s="335"/>
      <c r="I963" s="335"/>
      <c r="J963" s="335"/>
      <c r="K963" s="335"/>
      <c r="L963" s="335"/>
      <c r="M963" s="335"/>
      <c r="N963" s="335"/>
      <c r="O963" s="335"/>
      <c r="P963" s="335"/>
      <c r="Q963" s="335"/>
      <c r="R963" s="335"/>
      <c r="S963" s="335"/>
      <c r="T963" s="335"/>
      <c r="U963" s="335"/>
      <c r="V963" s="335"/>
      <c r="W963" s="335"/>
      <c r="X963" s="335"/>
      <c r="Y963" s="335"/>
      <c r="Z963" s="335"/>
      <c r="AA963" s="335"/>
      <c r="AB963" s="335"/>
      <c r="AC963" s="335"/>
      <c r="AD963" s="335"/>
      <c r="AE963" s="335"/>
      <c r="AF963" s="335"/>
      <c r="AG963" s="335"/>
      <c r="AH963" s="335"/>
    </row>
    <row r="964" spans="1:36">
      <c r="A964" s="240"/>
      <c r="B964" s="240"/>
      <c r="C964" s="240"/>
      <c r="D964" s="240"/>
      <c r="E964" s="240"/>
      <c r="F964" s="240"/>
      <c r="G964" s="240"/>
      <c r="H964" s="240"/>
      <c r="I964" s="240"/>
      <c r="J964" s="240"/>
      <c r="K964" s="240"/>
      <c r="L964" s="240"/>
      <c r="M964" s="240"/>
      <c r="N964" s="240"/>
      <c r="O964" s="240"/>
      <c r="P964" s="240"/>
      <c r="Q964" s="240"/>
      <c r="R964" s="240"/>
      <c r="S964" s="240"/>
      <c r="T964" s="240"/>
      <c r="U964" s="240"/>
      <c r="V964" s="240"/>
      <c r="W964" s="240"/>
      <c r="X964" s="240"/>
      <c r="Y964" s="240"/>
      <c r="Z964" s="240"/>
      <c r="AA964" s="240"/>
      <c r="AB964" s="240"/>
      <c r="AC964" s="240"/>
      <c r="AD964" s="240"/>
      <c r="AE964" s="240"/>
      <c r="AF964" s="240"/>
      <c r="AG964" s="240"/>
      <c r="AH964" s="240"/>
    </row>
    <row r="965" spans="1:36">
      <c r="A965" s="241" t="s">
        <v>1659</v>
      </c>
      <c r="B965" s="241"/>
      <c r="C965" s="241"/>
      <c r="D965" s="241" t="s">
        <v>1014</v>
      </c>
      <c r="E965" s="241"/>
      <c r="F965" s="241"/>
      <c r="G965" s="241"/>
      <c r="H965" s="241"/>
      <c r="I965" s="241"/>
      <c r="J965" s="241"/>
      <c r="K965" s="241"/>
      <c r="L965" s="240"/>
      <c r="M965" s="240"/>
      <c r="N965" s="240"/>
      <c r="O965" s="240"/>
      <c r="P965" s="240"/>
      <c r="Q965" s="240"/>
      <c r="R965" s="240"/>
      <c r="S965" s="240"/>
      <c r="T965" s="240"/>
      <c r="U965" s="240"/>
      <c r="V965" s="240"/>
      <c r="W965" s="240"/>
      <c r="X965" s="240"/>
      <c r="Y965" s="240"/>
      <c r="Z965" s="240"/>
      <c r="AA965" s="240"/>
      <c r="AB965" s="240"/>
      <c r="AC965" s="240"/>
      <c r="AD965" s="240"/>
      <c r="AE965" s="240"/>
      <c r="AF965" s="240"/>
      <c r="AG965" s="240"/>
      <c r="AH965" s="240"/>
    </row>
    <row r="966" spans="1:36">
      <c r="A966" s="240"/>
      <c r="B966" s="240"/>
      <c r="C966" s="240"/>
      <c r="D966" s="240"/>
      <c r="E966" s="240"/>
      <c r="F966" s="240"/>
      <c r="G966" s="240"/>
      <c r="H966" s="240"/>
      <c r="I966" s="240"/>
      <c r="J966" s="240"/>
      <c r="K966" s="240"/>
      <c r="L966" s="240"/>
      <c r="M966" s="240"/>
      <c r="N966" s="240"/>
      <c r="O966" s="240"/>
      <c r="P966" s="240"/>
      <c r="Q966" s="240"/>
      <c r="R966" s="240"/>
      <c r="S966" s="240"/>
      <c r="T966" s="240"/>
      <c r="U966" s="240"/>
      <c r="V966" s="240"/>
      <c r="W966" s="240"/>
      <c r="X966" s="240"/>
      <c r="Y966" s="240"/>
      <c r="Z966" s="240"/>
      <c r="AA966" s="240"/>
      <c r="AB966" s="240"/>
      <c r="AC966" s="240"/>
      <c r="AD966" s="240"/>
      <c r="AE966" s="240"/>
      <c r="AF966" s="240"/>
      <c r="AG966" s="240"/>
      <c r="AH966" s="240"/>
    </row>
    <row r="967" spans="1:36">
      <c r="A967" s="240" t="s">
        <v>1628</v>
      </c>
      <c r="B967" s="240"/>
      <c r="C967" s="240"/>
      <c r="D967" s="240"/>
      <c r="E967" s="240"/>
      <c r="F967" s="240"/>
      <c r="G967" s="240"/>
      <c r="H967" s="240"/>
      <c r="I967" s="240"/>
      <c r="J967" s="240"/>
      <c r="K967" s="240"/>
      <c r="L967" s="240"/>
      <c r="M967" s="240"/>
      <c r="N967" s="240"/>
      <c r="O967" s="240"/>
      <c r="P967" s="240"/>
      <c r="Q967" s="240"/>
      <c r="R967" s="240"/>
      <c r="S967" s="240"/>
      <c r="T967" s="240"/>
      <c r="U967" s="240"/>
      <c r="V967" s="240"/>
      <c r="W967" s="240"/>
      <c r="X967" s="240"/>
      <c r="Y967" s="240"/>
      <c r="Z967" s="240"/>
      <c r="AA967" s="240"/>
      <c r="AB967" s="240"/>
      <c r="AC967" s="240"/>
      <c r="AD967" s="240"/>
      <c r="AE967" s="240"/>
      <c r="AF967" s="240"/>
      <c r="AG967" s="240"/>
      <c r="AH967" s="240"/>
    </row>
    <row r="968" spans="1:36">
      <c r="A968" s="240" t="s">
        <v>1629</v>
      </c>
      <c r="B968" s="240"/>
      <c r="C968" s="240"/>
      <c r="D968" s="240"/>
      <c r="E968" s="240"/>
      <c r="F968" s="240"/>
      <c r="G968" s="240"/>
      <c r="H968" s="240"/>
      <c r="I968" s="240"/>
      <c r="J968" s="240"/>
      <c r="K968" s="240"/>
      <c r="L968" s="240"/>
      <c r="M968" s="240"/>
      <c r="N968" s="240"/>
      <c r="O968" s="240"/>
      <c r="P968" s="240"/>
      <c r="Q968" s="240"/>
      <c r="R968" s="240"/>
      <c r="S968" s="240"/>
      <c r="T968" s="240"/>
      <c r="U968" s="240"/>
      <c r="V968" s="240"/>
      <c r="W968" s="240"/>
      <c r="X968" s="240"/>
      <c r="Y968" s="240"/>
      <c r="Z968" s="240"/>
      <c r="AA968" s="240"/>
      <c r="AB968" s="240"/>
      <c r="AC968" s="240"/>
      <c r="AD968" s="240"/>
      <c r="AE968" s="240"/>
      <c r="AF968" s="240"/>
      <c r="AG968" s="240"/>
      <c r="AH968" s="240"/>
    </row>
    <row r="969" spans="1:36">
      <c r="A969" s="240"/>
      <c r="B969" s="240"/>
      <c r="C969" s="240"/>
      <c r="D969" s="240"/>
      <c r="E969" s="240"/>
      <c r="F969" s="240"/>
      <c r="G969" s="240"/>
      <c r="H969" s="240"/>
      <c r="I969" s="240"/>
      <c r="J969" s="240"/>
      <c r="K969" s="240"/>
      <c r="L969" s="240"/>
      <c r="M969" s="240"/>
      <c r="N969" s="240"/>
      <c r="O969" s="240"/>
      <c r="P969" s="240"/>
      <c r="Q969" s="240"/>
      <c r="R969" s="240"/>
      <c r="S969" s="240"/>
      <c r="T969" s="240"/>
      <c r="U969" s="240"/>
      <c r="V969" s="240"/>
      <c r="W969" s="240"/>
      <c r="X969" s="240"/>
      <c r="Y969" s="240"/>
      <c r="Z969" s="240"/>
      <c r="AA969" s="240"/>
      <c r="AB969" s="240"/>
      <c r="AC969" s="240"/>
      <c r="AD969" s="240"/>
      <c r="AE969" s="240"/>
      <c r="AF969" s="240"/>
      <c r="AG969" s="240"/>
      <c r="AH969" s="240"/>
    </row>
    <row r="970" spans="1:36">
      <c r="A970" s="240"/>
      <c r="B970" s="240"/>
      <c r="C970" s="240"/>
      <c r="D970" s="240"/>
      <c r="E970" s="240"/>
      <c r="F970" s="240"/>
      <c r="G970" s="240"/>
      <c r="H970" s="240"/>
      <c r="I970" s="240"/>
      <c r="J970" s="240"/>
      <c r="K970" s="240"/>
      <c r="L970" s="240"/>
      <c r="M970" s="240"/>
      <c r="N970" s="240"/>
      <c r="O970" s="240"/>
      <c r="P970" s="240"/>
      <c r="Q970" s="240"/>
      <c r="R970" s="240"/>
      <c r="S970" s="240"/>
      <c r="T970" s="240"/>
      <c r="U970" s="240"/>
      <c r="V970" s="240"/>
      <c r="W970" s="240"/>
      <c r="X970" s="240"/>
      <c r="Y970" s="240"/>
      <c r="Z970" s="240"/>
      <c r="AA970" s="240"/>
      <c r="AB970" s="240"/>
      <c r="AC970" s="240"/>
      <c r="AD970" s="240"/>
      <c r="AE970" s="240"/>
      <c r="AF970" s="240"/>
      <c r="AG970" s="240"/>
      <c r="AH970" s="240"/>
    </row>
    <row r="971" spans="1:36" hidden="1">
      <c r="A971" s="1035" t="s">
        <v>826</v>
      </c>
      <c r="B971" s="1036"/>
      <c r="C971" s="1036"/>
      <c r="D971" s="1036"/>
      <c r="E971" s="1036"/>
      <c r="F971" s="1036"/>
      <c r="G971" s="1036"/>
      <c r="H971" s="1036"/>
      <c r="I971" s="1036"/>
      <c r="J971" s="1036"/>
      <c r="K971" s="1036"/>
      <c r="L971" s="1036"/>
      <c r="M971" s="1036"/>
      <c r="N971" s="1036"/>
      <c r="O971" s="1036"/>
      <c r="P971" s="1037"/>
      <c r="Q971" s="1035" t="s">
        <v>519</v>
      </c>
      <c r="R971" s="1036"/>
      <c r="S971" s="1036"/>
      <c r="T971" s="1036"/>
      <c r="U971" s="1036"/>
      <c r="V971" s="1036"/>
      <c r="W971" s="1036"/>
      <c r="X971" s="1036"/>
      <c r="Y971" s="1037"/>
      <c r="Z971" s="887" t="s">
        <v>597</v>
      </c>
      <c r="AA971" s="888"/>
      <c r="AB971" s="888"/>
      <c r="AC971" s="888"/>
      <c r="AD971" s="888"/>
      <c r="AE971" s="888"/>
      <c r="AF971" s="888"/>
      <c r="AG971" s="888"/>
      <c r="AH971" s="889"/>
    </row>
    <row r="972" spans="1:36" hidden="1">
      <c r="A972" s="1038"/>
      <c r="B972" s="1039"/>
      <c r="C972" s="1039"/>
      <c r="D972" s="1039"/>
      <c r="E972" s="1039"/>
      <c r="F972" s="1039"/>
      <c r="G972" s="1039"/>
      <c r="H972" s="1039"/>
      <c r="I972" s="1039"/>
      <c r="J972" s="1039"/>
      <c r="K972" s="1039"/>
      <c r="L972" s="1039"/>
      <c r="M972" s="1039"/>
      <c r="N972" s="1039"/>
      <c r="O972" s="1039"/>
      <c r="P972" s="1040"/>
      <c r="Q972" s="1038"/>
      <c r="R972" s="1039"/>
      <c r="S972" s="1039"/>
      <c r="T972" s="1039"/>
      <c r="U972" s="1039"/>
      <c r="V972" s="1039"/>
      <c r="W972" s="1039"/>
      <c r="X972" s="1039"/>
      <c r="Y972" s="1040"/>
      <c r="Z972" s="890"/>
      <c r="AA972" s="891"/>
      <c r="AB972" s="891"/>
      <c r="AC972" s="891"/>
      <c r="AD972" s="891"/>
      <c r="AE972" s="891"/>
      <c r="AF972" s="891"/>
      <c r="AG972" s="891"/>
      <c r="AH972" s="892"/>
    </row>
    <row r="973" spans="1:36" hidden="1">
      <c r="A973" s="991" t="s">
        <v>1159</v>
      </c>
      <c r="B973" s="992"/>
      <c r="C973" s="992"/>
      <c r="D973" s="992"/>
      <c r="E973" s="992"/>
      <c r="F973" s="992"/>
      <c r="G973" s="992"/>
      <c r="H973" s="992"/>
      <c r="I973" s="992"/>
      <c r="J973" s="992"/>
      <c r="K973" s="992"/>
      <c r="L973" s="992"/>
      <c r="M973" s="992"/>
      <c r="N973" s="992"/>
      <c r="O973" s="992"/>
      <c r="P973" s="993"/>
      <c r="Q973" s="948">
        <f>SUM(Q974:Y975)</f>
        <v>0</v>
      </c>
      <c r="R973" s="949"/>
      <c r="S973" s="949"/>
      <c r="T973" s="949"/>
      <c r="U973" s="949"/>
      <c r="V973" s="949"/>
      <c r="W973" s="949"/>
      <c r="X973" s="949"/>
      <c r="Y973" s="950"/>
      <c r="Z973" s="948">
        <f>SUM(Z974:AH975)</f>
        <v>0</v>
      </c>
      <c r="AA973" s="949"/>
      <c r="AB973" s="949"/>
      <c r="AC973" s="949"/>
      <c r="AD973" s="949"/>
      <c r="AE973" s="949"/>
      <c r="AF973" s="949"/>
      <c r="AG973" s="949"/>
      <c r="AH973" s="950"/>
      <c r="AI973" s="228" t="str">
        <f>IF(ROUND(Z973-[1]P!E67,0)=0,"","CHYBA")</f>
        <v/>
      </c>
      <c r="AJ973" s="243" t="s">
        <v>902</v>
      </c>
    </row>
    <row r="974" spans="1:36" hidden="1">
      <c r="A974" s="945"/>
      <c r="B974" s="946"/>
      <c r="C974" s="946"/>
      <c r="D974" s="946"/>
      <c r="E974" s="946"/>
      <c r="F974" s="946"/>
      <c r="G974" s="946"/>
      <c r="H974" s="946"/>
      <c r="I974" s="946"/>
      <c r="J974" s="946"/>
      <c r="K974" s="946"/>
      <c r="L974" s="946"/>
      <c r="M974" s="946"/>
      <c r="N974" s="946"/>
      <c r="O974" s="946"/>
      <c r="P974" s="947"/>
      <c r="Q974" s="948"/>
      <c r="R974" s="949"/>
      <c r="S974" s="949"/>
      <c r="T974" s="949"/>
      <c r="U974" s="949"/>
      <c r="V974" s="949"/>
      <c r="W974" s="949"/>
      <c r="X974" s="949"/>
      <c r="Y974" s="950"/>
      <c r="Z974" s="948"/>
      <c r="AA974" s="949"/>
      <c r="AB974" s="949"/>
      <c r="AC974" s="949"/>
      <c r="AD974" s="949"/>
      <c r="AE974" s="949"/>
      <c r="AF974" s="949"/>
      <c r="AG974" s="949"/>
      <c r="AH974" s="950"/>
      <c r="AI974" s="228" t="str">
        <f>IF(ROUND(Q973-[1]P!D67,0)=0,"","CHYBA")</f>
        <v/>
      </c>
      <c r="AJ974" s="243" t="s">
        <v>902</v>
      </c>
    </row>
    <row r="975" spans="1:36" hidden="1">
      <c r="A975" s="945"/>
      <c r="B975" s="946"/>
      <c r="C975" s="946"/>
      <c r="D975" s="946"/>
      <c r="E975" s="946"/>
      <c r="F975" s="946"/>
      <c r="G975" s="946"/>
      <c r="H975" s="946"/>
      <c r="I975" s="946"/>
      <c r="J975" s="946"/>
      <c r="K975" s="946"/>
      <c r="L975" s="946"/>
      <c r="M975" s="946"/>
      <c r="N975" s="946"/>
      <c r="O975" s="946"/>
      <c r="P975" s="947"/>
      <c r="Q975" s="948"/>
      <c r="R975" s="949"/>
      <c r="S975" s="949"/>
      <c r="T975" s="949"/>
      <c r="U975" s="949"/>
      <c r="V975" s="949"/>
      <c r="W975" s="949"/>
      <c r="X975" s="949"/>
      <c r="Y975" s="950"/>
      <c r="Z975" s="948"/>
      <c r="AA975" s="949"/>
      <c r="AB975" s="949"/>
      <c r="AC975" s="949"/>
      <c r="AD975" s="949"/>
      <c r="AE975" s="949"/>
      <c r="AF975" s="949"/>
      <c r="AG975" s="949"/>
      <c r="AH975" s="950"/>
    </row>
    <row r="976" spans="1:36" hidden="1">
      <c r="A976" s="991" t="s">
        <v>1160</v>
      </c>
      <c r="B976" s="992"/>
      <c r="C976" s="992"/>
      <c r="D976" s="992"/>
      <c r="E976" s="992"/>
      <c r="F976" s="992"/>
      <c r="G976" s="992"/>
      <c r="H976" s="992"/>
      <c r="I976" s="992"/>
      <c r="J976" s="992"/>
      <c r="K976" s="992"/>
      <c r="L976" s="992"/>
      <c r="M976" s="992"/>
      <c r="N976" s="992"/>
      <c r="O976" s="992"/>
      <c r="P976" s="993"/>
      <c r="Q976" s="948">
        <f>SUM(Q977:Y978)</f>
        <v>0</v>
      </c>
      <c r="R976" s="949"/>
      <c r="S976" s="949"/>
      <c r="T976" s="949"/>
      <c r="U976" s="949"/>
      <c r="V976" s="949"/>
      <c r="W976" s="949"/>
      <c r="X976" s="949"/>
      <c r="Y976" s="950"/>
      <c r="Z976" s="948">
        <f>SUM(Z977:AH978)</f>
        <v>0</v>
      </c>
      <c r="AA976" s="949"/>
      <c r="AB976" s="949"/>
      <c r="AC976" s="949"/>
      <c r="AD976" s="949"/>
      <c r="AE976" s="949"/>
      <c r="AF976" s="949"/>
      <c r="AG976" s="949"/>
      <c r="AH976" s="950"/>
      <c r="AI976" s="228" t="str">
        <f>IF(ROUND(Z976-[1]P!E68,0)=0,"","CHYBA")</f>
        <v/>
      </c>
      <c r="AJ976" s="243" t="s">
        <v>902</v>
      </c>
    </row>
    <row r="977" spans="1:36" hidden="1">
      <c r="A977" s="945"/>
      <c r="B977" s="946"/>
      <c r="C977" s="946"/>
      <c r="D977" s="946"/>
      <c r="E977" s="946"/>
      <c r="F977" s="946"/>
      <c r="G977" s="946"/>
      <c r="H977" s="946"/>
      <c r="I977" s="946"/>
      <c r="J977" s="946"/>
      <c r="K977" s="946"/>
      <c r="L977" s="946"/>
      <c r="M977" s="946"/>
      <c r="N977" s="946"/>
      <c r="O977" s="946"/>
      <c r="P977" s="947"/>
      <c r="Q977" s="948"/>
      <c r="R977" s="949"/>
      <c r="S977" s="949"/>
      <c r="T977" s="949"/>
      <c r="U977" s="949"/>
      <c r="V977" s="949"/>
      <c r="W977" s="949"/>
      <c r="X977" s="949"/>
      <c r="Y977" s="950"/>
      <c r="Z977" s="948"/>
      <c r="AA977" s="949"/>
      <c r="AB977" s="949"/>
      <c r="AC977" s="949"/>
      <c r="AD977" s="949"/>
      <c r="AE977" s="949"/>
      <c r="AF977" s="949"/>
      <c r="AG977" s="949"/>
      <c r="AH977" s="950"/>
      <c r="AI977" s="228" t="str">
        <f>IF(ROUND(Q976-[1]P!D68,0)=0,"","CHYBA")</f>
        <v/>
      </c>
      <c r="AJ977" s="243" t="s">
        <v>902</v>
      </c>
    </row>
    <row r="978" spans="1:36" hidden="1">
      <c r="A978" s="945"/>
      <c r="B978" s="946"/>
      <c r="C978" s="946"/>
      <c r="D978" s="946"/>
      <c r="E978" s="946"/>
      <c r="F978" s="946"/>
      <c r="G978" s="946"/>
      <c r="H978" s="946"/>
      <c r="I978" s="946"/>
      <c r="J978" s="946"/>
      <c r="K978" s="946"/>
      <c r="L978" s="946"/>
      <c r="M978" s="946"/>
      <c r="N978" s="946"/>
      <c r="O978" s="946"/>
      <c r="P978" s="947"/>
      <c r="Q978" s="948"/>
      <c r="R978" s="949"/>
      <c r="S978" s="949"/>
      <c r="T978" s="949"/>
      <c r="U978" s="949"/>
      <c r="V978" s="949"/>
      <c r="W978" s="949"/>
      <c r="X978" s="949"/>
      <c r="Y978" s="950"/>
      <c r="Z978" s="948"/>
      <c r="AA978" s="949"/>
      <c r="AB978" s="949"/>
      <c r="AC978" s="949"/>
      <c r="AD978" s="949"/>
      <c r="AE978" s="949"/>
      <c r="AF978" s="949"/>
      <c r="AG978" s="949"/>
      <c r="AH978" s="950"/>
    </row>
    <row r="979" spans="1:36" hidden="1">
      <c r="A979" s="991" t="s">
        <v>1161</v>
      </c>
      <c r="B979" s="992"/>
      <c r="C979" s="992"/>
      <c r="D979" s="992"/>
      <c r="E979" s="992"/>
      <c r="F979" s="992"/>
      <c r="G979" s="992"/>
      <c r="H979" s="992"/>
      <c r="I979" s="992"/>
      <c r="J979" s="992"/>
      <c r="K979" s="992"/>
      <c r="L979" s="992"/>
      <c r="M979" s="992"/>
      <c r="N979" s="992"/>
      <c r="O979" s="992"/>
      <c r="P979" s="993"/>
      <c r="Q979" s="948">
        <f>SUM(Q980:Y981)</f>
        <v>0</v>
      </c>
      <c r="R979" s="949"/>
      <c r="S979" s="949"/>
      <c r="T979" s="949"/>
      <c r="U979" s="949"/>
      <c r="V979" s="949"/>
      <c r="W979" s="949"/>
      <c r="X979" s="949"/>
      <c r="Y979" s="950"/>
      <c r="Z979" s="948">
        <f>SUM(Z980:AH981)</f>
        <v>0</v>
      </c>
      <c r="AA979" s="949"/>
      <c r="AB979" s="949"/>
      <c r="AC979" s="949"/>
      <c r="AD979" s="949"/>
      <c r="AE979" s="949"/>
      <c r="AF979" s="949"/>
      <c r="AG979" s="949"/>
      <c r="AH979" s="950"/>
      <c r="AI979" s="228" t="str">
        <f>IF(ROUND(Z979-[1]P!E69,0)=0,"","CHYBA")</f>
        <v/>
      </c>
      <c r="AJ979" s="243" t="s">
        <v>902</v>
      </c>
    </row>
    <row r="980" spans="1:36" hidden="1">
      <c r="A980" s="904"/>
      <c r="B980" s="905"/>
      <c r="C980" s="905"/>
      <c r="D980" s="905"/>
      <c r="E980" s="905"/>
      <c r="F980" s="905"/>
      <c r="G980" s="905"/>
      <c r="H980" s="905"/>
      <c r="I980" s="905"/>
      <c r="J980" s="905"/>
      <c r="K980" s="905"/>
      <c r="L980" s="905"/>
      <c r="M980" s="905"/>
      <c r="N980" s="905"/>
      <c r="O980" s="905"/>
      <c r="P980" s="1115"/>
      <c r="Q980" s="948"/>
      <c r="R980" s="949"/>
      <c r="S980" s="949"/>
      <c r="T980" s="949"/>
      <c r="U980" s="949"/>
      <c r="V980" s="949"/>
      <c r="W980" s="949"/>
      <c r="X980" s="949"/>
      <c r="Y980" s="950"/>
      <c r="Z980" s="948"/>
      <c r="AA980" s="949"/>
      <c r="AB980" s="949"/>
      <c r="AC980" s="949"/>
      <c r="AD980" s="949"/>
      <c r="AE980" s="949"/>
      <c r="AF980" s="949"/>
      <c r="AG980" s="949"/>
      <c r="AH980" s="950"/>
      <c r="AI980" s="228" t="str">
        <f>IF(ROUND(Q979-[1]P!D69,0)=0,"","CHYBA")</f>
        <v/>
      </c>
      <c r="AJ980" s="243" t="s">
        <v>902</v>
      </c>
    </row>
    <row r="981" spans="1:36" hidden="1">
      <c r="A981" s="945"/>
      <c r="B981" s="946"/>
      <c r="C981" s="946"/>
      <c r="D981" s="946"/>
      <c r="E981" s="946"/>
      <c r="F981" s="946"/>
      <c r="G981" s="946"/>
      <c r="H981" s="946"/>
      <c r="I981" s="946"/>
      <c r="J981" s="946"/>
      <c r="K981" s="946"/>
      <c r="L981" s="946"/>
      <c r="M981" s="946"/>
      <c r="N981" s="946"/>
      <c r="O981" s="946"/>
      <c r="P981" s="947"/>
      <c r="Q981" s="948"/>
      <c r="R981" s="949"/>
      <c r="S981" s="949"/>
      <c r="T981" s="949"/>
      <c r="U981" s="949"/>
      <c r="V981" s="949"/>
      <c r="W981" s="949"/>
      <c r="X981" s="949"/>
      <c r="Y981" s="950"/>
      <c r="Z981" s="948"/>
      <c r="AA981" s="949"/>
      <c r="AB981" s="949"/>
      <c r="AC981" s="949"/>
      <c r="AD981" s="949"/>
      <c r="AE981" s="949"/>
      <c r="AF981" s="949"/>
      <c r="AG981" s="949"/>
      <c r="AH981" s="950"/>
    </row>
    <row r="982" spans="1:36" hidden="1">
      <c r="A982" s="991" t="s">
        <v>1162</v>
      </c>
      <c r="B982" s="992"/>
      <c r="C982" s="992"/>
      <c r="D982" s="992"/>
      <c r="E982" s="992"/>
      <c r="F982" s="992"/>
      <c r="G982" s="992"/>
      <c r="H982" s="992"/>
      <c r="I982" s="992"/>
      <c r="J982" s="992"/>
      <c r="K982" s="992"/>
      <c r="L982" s="992"/>
      <c r="M982" s="992"/>
      <c r="N982" s="992"/>
      <c r="O982" s="992"/>
      <c r="P982" s="993"/>
      <c r="Q982" s="948">
        <f>SUM(Q983:Y984)</f>
        <v>0</v>
      </c>
      <c r="R982" s="949"/>
      <c r="S982" s="949"/>
      <c r="T982" s="949"/>
      <c r="U982" s="949"/>
      <c r="V982" s="949"/>
      <c r="W982" s="949"/>
      <c r="X982" s="949"/>
      <c r="Y982" s="950"/>
      <c r="Z982" s="948">
        <f>SUM(Z983:AH984)</f>
        <v>0</v>
      </c>
      <c r="AA982" s="949"/>
      <c r="AB982" s="949"/>
      <c r="AC982" s="949"/>
      <c r="AD982" s="949"/>
      <c r="AE982" s="949"/>
      <c r="AF982" s="949"/>
      <c r="AG982" s="949"/>
      <c r="AH982" s="950"/>
      <c r="AI982" s="228" t="str">
        <f>IF(ROUND(Z982-[1]P!E70,0)=0,"","CHYBA")</f>
        <v/>
      </c>
      <c r="AJ982" s="243" t="s">
        <v>902</v>
      </c>
    </row>
    <row r="983" spans="1:36" hidden="1">
      <c r="A983" s="945"/>
      <c r="B983" s="946"/>
      <c r="C983" s="946"/>
      <c r="D983" s="946"/>
      <c r="E983" s="946"/>
      <c r="F983" s="946"/>
      <c r="G983" s="946"/>
      <c r="H983" s="946"/>
      <c r="I983" s="946"/>
      <c r="J983" s="946"/>
      <c r="K983" s="946"/>
      <c r="L983" s="946"/>
      <c r="M983" s="946"/>
      <c r="N983" s="946"/>
      <c r="O983" s="946"/>
      <c r="P983" s="947"/>
      <c r="Q983" s="948"/>
      <c r="R983" s="949"/>
      <c r="S983" s="949"/>
      <c r="T983" s="949"/>
      <c r="U983" s="949"/>
      <c r="V983" s="949"/>
      <c r="W983" s="949"/>
      <c r="X983" s="949"/>
      <c r="Y983" s="950"/>
      <c r="Z983" s="948"/>
      <c r="AA983" s="949"/>
      <c r="AB983" s="949"/>
      <c r="AC983" s="949"/>
      <c r="AD983" s="949"/>
      <c r="AE983" s="949"/>
      <c r="AF983" s="949"/>
      <c r="AG983" s="949"/>
      <c r="AH983" s="950"/>
      <c r="AI983" s="228" t="str">
        <f>IF(ROUND(Q982-[1]P!D70,0)=0,"","CHYBA")</f>
        <v/>
      </c>
      <c r="AJ983" s="243" t="s">
        <v>902</v>
      </c>
    </row>
    <row r="984" spans="1:36" hidden="1">
      <c r="A984" s="945"/>
      <c r="B984" s="946"/>
      <c r="C984" s="946"/>
      <c r="D984" s="946"/>
      <c r="E984" s="946"/>
      <c r="F984" s="946"/>
      <c r="G984" s="946"/>
      <c r="H984" s="946"/>
      <c r="I984" s="946"/>
      <c r="J984" s="946"/>
      <c r="K984" s="946"/>
      <c r="L984" s="946"/>
      <c r="M984" s="946"/>
      <c r="N984" s="946"/>
      <c r="O984" s="946"/>
      <c r="P984" s="947"/>
      <c r="Q984" s="948"/>
      <c r="R984" s="949"/>
      <c r="S984" s="949"/>
      <c r="T984" s="949"/>
      <c r="U984" s="949"/>
      <c r="V984" s="949"/>
      <c r="W984" s="949"/>
      <c r="X984" s="949"/>
      <c r="Y984" s="950"/>
      <c r="Z984" s="948"/>
      <c r="AA984" s="949"/>
      <c r="AB984" s="949"/>
      <c r="AC984" s="949"/>
      <c r="AD984" s="949"/>
      <c r="AE984" s="949"/>
      <c r="AF984" s="949"/>
      <c r="AG984" s="949"/>
      <c r="AH984" s="950"/>
    </row>
    <row r="985" spans="1:36">
      <c r="A985" s="240"/>
      <c r="B985" s="240"/>
      <c r="C985" s="240"/>
      <c r="D985" s="240"/>
      <c r="E985" s="240"/>
      <c r="F985" s="240"/>
      <c r="G985" s="240"/>
      <c r="H985" s="240"/>
      <c r="I985" s="240"/>
      <c r="J985" s="240"/>
      <c r="K985" s="240"/>
      <c r="L985" s="240"/>
      <c r="M985" s="240"/>
      <c r="N985" s="240"/>
      <c r="O985" s="240"/>
      <c r="P985" s="240"/>
      <c r="Q985" s="240"/>
      <c r="R985" s="240"/>
      <c r="S985" s="240"/>
      <c r="T985" s="240"/>
      <c r="U985" s="240"/>
      <c r="V985" s="240"/>
      <c r="W985" s="240"/>
      <c r="X985" s="240"/>
      <c r="Y985" s="240"/>
      <c r="Z985" s="240"/>
      <c r="AA985" s="240"/>
      <c r="AB985" s="240"/>
      <c r="AC985" s="240"/>
      <c r="AD985" s="240"/>
      <c r="AE985" s="240"/>
      <c r="AF985" s="240"/>
      <c r="AG985" s="240"/>
      <c r="AH985" s="240"/>
    </row>
    <row r="986" spans="1:36" hidden="1">
      <c r="A986" s="361" t="s">
        <v>1163</v>
      </c>
      <c r="B986" s="361"/>
      <c r="C986" s="361"/>
      <c r="D986" s="361" t="s">
        <v>1164</v>
      </c>
      <c r="E986" s="361"/>
      <c r="F986" s="361"/>
      <c r="G986" s="361"/>
      <c r="H986" s="342"/>
      <c r="I986" s="342"/>
      <c r="J986" s="342"/>
      <c r="K986" s="342"/>
      <c r="L986" s="342"/>
      <c r="M986" s="342"/>
      <c r="N986" s="342"/>
      <c r="O986" s="342"/>
      <c r="P986" s="342"/>
      <c r="Q986" s="342"/>
      <c r="R986" s="342"/>
      <c r="S986" s="342"/>
      <c r="T986" s="342"/>
      <c r="U986" s="342"/>
      <c r="V986" s="342"/>
      <c r="W986" s="342"/>
      <c r="X986" s="342"/>
      <c r="Y986" s="342"/>
      <c r="Z986" s="342"/>
      <c r="AA986" s="342"/>
      <c r="AB986" s="342"/>
      <c r="AC986" s="342"/>
      <c r="AD986" s="342"/>
      <c r="AE986" s="342"/>
      <c r="AF986" s="342"/>
      <c r="AG986" s="342"/>
      <c r="AH986" s="342"/>
      <c r="AI986" s="352" t="s">
        <v>1645</v>
      </c>
    </row>
    <row r="987" spans="1:36" hidden="1">
      <c r="A987" s="342"/>
      <c r="B987" s="342"/>
      <c r="C987" s="342"/>
      <c r="D987" s="342"/>
      <c r="E987" s="342"/>
      <c r="F987" s="342"/>
      <c r="G987" s="342"/>
      <c r="H987" s="342"/>
      <c r="I987" s="342"/>
      <c r="J987" s="342"/>
      <c r="K987" s="342"/>
      <c r="L987" s="342"/>
      <c r="M987" s="342"/>
      <c r="N987" s="342"/>
      <c r="O987" s="342"/>
      <c r="P987" s="342"/>
      <c r="Q987" s="342"/>
      <c r="R987" s="342"/>
      <c r="S987" s="342"/>
      <c r="T987" s="342"/>
      <c r="U987" s="342"/>
      <c r="V987" s="342"/>
      <c r="W987" s="342"/>
      <c r="X987" s="342"/>
      <c r="Y987" s="342"/>
      <c r="Z987" s="342"/>
      <c r="AA987" s="342"/>
      <c r="AB987" s="342"/>
      <c r="AC987" s="342"/>
      <c r="AD987" s="342"/>
      <c r="AE987" s="342"/>
      <c r="AF987" s="342"/>
      <c r="AG987" s="342"/>
      <c r="AH987" s="342"/>
    </row>
    <row r="988" spans="1:36" hidden="1">
      <c r="A988" s="1071" t="s">
        <v>1165</v>
      </c>
      <c r="B988" s="1071"/>
      <c r="C988" s="1071"/>
      <c r="D988" s="1071"/>
      <c r="E988" s="1071"/>
      <c r="F988" s="1071"/>
      <c r="G988" s="1071"/>
      <c r="H988" s="1071"/>
      <c r="I988" s="1071"/>
      <c r="J988" s="1071"/>
      <c r="K988" s="1071"/>
      <c r="L988" s="1071"/>
      <c r="M988" s="1071"/>
      <c r="N988" s="1071"/>
      <c r="O988" s="1071"/>
      <c r="P988" s="1071"/>
      <c r="Q988" s="1071"/>
      <c r="R988" s="1071"/>
      <c r="S988" s="1071"/>
      <c r="T988" s="1071"/>
      <c r="U988" s="1071"/>
      <c r="V988" s="1071"/>
      <c r="W988" s="1071"/>
      <c r="X988" s="1071"/>
      <c r="Y988" s="1071"/>
      <c r="Z988" s="1071"/>
      <c r="AA988" s="1071"/>
      <c r="AB988" s="1071"/>
      <c r="AC988" s="1071"/>
      <c r="AD988" s="1071"/>
      <c r="AE988" s="1071"/>
      <c r="AF988" s="1071"/>
      <c r="AG988" s="1071"/>
      <c r="AH988" s="1071"/>
    </row>
    <row r="989" spans="1:36" hidden="1">
      <c r="A989" s="1071"/>
      <c r="B989" s="1071"/>
      <c r="C989" s="1071"/>
      <c r="D989" s="1071"/>
      <c r="E989" s="1071"/>
      <c r="F989" s="1071"/>
      <c r="G989" s="1071"/>
      <c r="H989" s="1071"/>
      <c r="I989" s="1071"/>
      <c r="J989" s="1071"/>
      <c r="K989" s="1071"/>
      <c r="L989" s="1071"/>
      <c r="M989" s="1071"/>
      <c r="N989" s="1071"/>
      <c r="O989" s="1071"/>
      <c r="P989" s="1071"/>
      <c r="Q989" s="1071"/>
      <c r="R989" s="1071"/>
      <c r="S989" s="1071"/>
      <c r="T989" s="1071"/>
      <c r="U989" s="1071"/>
      <c r="V989" s="1071"/>
      <c r="W989" s="1071"/>
      <c r="X989" s="1071"/>
      <c r="Y989" s="1071"/>
      <c r="Z989" s="1071"/>
      <c r="AA989" s="1071"/>
      <c r="AB989" s="1071"/>
      <c r="AC989" s="1071"/>
      <c r="AD989" s="1071"/>
      <c r="AE989" s="1071"/>
      <c r="AF989" s="1071"/>
      <c r="AG989" s="1071"/>
      <c r="AH989" s="1071"/>
    </row>
    <row r="990" spans="1:36" hidden="1">
      <c r="A990" s="1071"/>
      <c r="B990" s="1071"/>
      <c r="C990" s="1071"/>
      <c r="D990" s="1071"/>
      <c r="E990" s="1071"/>
      <c r="F990" s="1071"/>
      <c r="G990" s="1071"/>
      <c r="H990" s="1071"/>
      <c r="I990" s="1071"/>
      <c r="J990" s="1071"/>
      <c r="K990" s="1071"/>
      <c r="L990" s="1071"/>
      <c r="M990" s="1071"/>
      <c r="N990" s="1071"/>
      <c r="O990" s="1071"/>
      <c r="P990" s="1071"/>
      <c r="Q990" s="1071"/>
      <c r="R990" s="1071"/>
      <c r="S990" s="1071"/>
      <c r="T990" s="1071"/>
      <c r="U990" s="1071"/>
      <c r="V990" s="1071"/>
      <c r="W990" s="1071"/>
      <c r="X990" s="1071"/>
      <c r="Y990" s="1071"/>
      <c r="Z990" s="1071"/>
      <c r="AA990" s="1071"/>
      <c r="AB990" s="1071"/>
      <c r="AC990" s="1071"/>
      <c r="AD990" s="1071"/>
      <c r="AE990" s="1071"/>
      <c r="AF990" s="1071"/>
      <c r="AG990" s="1071"/>
      <c r="AH990" s="1071"/>
    </row>
    <row r="991" spans="1:36" hidden="1">
      <c r="A991" s="342"/>
      <c r="B991" s="342"/>
      <c r="C991" s="342"/>
      <c r="D991" s="342"/>
      <c r="E991" s="342"/>
      <c r="F991" s="342"/>
      <c r="G991" s="342"/>
      <c r="H991" s="342"/>
      <c r="I991" s="342"/>
      <c r="J991" s="342"/>
      <c r="K991" s="342"/>
      <c r="L991" s="342"/>
      <c r="M991" s="342"/>
      <c r="N991" s="342"/>
      <c r="O991" s="342"/>
      <c r="P991" s="342"/>
      <c r="Q991" s="342"/>
      <c r="R991" s="342"/>
      <c r="S991" s="342"/>
      <c r="T991" s="342"/>
      <c r="U991" s="342"/>
      <c r="V991" s="342"/>
      <c r="W991" s="342"/>
      <c r="X991" s="342"/>
      <c r="Y991" s="342"/>
      <c r="Z991" s="342"/>
      <c r="AA991" s="342"/>
      <c r="AB991" s="342"/>
      <c r="AC991" s="342"/>
      <c r="AD991" s="342"/>
      <c r="AE991" s="342"/>
      <c r="AF991" s="342"/>
      <c r="AG991" s="342"/>
      <c r="AH991" s="342"/>
    </row>
    <row r="992" spans="1:36" hidden="1">
      <c r="A992" s="342" t="s">
        <v>1166</v>
      </c>
      <c r="B992" s="342"/>
      <c r="C992" s="342"/>
      <c r="D992" s="342"/>
      <c r="E992" s="342"/>
      <c r="F992" s="342"/>
      <c r="G992" s="342"/>
      <c r="H992" s="342"/>
      <c r="I992" s="342"/>
      <c r="J992" s="342"/>
      <c r="K992" s="342"/>
      <c r="L992" s="342"/>
      <c r="M992" s="342"/>
      <c r="N992" s="342"/>
      <c r="O992" s="342"/>
      <c r="P992" s="342"/>
      <c r="Q992" s="342"/>
      <c r="R992" s="342"/>
      <c r="S992" s="342"/>
      <c r="T992" s="342"/>
      <c r="U992" s="342"/>
      <c r="V992" s="342"/>
      <c r="W992" s="342"/>
      <c r="X992" s="342"/>
      <c r="Y992" s="342"/>
      <c r="Z992" s="342"/>
      <c r="AA992" s="342"/>
      <c r="AB992" s="342"/>
      <c r="AC992" s="342"/>
      <c r="AD992" s="342"/>
      <c r="AE992" s="342"/>
      <c r="AF992" s="342"/>
      <c r="AG992" s="342"/>
      <c r="AH992" s="342"/>
    </row>
    <row r="993" spans="1:34" hidden="1">
      <c r="A993" s="342"/>
      <c r="B993" s="342"/>
      <c r="C993" s="342"/>
      <c r="D993" s="342"/>
      <c r="E993" s="342"/>
      <c r="F993" s="342"/>
      <c r="G993" s="342"/>
      <c r="H993" s="342"/>
      <c r="I993" s="342"/>
      <c r="J993" s="342"/>
      <c r="K993" s="342"/>
      <c r="L993" s="342"/>
      <c r="M993" s="342"/>
      <c r="N993" s="342"/>
      <c r="O993" s="342"/>
      <c r="P993" s="342"/>
      <c r="Q993" s="342"/>
      <c r="R993" s="342"/>
      <c r="S993" s="342"/>
      <c r="T993" s="342"/>
      <c r="U993" s="342"/>
      <c r="V993" s="342"/>
      <c r="W993" s="342"/>
      <c r="X993" s="342"/>
      <c r="Y993" s="342"/>
      <c r="Z993" s="342"/>
      <c r="AA993" s="342"/>
      <c r="AB993" s="342"/>
      <c r="AC993" s="342"/>
      <c r="AD993" s="342"/>
      <c r="AE993" s="342"/>
      <c r="AF993" s="342"/>
      <c r="AG993" s="342"/>
      <c r="AH993" s="342"/>
    </row>
    <row r="994" spans="1:34" hidden="1">
      <c r="A994" s="1109" t="s">
        <v>826</v>
      </c>
      <c r="B994" s="1110"/>
      <c r="C994" s="1110"/>
      <c r="D994" s="1110"/>
      <c r="E994" s="1110"/>
      <c r="F994" s="1110"/>
      <c r="G994" s="1110"/>
      <c r="H994" s="1110"/>
      <c r="I994" s="1110"/>
      <c r="J994" s="1110"/>
      <c r="K994" s="1110"/>
      <c r="L994" s="1111"/>
      <c r="M994" s="1093" t="s">
        <v>928</v>
      </c>
      <c r="N994" s="1094"/>
      <c r="O994" s="1094"/>
      <c r="P994" s="1094"/>
      <c r="Q994" s="1094"/>
      <c r="R994" s="1094"/>
      <c r="S994" s="1094"/>
      <c r="T994" s="1094"/>
      <c r="U994" s="1094"/>
      <c r="V994" s="1094"/>
      <c r="W994" s="1094"/>
      <c r="X994" s="1094"/>
      <c r="Y994" s="1094"/>
      <c r="Z994" s="1095"/>
      <c r="AA994" s="1078" t="s">
        <v>1167</v>
      </c>
      <c r="AB994" s="1079"/>
      <c r="AC994" s="1079"/>
      <c r="AD994" s="1079"/>
      <c r="AE994" s="1079"/>
      <c r="AF994" s="1079"/>
      <c r="AG994" s="1079"/>
      <c r="AH994" s="1080"/>
    </row>
    <row r="995" spans="1:34" hidden="1">
      <c r="A995" s="1112"/>
      <c r="B995" s="1113"/>
      <c r="C995" s="1113"/>
      <c r="D995" s="1113"/>
      <c r="E995" s="1113"/>
      <c r="F995" s="1113"/>
      <c r="G995" s="1113"/>
      <c r="H995" s="1113"/>
      <c r="I995" s="1113"/>
      <c r="J995" s="1113"/>
      <c r="K995" s="1113"/>
      <c r="L995" s="1114"/>
      <c r="M995" s="1093" t="s">
        <v>1168</v>
      </c>
      <c r="N995" s="1094"/>
      <c r="O995" s="1094"/>
      <c r="P995" s="1094"/>
      <c r="Q995" s="1094"/>
      <c r="R995" s="1094"/>
      <c r="S995" s="1095"/>
      <c r="T995" s="1093" t="s">
        <v>1169</v>
      </c>
      <c r="U995" s="1094"/>
      <c r="V995" s="1094"/>
      <c r="W995" s="1094"/>
      <c r="X995" s="1094"/>
      <c r="Y995" s="1094"/>
      <c r="Z995" s="1095"/>
      <c r="AA995" s="1081"/>
      <c r="AB995" s="1082"/>
      <c r="AC995" s="1082"/>
      <c r="AD995" s="1082"/>
      <c r="AE995" s="1082"/>
      <c r="AF995" s="1082"/>
      <c r="AG995" s="1082"/>
      <c r="AH995" s="1083"/>
    </row>
    <row r="996" spans="1:34" hidden="1">
      <c r="A996" s="1106" t="s">
        <v>454</v>
      </c>
      <c r="B996" s="1107"/>
      <c r="C996" s="1107"/>
      <c r="D996" s="1107"/>
      <c r="E996" s="1107"/>
      <c r="F996" s="1107"/>
      <c r="G996" s="1107"/>
      <c r="H996" s="1107"/>
      <c r="I996" s="1107"/>
      <c r="J996" s="1107"/>
      <c r="K996" s="1107"/>
      <c r="L996" s="1108"/>
      <c r="M996" s="1106" t="s">
        <v>455</v>
      </c>
      <c r="N996" s="1107"/>
      <c r="O996" s="1107"/>
      <c r="P996" s="1107"/>
      <c r="Q996" s="1107"/>
      <c r="R996" s="1107"/>
      <c r="S996" s="1108"/>
      <c r="T996" s="1106" t="s">
        <v>456</v>
      </c>
      <c r="U996" s="1107"/>
      <c r="V996" s="1107"/>
      <c r="W996" s="1107"/>
      <c r="X996" s="1107"/>
      <c r="Y996" s="1107"/>
      <c r="Z996" s="1108"/>
      <c r="AA996" s="1106" t="s">
        <v>1170</v>
      </c>
      <c r="AB996" s="1107"/>
      <c r="AC996" s="1107"/>
      <c r="AD996" s="1107"/>
      <c r="AE996" s="1107"/>
      <c r="AF996" s="1107"/>
      <c r="AG996" s="1107"/>
      <c r="AH996" s="1108"/>
    </row>
    <row r="997" spans="1:34" hidden="1">
      <c r="A997" s="1061" t="s">
        <v>1171</v>
      </c>
      <c r="B997" s="1062"/>
      <c r="C997" s="1062"/>
      <c r="D997" s="1062"/>
      <c r="E997" s="1062"/>
      <c r="F997" s="1062"/>
      <c r="G997" s="1062"/>
      <c r="H997" s="1062"/>
      <c r="I997" s="1062"/>
      <c r="J997" s="1062"/>
      <c r="K997" s="1062"/>
      <c r="L997" s="1063"/>
      <c r="M997" s="1067">
        <f>SUM(M998:S1000)</f>
        <v>0</v>
      </c>
      <c r="N997" s="1068"/>
      <c r="O997" s="1068"/>
      <c r="P997" s="1068"/>
      <c r="Q997" s="1068"/>
      <c r="R997" s="1068"/>
      <c r="S997" s="1069"/>
      <c r="T997" s="1067">
        <f>SUM(T998:Z1000)</f>
        <v>0</v>
      </c>
      <c r="U997" s="1068"/>
      <c r="V997" s="1068"/>
      <c r="W997" s="1068"/>
      <c r="X997" s="1068"/>
      <c r="Y997" s="1068"/>
      <c r="Z997" s="1069"/>
      <c r="AA997" s="1067">
        <f>SUM(AA998:AH1000)</f>
        <v>0</v>
      </c>
      <c r="AB997" s="1068"/>
      <c r="AC997" s="1068"/>
      <c r="AD997" s="1068"/>
      <c r="AE997" s="1068"/>
      <c r="AF997" s="1068"/>
      <c r="AG997" s="1068"/>
      <c r="AH997" s="1069"/>
    </row>
    <row r="998" spans="1:34" hidden="1">
      <c r="A998" s="1064"/>
      <c r="B998" s="1065"/>
      <c r="C998" s="1065"/>
      <c r="D998" s="1065"/>
      <c r="E998" s="1065"/>
      <c r="F998" s="1065"/>
      <c r="G998" s="1065"/>
      <c r="H998" s="1065"/>
      <c r="I998" s="1065"/>
      <c r="J998" s="1065"/>
      <c r="K998" s="1065"/>
      <c r="L998" s="1066"/>
      <c r="M998" s="1067"/>
      <c r="N998" s="1068"/>
      <c r="O998" s="1068"/>
      <c r="P998" s="1068"/>
      <c r="Q998" s="1068"/>
      <c r="R998" s="1068"/>
      <c r="S998" s="1069"/>
      <c r="T998" s="1067"/>
      <c r="U998" s="1068"/>
      <c r="V998" s="1068"/>
      <c r="W998" s="1068"/>
      <c r="X998" s="1068"/>
      <c r="Y998" s="1068"/>
      <c r="Z998" s="1069"/>
      <c r="AA998" s="1067"/>
      <c r="AB998" s="1068"/>
      <c r="AC998" s="1068"/>
      <c r="AD998" s="1068"/>
      <c r="AE998" s="1068"/>
      <c r="AF998" s="1068"/>
      <c r="AG998" s="1068"/>
      <c r="AH998" s="1069"/>
    </row>
    <row r="999" spans="1:34" hidden="1">
      <c r="A999" s="1064"/>
      <c r="B999" s="1065"/>
      <c r="C999" s="1065"/>
      <c r="D999" s="1065"/>
      <c r="E999" s="1065"/>
      <c r="F999" s="1065"/>
      <c r="G999" s="1065"/>
      <c r="H999" s="1065"/>
      <c r="I999" s="1065"/>
      <c r="J999" s="1065"/>
      <c r="K999" s="1065"/>
      <c r="L999" s="1066"/>
      <c r="M999" s="1067"/>
      <c r="N999" s="1068"/>
      <c r="O999" s="1068"/>
      <c r="P999" s="1068"/>
      <c r="Q999" s="1068"/>
      <c r="R999" s="1068"/>
      <c r="S999" s="1069"/>
      <c r="T999" s="1067"/>
      <c r="U999" s="1068"/>
      <c r="V999" s="1068"/>
      <c r="W999" s="1068"/>
      <c r="X999" s="1068"/>
      <c r="Y999" s="1068"/>
      <c r="Z999" s="1069"/>
      <c r="AA999" s="1067"/>
      <c r="AB999" s="1068"/>
      <c r="AC999" s="1068"/>
      <c r="AD999" s="1068"/>
      <c r="AE999" s="1068"/>
      <c r="AF999" s="1068"/>
      <c r="AG999" s="1068"/>
      <c r="AH999" s="1069"/>
    </row>
    <row r="1000" spans="1:34" hidden="1">
      <c r="A1000" s="1064"/>
      <c r="B1000" s="1065"/>
      <c r="C1000" s="1065"/>
      <c r="D1000" s="1065"/>
      <c r="E1000" s="1065"/>
      <c r="F1000" s="1065"/>
      <c r="G1000" s="1065"/>
      <c r="H1000" s="1065"/>
      <c r="I1000" s="1065"/>
      <c r="J1000" s="1065"/>
      <c r="K1000" s="1065"/>
      <c r="L1000" s="1066"/>
      <c r="M1000" s="1067"/>
      <c r="N1000" s="1068"/>
      <c r="O1000" s="1068"/>
      <c r="P1000" s="1068"/>
      <c r="Q1000" s="1068"/>
      <c r="R1000" s="1068"/>
      <c r="S1000" s="1069"/>
      <c r="T1000" s="1067"/>
      <c r="U1000" s="1068"/>
      <c r="V1000" s="1068"/>
      <c r="W1000" s="1068"/>
      <c r="X1000" s="1068"/>
      <c r="Y1000" s="1068"/>
      <c r="Z1000" s="1069"/>
      <c r="AA1000" s="1067"/>
      <c r="AB1000" s="1068"/>
      <c r="AC1000" s="1068"/>
      <c r="AD1000" s="1068"/>
      <c r="AE1000" s="1068"/>
      <c r="AF1000" s="1068"/>
      <c r="AG1000" s="1068"/>
      <c r="AH1000" s="1069"/>
    </row>
    <row r="1001" spans="1:34" hidden="1">
      <c r="A1001" s="1061" t="s">
        <v>1172</v>
      </c>
      <c r="B1001" s="1062"/>
      <c r="C1001" s="1062"/>
      <c r="D1001" s="1062"/>
      <c r="E1001" s="1062"/>
      <c r="F1001" s="1062"/>
      <c r="G1001" s="1062"/>
      <c r="H1001" s="1062"/>
      <c r="I1001" s="1062"/>
      <c r="J1001" s="1062"/>
      <c r="K1001" s="1062"/>
      <c r="L1001" s="1063"/>
      <c r="M1001" s="1067">
        <f>SUM(M1002:S1004)</f>
        <v>0</v>
      </c>
      <c r="N1001" s="1068"/>
      <c r="O1001" s="1068"/>
      <c r="P1001" s="1068"/>
      <c r="Q1001" s="1068"/>
      <c r="R1001" s="1068"/>
      <c r="S1001" s="1069"/>
      <c r="T1001" s="1067">
        <f>SUM(T1002:Z1004)</f>
        <v>0</v>
      </c>
      <c r="U1001" s="1068"/>
      <c r="V1001" s="1068"/>
      <c r="W1001" s="1068"/>
      <c r="X1001" s="1068"/>
      <c r="Y1001" s="1068"/>
      <c r="Z1001" s="1069"/>
      <c r="AA1001" s="1067">
        <f>SUM(AA1002:AH1004)</f>
        <v>0</v>
      </c>
      <c r="AB1001" s="1068"/>
      <c r="AC1001" s="1068"/>
      <c r="AD1001" s="1068"/>
      <c r="AE1001" s="1068"/>
      <c r="AF1001" s="1068"/>
      <c r="AG1001" s="1068"/>
      <c r="AH1001" s="1069"/>
    </row>
    <row r="1002" spans="1:34" hidden="1">
      <c r="A1002" s="1064"/>
      <c r="B1002" s="1065"/>
      <c r="C1002" s="1065"/>
      <c r="D1002" s="1065"/>
      <c r="E1002" s="1065"/>
      <c r="F1002" s="1065"/>
      <c r="G1002" s="1065"/>
      <c r="H1002" s="1065"/>
      <c r="I1002" s="1065"/>
      <c r="J1002" s="1065"/>
      <c r="K1002" s="1065"/>
      <c r="L1002" s="1066"/>
      <c r="M1002" s="1067"/>
      <c r="N1002" s="1068"/>
      <c r="O1002" s="1068"/>
      <c r="P1002" s="1068"/>
      <c r="Q1002" s="1068"/>
      <c r="R1002" s="1068"/>
      <c r="S1002" s="1069"/>
      <c r="T1002" s="1067"/>
      <c r="U1002" s="1068"/>
      <c r="V1002" s="1068"/>
      <c r="W1002" s="1068"/>
      <c r="X1002" s="1068"/>
      <c r="Y1002" s="1068"/>
      <c r="Z1002" s="1069"/>
      <c r="AA1002" s="1067"/>
      <c r="AB1002" s="1068"/>
      <c r="AC1002" s="1068"/>
      <c r="AD1002" s="1068"/>
      <c r="AE1002" s="1068"/>
      <c r="AF1002" s="1068"/>
      <c r="AG1002" s="1068"/>
      <c r="AH1002" s="1069"/>
    </row>
    <row r="1003" spans="1:34" hidden="1">
      <c r="A1003" s="1064"/>
      <c r="B1003" s="1065"/>
      <c r="C1003" s="1065"/>
      <c r="D1003" s="1065"/>
      <c r="E1003" s="1065"/>
      <c r="F1003" s="1065"/>
      <c r="G1003" s="1065"/>
      <c r="H1003" s="1065"/>
      <c r="I1003" s="1065"/>
      <c r="J1003" s="1065"/>
      <c r="K1003" s="1065"/>
      <c r="L1003" s="1066"/>
      <c r="M1003" s="1067"/>
      <c r="N1003" s="1068"/>
      <c r="O1003" s="1068"/>
      <c r="P1003" s="1068"/>
      <c r="Q1003" s="1068"/>
      <c r="R1003" s="1068"/>
      <c r="S1003" s="1069"/>
      <c r="T1003" s="1067"/>
      <c r="U1003" s="1068"/>
      <c r="V1003" s="1068"/>
      <c r="W1003" s="1068"/>
      <c r="X1003" s="1068"/>
      <c r="Y1003" s="1068"/>
      <c r="Z1003" s="1069"/>
      <c r="AA1003" s="1067"/>
      <c r="AB1003" s="1068"/>
      <c r="AC1003" s="1068"/>
      <c r="AD1003" s="1068"/>
      <c r="AE1003" s="1068"/>
      <c r="AF1003" s="1068"/>
      <c r="AG1003" s="1068"/>
      <c r="AH1003" s="1069"/>
    </row>
    <row r="1004" spans="1:34" hidden="1">
      <c r="A1004" s="1064"/>
      <c r="B1004" s="1065"/>
      <c r="C1004" s="1065"/>
      <c r="D1004" s="1065"/>
      <c r="E1004" s="1065"/>
      <c r="F1004" s="1065"/>
      <c r="G1004" s="1065"/>
      <c r="H1004" s="1065"/>
      <c r="I1004" s="1065"/>
      <c r="J1004" s="1065"/>
      <c r="K1004" s="1065"/>
      <c r="L1004" s="1066"/>
      <c r="M1004" s="1067"/>
      <c r="N1004" s="1068"/>
      <c r="O1004" s="1068"/>
      <c r="P1004" s="1068"/>
      <c r="Q1004" s="1068"/>
      <c r="R1004" s="1068"/>
      <c r="S1004" s="1069"/>
      <c r="T1004" s="1067"/>
      <c r="U1004" s="1068"/>
      <c r="V1004" s="1068"/>
      <c r="W1004" s="1068"/>
      <c r="X1004" s="1068"/>
      <c r="Y1004" s="1068"/>
      <c r="Z1004" s="1069"/>
      <c r="AA1004" s="1067"/>
      <c r="AB1004" s="1068"/>
      <c r="AC1004" s="1068"/>
      <c r="AD1004" s="1068"/>
      <c r="AE1004" s="1068"/>
      <c r="AF1004" s="1068"/>
      <c r="AG1004" s="1068"/>
      <c r="AH1004" s="1069"/>
    </row>
    <row r="1005" spans="1:34" hidden="1">
      <c r="A1005" s="342"/>
      <c r="B1005" s="342"/>
      <c r="C1005" s="342"/>
      <c r="D1005" s="342"/>
      <c r="E1005" s="342"/>
      <c r="F1005" s="342"/>
      <c r="G1005" s="342"/>
      <c r="H1005" s="342"/>
      <c r="I1005" s="342"/>
      <c r="J1005" s="342"/>
      <c r="K1005" s="342"/>
      <c r="L1005" s="342"/>
      <c r="M1005" s="342"/>
      <c r="N1005" s="342"/>
      <c r="O1005" s="342"/>
      <c r="P1005" s="342"/>
      <c r="Q1005" s="342"/>
      <c r="R1005" s="342"/>
      <c r="S1005" s="342"/>
      <c r="T1005" s="342"/>
      <c r="U1005" s="342"/>
      <c r="V1005" s="342"/>
      <c r="W1005" s="342"/>
      <c r="X1005" s="342"/>
      <c r="Y1005" s="342"/>
      <c r="Z1005" s="342"/>
      <c r="AA1005" s="342"/>
      <c r="AB1005" s="342"/>
      <c r="AC1005" s="342"/>
      <c r="AD1005" s="342"/>
      <c r="AE1005" s="342"/>
      <c r="AF1005" s="342"/>
      <c r="AG1005" s="342"/>
      <c r="AH1005" s="342"/>
    </row>
    <row r="1006" spans="1:34" hidden="1">
      <c r="A1006" s="342"/>
      <c r="B1006" s="342"/>
      <c r="C1006" s="342"/>
      <c r="D1006" s="342"/>
      <c r="E1006" s="342"/>
      <c r="F1006" s="342"/>
      <c r="G1006" s="342"/>
      <c r="H1006" s="342"/>
      <c r="I1006" s="342"/>
      <c r="J1006" s="342"/>
      <c r="K1006" s="342"/>
      <c r="L1006" s="342"/>
      <c r="M1006" s="342"/>
      <c r="N1006" s="342"/>
      <c r="O1006" s="342"/>
      <c r="P1006" s="342"/>
      <c r="Q1006" s="342"/>
      <c r="R1006" s="342"/>
      <c r="S1006" s="342"/>
      <c r="T1006" s="342"/>
      <c r="U1006" s="342"/>
      <c r="V1006" s="342"/>
      <c r="W1006" s="342"/>
      <c r="X1006" s="342"/>
      <c r="Y1006" s="342"/>
      <c r="Z1006" s="342"/>
      <c r="AA1006" s="342"/>
      <c r="AB1006" s="342"/>
      <c r="AC1006" s="342"/>
      <c r="AD1006" s="342"/>
      <c r="AE1006" s="342"/>
      <c r="AF1006" s="342"/>
      <c r="AG1006" s="342"/>
      <c r="AH1006" s="342"/>
    </row>
    <row r="1007" spans="1:34" hidden="1">
      <c r="A1007" s="1078" t="s">
        <v>826</v>
      </c>
      <c r="B1007" s="1079"/>
      <c r="C1007" s="1079"/>
      <c r="D1007" s="1079"/>
      <c r="E1007" s="1079"/>
      <c r="F1007" s="1079"/>
      <c r="G1007" s="1079"/>
      <c r="H1007" s="1079"/>
      <c r="I1007" s="1079"/>
      <c r="J1007" s="1079"/>
      <c r="K1007" s="1079"/>
      <c r="L1007" s="1079"/>
      <c r="M1007" s="1079"/>
      <c r="N1007" s="1080"/>
      <c r="O1007" s="1109" t="s">
        <v>519</v>
      </c>
      <c r="P1007" s="1110"/>
      <c r="Q1007" s="1110"/>
      <c r="R1007" s="1110"/>
      <c r="S1007" s="1110"/>
      <c r="T1007" s="1110"/>
      <c r="U1007" s="1110"/>
      <c r="V1007" s="1110"/>
      <c r="W1007" s="1110"/>
      <c r="X1007" s="1111"/>
      <c r="Y1007" s="1078" t="s">
        <v>597</v>
      </c>
      <c r="Z1007" s="1079"/>
      <c r="AA1007" s="1079"/>
      <c r="AB1007" s="1079"/>
      <c r="AC1007" s="1079"/>
      <c r="AD1007" s="1079"/>
      <c r="AE1007" s="1079"/>
      <c r="AF1007" s="1079"/>
      <c r="AG1007" s="1079"/>
      <c r="AH1007" s="1080"/>
    </row>
    <row r="1008" spans="1:34" hidden="1">
      <c r="A1008" s="1090"/>
      <c r="B1008" s="1091"/>
      <c r="C1008" s="1091"/>
      <c r="D1008" s="1091"/>
      <c r="E1008" s="1091"/>
      <c r="F1008" s="1091"/>
      <c r="G1008" s="1091"/>
      <c r="H1008" s="1091"/>
      <c r="I1008" s="1091"/>
      <c r="J1008" s="1091"/>
      <c r="K1008" s="1091"/>
      <c r="L1008" s="1091"/>
      <c r="M1008" s="1091"/>
      <c r="N1008" s="1092"/>
      <c r="O1008" s="1112"/>
      <c r="P1008" s="1113"/>
      <c r="Q1008" s="1113"/>
      <c r="R1008" s="1113"/>
      <c r="S1008" s="1113"/>
      <c r="T1008" s="1113"/>
      <c r="U1008" s="1113"/>
      <c r="V1008" s="1113"/>
      <c r="W1008" s="1113"/>
      <c r="X1008" s="1114"/>
      <c r="Y1008" s="1081"/>
      <c r="Z1008" s="1082"/>
      <c r="AA1008" s="1082"/>
      <c r="AB1008" s="1082"/>
      <c r="AC1008" s="1082"/>
      <c r="AD1008" s="1082"/>
      <c r="AE1008" s="1082"/>
      <c r="AF1008" s="1082"/>
      <c r="AG1008" s="1082"/>
      <c r="AH1008" s="1083"/>
    </row>
    <row r="1009" spans="1:34" hidden="1">
      <c r="A1009" s="1090"/>
      <c r="B1009" s="1091"/>
      <c r="C1009" s="1091"/>
      <c r="D1009" s="1091"/>
      <c r="E1009" s="1091"/>
      <c r="F1009" s="1091"/>
      <c r="G1009" s="1091"/>
      <c r="H1009" s="1091"/>
      <c r="I1009" s="1091"/>
      <c r="J1009" s="1091"/>
      <c r="K1009" s="1091"/>
      <c r="L1009" s="1091"/>
      <c r="M1009" s="1091"/>
      <c r="N1009" s="1092"/>
      <c r="O1009" s="1078" t="s">
        <v>1173</v>
      </c>
      <c r="P1009" s="1079"/>
      <c r="Q1009" s="1079"/>
      <c r="R1009" s="1079"/>
      <c r="S1009" s="1079"/>
      <c r="T1009" s="1079"/>
      <c r="U1009" s="1079"/>
      <c r="V1009" s="1079"/>
      <c r="W1009" s="1079"/>
      <c r="X1009" s="1080"/>
      <c r="Y1009" s="1078" t="s">
        <v>1174</v>
      </c>
      <c r="Z1009" s="1079"/>
      <c r="AA1009" s="1079"/>
      <c r="AB1009" s="1079"/>
      <c r="AC1009" s="1079"/>
      <c r="AD1009" s="1079"/>
      <c r="AE1009" s="1079"/>
      <c r="AF1009" s="1079"/>
      <c r="AG1009" s="1079"/>
      <c r="AH1009" s="1080"/>
    </row>
    <row r="1010" spans="1:34" hidden="1">
      <c r="A1010" s="1090"/>
      <c r="B1010" s="1091"/>
      <c r="C1010" s="1091"/>
      <c r="D1010" s="1091"/>
      <c r="E1010" s="1091"/>
      <c r="F1010" s="1091"/>
      <c r="G1010" s="1091"/>
      <c r="H1010" s="1091"/>
      <c r="I1010" s="1091"/>
      <c r="J1010" s="1091"/>
      <c r="K1010" s="1091"/>
      <c r="L1010" s="1091"/>
      <c r="M1010" s="1091"/>
      <c r="N1010" s="1092"/>
      <c r="O1010" s="1081"/>
      <c r="P1010" s="1082"/>
      <c r="Q1010" s="1082"/>
      <c r="R1010" s="1082"/>
      <c r="S1010" s="1082"/>
      <c r="T1010" s="1082"/>
      <c r="U1010" s="1082"/>
      <c r="V1010" s="1082"/>
      <c r="W1010" s="1082"/>
      <c r="X1010" s="1083"/>
      <c r="Y1010" s="1081"/>
      <c r="Z1010" s="1082"/>
      <c r="AA1010" s="1082"/>
      <c r="AB1010" s="1082"/>
      <c r="AC1010" s="1082"/>
      <c r="AD1010" s="1082"/>
      <c r="AE1010" s="1082"/>
      <c r="AF1010" s="1082"/>
      <c r="AG1010" s="1082"/>
      <c r="AH1010" s="1083"/>
    </row>
    <row r="1011" spans="1:34" hidden="1">
      <c r="A1011" s="1090"/>
      <c r="B1011" s="1091"/>
      <c r="C1011" s="1091"/>
      <c r="D1011" s="1091"/>
      <c r="E1011" s="1091"/>
      <c r="F1011" s="1091"/>
      <c r="G1011" s="1091"/>
      <c r="H1011" s="1091"/>
      <c r="I1011" s="1091"/>
      <c r="J1011" s="1091"/>
      <c r="K1011" s="1091"/>
      <c r="L1011" s="1091"/>
      <c r="M1011" s="1091"/>
      <c r="N1011" s="1092"/>
      <c r="O1011" s="1078" t="s">
        <v>1175</v>
      </c>
      <c r="P1011" s="1079"/>
      <c r="Q1011" s="1079"/>
      <c r="R1011" s="1079"/>
      <c r="S1011" s="1080"/>
      <c r="T1011" s="1078" t="s">
        <v>1176</v>
      </c>
      <c r="U1011" s="1079"/>
      <c r="V1011" s="1079"/>
      <c r="W1011" s="1079"/>
      <c r="X1011" s="1080"/>
      <c r="Y1011" s="1078" t="s">
        <v>1175</v>
      </c>
      <c r="Z1011" s="1079"/>
      <c r="AA1011" s="1079"/>
      <c r="AB1011" s="1079"/>
      <c r="AC1011" s="1080"/>
      <c r="AD1011" s="1078" t="s">
        <v>1177</v>
      </c>
      <c r="AE1011" s="1079"/>
      <c r="AF1011" s="1079"/>
      <c r="AG1011" s="1079"/>
      <c r="AH1011" s="1080"/>
    </row>
    <row r="1012" spans="1:34" hidden="1">
      <c r="A1012" s="1081"/>
      <c r="B1012" s="1082"/>
      <c r="C1012" s="1082"/>
      <c r="D1012" s="1082"/>
      <c r="E1012" s="1082"/>
      <c r="F1012" s="1082"/>
      <c r="G1012" s="1082"/>
      <c r="H1012" s="1082"/>
      <c r="I1012" s="1082"/>
      <c r="J1012" s="1082"/>
      <c r="K1012" s="1082"/>
      <c r="L1012" s="1082"/>
      <c r="M1012" s="1082"/>
      <c r="N1012" s="1083"/>
      <c r="O1012" s="1081"/>
      <c r="P1012" s="1082"/>
      <c r="Q1012" s="1082"/>
      <c r="R1012" s="1082"/>
      <c r="S1012" s="1083"/>
      <c r="T1012" s="1081"/>
      <c r="U1012" s="1082"/>
      <c r="V1012" s="1082"/>
      <c r="W1012" s="1082"/>
      <c r="X1012" s="1083"/>
      <c r="Y1012" s="1081"/>
      <c r="Z1012" s="1082"/>
      <c r="AA1012" s="1082"/>
      <c r="AB1012" s="1082"/>
      <c r="AC1012" s="1083"/>
      <c r="AD1012" s="1081"/>
      <c r="AE1012" s="1082"/>
      <c r="AF1012" s="1082"/>
      <c r="AG1012" s="1082"/>
      <c r="AH1012" s="1083"/>
    </row>
    <row r="1013" spans="1:34" hidden="1">
      <c r="A1013" s="1106" t="s">
        <v>454</v>
      </c>
      <c r="B1013" s="1107"/>
      <c r="C1013" s="1107"/>
      <c r="D1013" s="1107"/>
      <c r="E1013" s="1107"/>
      <c r="F1013" s="1107"/>
      <c r="G1013" s="1107"/>
      <c r="H1013" s="1107"/>
      <c r="I1013" s="1107"/>
      <c r="J1013" s="1107"/>
      <c r="K1013" s="1107"/>
      <c r="L1013" s="1107"/>
      <c r="M1013" s="1107"/>
      <c r="N1013" s="1108"/>
      <c r="O1013" s="1106" t="s">
        <v>936</v>
      </c>
      <c r="P1013" s="1107"/>
      <c r="Q1013" s="1107"/>
      <c r="R1013" s="1107"/>
      <c r="S1013" s="1108"/>
      <c r="T1013" s="1106" t="s">
        <v>456</v>
      </c>
      <c r="U1013" s="1107"/>
      <c r="V1013" s="1107"/>
      <c r="W1013" s="1107"/>
      <c r="X1013" s="1108"/>
      <c r="Y1013" s="1106" t="s">
        <v>890</v>
      </c>
      <c r="Z1013" s="1107"/>
      <c r="AA1013" s="1107"/>
      <c r="AB1013" s="1107"/>
      <c r="AC1013" s="1108"/>
      <c r="AD1013" s="1106" t="s">
        <v>891</v>
      </c>
      <c r="AE1013" s="1107"/>
      <c r="AF1013" s="1107"/>
      <c r="AG1013" s="1107"/>
      <c r="AH1013" s="1108"/>
    </row>
    <row r="1014" spans="1:34" hidden="1">
      <c r="A1014" s="1075" t="s">
        <v>1178</v>
      </c>
      <c r="B1014" s="1076"/>
      <c r="C1014" s="1076"/>
      <c r="D1014" s="1076"/>
      <c r="E1014" s="1076"/>
      <c r="F1014" s="1076"/>
      <c r="G1014" s="1076"/>
      <c r="H1014" s="1076"/>
      <c r="I1014" s="1076"/>
      <c r="J1014" s="1076"/>
      <c r="K1014" s="1076"/>
      <c r="L1014" s="1076"/>
      <c r="M1014" s="1076"/>
      <c r="N1014" s="1077"/>
      <c r="O1014" s="1067">
        <f>SUM(O1015:S1018)</f>
        <v>0</v>
      </c>
      <c r="P1014" s="1068"/>
      <c r="Q1014" s="1068"/>
      <c r="R1014" s="1068"/>
      <c r="S1014" s="1069"/>
      <c r="T1014" s="1067">
        <f>SUM(T1015:X1018)</f>
        <v>0</v>
      </c>
      <c r="U1014" s="1068"/>
      <c r="V1014" s="1068"/>
      <c r="W1014" s="1068"/>
      <c r="X1014" s="1069"/>
      <c r="Y1014" s="1067">
        <f>SUM(Y1015:AC1018)</f>
        <v>0</v>
      </c>
      <c r="Z1014" s="1068"/>
      <c r="AA1014" s="1068"/>
      <c r="AB1014" s="1068"/>
      <c r="AC1014" s="1069"/>
      <c r="AD1014" s="1067">
        <f>SUM(AD1015:AH1018)</f>
        <v>0</v>
      </c>
      <c r="AE1014" s="1068"/>
      <c r="AF1014" s="1068"/>
      <c r="AG1014" s="1068"/>
      <c r="AH1014" s="1069"/>
    </row>
    <row r="1015" spans="1:34" hidden="1">
      <c r="A1015" s="1103"/>
      <c r="B1015" s="1104"/>
      <c r="C1015" s="1104"/>
      <c r="D1015" s="1104"/>
      <c r="E1015" s="1104"/>
      <c r="F1015" s="1104"/>
      <c r="G1015" s="1104"/>
      <c r="H1015" s="1104"/>
      <c r="I1015" s="1104"/>
      <c r="J1015" s="1104"/>
      <c r="K1015" s="1104"/>
      <c r="L1015" s="1104"/>
      <c r="M1015" s="1104"/>
      <c r="N1015" s="1105"/>
      <c r="O1015" s="1067"/>
      <c r="P1015" s="1068"/>
      <c r="Q1015" s="1068"/>
      <c r="R1015" s="1068"/>
      <c r="S1015" s="1069"/>
      <c r="T1015" s="1067"/>
      <c r="U1015" s="1068"/>
      <c r="V1015" s="1068"/>
      <c r="W1015" s="1068"/>
      <c r="X1015" s="1069"/>
      <c r="Y1015" s="1067"/>
      <c r="Z1015" s="1068"/>
      <c r="AA1015" s="1068"/>
      <c r="AB1015" s="1068"/>
      <c r="AC1015" s="1069"/>
      <c r="AD1015" s="1067"/>
      <c r="AE1015" s="1068"/>
      <c r="AF1015" s="1068"/>
      <c r="AG1015" s="1068"/>
      <c r="AH1015" s="1069"/>
    </row>
    <row r="1016" spans="1:34" hidden="1">
      <c r="A1016" s="1103"/>
      <c r="B1016" s="1104"/>
      <c r="C1016" s="1104"/>
      <c r="D1016" s="1104"/>
      <c r="E1016" s="1104"/>
      <c r="F1016" s="1104"/>
      <c r="G1016" s="1104"/>
      <c r="H1016" s="1104"/>
      <c r="I1016" s="1104"/>
      <c r="J1016" s="1104"/>
      <c r="K1016" s="1104"/>
      <c r="L1016" s="1104"/>
      <c r="M1016" s="1104"/>
      <c r="N1016" s="1105"/>
      <c r="O1016" s="1067"/>
      <c r="P1016" s="1068"/>
      <c r="Q1016" s="1068"/>
      <c r="R1016" s="1068"/>
      <c r="S1016" s="1069"/>
      <c r="T1016" s="1067"/>
      <c r="U1016" s="1068"/>
      <c r="V1016" s="1068"/>
      <c r="W1016" s="1068"/>
      <c r="X1016" s="1069"/>
      <c r="Y1016" s="1067"/>
      <c r="Z1016" s="1068"/>
      <c r="AA1016" s="1068"/>
      <c r="AB1016" s="1068"/>
      <c r="AC1016" s="1069"/>
      <c r="AD1016" s="1067"/>
      <c r="AE1016" s="1068"/>
      <c r="AF1016" s="1068"/>
      <c r="AG1016" s="1068"/>
      <c r="AH1016" s="1069"/>
    </row>
    <row r="1017" spans="1:34" hidden="1">
      <c r="A1017" s="1103"/>
      <c r="B1017" s="1104"/>
      <c r="C1017" s="1104"/>
      <c r="D1017" s="1104"/>
      <c r="E1017" s="1104"/>
      <c r="F1017" s="1104"/>
      <c r="G1017" s="1104"/>
      <c r="H1017" s="1104"/>
      <c r="I1017" s="1104"/>
      <c r="J1017" s="1104"/>
      <c r="K1017" s="1104"/>
      <c r="L1017" s="1104"/>
      <c r="M1017" s="1104"/>
      <c r="N1017" s="1105"/>
      <c r="O1017" s="1067"/>
      <c r="P1017" s="1068"/>
      <c r="Q1017" s="1068"/>
      <c r="R1017" s="1068"/>
      <c r="S1017" s="1069"/>
      <c r="T1017" s="1067"/>
      <c r="U1017" s="1068"/>
      <c r="V1017" s="1068"/>
      <c r="W1017" s="1068"/>
      <c r="X1017" s="1069"/>
      <c r="Y1017" s="1067"/>
      <c r="Z1017" s="1068"/>
      <c r="AA1017" s="1068"/>
      <c r="AB1017" s="1068"/>
      <c r="AC1017" s="1069"/>
      <c r="AD1017" s="1067"/>
      <c r="AE1017" s="1068"/>
      <c r="AF1017" s="1068"/>
      <c r="AG1017" s="1068"/>
      <c r="AH1017" s="1069"/>
    </row>
    <row r="1018" spans="1:34" hidden="1">
      <c r="A1018" s="1103"/>
      <c r="B1018" s="1104"/>
      <c r="C1018" s="1104"/>
      <c r="D1018" s="1104"/>
      <c r="E1018" s="1104"/>
      <c r="F1018" s="1104"/>
      <c r="G1018" s="1104"/>
      <c r="H1018" s="1104"/>
      <c r="I1018" s="1104"/>
      <c r="J1018" s="1104"/>
      <c r="K1018" s="1104"/>
      <c r="L1018" s="1104"/>
      <c r="M1018" s="1104"/>
      <c r="N1018" s="1105"/>
      <c r="O1018" s="1067"/>
      <c r="P1018" s="1068"/>
      <c r="Q1018" s="1068"/>
      <c r="R1018" s="1068"/>
      <c r="S1018" s="1069"/>
      <c r="T1018" s="1067"/>
      <c r="U1018" s="1068"/>
      <c r="V1018" s="1068"/>
      <c r="W1018" s="1068"/>
      <c r="X1018" s="1069"/>
      <c r="Y1018" s="1067"/>
      <c r="Z1018" s="1068"/>
      <c r="AA1018" s="1068"/>
      <c r="AB1018" s="1068"/>
      <c r="AC1018" s="1069"/>
      <c r="AD1018" s="1067"/>
      <c r="AE1018" s="1068"/>
      <c r="AF1018" s="1068"/>
      <c r="AG1018" s="1068"/>
      <c r="AH1018" s="1069"/>
    </row>
    <row r="1019" spans="1:34" hidden="1">
      <c r="A1019" s="1075" t="s">
        <v>1179</v>
      </c>
      <c r="B1019" s="1076"/>
      <c r="C1019" s="1076"/>
      <c r="D1019" s="1076"/>
      <c r="E1019" s="1076"/>
      <c r="F1019" s="1076"/>
      <c r="G1019" s="1076"/>
      <c r="H1019" s="1076"/>
      <c r="I1019" s="1076"/>
      <c r="J1019" s="1076"/>
      <c r="K1019" s="1076"/>
      <c r="L1019" s="1076"/>
      <c r="M1019" s="1076"/>
      <c r="N1019" s="1077"/>
      <c r="O1019" s="1067">
        <f>SUM(O1020:S1021)</f>
        <v>0</v>
      </c>
      <c r="P1019" s="1068"/>
      <c r="Q1019" s="1068"/>
      <c r="R1019" s="1068"/>
      <c r="S1019" s="1069"/>
      <c r="T1019" s="1067">
        <f>SUM(T1020:X1021)</f>
        <v>0</v>
      </c>
      <c r="U1019" s="1068"/>
      <c r="V1019" s="1068"/>
      <c r="W1019" s="1068"/>
      <c r="X1019" s="1069"/>
      <c r="Y1019" s="1067">
        <f>SUM(Y1020:AC1021)</f>
        <v>0</v>
      </c>
      <c r="Z1019" s="1068"/>
      <c r="AA1019" s="1068"/>
      <c r="AB1019" s="1068"/>
      <c r="AC1019" s="1069"/>
      <c r="AD1019" s="1067">
        <f>SUM(AD1020:AH1021)</f>
        <v>0</v>
      </c>
      <c r="AE1019" s="1068"/>
      <c r="AF1019" s="1068"/>
      <c r="AG1019" s="1068"/>
      <c r="AH1019" s="1069"/>
    </row>
    <row r="1020" spans="1:34" hidden="1">
      <c r="A1020" s="1103"/>
      <c r="B1020" s="1104"/>
      <c r="C1020" s="1104"/>
      <c r="D1020" s="1104"/>
      <c r="E1020" s="1104"/>
      <c r="F1020" s="1104"/>
      <c r="G1020" s="1104"/>
      <c r="H1020" s="1104"/>
      <c r="I1020" s="1104"/>
      <c r="J1020" s="1104"/>
      <c r="K1020" s="1104"/>
      <c r="L1020" s="1104"/>
      <c r="M1020" s="1104"/>
      <c r="N1020" s="1105"/>
      <c r="O1020" s="1067"/>
      <c r="P1020" s="1068"/>
      <c r="Q1020" s="1068"/>
      <c r="R1020" s="1068"/>
      <c r="S1020" s="1069"/>
      <c r="T1020" s="1067"/>
      <c r="U1020" s="1068"/>
      <c r="V1020" s="1068"/>
      <c r="W1020" s="1068"/>
      <c r="X1020" s="1069"/>
      <c r="Y1020" s="1067"/>
      <c r="Z1020" s="1068"/>
      <c r="AA1020" s="1068"/>
      <c r="AB1020" s="1068"/>
      <c r="AC1020" s="1069"/>
      <c r="AD1020" s="1067"/>
      <c r="AE1020" s="1068"/>
      <c r="AF1020" s="1068"/>
      <c r="AG1020" s="1068"/>
      <c r="AH1020" s="1069"/>
    </row>
    <row r="1021" spans="1:34" hidden="1">
      <c r="A1021" s="1103"/>
      <c r="B1021" s="1104"/>
      <c r="C1021" s="1104"/>
      <c r="D1021" s="1104"/>
      <c r="E1021" s="1104"/>
      <c r="F1021" s="1104"/>
      <c r="G1021" s="1104"/>
      <c r="H1021" s="1104"/>
      <c r="I1021" s="1104"/>
      <c r="J1021" s="1104"/>
      <c r="K1021" s="1104"/>
      <c r="L1021" s="1104"/>
      <c r="M1021" s="1104"/>
      <c r="N1021" s="1105"/>
      <c r="O1021" s="1067"/>
      <c r="P1021" s="1068"/>
      <c r="Q1021" s="1068"/>
      <c r="R1021" s="1068"/>
      <c r="S1021" s="1069"/>
      <c r="T1021" s="1067"/>
      <c r="U1021" s="1068"/>
      <c r="V1021" s="1068"/>
      <c r="W1021" s="1068"/>
      <c r="X1021" s="1069"/>
      <c r="Y1021" s="1067"/>
      <c r="Z1021" s="1068"/>
      <c r="AA1021" s="1068"/>
      <c r="AB1021" s="1068"/>
      <c r="AC1021" s="1069"/>
      <c r="AD1021" s="1067"/>
      <c r="AE1021" s="1068"/>
      <c r="AF1021" s="1068"/>
      <c r="AG1021" s="1068"/>
      <c r="AH1021" s="1069"/>
    </row>
    <row r="1022" spans="1:34" hidden="1">
      <c r="A1022" s="342"/>
      <c r="B1022" s="342"/>
      <c r="C1022" s="342"/>
      <c r="D1022" s="342"/>
      <c r="E1022" s="342"/>
      <c r="F1022" s="342"/>
      <c r="G1022" s="342"/>
      <c r="H1022" s="342"/>
      <c r="I1022" s="342"/>
      <c r="J1022" s="342"/>
      <c r="K1022" s="342"/>
      <c r="L1022" s="342"/>
      <c r="M1022" s="342"/>
      <c r="N1022" s="342"/>
      <c r="O1022" s="342"/>
      <c r="P1022" s="342"/>
      <c r="Q1022" s="342"/>
      <c r="R1022" s="342"/>
      <c r="S1022" s="342"/>
      <c r="T1022" s="342"/>
      <c r="U1022" s="342"/>
      <c r="V1022" s="342"/>
      <c r="W1022" s="342"/>
      <c r="X1022" s="342"/>
      <c r="Y1022" s="342"/>
      <c r="Z1022" s="342"/>
      <c r="AA1022" s="342"/>
      <c r="AB1022" s="342"/>
      <c r="AC1022" s="342"/>
      <c r="AD1022" s="342"/>
      <c r="AE1022" s="342"/>
      <c r="AF1022" s="342"/>
      <c r="AG1022" s="342"/>
      <c r="AH1022" s="342"/>
    </row>
    <row r="1023" spans="1:34" hidden="1">
      <c r="A1023" s="1102" t="s">
        <v>1180</v>
      </c>
      <c r="B1023" s="1102"/>
      <c r="C1023" s="1102"/>
      <c r="D1023" s="1102"/>
      <c r="E1023" s="1102"/>
      <c r="F1023" s="1102"/>
      <c r="G1023" s="1102"/>
      <c r="H1023" s="1102"/>
      <c r="I1023" s="1102"/>
      <c r="J1023" s="1102"/>
      <c r="K1023" s="1102"/>
      <c r="L1023" s="1102"/>
      <c r="M1023" s="1102"/>
      <c r="N1023" s="1102"/>
      <c r="O1023" s="1102"/>
      <c r="P1023" s="1102"/>
      <c r="Q1023" s="1102"/>
      <c r="R1023" s="1102"/>
      <c r="S1023" s="1102"/>
      <c r="T1023" s="1102"/>
      <c r="U1023" s="1102"/>
      <c r="V1023" s="1102"/>
      <c r="W1023" s="1102"/>
      <c r="X1023" s="1102"/>
      <c r="Y1023" s="1102"/>
      <c r="Z1023" s="1102"/>
      <c r="AA1023" s="1102"/>
      <c r="AB1023" s="1102"/>
      <c r="AC1023" s="1102"/>
      <c r="AD1023" s="1102"/>
      <c r="AE1023" s="1102"/>
      <c r="AF1023" s="1102"/>
      <c r="AG1023" s="1102"/>
      <c r="AH1023" s="1102"/>
    </row>
    <row r="1024" spans="1:34" hidden="1">
      <c r="A1024" s="1102"/>
      <c r="B1024" s="1102"/>
      <c r="C1024" s="1102"/>
      <c r="D1024" s="1102"/>
      <c r="E1024" s="1102"/>
      <c r="F1024" s="1102"/>
      <c r="G1024" s="1102"/>
      <c r="H1024" s="1102"/>
      <c r="I1024" s="1102"/>
      <c r="J1024" s="1102"/>
      <c r="K1024" s="1102"/>
      <c r="L1024" s="1102"/>
      <c r="M1024" s="1102"/>
      <c r="N1024" s="1102"/>
      <c r="O1024" s="1102"/>
      <c r="P1024" s="1102"/>
      <c r="Q1024" s="1102"/>
      <c r="R1024" s="1102"/>
      <c r="S1024" s="1102"/>
      <c r="T1024" s="1102"/>
      <c r="U1024" s="1102"/>
      <c r="V1024" s="1102"/>
      <c r="W1024" s="1102"/>
      <c r="X1024" s="1102"/>
      <c r="Y1024" s="1102"/>
      <c r="Z1024" s="1102"/>
      <c r="AA1024" s="1102"/>
      <c r="AB1024" s="1102"/>
      <c r="AC1024" s="1102"/>
      <c r="AD1024" s="1102"/>
      <c r="AE1024" s="1102"/>
      <c r="AF1024" s="1102"/>
      <c r="AG1024" s="1102"/>
      <c r="AH1024" s="1102"/>
    </row>
    <row r="1025" spans="1:34" hidden="1">
      <c r="A1025" s="342"/>
      <c r="B1025" s="342"/>
      <c r="C1025" s="342"/>
      <c r="D1025" s="342"/>
      <c r="E1025" s="342"/>
      <c r="F1025" s="342"/>
      <c r="G1025" s="342"/>
      <c r="H1025" s="342"/>
      <c r="I1025" s="342"/>
      <c r="J1025" s="342"/>
      <c r="K1025" s="342"/>
      <c r="L1025" s="342"/>
      <c r="M1025" s="342"/>
      <c r="N1025" s="342"/>
      <c r="O1025" s="342"/>
      <c r="P1025" s="342"/>
      <c r="Q1025" s="342"/>
      <c r="R1025" s="342"/>
      <c r="S1025" s="342"/>
      <c r="T1025" s="342"/>
      <c r="U1025" s="342"/>
      <c r="V1025" s="342"/>
      <c r="W1025" s="342"/>
      <c r="X1025" s="342"/>
      <c r="Y1025" s="342"/>
      <c r="Z1025" s="342"/>
      <c r="AA1025" s="342"/>
      <c r="AB1025" s="342"/>
      <c r="AC1025" s="342"/>
      <c r="AD1025" s="342"/>
      <c r="AE1025" s="342"/>
      <c r="AF1025" s="342"/>
      <c r="AG1025" s="342"/>
      <c r="AH1025" s="342"/>
    </row>
    <row r="1026" spans="1:34" hidden="1">
      <c r="A1026" s="342" t="s">
        <v>1181</v>
      </c>
      <c r="B1026" s="342"/>
      <c r="C1026" s="342"/>
      <c r="D1026" s="342"/>
      <c r="E1026" s="342"/>
      <c r="F1026" s="342"/>
      <c r="G1026" s="342"/>
      <c r="H1026" s="342"/>
      <c r="I1026" s="342"/>
      <c r="J1026" s="342"/>
      <c r="K1026" s="342"/>
      <c r="L1026" s="342"/>
      <c r="M1026" s="342"/>
      <c r="N1026" s="342"/>
      <c r="O1026" s="342"/>
      <c r="P1026" s="342"/>
      <c r="Q1026" s="342"/>
      <c r="R1026" s="342"/>
      <c r="S1026" s="342"/>
      <c r="T1026" s="342"/>
      <c r="U1026" s="342"/>
      <c r="V1026" s="342"/>
      <c r="W1026" s="342"/>
      <c r="X1026" s="342"/>
      <c r="Y1026" s="342"/>
      <c r="Z1026" s="342"/>
      <c r="AA1026" s="342"/>
      <c r="AB1026" s="342"/>
      <c r="AC1026" s="342"/>
      <c r="AD1026" s="342"/>
      <c r="AE1026" s="342"/>
      <c r="AF1026" s="342"/>
      <c r="AG1026" s="342"/>
      <c r="AH1026" s="342"/>
    </row>
    <row r="1027" spans="1:34" hidden="1">
      <c r="A1027" s="342"/>
      <c r="B1027" s="342"/>
      <c r="C1027" s="342"/>
      <c r="D1027" s="342"/>
      <c r="E1027" s="342"/>
      <c r="F1027" s="342"/>
      <c r="G1027" s="342"/>
      <c r="H1027" s="342"/>
      <c r="I1027" s="342"/>
      <c r="J1027" s="342"/>
      <c r="K1027" s="342"/>
      <c r="L1027" s="342"/>
      <c r="M1027" s="342"/>
      <c r="N1027" s="342"/>
      <c r="O1027" s="342"/>
      <c r="P1027" s="342"/>
      <c r="Q1027" s="342"/>
      <c r="R1027" s="342"/>
      <c r="S1027" s="342"/>
      <c r="T1027" s="342"/>
      <c r="U1027" s="342"/>
      <c r="V1027" s="342"/>
      <c r="W1027" s="342"/>
      <c r="X1027" s="342"/>
      <c r="Y1027" s="342"/>
      <c r="Z1027" s="342"/>
      <c r="AA1027" s="342"/>
      <c r="AB1027" s="342"/>
      <c r="AC1027" s="342"/>
      <c r="AD1027" s="342"/>
      <c r="AE1027" s="342"/>
      <c r="AF1027" s="342"/>
      <c r="AG1027" s="342"/>
      <c r="AH1027" s="342"/>
    </row>
    <row r="1028" spans="1:34" hidden="1">
      <c r="A1028" s="1078" t="s">
        <v>1182</v>
      </c>
      <c r="B1028" s="1079"/>
      <c r="C1028" s="1079"/>
      <c r="D1028" s="1079"/>
      <c r="E1028" s="1079"/>
      <c r="F1028" s="1079"/>
      <c r="G1028" s="1079"/>
      <c r="H1028" s="1079"/>
      <c r="I1028" s="1079"/>
      <c r="J1028" s="1079"/>
      <c r="K1028" s="1079"/>
      <c r="L1028" s="1079"/>
      <c r="M1028" s="1079"/>
      <c r="N1028" s="1080"/>
      <c r="O1028" s="1096" t="s">
        <v>1183</v>
      </c>
      <c r="P1028" s="1097"/>
      <c r="Q1028" s="1097"/>
      <c r="R1028" s="1097"/>
      <c r="S1028" s="1097"/>
      <c r="T1028" s="1097"/>
      <c r="U1028" s="1097"/>
      <c r="V1028" s="1097"/>
      <c r="W1028" s="1097"/>
      <c r="X1028" s="1097"/>
      <c r="Y1028" s="1097"/>
      <c r="Z1028" s="1097"/>
      <c r="AA1028" s="1097"/>
      <c r="AB1028" s="1097"/>
      <c r="AC1028" s="1097"/>
      <c r="AD1028" s="1097"/>
      <c r="AE1028" s="1097"/>
      <c r="AF1028" s="1097"/>
      <c r="AG1028" s="1097"/>
      <c r="AH1028" s="1098"/>
    </row>
    <row r="1029" spans="1:34" hidden="1">
      <c r="A1029" s="1090"/>
      <c r="B1029" s="1091"/>
      <c r="C1029" s="1091"/>
      <c r="D1029" s="1091"/>
      <c r="E1029" s="1091"/>
      <c r="F1029" s="1091"/>
      <c r="G1029" s="1091"/>
      <c r="H1029" s="1091"/>
      <c r="I1029" s="1091"/>
      <c r="J1029" s="1091"/>
      <c r="K1029" s="1091"/>
      <c r="L1029" s="1091"/>
      <c r="M1029" s="1091"/>
      <c r="N1029" s="1092"/>
      <c r="O1029" s="1078" t="s">
        <v>519</v>
      </c>
      <c r="P1029" s="1079"/>
      <c r="Q1029" s="1079"/>
      <c r="R1029" s="1079"/>
      <c r="S1029" s="1079"/>
      <c r="T1029" s="1079"/>
      <c r="U1029" s="1079"/>
      <c r="V1029" s="1079"/>
      <c r="W1029" s="1079"/>
      <c r="X1029" s="1080"/>
      <c r="Y1029" s="1078" t="s">
        <v>597</v>
      </c>
      <c r="Z1029" s="1079"/>
      <c r="AA1029" s="1079"/>
      <c r="AB1029" s="1079"/>
      <c r="AC1029" s="1079"/>
      <c r="AD1029" s="1079"/>
      <c r="AE1029" s="1079"/>
      <c r="AF1029" s="1079"/>
      <c r="AG1029" s="1079"/>
      <c r="AH1029" s="1080"/>
    </row>
    <row r="1030" spans="1:34" hidden="1">
      <c r="A1030" s="1081"/>
      <c r="B1030" s="1082"/>
      <c r="C1030" s="1082"/>
      <c r="D1030" s="1082"/>
      <c r="E1030" s="1082"/>
      <c r="F1030" s="1082"/>
      <c r="G1030" s="1082"/>
      <c r="H1030" s="1082"/>
      <c r="I1030" s="1082"/>
      <c r="J1030" s="1082"/>
      <c r="K1030" s="1082"/>
      <c r="L1030" s="1082"/>
      <c r="M1030" s="1082"/>
      <c r="N1030" s="1083"/>
      <c r="O1030" s="1081"/>
      <c r="P1030" s="1082"/>
      <c r="Q1030" s="1082"/>
      <c r="R1030" s="1082"/>
      <c r="S1030" s="1082"/>
      <c r="T1030" s="1082"/>
      <c r="U1030" s="1082"/>
      <c r="V1030" s="1082"/>
      <c r="W1030" s="1082"/>
      <c r="X1030" s="1083"/>
      <c r="Y1030" s="1081"/>
      <c r="Z1030" s="1082"/>
      <c r="AA1030" s="1082"/>
      <c r="AB1030" s="1082"/>
      <c r="AC1030" s="1082"/>
      <c r="AD1030" s="1082"/>
      <c r="AE1030" s="1082"/>
      <c r="AF1030" s="1082"/>
      <c r="AG1030" s="1082"/>
      <c r="AH1030" s="1083"/>
    </row>
    <row r="1031" spans="1:34" hidden="1">
      <c r="A1031" s="1093" t="s">
        <v>454</v>
      </c>
      <c r="B1031" s="1094"/>
      <c r="C1031" s="1094"/>
      <c r="D1031" s="1094"/>
      <c r="E1031" s="1094"/>
      <c r="F1031" s="1094"/>
      <c r="G1031" s="1094"/>
      <c r="H1031" s="1094"/>
      <c r="I1031" s="1094"/>
      <c r="J1031" s="1094"/>
      <c r="K1031" s="1094"/>
      <c r="L1031" s="1094"/>
      <c r="M1031" s="1094"/>
      <c r="N1031" s="1095"/>
      <c r="O1031" s="1093" t="s">
        <v>455</v>
      </c>
      <c r="P1031" s="1094"/>
      <c r="Q1031" s="1094"/>
      <c r="R1031" s="1094"/>
      <c r="S1031" s="1094"/>
      <c r="T1031" s="1094"/>
      <c r="U1031" s="1094"/>
      <c r="V1031" s="1094"/>
      <c r="W1031" s="1094"/>
      <c r="X1031" s="1095"/>
      <c r="Y1031" s="1093" t="s">
        <v>456</v>
      </c>
      <c r="Z1031" s="1094"/>
      <c r="AA1031" s="1094"/>
      <c r="AB1031" s="1094"/>
      <c r="AC1031" s="1094"/>
      <c r="AD1031" s="1094"/>
      <c r="AE1031" s="1094"/>
      <c r="AF1031" s="1094"/>
      <c r="AG1031" s="1094"/>
      <c r="AH1031" s="1095"/>
    </row>
    <row r="1032" spans="1:34" hidden="1">
      <c r="A1032" s="1072" t="s">
        <v>1184</v>
      </c>
      <c r="B1032" s="1073"/>
      <c r="C1032" s="1073"/>
      <c r="D1032" s="1073"/>
      <c r="E1032" s="1073"/>
      <c r="F1032" s="1073"/>
      <c r="G1032" s="1073"/>
      <c r="H1032" s="1073"/>
      <c r="I1032" s="1073"/>
      <c r="J1032" s="1073"/>
      <c r="K1032" s="1073"/>
      <c r="L1032" s="1073"/>
      <c r="M1032" s="1073"/>
      <c r="N1032" s="1074"/>
      <c r="O1032" s="1099"/>
      <c r="P1032" s="1100"/>
      <c r="Q1032" s="1100"/>
      <c r="R1032" s="1100"/>
      <c r="S1032" s="1100"/>
      <c r="T1032" s="1100"/>
      <c r="U1032" s="1100"/>
      <c r="V1032" s="1100"/>
      <c r="W1032" s="1100"/>
      <c r="X1032" s="1101"/>
      <c r="Y1032" s="1099"/>
      <c r="Z1032" s="1100"/>
      <c r="AA1032" s="1100"/>
      <c r="AB1032" s="1100"/>
      <c r="AC1032" s="1100"/>
      <c r="AD1032" s="1100"/>
      <c r="AE1032" s="1100"/>
      <c r="AF1032" s="1100"/>
      <c r="AG1032" s="1100"/>
      <c r="AH1032" s="1101"/>
    </row>
    <row r="1033" spans="1:34" hidden="1">
      <c r="A1033" s="1072" t="s">
        <v>1185</v>
      </c>
      <c r="B1033" s="1073"/>
      <c r="C1033" s="1073"/>
      <c r="D1033" s="1073"/>
      <c r="E1033" s="1073"/>
      <c r="F1033" s="1073"/>
      <c r="G1033" s="1073"/>
      <c r="H1033" s="1073"/>
      <c r="I1033" s="1073"/>
      <c r="J1033" s="1073"/>
      <c r="K1033" s="1073"/>
      <c r="L1033" s="1073"/>
      <c r="M1033" s="1073"/>
      <c r="N1033" s="1074"/>
      <c r="O1033" s="1099"/>
      <c r="P1033" s="1100"/>
      <c r="Q1033" s="1100"/>
      <c r="R1033" s="1100"/>
      <c r="S1033" s="1100"/>
      <c r="T1033" s="1100"/>
      <c r="U1033" s="1100"/>
      <c r="V1033" s="1100"/>
      <c r="W1033" s="1100"/>
      <c r="X1033" s="1101"/>
      <c r="Y1033" s="1099"/>
      <c r="Z1033" s="1100"/>
      <c r="AA1033" s="1100"/>
      <c r="AB1033" s="1100"/>
      <c r="AC1033" s="1100"/>
      <c r="AD1033" s="1100"/>
      <c r="AE1033" s="1100"/>
      <c r="AF1033" s="1100"/>
      <c r="AG1033" s="1100"/>
      <c r="AH1033" s="1101"/>
    </row>
    <row r="1034" spans="1:34" hidden="1">
      <c r="A1034" s="1072" t="s">
        <v>1186</v>
      </c>
      <c r="B1034" s="1073"/>
      <c r="C1034" s="1073"/>
      <c r="D1034" s="1073"/>
      <c r="E1034" s="1073"/>
      <c r="F1034" s="1073"/>
      <c r="G1034" s="1073"/>
      <c r="H1034" s="1073"/>
      <c r="I1034" s="1073"/>
      <c r="J1034" s="1073"/>
      <c r="K1034" s="1073"/>
      <c r="L1034" s="1073"/>
      <c r="M1034" s="1073"/>
      <c r="N1034" s="1074"/>
      <c r="O1034" s="1099"/>
      <c r="P1034" s="1100"/>
      <c r="Q1034" s="1100"/>
      <c r="R1034" s="1100"/>
      <c r="S1034" s="1100"/>
      <c r="T1034" s="1100"/>
      <c r="U1034" s="1100"/>
      <c r="V1034" s="1100"/>
      <c r="W1034" s="1100"/>
      <c r="X1034" s="1101"/>
      <c r="Y1034" s="1099"/>
      <c r="Z1034" s="1100"/>
      <c r="AA1034" s="1100"/>
      <c r="AB1034" s="1100"/>
      <c r="AC1034" s="1100"/>
      <c r="AD1034" s="1100"/>
      <c r="AE1034" s="1100"/>
      <c r="AF1034" s="1100"/>
      <c r="AG1034" s="1100"/>
      <c r="AH1034" s="1101"/>
    </row>
    <row r="1035" spans="1:34" hidden="1">
      <c r="A1035" s="1072" t="s">
        <v>1187</v>
      </c>
      <c r="B1035" s="1073"/>
      <c r="C1035" s="1073"/>
      <c r="D1035" s="1073"/>
      <c r="E1035" s="1073"/>
      <c r="F1035" s="1073"/>
      <c r="G1035" s="1073"/>
      <c r="H1035" s="1073"/>
      <c r="I1035" s="1073"/>
      <c r="J1035" s="1073"/>
      <c r="K1035" s="1073"/>
      <c r="L1035" s="1073"/>
      <c r="M1035" s="1073"/>
      <c r="N1035" s="1074"/>
      <c r="O1035" s="1099"/>
      <c r="P1035" s="1100"/>
      <c r="Q1035" s="1100"/>
      <c r="R1035" s="1100"/>
      <c r="S1035" s="1100"/>
      <c r="T1035" s="1100"/>
      <c r="U1035" s="1100"/>
      <c r="V1035" s="1100"/>
      <c r="W1035" s="1100"/>
      <c r="X1035" s="1101"/>
      <c r="Y1035" s="1099"/>
      <c r="Z1035" s="1100"/>
      <c r="AA1035" s="1100"/>
      <c r="AB1035" s="1100"/>
      <c r="AC1035" s="1100"/>
      <c r="AD1035" s="1100"/>
      <c r="AE1035" s="1100"/>
      <c r="AF1035" s="1100"/>
      <c r="AG1035" s="1100"/>
      <c r="AH1035" s="1101"/>
    </row>
    <row r="1036" spans="1:34" hidden="1">
      <c r="A1036" s="1084" t="s">
        <v>835</v>
      </c>
      <c r="B1036" s="1085"/>
      <c r="C1036" s="1085"/>
      <c r="D1036" s="1085"/>
      <c r="E1036" s="1085"/>
      <c r="F1036" s="1085"/>
      <c r="G1036" s="1085"/>
      <c r="H1036" s="1085"/>
      <c r="I1036" s="1085"/>
      <c r="J1036" s="1085"/>
      <c r="K1036" s="1085"/>
      <c r="L1036" s="1085"/>
      <c r="M1036" s="1085"/>
      <c r="N1036" s="1086"/>
      <c r="O1036" s="1087">
        <f>SUM(O1032:X1035)</f>
        <v>0</v>
      </c>
      <c r="P1036" s="1088"/>
      <c r="Q1036" s="1088"/>
      <c r="R1036" s="1088"/>
      <c r="S1036" s="1088"/>
      <c r="T1036" s="1088"/>
      <c r="U1036" s="1088"/>
      <c r="V1036" s="1088"/>
      <c r="W1036" s="1088"/>
      <c r="X1036" s="1089"/>
      <c r="Y1036" s="1087">
        <f>SUM(Y1032:AH1035)</f>
        <v>0</v>
      </c>
      <c r="Z1036" s="1088"/>
      <c r="AA1036" s="1088"/>
      <c r="AB1036" s="1088"/>
      <c r="AC1036" s="1088"/>
      <c r="AD1036" s="1088"/>
      <c r="AE1036" s="1088"/>
      <c r="AF1036" s="1088"/>
      <c r="AG1036" s="1088"/>
      <c r="AH1036" s="1089"/>
    </row>
    <row r="1037" spans="1:34" hidden="1">
      <c r="A1037" s="342"/>
      <c r="B1037" s="342"/>
      <c r="C1037" s="342"/>
      <c r="D1037" s="342"/>
      <c r="E1037" s="342"/>
      <c r="F1037" s="342"/>
      <c r="G1037" s="342"/>
      <c r="H1037" s="342"/>
      <c r="I1037" s="342"/>
      <c r="J1037" s="342"/>
      <c r="K1037" s="342"/>
      <c r="L1037" s="342"/>
      <c r="M1037" s="342"/>
      <c r="N1037" s="342"/>
      <c r="O1037" s="342"/>
      <c r="P1037" s="342"/>
      <c r="Q1037" s="342"/>
      <c r="R1037" s="342"/>
      <c r="S1037" s="342"/>
      <c r="T1037" s="342"/>
      <c r="U1037" s="342"/>
      <c r="V1037" s="342"/>
      <c r="W1037" s="342"/>
      <c r="X1037" s="342"/>
      <c r="Y1037" s="342"/>
      <c r="Z1037" s="342"/>
      <c r="AA1037" s="342"/>
      <c r="AB1037" s="342"/>
      <c r="AC1037" s="342"/>
      <c r="AD1037" s="342"/>
      <c r="AE1037" s="342"/>
      <c r="AF1037" s="342"/>
      <c r="AG1037" s="342"/>
      <c r="AH1037" s="342"/>
    </row>
    <row r="1038" spans="1:34" hidden="1">
      <c r="A1038" s="342" t="s">
        <v>1608</v>
      </c>
      <c r="B1038" s="342"/>
      <c r="C1038" s="342"/>
      <c r="D1038" s="342"/>
      <c r="E1038" s="342"/>
      <c r="F1038" s="342"/>
      <c r="G1038" s="342"/>
      <c r="H1038" s="342"/>
      <c r="I1038" s="342"/>
      <c r="J1038" s="342"/>
      <c r="K1038" s="342"/>
      <c r="L1038" s="342"/>
      <c r="M1038" s="342"/>
      <c r="N1038" s="342"/>
      <c r="O1038" s="342"/>
      <c r="P1038" s="342"/>
      <c r="Q1038" s="342"/>
      <c r="R1038" s="342"/>
      <c r="S1038" s="342"/>
      <c r="T1038" s="342"/>
      <c r="U1038" s="342"/>
      <c r="V1038" s="342"/>
      <c r="W1038" s="342"/>
      <c r="X1038" s="342"/>
      <c r="Y1038" s="342"/>
      <c r="Z1038" s="342"/>
      <c r="AA1038" s="342"/>
      <c r="AB1038" s="342"/>
      <c r="AC1038" s="342"/>
      <c r="AD1038" s="342"/>
      <c r="AE1038" s="342"/>
      <c r="AF1038" s="342"/>
      <c r="AG1038" s="342"/>
      <c r="AH1038" s="342"/>
    </row>
    <row r="1039" spans="1:34">
      <c r="A1039" s="240"/>
      <c r="B1039" s="240"/>
      <c r="C1039" s="240"/>
      <c r="D1039" s="240"/>
      <c r="E1039" s="240"/>
      <c r="F1039" s="240"/>
      <c r="G1039" s="240"/>
      <c r="H1039" s="240"/>
      <c r="I1039" s="240"/>
      <c r="J1039" s="240"/>
      <c r="K1039" s="240"/>
      <c r="L1039" s="240"/>
      <c r="M1039" s="240"/>
      <c r="N1039" s="240"/>
      <c r="O1039" s="240"/>
      <c r="P1039" s="240"/>
      <c r="Q1039" s="240"/>
      <c r="R1039" s="240"/>
      <c r="S1039" s="240"/>
      <c r="T1039" s="240"/>
      <c r="U1039" s="240"/>
      <c r="V1039" s="240"/>
      <c r="W1039" s="240"/>
      <c r="X1039" s="240"/>
      <c r="Y1039" s="240"/>
      <c r="Z1039" s="240"/>
      <c r="AA1039" s="240"/>
      <c r="AB1039" s="240"/>
      <c r="AC1039" s="240"/>
      <c r="AD1039" s="240"/>
      <c r="AE1039" s="240"/>
      <c r="AF1039" s="240"/>
      <c r="AG1039" s="240"/>
      <c r="AH1039" s="240"/>
    </row>
    <row r="1040" spans="1:34">
      <c r="A1040" s="240"/>
      <c r="B1040" s="240"/>
      <c r="C1040" s="240"/>
      <c r="D1040" s="240"/>
      <c r="E1040" s="240"/>
      <c r="F1040" s="240"/>
      <c r="G1040" s="240"/>
      <c r="H1040" s="240"/>
      <c r="I1040" s="240"/>
      <c r="J1040" s="240"/>
      <c r="K1040" s="240"/>
      <c r="L1040" s="240"/>
      <c r="M1040" s="240"/>
      <c r="N1040" s="240"/>
      <c r="O1040" s="240"/>
      <c r="P1040" s="240"/>
      <c r="Q1040" s="240"/>
      <c r="R1040" s="240"/>
      <c r="S1040" s="240"/>
      <c r="T1040" s="240"/>
      <c r="U1040" s="240"/>
      <c r="V1040" s="240"/>
      <c r="W1040" s="240"/>
      <c r="X1040" s="240"/>
      <c r="Y1040" s="240"/>
      <c r="Z1040" s="240"/>
      <c r="AA1040" s="240"/>
      <c r="AB1040" s="240"/>
      <c r="AC1040" s="240"/>
      <c r="AD1040" s="240"/>
      <c r="AE1040" s="240"/>
      <c r="AF1040" s="240"/>
      <c r="AG1040" s="240"/>
      <c r="AH1040" s="240"/>
    </row>
    <row r="1041" spans="1:35" hidden="1">
      <c r="A1041" s="361" t="s">
        <v>1188</v>
      </c>
      <c r="B1041" s="361"/>
      <c r="C1041" s="361"/>
      <c r="D1041" s="361" t="s">
        <v>1189</v>
      </c>
      <c r="E1041" s="361"/>
      <c r="F1041" s="361"/>
      <c r="G1041" s="361"/>
      <c r="H1041" s="361"/>
      <c r="I1041" s="361"/>
      <c r="J1041" s="361"/>
      <c r="K1041" s="361"/>
      <c r="L1041" s="361"/>
      <c r="M1041" s="361"/>
      <c r="N1041" s="361"/>
      <c r="O1041" s="361"/>
      <c r="P1041" s="361"/>
      <c r="Q1041" s="361"/>
      <c r="R1041" s="361"/>
      <c r="S1041" s="342"/>
      <c r="T1041" s="342"/>
      <c r="U1041" s="342"/>
      <c r="V1041" s="342"/>
      <c r="W1041" s="342"/>
      <c r="X1041" s="342"/>
      <c r="Y1041" s="342"/>
      <c r="Z1041" s="342"/>
      <c r="AA1041" s="342"/>
      <c r="AB1041" s="342"/>
      <c r="AC1041" s="342"/>
      <c r="AD1041" s="342"/>
      <c r="AE1041" s="342"/>
      <c r="AF1041" s="342"/>
      <c r="AG1041" s="342"/>
      <c r="AH1041" s="342"/>
      <c r="AI1041" s="352" t="s">
        <v>1645</v>
      </c>
    </row>
    <row r="1042" spans="1:35" hidden="1">
      <c r="A1042" s="361"/>
      <c r="B1042" s="361"/>
      <c r="C1042" s="361"/>
      <c r="D1042" s="361"/>
      <c r="E1042" s="361"/>
      <c r="F1042" s="361"/>
      <c r="G1042" s="361"/>
      <c r="H1042" s="361"/>
      <c r="I1042" s="361"/>
      <c r="J1042" s="361"/>
      <c r="K1042" s="361"/>
      <c r="L1042" s="361"/>
      <c r="M1042" s="361"/>
      <c r="N1042" s="361"/>
      <c r="O1042" s="361"/>
      <c r="P1042" s="361"/>
      <c r="Q1042" s="361"/>
      <c r="R1042" s="361"/>
      <c r="S1042" s="342"/>
      <c r="T1042" s="342"/>
      <c r="U1042" s="342"/>
      <c r="V1042" s="342"/>
      <c r="W1042" s="342"/>
      <c r="X1042" s="342"/>
      <c r="Y1042" s="342"/>
      <c r="Z1042" s="342"/>
      <c r="AA1042" s="342"/>
      <c r="AB1042" s="342"/>
      <c r="AC1042" s="342"/>
      <c r="AD1042" s="342"/>
      <c r="AE1042" s="342"/>
      <c r="AF1042" s="342"/>
      <c r="AG1042" s="342"/>
      <c r="AH1042" s="342"/>
    </row>
    <row r="1043" spans="1:35" hidden="1">
      <c r="A1043" s="342" t="s">
        <v>1630</v>
      </c>
      <c r="B1043" s="342"/>
      <c r="C1043" s="342"/>
      <c r="D1043" s="342"/>
      <c r="E1043" s="342"/>
      <c r="F1043" s="342"/>
      <c r="G1043" s="342"/>
      <c r="H1043" s="342"/>
      <c r="I1043" s="342"/>
      <c r="J1043" s="342"/>
      <c r="K1043" s="342"/>
      <c r="L1043" s="342"/>
      <c r="M1043" s="342"/>
      <c r="N1043" s="342"/>
      <c r="O1043" s="342"/>
      <c r="P1043" s="342"/>
      <c r="Q1043" s="342"/>
      <c r="R1043" s="342"/>
      <c r="S1043" s="342"/>
      <c r="T1043" s="342"/>
      <c r="U1043" s="342"/>
      <c r="V1043" s="342"/>
      <c r="W1043" s="342"/>
      <c r="X1043" s="342"/>
      <c r="Y1043" s="342"/>
      <c r="Z1043" s="342"/>
      <c r="AA1043" s="342"/>
      <c r="AB1043" s="342"/>
      <c r="AC1043" s="342"/>
      <c r="AD1043" s="342"/>
      <c r="AE1043" s="342"/>
      <c r="AF1043" s="342"/>
      <c r="AG1043" s="342"/>
      <c r="AH1043" s="342"/>
    </row>
    <row r="1044" spans="1:35" hidden="1">
      <c r="A1044" s="342" t="s">
        <v>1190</v>
      </c>
      <c r="B1044" s="342"/>
      <c r="C1044" s="342"/>
      <c r="D1044" s="342"/>
      <c r="E1044" s="342"/>
      <c r="F1044" s="342"/>
      <c r="G1044" s="342"/>
      <c r="H1044" s="342"/>
      <c r="I1044" s="342"/>
      <c r="J1044" s="342"/>
      <c r="K1044" s="342"/>
      <c r="L1044" s="342"/>
      <c r="M1044" s="342"/>
      <c r="N1044" s="342"/>
      <c r="O1044" s="342"/>
      <c r="P1044" s="342"/>
      <c r="Q1044" s="342"/>
      <c r="R1044" s="342"/>
      <c r="S1044" s="342"/>
      <c r="T1044" s="342"/>
      <c r="U1044" s="342"/>
      <c r="V1044" s="342"/>
      <c r="W1044" s="342"/>
      <c r="X1044" s="342"/>
      <c r="Y1044" s="342"/>
      <c r="Z1044" s="342"/>
      <c r="AA1044" s="342"/>
      <c r="AB1044" s="342"/>
      <c r="AC1044" s="342"/>
      <c r="AD1044" s="342"/>
      <c r="AE1044" s="342"/>
      <c r="AF1044" s="342"/>
      <c r="AG1044" s="342"/>
      <c r="AH1044" s="342"/>
    </row>
    <row r="1045" spans="1:35" hidden="1">
      <c r="A1045" s="342"/>
      <c r="B1045" s="342"/>
      <c r="C1045" s="342"/>
      <c r="D1045" s="342"/>
      <c r="E1045" s="342"/>
      <c r="F1045" s="342"/>
      <c r="G1045" s="342"/>
      <c r="H1045" s="342"/>
      <c r="I1045" s="342"/>
      <c r="J1045" s="342"/>
      <c r="K1045" s="342"/>
      <c r="L1045" s="342"/>
      <c r="M1045" s="342"/>
      <c r="N1045" s="342"/>
      <c r="O1045" s="342"/>
      <c r="P1045" s="342"/>
      <c r="Q1045" s="342"/>
      <c r="R1045" s="342"/>
      <c r="S1045" s="342"/>
      <c r="T1045" s="342"/>
      <c r="U1045" s="342"/>
      <c r="V1045" s="342"/>
      <c r="W1045" s="342"/>
      <c r="X1045" s="342"/>
      <c r="Y1045" s="342"/>
      <c r="Z1045" s="342"/>
      <c r="AA1045" s="342"/>
      <c r="AB1045" s="342"/>
      <c r="AC1045" s="342"/>
      <c r="AD1045" s="342"/>
      <c r="AE1045" s="342"/>
      <c r="AF1045" s="342"/>
      <c r="AG1045" s="342"/>
      <c r="AH1045" s="342"/>
    </row>
    <row r="1046" spans="1:35" hidden="1">
      <c r="A1046" s="1078" t="s">
        <v>826</v>
      </c>
      <c r="B1046" s="1079"/>
      <c r="C1046" s="1079"/>
      <c r="D1046" s="1079"/>
      <c r="E1046" s="1079"/>
      <c r="F1046" s="1079"/>
      <c r="G1046" s="1079"/>
      <c r="H1046" s="1079"/>
      <c r="I1046" s="1079"/>
      <c r="J1046" s="1080"/>
      <c r="K1046" s="1093" t="s">
        <v>519</v>
      </c>
      <c r="L1046" s="1094"/>
      <c r="M1046" s="1094"/>
      <c r="N1046" s="1094"/>
      <c r="O1046" s="1094"/>
      <c r="P1046" s="1094"/>
      <c r="Q1046" s="1094"/>
      <c r="R1046" s="1094"/>
      <c r="S1046" s="1094"/>
      <c r="T1046" s="1094"/>
      <c r="U1046" s="1094"/>
      <c r="V1046" s="1095"/>
      <c r="W1046" s="1096" t="s">
        <v>597</v>
      </c>
      <c r="X1046" s="1097"/>
      <c r="Y1046" s="1097"/>
      <c r="Z1046" s="1097"/>
      <c r="AA1046" s="1097"/>
      <c r="AB1046" s="1097"/>
      <c r="AC1046" s="1097"/>
      <c r="AD1046" s="1097"/>
      <c r="AE1046" s="1097"/>
      <c r="AF1046" s="1097"/>
      <c r="AG1046" s="1097"/>
      <c r="AH1046" s="1098"/>
    </row>
    <row r="1047" spans="1:35" hidden="1">
      <c r="A1047" s="1090"/>
      <c r="B1047" s="1091"/>
      <c r="C1047" s="1091"/>
      <c r="D1047" s="1091"/>
      <c r="E1047" s="1091"/>
      <c r="F1047" s="1091"/>
      <c r="G1047" s="1091"/>
      <c r="H1047" s="1091"/>
      <c r="I1047" s="1091"/>
      <c r="J1047" s="1092"/>
      <c r="K1047" s="1093" t="s">
        <v>1023</v>
      </c>
      <c r="L1047" s="1094"/>
      <c r="M1047" s="1094"/>
      <c r="N1047" s="1094"/>
      <c r="O1047" s="1094"/>
      <c r="P1047" s="1094"/>
      <c r="Q1047" s="1094"/>
      <c r="R1047" s="1094"/>
      <c r="S1047" s="1094"/>
      <c r="T1047" s="1094"/>
      <c r="U1047" s="1094"/>
      <c r="V1047" s="1095"/>
      <c r="W1047" s="1093" t="s">
        <v>1023</v>
      </c>
      <c r="X1047" s="1094"/>
      <c r="Y1047" s="1094"/>
      <c r="Z1047" s="1094"/>
      <c r="AA1047" s="1094"/>
      <c r="AB1047" s="1094"/>
      <c r="AC1047" s="1094"/>
      <c r="AD1047" s="1094"/>
      <c r="AE1047" s="1094"/>
      <c r="AF1047" s="1094"/>
      <c r="AG1047" s="1094"/>
      <c r="AH1047" s="1095"/>
    </row>
    <row r="1048" spans="1:35" hidden="1">
      <c r="A1048" s="1090"/>
      <c r="B1048" s="1091"/>
      <c r="C1048" s="1091"/>
      <c r="D1048" s="1091"/>
      <c r="E1048" s="1091"/>
      <c r="F1048" s="1091"/>
      <c r="G1048" s="1091"/>
      <c r="H1048" s="1091"/>
      <c r="I1048" s="1091"/>
      <c r="J1048" s="1092"/>
      <c r="K1048" s="1078" t="s">
        <v>1191</v>
      </c>
      <c r="L1048" s="1079"/>
      <c r="M1048" s="1079"/>
      <c r="N1048" s="1080"/>
      <c r="O1048" s="1078" t="s">
        <v>1192</v>
      </c>
      <c r="P1048" s="1079"/>
      <c r="Q1048" s="1079"/>
      <c r="R1048" s="1080"/>
      <c r="S1048" s="1078" t="s">
        <v>1193</v>
      </c>
      <c r="T1048" s="1079"/>
      <c r="U1048" s="1079"/>
      <c r="V1048" s="1080"/>
      <c r="W1048" s="1078" t="s">
        <v>1191</v>
      </c>
      <c r="X1048" s="1079"/>
      <c r="Y1048" s="1079"/>
      <c r="Z1048" s="1080"/>
      <c r="AA1048" s="1078" t="s">
        <v>1192</v>
      </c>
      <c r="AB1048" s="1079"/>
      <c r="AC1048" s="1079"/>
      <c r="AD1048" s="1080"/>
      <c r="AE1048" s="1078" t="s">
        <v>1193</v>
      </c>
      <c r="AF1048" s="1079"/>
      <c r="AG1048" s="1079"/>
      <c r="AH1048" s="1080"/>
    </row>
    <row r="1049" spans="1:35" hidden="1">
      <c r="A1049" s="1081"/>
      <c r="B1049" s="1082"/>
      <c r="C1049" s="1082"/>
      <c r="D1049" s="1082"/>
      <c r="E1049" s="1082"/>
      <c r="F1049" s="1082"/>
      <c r="G1049" s="1082"/>
      <c r="H1049" s="1082"/>
      <c r="I1049" s="1082"/>
      <c r="J1049" s="1083"/>
      <c r="K1049" s="1081"/>
      <c r="L1049" s="1082"/>
      <c r="M1049" s="1082"/>
      <c r="N1049" s="1083"/>
      <c r="O1049" s="1081"/>
      <c r="P1049" s="1082"/>
      <c r="Q1049" s="1082"/>
      <c r="R1049" s="1083"/>
      <c r="S1049" s="1081"/>
      <c r="T1049" s="1082"/>
      <c r="U1049" s="1082"/>
      <c r="V1049" s="1083"/>
      <c r="W1049" s="1081"/>
      <c r="X1049" s="1082"/>
      <c r="Y1049" s="1082"/>
      <c r="Z1049" s="1083"/>
      <c r="AA1049" s="1081"/>
      <c r="AB1049" s="1082"/>
      <c r="AC1049" s="1082"/>
      <c r="AD1049" s="1083"/>
      <c r="AE1049" s="1081"/>
      <c r="AF1049" s="1082"/>
      <c r="AG1049" s="1082"/>
      <c r="AH1049" s="1083"/>
    </row>
    <row r="1050" spans="1:35" hidden="1">
      <c r="A1050" s="1064" t="s">
        <v>1027</v>
      </c>
      <c r="B1050" s="1065"/>
      <c r="C1050" s="1065"/>
      <c r="D1050" s="1065"/>
      <c r="E1050" s="1065"/>
      <c r="F1050" s="1065"/>
      <c r="G1050" s="1065"/>
      <c r="H1050" s="1065"/>
      <c r="I1050" s="1065"/>
      <c r="J1050" s="1066"/>
      <c r="K1050" s="1067"/>
      <c r="L1050" s="1068"/>
      <c r="M1050" s="1068"/>
      <c r="N1050" s="1069"/>
      <c r="O1050" s="1067"/>
      <c r="P1050" s="1068"/>
      <c r="Q1050" s="1068"/>
      <c r="R1050" s="1069"/>
      <c r="S1050" s="1067"/>
      <c r="T1050" s="1068"/>
      <c r="U1050" s="1068"/>
      <c r="V1050" s="1069"/>
      <c r="W1050" s="1067"/>
      <c r="X1050" s="1068"/>
      <c r="Y1050" s="1068"/>
      <c r="Z1050" s="1069"/>
      <c r="AA1050" s="1067"/>
      <c r="AB1050" s="1068"/>
      <c r="AC1050" s="1068"/>
      <c r="AD1050" s="1069"/>
      <c r="AE1050" s="1067"/>
      <c r="AF1050" s="1068"/>
      <c r="AG1050" s="1068"/>
      <c r="AH1050" s="1069"/>
    </row>
    <row r="1051" spans="1:35" hidden="1">
      <c r="A1051" s="1064" t="s">
        <v>1194</v>
      </c>
      <c r="B1051" s="1065"/>
      <c r="C1051" s="1065"/>
      <c r="D1051" s="1065"/>
      <c r="E1051" s="1065"/>
      <c r="F1051" s="1065"/>
      <c r="G1051" s="1065"/>
      <c r="H1051" s="1065"/>
      <c r="I1051" s="1065"/>
      <c r="J1051" s="1066"/>
      <c r="K1051" s="1067"/>
      <c r="L1051" s="1068"/>
      <c r="M1051" s="1068"/>
      <c r="N1051" s="1069"/>
      <c r="O1051" s="1067"/>
      <c r="P1051" s="1068"/>
      <c r="Q1051" s="1068"/>
      <c r="R1051" s="1069"/>
      <c r="S1051" s="1067"/>
      <c r="T1051" s="1068"/>
      <c r="U1051" s="1068"/>
      <c r="V1051" s="1069"/>
      <c r="W1051" s="1067"/>
      <c r="X1051" s="1068"/>
      <c r="Y1051" s="1068"/>
      <c r="Z1051" s="1069"/>
      <c r="AA1051" s="1067"/>
      <c r="AB1051" s="1068"/>
      <c r="AC1051" s="1068"/>
      <c r="AD1051" s="1069"/>
      <c r="AE1051" s="1067"/>
      <c r="AF1051" s="1068"/>
      <c r="AG1051" s="1068"/>
      <c r="AH1051" s="1069"/>
    </row>
    <row r="1052" spans="1:35" hidden="1">
      <c r="A1052" s="1075" t="s">
        <v>835</v>
      </c>
      <c r="B1052" s="1076"/>
      <c r="C1052" s="1076"/>
      <c r="D1052" s="1076"/>
      <c r="E1052" s="1076"/>
      <c r="F1052" s="1076"/>
      <c r="G1052" s="1076"/>
      <c r="H1052" s="1076"/>
      <c r="I1052" s="1076"/>
      <c r="J1052" s="1077"/>
      <c r="K1052" s="1067">
        <f>SUM(K1050:N1051)</f>
        <v>0</v>
      </c>
      <c r="L1052" s="1068"/>
      <c r="M1052" s="1068"/>
      <c r="N1052" s="1069"/>
      <c r="O1052" s="1067">
        <f>SUM(O1050:R1051)</f>
        <v>0</v>
      </c>
      <c r="P1052" s="1068"/>
      <c r="Q1052" s="1068"/>
      <c r="R1052" s="1069"/>
      <c r="S1052" s="1067">
        <f>SUM(S1050:V1051)</f>
        <v>0</v>
      </c>
      <c r="T1052" s="1068"/>
      <c r="U1052" s="1068"/>
      <c r="V1052" s="1069"/>
      <c r="W1052" s="1067">
        <f>SUM(W1050:Z1051)</f>
        <v>0</v>
      </c>
      <c r="X1052" s="1068"/>
      <c r="Y1052" s="1068"/>
      <c r="Z1052" s="1069"/>
      <c r="AA1052" s="1067">
        <f>SUM(AA1050:AD1051)</f>
        <v>0</v>
      </c>
      <c r="AB1052" s="1068"/>
      <c r="AC1052" s="1068"/>
      <c r="AD1052" s="1069"/>
      <c r="AE1052" s="1067">
        <f>SUM(AE1050:AH1051)</f>
        <v>0</v>
      </c>
      <c r="AF1052" s="1068"/>
      <c r="AG1052" s="1068"/>
      <c r="AH1052" s="1069"/>
    </row>
    <row r="1053" spans="1:35" hidden="1">
      <c r="A1053" s="363"/>
      <c r="B1053" s="363"/>
      <c r="C1053" s="363"/>
      <c r="D1053" s="363"/>
      <c r="E1053" s="363"/>
      <c r="F1053" s="363"/>
      <c r="G1053" s="363"/>
      <c r="H1053" s="363"/>
      <c r="I1053" s="363"/>
      <c r="J1053" s="363"/>
      <c r="K1053" s="364"/>
      <c r="L1053" s="364"/>
      <c r="M1053" s="364"/>
      <c r="N1053" s="364"/>
      <c r="O1053" s="364"/>
      <c r="P1053" s="364"/>
      <c r="Q1053" s="364"/>
      <c r="R1053" s="364"/>
      <c r="S1053" s="364"/>
      <c r="T1053" s="364"/>
      <c r="U1053" s="364"/>
      <c r="V1053" s="364"/>
      <c r="W1053" s="364"/>
      <c r="X1053" s="364"/>
      <c r="Y1053" s="364"/>
      <c r="Z1053" s="364"/>
      <c r="AA1053" s="364"/>
      <c r="AB1053" s="364"/>
      <c r="AC1053" s="364"/>
      <c r="AD1053" s="364"/>
      <c r="AE1053" s="364"/>
      <c r="AF1053" s="364"/>
      <c r="AG1053" s="364"/>
      <c r="AH1053" s="364"/>
    </row>
    <row r="1054" spans="1:35" hidden="1">
      <c r="A1054" s="1070" t="s">
        <v>1195</v>
      </c>
      <c r="B1054" s="1070"/>
      <c r="C1054" s="1070"/>
      <c r="D1054" s="1070"/>
      <c r="E1054" s="1070"/>
      <c r="F1054" s="1070"/>
      <c r="G1054" s="1070"/>
      <c r="H1054" s="1070"/>
      <c r="I1054" s="1070"/>
      <c r="J1054" s="1070"/>
      <c r="K1054" s="1070"/>
      <c r="L1054" s="1070"/>
      <c r="M1054" s="1070"/>
      <c r="N1054" s="1070"/>
      <c r="O1054" s="1070"/>
      <c r="P1054" s="1070"/>
      <c r="Q1054" s="1070"/>
      <c r="R1054" s="1070"/>
      <c r="S1054" s="1070"/>
      <c r="T1054" s="1070"/>
      <c r="U1054" s="1070"/>
      <c r="V1054" s="1070"/>
      <c r="W1054" s="1070"/>
      <c r="X1054" s="1070"/>
      <c r="Y1054" s="1070"/>
      <c r="Z1054" s="1070"/>
      <c r="AA1054" s="1070"/>
      <c r="AB1054" s="1070"/>
      <c r="AC1054" s="1070"/>
      <c r="AD1054" s="1070"/>
      <c r="AE1054" s="1070"/>
      <c r="AF1054" s="1070"/>
      <c r="AG1054" s="1070"/>
      <c r="AH1054" s="1070"/>
    </row>
    <row r="1055" spans="1:35" hidden="1">
      <c r="A1055" s="365"/>
      <c r="B1055" s="365"/>
      <c r="C1055" s="365"/>
      <c r="D1055" s="365"/>
      <c r="E1055" s="365"/>
      <c r="F1055" s="365"/>
      <c r="G1055" s="365"/>
      <c r="H1055" s="365"/>
      <c r="I1055" s="365"/>
      <c r="J1055" s="365"/>
      <c r="K1055" s="365"/>
      <c r="L1055" s="365"/>
      <c r="M1055" s="365"/>
      <c r="N1055" s="365"/>
      <c r="O1055" s="365"/>
      <c r="P1055" s="365"/>
      <c r="Q1055" s="365"/>
      <c r="R1055" s="365"/>
      <c r="S1055" s="365"/>
      <c r="T1055" s="365"/>
      <c r="U1055" s="365"/>
      <c r="V1055" s="365"/>
      <c r="W1055" s="365"/>
      <c r="X1055" s="365"/>
      <c r="Y1055" s="365"/>
      <c r="Z1055" s="365"/>
      <c r="AA1055" s="365"/>
      <c r="AB1055" s="365"/>
      <c r="AC1055" s="365"/>
      <c r="AD1055" s="365"/>
      <c r="AE1055" s="365"/>
      <c r="AF1055" s="365"/>
      <c r="AG1055" s="365"/>
      <c r="AH1055" s="365"/>
    </row>
    <row r="1056" spans="1:35" hidden="1">
      <c r="A1056" s="1071" t="s">
        <v>1196</v>
      </c>
      <c r="B1056" s="1071"/>
      <c r="C1056" s="1071"/>
      <c r="D1056" s="1071"/>
      <c r="E1056" s="1071"/>
      <c r="F1056" s="1071"/>
      <c r="G1056" s="1071"/>
      <c r="H1056" s="1071"/>
      <c r="I1056" s="1071"/>
      <c r="J1056" s="1071"/>
      <c r="K1056" s="1071"/>
      <c r="L1056" s="1071"/>
      <c r="M1056" s="1071"/>
      <c r="N1056" s="1071"/>
      <c r="O1056" s="1071"/>
      <c r="P1056" s="1071"/>
      <c r="Q1056" s="1071"/>
      <c r="R1056" s="1071"/>
      <c r="S1056" s="1071"/>
      <c r="T1056" s="1071"/>
      <c r="U1056" s="1071"/>
      <c r="V1056" s="1071"/>
      <c r="W1056" s="1071"/>
      <c r="X1056" s="1071"/>
      <c r="Y1056" s="1071"/>
      <c r="Z1056" s="1071"/>
      <c r="AA1056" s="1071"/>
      <c r="AB1056" s="1071"/>
      <c r="AC1056" s="1071"/>
      <c r="AD1056" s="1071"/>
      <c r="AE1056" s="1071"/>
      <c r="AF1056" s="1071"/>
      <c r="AG1056" s="1071"/>
      <c r="AH1056" s="1071"/>
    </row>
    <row r="1057" spans="1:34" hidden="1">
      <c r="A1057" s="345"/>
      <c r="B1057" s="345"/>
      <c r="C1057" s="345"/>
      <c r="D1057" s="345"/>
      <c r="E1057" s="345"/>
      <c r="F1057" s="345"/>
      <c r="G1057" s="345"/>
      <c r="H1057" s="345"/>
      <c r="I1057" s="345"/>
      <c r="J1057" s="345"/>
      <c r="K1057" s="345"/>
      <c r="L1057" s="345"/>
      <c r="M1057" s="345"/>
      <c r="N1057" s="345"/>
      <c r="O1057" s="345"/>
      <c r="P1057" s="345"/>
      <c r="Q1057" s="345"/>
      <c r="R1057" s="345"/>
      <c r="S1057" s="345"/>
      <c r="T1057" s="345"/>
      <c r="U1057" s="345"/>
      <c r="V1057" s="345"/>
      <c r="W1057" s="345"/>
      <c r="X1057" s="345"/>
      <c r="Y1057" s="345"/>
      <c r="Z1057" s="345"/>
      <c r="AA1057" s="345"/>
      <c r="AB1057" s="345"/>
      <c r="AC1057" s="345"/>
      <c r="AD1057" s="345"/>
      <c r="AE1057" s="345"/>
      <c r="AF1057" s="345"/>
      <c r="AG1057" s="345"/>
      <c r="AH1057" s="345"/>
    </row>
    <row r="1058" spans="1:34" hidden="1">
      <c r="A1058" s="1072" t="s">
        <v>1197</v>
      </c>
      <c r="B1058" s="1073"/>
      <c r="C1058" s="1073"/>
      <c r="D1058" s="1073"/>
      <c r="E1058" s="1073"/>
      <c r="F1058" s="1073"/>
      <c r="G1058" s="1073"/>
      <c r="H1058" s="1073"/>
      <c r="I1058" s="1073"/>
      <c r="J1058" s="1073"/>
      <c r="K1058" s="1073"/>
      <c r="L1058" s="1073"/>
      <c r="M1058" s="1073"/>
      <c r="N1058" s="1073"/>
      <c r="O1058" s="1073"/>
      <c r="P1058" s="1073"/>
      <c r="Q1058" s="1073"/>
      <c r="R1058" s="1073"/>
      <c r="S1058" s="1074"/>
      <c r="T1058" s="1064" t="s">
        <v>1198</v>
      </c>
      <c r="U1058" s="1065"/>
      <c r="V1058" s="1065"/>
      <c r="W1058" s="1065"/>
      <c r="X1058" s="1065"/>
      <c r="Y1058" s="1065"/>
      <c r="Z1058" s="1065"/>
      <c r="AA1058" s="1065"/>
      <c r="AB1058" s="1065"/>
      <c r="AC1058" s="1065"/>
      <c r="AD1058" s="1065"/>
      <c r="AE1058" s="1065"/>
      <c r="AF1058" s="1065"/>
      <c r="AG1058" s="1065"/>
      <c r="AH1058" s="1066"/>
    </row>
    <row r="1059" spans="1:34" hidden="1">
      <c r="A1059" s="1061"/>
      <c r="B1059" s="1062"/>
      <c r="C1059" s="1062"/>
      <c r="D1059" s="1062"/>
      <c r="E1059" s="1062"/>
      <c r="F1059" s="1062"/>
      <c r="G1059" s="1062"/>
      <c r="H1059" s="1062"/>
      <c r="I1059" s="1062"/>
      <c r="J1059" s="1062"/>
      <c r="K1059" s="1062"/>
      <c r="L1059" s="1062"/>
      <c r="M1059" s="1062"/>
      <c r="N1059" s="1062"/>
      <c r="O1059" s="1062"/>
      <c r="P1059" s="1062"/>
      <c r="Q1059" s="1062"/>
      <c r="R1059" s="1062"/>
      <c r="S1059" s="1063"/>
      <c r="T1059" s="1064"/>
      <c r="U1059" s="1065"/>
      <c r="V1059" s="1065"/>
      <c r="W1059" s="1065"/>
      <c r="X1059" s="1065"/>
      <c r="Y1059" s="1065"/>
      <c r="Z1059" s="1065"/>
      <c r="AA1059" s="1065"/>
      <c r="AB1059" s="1065"/>
      <c r="AC1059" s="1065"/>
      <c r="AD1059" s="1065"/>
      <c r="AE1059" s="1065"/>
      <c r="AF1059" s="1065"/>
      <c r="AG1059" s="1065"/>
      <c r="AH1059" s="1066"/>
    </row>
    <row r="1060" spans="1:34" hidden="1">
      <c r="A1060" s="1061"/>
      <c r="B1060" s="1062"/>
      <c r="C1060" s="1062"/>
      <c r="D1060" s="1062"/>
      <c r="E1060" s="1062"/>
      <c r="F1060" s="1062"/>
      <c r="G1060" s="1062"/>
      <c r="H1060" s="1062"/>
      <c r="I1060" s="1062"/>
      <c r="J1060" s="1062"/>
      <c r="K1060" s="1062"/>
      <c r="L1060" s="1062"/>
      <c r="M1060" s="1062"/>
      <c r="N1060" s="1062"/>
      <c r="O1060" s="1062"/>
      <c r="P1060" s="1062"/>
      <c r="Q1060" s="1062"/>
      <c r="R1060" s="1062"/>
      <c r="S1060" s="1063"/>
      <c r="T1060" s="1064"/>
      <c r="U1060" s="1065"/>
      <c r="V1060" s="1065"/>
      <c r="W1060" s="1065"/>
      <c r="X1060" s="1065"/>
      <c r="Y1060" s="1065"/>
      <c r="Z1060" s="1065"/>
      <c r="AA1060" s="1065"/>
      <c r="AB1060" s="1065"/>
      <c r="AC1060" s="1065"/>
      <c r="AD1060" s="1065"/>
      <c r="AE1060" s="1065"/>
      <c r="AF1060" s="1065"/>
      <c r="AG1060" s="1065"/>
      <c r="AH1060" s="1066"/>
    </row>
    <row r="1061" spans="1:34" hidden="1">
      <c r="A1061" s="1061"/>
      <c r="B1061" s="1062"/>
      <c r="C1061" s="1062"/>
      <c r="D1061" s="1062"/>
      <c r="E1061" s="1062"/>
      <c r="F1061" s="1062"/>
      <c r="G1061" s="1062"/>
      <c r="H1061" s="1062"/>
      <c r="I1061" s="1062"/>
      <c r="J1061" s="1062"/>
      <c r="K1061" s="1062"/>
      <c r="L1061" s="1062"/>
      <c r="M1061" s="1062"/>
      <c r="N1061" s="1062"/>
      <c r="O1061" s="1062"/>
      <c r="P1061" s="1062"/>
      <c r="Q1061" s="1062"/>
      <c r="R1061" s="1062"/>
      <c r="S1061" s="1063"/>
      <c r="T1061" s="1064"/>
      <c r="U1061" s="1065"/>
      <c r="V1061" s="1065"/>
      <c r="W1061" s="1065"/>
      <c r="X1061" s="1065"/>
      <c r="Y1061" s="1065"/>
      <c r="Z1061" s="1065"/>
      <c r="AA1061" s="1065"/>
      <c r="AB1061" s="1065"/>
      <c r="AC1061" s="1065"/>
      <c r="AD1061" s="1065"/>
      <c r="AE1061" s="1065"/>
      <c r="AF1061" s="1065"/>
      <c r="AG1061" s="1065"/>
      <c r="AH1061" s="1066"/>
    </row>
    <row r="1062" spans="1:34" hidden="1">
      <c r="A1062" s="342"/>
      <c r="B1062" s="342"/>
      <c r="C1062" s="342"/>
      <c r="D1062" s="342"/>
      <c r="E1062" s="342"/>
      <c r="F1062" s="342"/>
      <c r="G1062" s="342"/>
      <c r="H1062" s="342"/>
      <c r="I1062" s="342"/>
      <c r="J1062" s="342"/>
      <c r="K1062" s="342"/>
      <c r="L1062" s="342"/>
      <c r="M1062" s="342"/>
      <c r="N1062" s="342"/>
      <c r="O1062" s="342"/>
      <c r="P1062" s="342"/>
      <c r="Q1062" s="342"/>
      <c r="R1062" s="342"/>
      <c r="S1062" s="342"/>
      <c r="T1062" s="342"/>
      <c r="U1062" s="342"/>
      <c r="V1062" s="342"/>
      <c r="W1062" s="342"/>
      <c r="X1062" s="342"/>
      <c r="Y1062" s="342"/>
      <c r="Z1062" s="342"/>
      <c r="AA1062" s="342"/>
      <c r="AB1062" s="342"/>
      <c r="AC1062" s="342"/>
      <c r="AD1062" s="342"/>
      <c r="AE1062" s="342"/>
      <c r="AF1062" s="342"/>
      <c r="AG1062" s="342"/>
      <c r="AH1062" s="342"/>
    </row>
    <row r="1063" spans="1:34" hidden="1">
      <c r="A1063" s="342"/>
      <c r="B1063" s="342"/>
      <c r="C1063" s="342"/>
      <c r="D1063" s="342"/>
      <c r="E1063" s="342"/>
      <c r="F1063" s="342"/>
      <c r="G1063" s="342"/>
      <c r="H1063" s="342"/>
      <c r="I1063" s="342"/>
      <c r="J1063" s="342"/>
      <c r="K1063" s="342"/>
      <c r="L1063" s="342"/>
      <c r="M1063" s="342"/>
      <c r="N1063" s="342"/>
      <c r="O1063" s="342"/>
      <c r="P1063" s="342"/>
      <c r="Q1063" s="342"/>
      <c r="R1063" s="342"/>
      <c r="S1063" s="342"/>
      <c r="T1063" s="342"/>
      <c r="U1063" s="342"/>
      <c r="V1063" s="342"/>
      <c r="W1063" s="342"/>
      <c r="X1063" s="342"/>
      <c r="Y1063" s="342"/>
      <c r="Z1063" s="342"/>
      <c r="AA1063" s="342"/>
      <c r="AB1063" s="342"/>
      <c r="AC1063" s="342"/>
      <c r="AD1063" s="342"/>
      <c r="AE1063" s="342"/>
      <c r="AF1063" s="342"/>
      <c r="AG1063" s="342"/>
      <c r="AH1063" s="342"/>
    </row>
    <row r="1064" spans="1:34" hidden="1">
      <c r="A1064" s="342" t="s">
        <v>1631</v>
      </c>
      <c r="B1064" s="342"/>
      <c r="C1064" s="342"/>
      <c r="D1064" s="342"/>
      <c r="E1064" s="342"/>
      <c r="F1064" s="342"/>
      <c r="G1064" s="342"/>
      <c r="H1064" s="342"/>
      <c r="I1064" s="342"/>
      <c r="J1064" s="342"/>
      <c r="K1064" s="342"/>
      <c r="L1064" s="342"/>
      <c r="M1064" s="342"/>
      <c r="N1064" s="342"/>
      <c r="O1064" s="342"/>
      <c r="P1064" s="342"/>
      <c r="Q1064" s="342"/>
      <c r="R1064" s="342"/>
      <c r="S1064" s="342"/>
      <c r="T1064" s="342"/>
      <c r="U1064" s="342"/>
      <c r="V1064" s="342"/>
      <c r="W1064" s="342"/>
      <c r="X1064" s="342"/>
      <c r="Y1064" s="342"/>
      <c r="Z1064" s="342"/>
      <c r="AA1064" s="342"/>
      <c r="AB1064" s="342"/>
      <c r="AC1064" s="342"/>
      <c r="AD1064" s="342"/>
      <c r="AE1064" s="342"/>
      <c r="AF1064" s="342"/>
      <c r="AG1064" s="342"/>
      <c r="AH1064" s="342"/>
    </row>
    <row r="1065" spans="1:34">
      <c r="A1065" s="240"/>
      <c r="B1065" s="240"/>
      <c r="C1065" s="240"/>
      <c r="D1065" s="240"/>
      <c r="E1065" s="240"/>
      <c r="F1065" s="240"/>
      <c r="G1065" s="240"/>
      <c r="H1065" s="240"/>
      <c r="I1065" s="240"/>
      <c r="J1065" s="240"/>
      <c r="K1065" s="240"/>
      <c r="L1065" s="240"/>
      <c r="M1065" s="240"/>
      <c r="N1065" s="240"/>
      <c r="O1065" s="240"/>
      <c r="P1065" s="240"/>
      <c r="Q1065" s="240"/>
      <c r="R1065" s="240"/>
      <c r="S1065" s="240"/>
      <c r="T1065" s="240"/>
      <c r="U1065" s="240"/>
      <c r="V1065" s="240"/>
      <c r="W1065" s="240"/>
      <c r="X1065" s="240"/>
      <c r="Y1065" s="240"/>
      <c r="Z1065" s="240"/>
      <c r="AA1065" s="240"/>
      <c r="AB1065" s="240"/>
      <c r="AC1065" s="240"/>
      <c r="AD1065" s="240"/>
      <c r="AE1065" s="240"/>
      <c r="AF1065" s="240"/>
      <c r="AG1065" s="240"/>
      <c r="AH1065" s="240"/>
    </row>
    <row r="1066" spans="1:34">
      <c r="A1066" s="241" t="s">
        <v>1140</v>
      </c>
      <c r="B1066" s="241"/>
      <c r="C1066" s="241"/>
      <c r="D1066" s="241" t="s">
        <v>1200</v>
      </c>
      <c r="E1066" s="241"/>
      <c r="F1066" s="241"/>
      <c r="G1066" s="241"/>
      <c r="H1066" s="241"/>
      <c r="I1066" s="241"/>
      <c r="J1066" s="241"/>
      <c r="K1066" s="241"/>
      <c r="L1066" s="241"/>
      <c r="M1066" s="241"/>
      <c r="N1066" s="241"/>
      <c r="O1066" s="241"/>
      <c r="P1066" s="241"/>
      <c r="Q1066" s="241"/>
      <c r="R1066" s="241"/>
      <c r="S1066" s="241"/>
      <c r="T1066" s="241"/>
      <c r="U1066" s="241"/>
      <c r="V1066" s="241"/>
      <c r="W1066" s="241"/>
      <c r="X1066" s="241"/>
      <c r="Y1066" s="241"/>
      <c r="Z1066" s="241"/>
      <c r="AA1066" s="240"/>
      <c r="AB1066" s="240"/>
      <c r="AC1066" s="240"/>
      <c r="AD1066" s="240"/>
      <c r="AE1066" s="240"/>
      <c r="AF1066" s="240"/>
      <c r="AG1066" s="240"/>
      <c r="AH1066" s="240"/>
    </row>
    <row r="1067" spans="1:34">
      <c r="A1067" s="241"/>
      <c r="B1067" s="241"/>
      <c r="C1067" s="241"/>
      <c r="D1067" s="241"/>
      <c r="E1067" s="241"/>
      <c r="F1067" s="241"/>
      <c r="G1067" s="241"/>
      <c r="H1067" s="241"/>
      <c r="I1067" s="241"/>
      <c r="J1067" s="241"/>
      <c r="K1067" s="241"/>
      <c r="L1067" s="241"/>
      <c r="M1067" s="241"/>
      <c r="N1067" s="241"/>
      <c r="O1067" s="241"/>
      <c r="P1067" s="241"/>
      <c r="Q1067" s="241"/>
      <c r="R1067" s="241"/>
      <c r="S1067" s="241"/>
      <c r="T1067" s="241"/>
      <c r="U1067" s="241"/>
      <c r="V1067" s="241"/>
      <c r="W1067" s="241"/>
      <c r="X1067" s="241"/>
      <c r="Y1067" s="241"/>
      <c r="Z1067" s="241"/>
      <c r="AA1067" s="240"/>
      <c r="AB1067" s="240"/>
      <c r="AC1067" s="240"/>
      <c r="AD1067" s="240"/>
      <c r="AE1067" s="240"/>
      <c r="AF1067" s="240"/>
      <c r="AG1067" s="240"/>
      <c r="AH1067" s="240"/>
    </row>
    <row r="1068" spans="1:34" hidden="1">
      <c r="A1068" s="886" t="s">
        <v>1201</v>
      </c>
      <c r="B1068" s="886"/>
      <c r="C1068" s="886"/>
      <c r="D1068" s="886"/>
      <c r="E1068" s="886"/>
      <c r="F1068" s="886"/>
      <c r="G1068" s="886"/>
      <c r="H1068" s="886"/>
      <c r="I1068" s="886"/>
      <c r="J1068" s="886"/>
      <c r="K1068" s="886"/>
      <c r="L1068" s="886"/>
      <c r="M1068" s="886"/>
      <c r="N1068" s="886"/>
      <c r="O1068" s="886"/>
      <c r="P1068" s="886"/>
      <c r="Q1068" s="886"/>
      <c r="R1068" s="886"/>
      <c r="S1068" s="886"/>
      <c r="T1068" s="886"/>
      <c r="U1068" s="886"/>
      <c r="V1068" s="886"/>
      <c r="W1068" s="886"/>
      <c r="X1068" s="886"/>
      <c r="Y1068" s="886"/>
      <c r="Z1068" s="886"/>
      <c r="AA1068" s="886"/>
      <c r="AB1068" s="886"/>
      <c r="AC1068" s="886"/>
      <c r="AD1068" s="886"/>
      <c r="AE1068" s="886"/>
      <c r="AF1068" s="886"/>
      <c r="AG1068" s="886"/>
      <c r="AH1068" s="886"/>
    </row>
    <row r="1069" spans="1:34" hidden="1">
      <c r="A1069" s="282"/>
      <c r="B1069" s="282"/>
      <c r="C1069" s="282"/>
      <c r="D1069" s="282"/>
      <c r="E1069" s="282"/>
      <c r="F1069" s="282"/>
      <c r="G1069" s="282"/>
      <c r="H1069" s="282"/>
      <c r="I1069" s="282"/>
      <c r="J1069" s="282"/>
      <c r="K1069" s="282"/>
      <c r="L1069" s="282"/>
      <c r="M1069" s="282"/>
      <c r="N1069" s="282"/>
      <c r="O1069" s="282"/>
      <c r="P1069" s="282"/>
      <c r="Q1069" s="282"/>
      <c r="R1069" s="282"/>
      <c r="S1069" s="282"/>
      <c r="T1069" s="282"/>
      <c r="U1069" s="282"/>
      <c r="V1069" s="282"/>
      <c r="W1069" s="282"/>
      <c r="X1069" s="282"/>
      <c r="Y1069" s="282"/>
      <c r="Z1069" s="282"/>
      <c r="AA1069" s="282"/>
      <c r="AB1069" s="282"/>
      <c r="AC1069" s="282"/>
      <c r="AD1069" s="282"/>
      <c r="AE1069" s="282"/>
      <c r="AF1069" s="282"/>
      <c r="AG1069" s="282"/>
      <c r="AH1069" s="282"/>
    </row>
    <row r="1070" spans="1:34" hidden="1">
      <c r="A1070" s="970" t="s">
        <v>1202</v>
      </c>
      <c r="B1070" s="970"/>
      <c r="C1070" s="970"/>
      <c r="D1070" s="970"/>
      <c r="E1070" s="970"/>
      <c r="F1070" s="970"/>
      <c r="G1070" s="970"/>
      <c r="H1070" s="970"/>
      <c r="I1070" s="970"/>
      <c r="J1070" s="970"/>
      <c r="K1070" s="970"/>
      <c r="L1070" s="970"/>
      <c r="M1070" s="970"/>
      <c r="N1070" s="970"/>
      <c r="O1070" s="970"/>
      <c r="P1070" s="970"/>
      <c r="Q1070" s="970"/>
      <c r="R1070" s="970"/>
      <c r="S1070" s="970"/>
      <c r="T1070" s="970"/>
      <c r="U1070" s="970"/>
      <c r="V1070" s="970"/>
      <c r="W1070" s="970"/>
      <c r="X1070" s="970"/>
      <c r="Y1070" s="970"/>
      <c r="Z1070" s="970"/>
      <c r="AA1070" s="970"/>
      <c r="AB1070" s="970"/>
      <c r="AC1070" s="970"/>
      <c r="AD1070" s="970"/>
      <c r="AE1070" s="970"/>
      <c r="AF1070" s="970"/>
      <c r="AG1070" s="970"/>
      <c r="AH1070" s="970"/>
    </row>
    <row r="1071" spans="1:34" hidden="1">
      <c r="A1071" s="240"/>
      <c r="B1071" s="240"/>
      <c r="C1071" s="240"/>
      <c r="D1071" s="240"/>
      <c r="E1071" s="240"/>
      <c r="F1071" s="240"/>
      <c r="G1071" s="240"/>
      <c r="H1071" s="240"/>
      <c r="I1071" s="240"/>
      <c r="J1071" s="240"/>
      <c r="K1071" s="240"/>
      <c r="L1071" s="240"/>
      <c r="M1071" s="240"/>
      <c r="N1071" s="240"/>
      <c r="O1071" s="240"/>
      <c r="P1071" s="240"/>
      <c r="Q1071" s="240"/>
      <c r="R1071" s="240"/>
      <c r="S1071" s="240"/>
      <c r="T1071" s="240"/>
      <c r="U1071" s="240"/>
      <c r="V1071" s="240"/>
      <c r="W1071" s="240"/>
      <c r="X1071" s="240"/>
      <c r="Y1071" s="240"/>
      <c r="Z1071" s="240"/>
      <c r="AA1071" s="240"/>
      <c r="AB1071" s="240"/>
      <c r="AC1071" s="240"/>
      <c r="AD1071" s="240"/>
      <c r="AE1071" s="240"/>
      <c r="AF1071" s="240"/>
      <c r="AG1071" s="240"/>
      <c r="AH1071" s="240"/>
    </row>
    <row r="1072" spans="1:34" hidden="1">
      <c r="A1072" s="970" t="s">
        <v>1203</v>
      </c>
      <c r="B1072" s="970"/>
      <c r="C1072" s="970"/>
      <c r="D1072" s="970"/>
      <c r="E1072" s="970"/>
      <c r="F1072" s="970"/>
      <c r="G1072" s="970"/>
      <c r="H1072" s="970"/>
      <c r="I1072" s="970"/>
      <c r="J1072" s="970"/>
      <c r="K1072" s="970"/>
      <c r="L1072" s="970"/>
      <c r="M1072" s="970"/>
      <c r="N1072" s="970"/>
      <c r="O1072" s="970"/>
      <c r="P1072" s="970"/>
      <c r="Q1072" s="970"/>
      <c r="R1072" s="970"/>
      <c r="S1072" s="970"/>
      <c r="T1072" s="970"/>
      <c r="U1072" s="970"/>
      <c r="V1072" s="970"/>
      <c r="W1072" s="970"/>
      <c r="X1072" s="970"/>
      <c r="Y1072" s="970"/>
      <c r="Z1072" s="970"/>
      <c r="AA1072" s="970"/>
      <c r="AB1072" s="970"/>
      <c r="AC1072" s="970"/>
      <c r="AD1072" s="970"/>
      <c r="AE1072" s="970"/>
      <c r="AF1072" s="970"/>
      <c r="AG1072" s="970"/>
      <c r="AH1072" s="970"/>
    </row>
    <row r="1073" spans="1:34" hidden="1">
      <c r="A1073" s="240"/>
      <c r="B1073" s="240"/>
      <c r="C1073" s="240"/>
      <c r="D1073" s="240"/>
      <c r="E1073" s="240"/>
      <c r="F1073" s="240"/>
      <c r="G1073" s="240"/>
      <c r="H1073" s="240"/>
      <c r="I1073" s="240"/>
      <c r="J1073" s="240"/>
      <c r="K1073" s="240"/>
      <c r="L1073" s="240"/>
      <c r="M1073" s="240"/>
      <c r="N1073" s="240"/>
      <c r="O1073" s="240"/>
      <c r="P1073" s="240"/>
      <c r="Q1073" s="240"/>
      <c r="R1073" s="240"/>
      <c r="S1073" s="240"/>
      <c r="T1073" s="240"/>
      <c r="U1073" s="240"/>
      <c r="V1073" s="240"/>
      <c r="W1073" s="240"/>
      <c r="X1073" s="240"/>
      <c r="Y1073" s="240"/>
      <c r="Z1073" s="240"/>
      <c r="AA1073" s="240"/>
      <c r="AB1073" s="240"/>
      <c r="AC1073" s="240"/>
      <c r="AD1073" s="240"/>
      <c r="AE1073" s="240"/>
      <c r="AF1073" s="240"/>
      <c r="AG1073" s="240"/>
      <c r="AH1073" s="240"/>
    </row>
    <row r="1074" spans="1:34" hidden="1">
      <c r="A1074" s="970" t="s">
        <v>1204</v>
      </c>
      <c r="B1074" s="970"/>
      <c r="C1074" s="970"/>
      <c r="D1074" s="970"/>
      <c r="E1074" s="970"/>
      <c r="F1074" s="970"/>
      <c r="G1074" s="970"/>
      <c r="H1074" s="970"/>
      <c r="I1074" s="970"/>
      <c r="J1074" s="970"/>
      <c r="K1074" s="970"/>
      <c r="L1074" s="970"/>
      <c r="M1074" s="970"/>
      <c r="N1074" s="970"/>
      <c r="O1074" s="970"/>
      <c r="P1074" s="970"/>
      <c r="Q1074" s="970"/>
      <c r="R1074" s="970"/>
      <c r="S1074" s="970"/>
      <c r="T1074" s="970"/>
      <c r="U1074" s="970"/>
      <c r="V1074" s="970"/>
      <c r="W1074" s="970"/>
      <c r="X1074" s="970"/>
      <c r="Y1074" s="970"/>
      <c r="Z1074" s="970"/>
      <c r="AA1074" s="970"/>
      <c r="AB1074" s="970"/>
      <c r="AC1074" s="970"/>
      <c r="AD1074" s="970"/>
      <c r="AE1074" s="970"/>
      <c r="AF1074" s="970"/>
      <c r="AG1074" s="970"/>
      <c r="AH1074" s="970"/>
    </row>
    <row r="1075" spans="1:34" hidden="1">
      <c r="A1075" s="970"/>
      <c r="B1075" s="970"/>
      <c r="C1075" s="970"/>
      <c r="D1075" s="970"/>
      <c r="E1075" s="970"/>
      <c r="F1075" s="970"/>
      <c r="G1075" s="970"/>
      <c r="H1075" s="970"/>
      <c r="I1075" s="970"/>
      <c r="J1075" s="970"/>
      <c r="K1075" s="970"/>
      <c r="L1075" s="970"/>
      <c r="M1075" s="970"/>
      <c r="N1075" s="970"/>
      <c r="O1075" s="970"/>
      <c r="P1075" s="970"/>
      <c r="Q1075" s="970"/>
      <c r="R1075" s="970"/>
      <c r="S1075" s="970"/>
      <c r="T1075" s="970"/>
      <c r="U1075" s="970"/>
      <c r="V1075" s="970"/>
      <c r="W1075" s="970"/>
      <c r="X1075" s="970"/>
      <c r="Y1075" s="970"/>
      <c r="Z1075" s="970"/>
      <c r="AA1075" s="970"/>
      <c r="AB1075" s="970"/>
      <c r="AC1075" s="970"/>
      <c r="AD1075" s="970"/>
      <c r="AE1075" s="970"/>
      <c r="AF1075" s="970"/>
      <c r="AG1075" s="970"/>
      <c r="AH1075" s="970"/>
    </row>
    <row r="1076" spans="1:34" hidden="1">
      <c r="A1076" s="240"/>
      <c r="B1076" s="240"/>
      <c r="C1076" s="240"/>
      <c r="D1076" s="240"/>
      <c r="E1076" s="240"/>
      <c r="F1076" s="240"/>
      <c r="G1076" s="240"/>
      <c r="H1076" s="240"/>
      <c r="I1076" s="240"/>
      <c r="J1076" s="240"/>
      <c r="K1076" s="240"/>
      <c r="L1076" s="240"/>
      <c r="M1076" s="240"/>
      <c r="N1076" s="240"/>
      <c r="O1076" s="240"/>
      <c r="P1076" s="240"/>
      <c r="Q1076" s="240"/>
      <c r="R1076" s="240"/>
      <c r="S1076" s="240"/>
      <c r="T1076" s="240"/>
      <c r="U1076" s="240"/>
      <c r="V1076" s="240"/>
      <c r="W1076" s="240"/>
      <c r="X1076" s="240"/>
      <c r="Y1076" s="240"/>
      <c r="Z1076" s="240"/>
      <c r="AA1076" s="240"/>
      <c r="AB1076" s="240"/>
      <c r="AC1076" s="240"/>
      <c r="AD1076" s="240"/>
      <c r="AE1076" s="240"/>
      <c r="AF1076" s="240"/>
      <c r="AG1076" s="240"/>
      <c r="AH1076" s="240"/>
    </row>
    <row r="1077" spans="1:34" hidden="1">
      <c r="A1077" s="970" t="s">
        <v>1205</v>
      </c>
      <c r="B1077" s="970"/>
      <c r="C1077" s="970"/>
      <c r="D1077" s="970"/>
      <c r="E1077" s="970"/>
      <c r="F1077" s="970"/>
      <c r="G1077" s="970"/>
      <c r="H1077" s="970"/>
      <c r="I1077" s="970"/>
      <c r="J1077" s="970"/>
      <c r="K1077" s="970"/>
      <c r="L1077" s="970"/>
      <c r="M1077" s="970"/>
      <c r="N1077" s="970"/>
      <c r="O1077" s="970"/>
      <c r="P1077" s="970"/>
      <c r="Q1077" s="970"/>
      <c r="R1077" s="970"/>
      <c r="S1077" s="970"/>
      <c r="T1077" s="970"/>
      <c r="U1077" s="970"/>
      <c r="V1077" s="970"/>
      <c r="W1077" s="970"/>
      <c r="X1077" s="970"/>
      <c r="Y1077" s="970"/>
      <c r="Z1077" s="970"/>
      <c r="AA1077" s="970"/>
      <c r="AB1077" s="970"/>
      <c r="AC1077" s="970"/>
      <c r="AD1077" s="970"/>
      <c r="AE1077" s="970"/>
      <c r="AF1077" s="970"/>
      <c r="AG1077" s="970"/>
      <c r="AH1077" s="970"/>
    </row>
    <row r="1078" spans="1:34" hidden="1">
      <c r="A1078" s="970"/>
      <c r="B1078" s="970"/>
      <c r="C1078" s="970"/>
      <c r="D1078" s="970"/>
      <c r="E1078" s="970"/>
      <c r="F1078" s="970"/>
      <c r="G1078" s="970"/>
      <c r="H1078" s="970"/>
      <c r="I1078" s="970"/>
      <c r="J1078" s="970"/>
      <c r="K1078" s="970"/>
      <c r="L1078" s="970"/>
      <c r="M1078" s="970"/>
      <c r="N1078" s="970"/>
      <c r="O1078" s="970"/>
      <c r="P1078" s="970"/>
      <c r="Q1078" s="970"/>
      <c r="R1078" s="970"/>
      <c r="S1078" s="970"/>
      <c r="T1078" s="970"/>
      <c r="U1078" s="970"/>
      <c r="V1078" s="970"/>
      <c r="W1078" s="970"/>
      <c r="X1078" s="970"/>
      <c r="Y1078" s="970"/>
      <c r="Z1078" s="970"/>
      <c r="AA1078" s="970"/>
      <c r="AB1078" s="970"/>
      <c r="AC1078" s="970"/>
      <c r="AD1078" s="970"/>
      <c r="AE1078" s="970"/>
      <c r="AF1078" s="970"/>
      <c r="AG1078" s="970"/>
      <c r="AH1078" s="970"/>
    </row>
    <row r="1079" spans="1:34" hidden="1">
      <c r="A1079" s="240"/>
      <c r="B1079" s="240"/>
      <c r="C1079" s="240"/>
      <c r="D1079" s="240"/>
      <c r="E1079" s="240"/>
      <c r="F1079" s="240"/>
      <c r="G1079" s="240"/>
      <c r="H1079" s="240"/>
      <c r="I1079" s="240"/>
      <c r="J1079" s="240"/>
      <c r="K1079" s="240"/>
      <c r="L1079" s="240"/>
      <c r="M1079" s="240"/>
      <c r="N1079" s="240"/>
      <c r="O1079" s="240"/>
      <c r="P1079" s="240"/>
      <c r="Q1079" s="240"/>
      <c r="R1079" s="240"/>
      <c r="S1079" s="240"/>
      <c r="T1079" s="240"/>
      <c r="U1079" s="240"/>
      <c r="V1079" s="240"/>
      <c r="W1079" s="240"/>
      <c r="X1079" s="240"/>
      <c r="Y1079" s="240"/>
      <c r="Z1079" s="240"/>
      <c r="AA1079" s="240"/>
      <c r="AB1079" s="240"/>
      <c r="AC1079" s="240"/>
      <c r="AD1079" s="240"/>
      <c r="AE1079" s="240"/>
      <c r="AF1079" s="240"/>
      <c r="AG1079" s="240"/>
      <c r="AH1079" s="240"/>
    </row>
    <row r="1080" spans="1:34" hidden="1">
      <c r="A1080" s="970" t="s">
        <v>1206</v>
      </c>
      <c r="B1080" s="970"/>
      <c r="C1080" s="970"/>
      <c r="D1080" s="970"/>
      <c r="E1080" s="970"/>
      <c r="F1080" s="970"/>
      <c r="G1080" s="970"/>
      <c r="H1080" s="970"/>
      <c r="I1080" s="970"/>
      <c r="J1080" s="970"/>
      <c r="K1080" s="970"/>
      <c r="L1080" s="970"/>
      <c r="M1080" s="970"/>
      <c r="N1080" s="970"/>
      <c r="O1080" s="970"/>
      <c r="P1080" s="970"/>
      <c r="Q1080" s="970"/>
      <c r="R1080" s="970"/>
      <c r="S1080" s="970"/>
      <c r="T1080" s="970"/>
      <c r="U1080" s="970"/>
      <c r="V1080" s="970"/>
      <c r="W1080" s="970"/>
      <c r="X1080" s="970"/>
      <c r="Y1080" s="970"/>
      <c r="Z1080" s="970"/>
      <c r="AA1080" s="970"/>
      <c r="AB1080" s="970"/>
      <c r="AC1080" s="970"/>
      <c r="AD1080" s="970"/>
      <c r="AE1080" s="970"/>
      <c r="AF1080" s="970"/>
      <c r="AG1080" s="970"/>
      <c r="AH1080" s="970"/>
    </row>
    <row r="1081" spans="1:34" hidden="1">
      <c r="A1081" s="240"/>
      <c r="B1081" s="240"/>
      <c r="C1081" s="240"/>
      <c r="D1081" s="240"/>
      <c r="E1081" s="240"/>
      <c r="F1081" s="240"/>
      <c r="G1081" s="240"/>
      <c r="H1081" s="240"/>
      <c r="I1081" s="240"/>
      <c r="J1081" s="240"/>
      <c r="K1081" s="240"/>
      <c r="L1081" s="240"/>
      <c r="M1081" s="240"/>
      <c r="N1081" s="240"/>
      <c r="O1081" s="240"/>
      <c r="P1081" s="240"/>
      <c r="Q1081" s="240"/>
      <c r="R1081" s="240"/>
      <c r="S1081" s="240"/>
      <c r="T1081" s="240"/>
      <c r="U1081" s="240"/>
      <c r="V1081" s="240"/>
      <c r="W1081" s="240"/>
      <c r="X1081" s="240"/>
      <c r="Y1081" s="240"/>
      <c r="Z1081" s="240"/>
      <c r="AA1081" s="240"/>
      <c r="AB1081" s="240"/>
      <c r="AC1081" s="240"/>
      <c r="AD1081" s="240"/>
      <c r="AE1081" s="240"/>
      <c r="AF1081" s="240"/>
      <c r="AG1081" s="240"/>
      <c r="AH1081" s="240"/>
    </row>
    <row r="1082" spans="1:34" hidden="1">
      <c r="A1082" s="1006" t="s">
        <v>1207</v>
      </c>
      <c r="B1082" s="1006"/>
      <c r="C1082" s="1006"/>
      <c r="D1082" s="1006"/>
      <c r="E1082" s="1006"/>
      <c r="F1082" s="1006"/>
      <c r="G1082" s="1006"/>
      <c r="H1082" s="1006"/>
      <c r="I1082" s="1006"/>
      <c r="J1082" s="1006"/>
      <c r="K1082" s="1006"/>
      <c r="L1082" s="1006"/>
      <c r="M1082" s="1006"/>
      <c r="N1082" s="1006"/>
      <c r="O1082" s="1006"/>
      <c r="P1082" s="1006"/>
      <c r="Q1082" s="1006"/>
      <c r="R1082" s="1006"/>
      <c r="S1082" s="1006"/>
      <c r="T1082" s="1006"/>
      <c r="U1082" s="1006"/>
      <c r="V1082" s="1006"/>
      <c r="W1082" s="1006"/>
      <c r="X1082" s="1006"/>
      <c r="Y1082" s="1006"/>
      <c r="Z1082" s="1006"/>
      <c r="AA1082" s="1006"/>
      <c r="AB1082" s="1006"/>
      <c r="AC1082" s="1006"/>
      <c r="AD1082" s="1006"/>
      <c r="AE1082" s="1006"/>
      <c r="AF1082" s="1006"/>
      <c r="AG1082" s="1006"/>
      <c r="AH1082" s="1006"/>
    </row>
    <row r="1083" spans="1:34" hidden="1">
      <c r="A1083" s="240"/>
      <c r="B1083" s="240"/>
      <c r="C1083" s="240"/>
      <c r="D1083" s="240"/>
      <c r="E1083" s="240"/>
      <c r="F1083" s="240"/>
      <c r="G1083" s="240"/>
      <c r="H1083" s="240"/>
      <c r="I1083" s="240"/>
      <c r="J1083" s="240"/>
      <c r="K1083" s="240"/>
      <c r="L1083" s="240"/>
      <c r="M1083" s="240"/>
      <c r="N1083" s="240"/>
      <c r="O1083" s="240"/>
      <c r="P1083" s="240"/>
      <c r="Q1083" s="240"/>
      <c r="R1083" s="240"/>
      <c r="S1083" s="240"/>
      <c r="T1083" s="240"/>
      <c r="U1083" s="240"/>
      <c r="V1083" s="240"/>
      <c r="W1083" s="240"/>
      <c r="X1083" s="240"/>
      <c r="Y1083" s="240"/>
      <c r="Z1083" s="240"/>
      <c r="AA1083" s="240"/>
      <c r="AB1083" s="240"/>
      <c r="AC1083" s="240"/>
      <c r="AD1083" s="240"/>
      <c r="AE1083" s="240"/>
      <c r="AF1083" s="240"/>
      <c r="AG1083" s="240"/>
      <c r="AH1083" s="240"/>
    </row>
    <row r="1084" spans="1:34" hidden="1">
      <c r="A1084" s="970" t="s">
        <v>1208</v>
      </c>
      <c r="B1084" s="970"/>
      <c r="C1084" s="970"/>
      <c r="D1084" s="970"/>
      <c r="E1084" s="970"/>
      <c r="F1084" s="970"/>
      <c r="G1084" s="970"/>
      <c r="H1084" s="970"/>
      <c r="I1084" s="970"/>
      <c r="J1084" s="970"/>
      <c r="K1084" s="970"/>
      <c r="L1084" s="970"/>
      <c r="M1084" s="970"/>
      <c r="N1084" s="970"/>
      <c r="O1084" s="970"/>
      <c r="P1084" s="970"/>
      <c r="Q1084" s="970"/>
      <c r="R1084" s="970"/>
      <c r="S1084" s="970"/>
      <c r="T1084" s="970"/>
      <c r="U1084" s="970"/>
      <c r="V1084" s="970"/>
      <c r="W1084" s="970"/>
      <c r="X1084" s="970"/>
      <c r="Y1084" s="970"/>
      <c r="Z1084" s="970"/>
      <c r="AA1084" s="970"/>
      <c r="AB1084" s="970"/>
      <c r="AC1084" s="970"/>
      <c r="AD1084" s="970"/>
      <c r="AE1084" s="970"/>
      <c r="AF1084" s="970"/>
      <c r="AG1084" s="970"/>
      <c r="AH1084" s="970"/>
    </row>
    <row r="1085" spans="1:34" hidden="1">
      <c r="A1085" s="970"/>
      <c r="B1085" s="970"/>
      <c r="C1085" s="970"/>
      <c r="D1085" s="970"/>
      <c r="E1085" s="970"/>
      <c r="F1085" s="970"/>
      <c r="G1085" s="970"/>
      <c r="H1085" s="970"/>
      <c r="I1085" s="970"/>
      <c r="J1085" s="970"/>
      <c r="K1085" s="970"/>
      <c r="L1085" s="970"/>
      <c r="M1085" s="970"/>
      <c r="N1085" s="970"/>
      <c r="O1085" s="970"/>
      <c r="P1085" s="970"/>
      <c r="Q1085" s="970"/>
      <c r="R1085" s="970"/>
      <c r="S1085" s="970"/>
      <c r="T1085" s="970"/>
      <c r="U1085" s="970"/>
      <c r="V1085" s="970"/>
      <c r="W1085" s="970"/>
      <c r="X1085" s="970"/>
      <c r="Y1085" s="970"/>
      <c r="Z1085" s="970"/>
      <c r="AA1085" s="970"/>
      <c r="AB1085" s="970"/>
      <c r="AC1085" s="970"/>
      <c r="AD1085" s="970"/>
      <c r="AE1085" s="970"/>
      <c r="AF1085" s="970"/>
      <c r="AG1085" s="970"/>
      <c r="AH1085" s="970"/>
    </row>
    <row r="1086" spans="1:34" hidden="1">
      <c r="A1086" s="254"/>
      <c r="B1086" s="254"/>
      <c r="C1086" s="254"/>
      <c r="D1086" s="254"/>
      <c r="E1086" s="254"/>
      <c r="F1086" s="254"/>
      <c r="G1086" s="254"/>
      <c r="H1086" s="254"/>
      <c r="I1086" s="254"/>
      <c r="J1086" s="254"/>
      <c r="K1086" s="254"/>
      <c r="L1086" s="254"/>
      <c r="M1086" s="254"/>
      <c r="N1086" s="254"/>
      <c r="O1086" s="254"/>
      <c r="P1086" s="254"/>
      <c r="Q1086" s="254"/>
      <c r="R1086" s="254"/>
      <c r="S1086" s="254"/>
      <c r="T1086" s="254"/>
      <c r="U1086" s="254"/>
      <c r="V1086" s="254"/>
      <c r="W1086" s="254"/>
      <c r="X1086" s="254"/>
      <c r="Y1086" s="254"/>
      <c r="Z1086" s="254"/>
      <c r="AA1086" s="254"/>
      <c r="AB1086" s="254"/>
      <c r="AC1086" s="254"/>
      <c r="AD1086" s="254"/>
      <c r="AE1086" s="254"/>
      <c r="AF1086" s="254"/>
      <c r="AG1086" s="254"/>
      <c r="AH1086" s="254"/>
    </row>
    <row r="1087" spans="1:34" hidden="1">
      <c r="A1087" s="248" t="s">
        <v>1209</v>
      </c>
      <c r="B1087" s="240"/>
      <c r="C1087" s="240"/>
      <c r="D1087" s="240"/>
      <c r="E1087" s="240"/>
      <c r="F1087" s="240"/>
      <c r="G1087" s="240"/>
      <c r="H1087" s="240"/>
      <c r="I1087" s="240"/>
      <c r="J1087" s="240"/>
      <c r="K1087" s="240"/>
      <c r="L1087" s="240"/>
      <c r="M1087" s="240"/>
      <c r="N1087" s="240"/>
      <c r="O1087" s="240"/>
      <c r="P1087" s="240"/>
      <c r="Q1087" s="240"/>
      <c r="R1087" s="240"/>
      <c r="S1087" s="240"/>
      <c r="T1087" s="240"/>
      <c r="U1087" s="240"/>
      <c r="V1087" s="240"/>
      <c r="W1087" s="240"/>
      <c r="X1087" s="240"/>
      <c r="Y1087" s="240"/>
      <c r="Z1087" s="240"/>
      <c r="AA1087" s="240"/>
      <c r="AB1087" s="240"/>
      <c r="AC1087" s="240"/>
      <c r="AD1087" s="240"/>
      <c r="AE1087" s="240"/>
      <c r="AF1087" s="240"/>
      <c r="AG1087" s="240"/>
      <c r="AH1087" s="240"/>
    </row>
    <row r="1088" spans="1:34" hidden="1">
      <c r="A1088" s="240"/>
      <c r="B1088" s="240"/>
      <c r="C1088" s="240"/>
      <c r="D1088" s="240"/>
      <c r="E1088" s="240"/>
      <c r="F1088" s="240"/>
      <c r="G1088" s="240"/>
      <c r="H1088" s="240"/>
      <c r="I1088" s="240"/>
      <c r="J1088" s="240"/>
      <c r="K1088" s="240"/>
      <c r="L1088" s="240"/>
      <c r="M1088" s="240"/>
      <c r="N1088" s="240"/>
      <c r="O1088" s="240"/>
      <c r="P1088" s="240"/>
      <c r="Q1088" s="240"/>
      <c r="R1088" s="240"/>
      <c r="S1088" s="240"/>
      <c r="T1088" s="240"/>
      <c r="U1088" s="240"/>
      <c r="V1088" s="240"/>
      <c r="W1088" s="240"/>
      <c r="X1088" s="240"/>
      <c r="Y1088" s="240"/>
      <c r="Z1088" s="240"/>
      <c r="AA1088" s="240"/>
      <c r="AB1088" s="240"/>
      <c r="AC1088" s="240"/>
      <c r="AD1088" s="240"/>
      <c r="AE1088" s="240"/>
      <c r="AF1088" s="240"/>
      <c r="AG1088" s="240"/>
      <c r="AH1088" s="240"/>
    </row>
    <row r="1089" spans="1:34" hidden="1">
      <c r="A1089" s="1047" t="s">
        <v>1210</v>
      </c>
      <c r="B1089" s="1047"/>
      <c r="C1089" s="1047"/>
      <c r="D1089" s="1047"/>
      <c r="E1089" s="1047"/>
      <c r="F1089" s="1047"/>
      <c r="G1089" s="1047"/>
      <c r="H1089" s="1047"/>
      <c r="I1089" s="1047"/>
      <c r="J1089" s="1047"/>
      <c r="K1089" s="1047"/>
      <c r="L1089" s="1047"/>
      <c r="M1089" s="1047"/>
      <c r="N1089" s="1047"/>
      <c r="O1089" s="1047"/>
      <c r="P1089" s="1047"/>
      <c r="Q1089" s="1047"/>
      <c r="R1089" s="1047"/>
      <c r="S1089" s="1047"/>
      <c r="T1089" s="1047"/>
      <c r="U1089" s="1047"/>
      <c r="V1089" s="1047"/>
      <c r="W1089" s="1047"/>
      <c r="X1089" s="1047"/>
      <c r="Y1089" s="1047"/>
      <c r="Z1089" s="1047"/>
      <c r="AA1089" s="1047"/>
      <c r="AB1089" s="1047"/>
      <c r="AC1089" s="1047"/>
      <c r="AD1089" s="1047"/>
      <c r="AE1089" s="1047"/>
      <c r="AF1089" s="1047"/>
      <c r="AG1089" s="1047"/>
      <c r="AH1089" s="1047"/>
    </row>
    <row r="1090" spans="1:34">
      <c r="A1090" s="283"/>
      <c r="B1090" s="283"/>
      <c r="C1090" s="283"/>
      <c r="D1090" s="283"/>
      <c r="E1090" s="283"/>
      <c r="F1090" s="283"/>
      <c r="G1090" s="283"/>
      <c r="H1090" s="283"/>
      <c r="I1090" s="283"/>
      <c r="J1090" s="283"/>
      <c r="K1090" s="283"/>
      <c r="L1090" s="283"/>
      <c r="M1090" s="283"/>
      <c r="N1090" s="283"/>
      <c r="O1090" s="283"/>
      <c r="P1090" s="283"/>
      <c r="Q1090" s="283"/>
      <c r="R1090" s="283"/>
      <c r="S1090" s="283"/>
      <c r="T1090" s="283"/>
      <c r="U1090" s="283"/>
      <c r="V1090" s="283"/>
      <c r="W1090" s="283"/>
      <c r="X1090" s="283"/>
      <c r="Y1090" s="283"/>
      <c r="Z1090" s="283"/>
      <c r="AA1090" s="283"/>
      <c r="AB1090" s="283"/>
      <c r="AC1090" s="283"/>
      <c r="AD1090" s="283"/>
      <c r="AE1090" s="283"/>
      <c r="AF1090" s="283"/>
      <c r="AG1090" s="283"/>
      <c r="AH1090" s="283"/>
    </row>
    <row r="1091" spans="1:34">
      <c r="A1091" s="1048" t="s">
        <v>1211</v>
      </c>
      <c r="B1091" s="1048"/>
      <c r="C1091" s="1048"/>
      <c r="D1091" s="1048"/>
      <c r="E1091" s="1048"/>
      <c r="F1091" s="1048"/>
      <c r="G1091" s="1048"/>
      <c r="H1091" s="1048"/>
      <c r="I1091" s="1048"/>
      <c r="J1091" s="1048"/>
      <c r="K1091" s="1048"/>
      <c r="L1091" s="1048"/>
      <c r="M1091" s="1048"/>
      <c r="N1091" s="1048"/>
      <c r="O1091" s="1048"/>
      <c r="P1091" s="1048"/>
      <c r="Q1091" s="1048"/>
      <c r="R1091" s="1048"/>
      <c r="S1091" s="1048"/>
      <c r="T1091" s="1048"/>
      <c r="U1091" s="1048"/>
      <c r="V1091" s="1048"/>
      <c r="W1091" s="1048"/>
      <c r="X1091" s="1048"/>
      <c r="Y1091" s="1048"/>
      <c r="Z1091" s="1048"/>
      <c r="AA1091" s="1048"/>
      <c r="AB1091" s="1048"/>
      <c r="AC1091" s="1048"/>
      <c r="AD1091" s="1048"/>
      <c r="AE1091" s="1048"/>
      <c r="AF1091" s="1048"/>
      <c r="AG1091" s="1048"/>
      <c r="AH1091" s="1048"/>
    </row>
    <row r="1092" spans="1:34">
      <c r="A1092" s="284"/>
      <c r="B1092" s="284"/>
      <c r="C1092" s="284"/>
      <c r="D1092" s="284"/>
      <c r="E1092" s="284"/>
      <c r="F1092" s="284"/>
      <c r="G1092" s="284"/>
      <c r="H1092" s="284"/>
      <c r="I1092" s="284"/>
      <c r="J1092" s="284"/>
      <c r="K1092" s="284"/>
      <c r="L1092" s="284"/>
      <c r="M1092" s="284"/>
      <c r="N1092" s="284"/>
      <c r="O1092" s="284"/>
      <c r="P1092" s="284"/>
      <c r="Q1092" s="284"/>
      <c r="R1092" s="284"/>
      <c r="S1092" s="284"/>
      <c r="T1092" s="284"/>
      <c r="U1092" s="284"/>
      <c r="V1092" s="284"/>
      <c r="W1092" s="284"/>
      <c r="X1092" s="284"/>
      <c r="Y1092" s="284"/>
      <c r="Z1092" s="284"/>
      <c r="AA1092" s="284"/>
      <c r="AB1092" s="284"/>
      <c r="AC1092" s="284"/>
      <c r="AD1092" s="284"/>
      <c r="AE1092" s="284"/>
      <c r="AF1092" s="284"/>
      <c r="AG1092" s="284"/>
      <c r="AH1092" s="284"/>
    </row>
    <row r="1093" spans="1:34">
      <c r="A1093" s="1049" t="s">
        <v>826</v>
      </c>
      <c r="B1093" s="1050"/>
      <c r="C1093" s="1050"/>
      <c r="D1093" s="1050"/>
      <c r="E1093" s="1050"/>
      <c r="F1093" s="1050"/>
      <c r="G1093" s="1050"/>
      <c r="H1093" s="1050"/>
      <c r="I1093" s="1050"/>
      <c r="J1093" s="1050"/>
      <c r="K1093" s="1050"/>
      <c r="L1093" s="1050"/>
      <c r="M1093" s="1050"/>
      <c r="N1093" s="1050"/>
      <c r="O1093" s="1050"/>
      <c r="P1093" s="1050"/>
      <c r="Q1093" s="1050"/>
      <c r="R1093" s="1051"/>
      <c r="S1093" s="1055" t="s">
        <v>519</v>
      </c>
      <c r="T1093" s="1056"/>
      <c r="U1093" s="1056"/>
      <c r="V1093" s="1056"/>
      <c r="W1093" s="1056"/>
      <c r="X1093" s="1056"/>
      <c r="Y1093" s="1056"/>
      <c r="Z1093" s="1057"/>
      <c r="AA1093" s="1055" t="s">
        <v>597</v>
      </c>
      <c r="AB1093" s="1056"/>
      <c r="AC1093" s="1056"/>
      <c r="AD1093" s="1056"/>
      <c r="AE1093" s="1056"/>
      <c r="AF1093" s="1056"/>
      <c r="AG1093" s="1056"/>
      <c r="AH1093" s="1057"/>
    </row>
    <row r="1094" spans="1:34">
      <c r="A1094" s="1052"/>
      <c r="B1094" s="1053"/>
      <c r="C1094" s="1053"/>
      <c r="D1094" s="1053"/>
      <c r="E1094" s="1053"/>
      <c r="F1094" s="1053"/>
      <c r="G1094" s="1053"/>
      <c r="H1094" s="1053"/>
      <c r="I1094" s="1053"/>
      <c r="J1094" s="1053"/>
      <c r="K1094" s="1053"/>
      <c r="L1094" s="1053"/>
      <c r="M1094" s="1053"/>
      <c r="N1094" s="1053"/>
      <c r="O1094" s="1053"/>
      <c r="P1094" s="1053"/>
      <c r="Q1094" s="1053"/>
      <c r="R1094" s="1054"/>
      <c r="S1094" s="1058"/>
      <c r="T1094" s="1059"/>
      <c r="U1094" s="1059"/>
      <c r="V1094" s="1059"/>
      <c r="W1094" s="1059"/>
      <c r="X1094" s="1059"/>
      <c r="Y1094" s="1059"/>
      <c r="Z1094" s="1060"/>
      <c r="AA1094" s="1058"/>
      <c r="AB1094" s="1059"/>
      <c r="AC1094" s="1059"/>
      <c r="AD1094" s="1059"/>
      <c r="AE1094" s="1059"/>
      <c r="AF1094" s="1059"/>
      <c r="AG1094" s="1059"/>
      <c r="AH1094" s="1060"/>
    </row>
    <row r="1095" spans="1:34">
      <c r="A1095" s="1000" t="s">
        <v>1212</v>
      </c>
      <c r="B1095" s="1001"/>
      <c r="C1095" s="1001"/>
      <c r="D1095" s="1001"/>
      <c r="E1095" s="1001"/>
      <c r="F1095" s="1001"/>
      <c r="G1095" s="1001"/>
      <c r="H1095" s="1001"/>
      <c r="I1095" s="1001"/>
      <c r="J1095" s="1001"/>
      <c r="K1095" s="1001"/>
      <c r="L1095" s="1001"/>
      <c r="M1095" s="1001"/>
      <c r="N1095" s="1001"/>
      <c r="O1095" s="1001"/>
      <c r="P1095" s="1001"/>
      <c r="Q1095" s="1001"/>
      <c r="R1095" s="1002"/>
      <c r="S1095" s="930">
        <v>1974107</v>
      </c>
      <c r="T1095" s="931"/>
      <c r="U1095" s="931"/>
      <c r="V1095" s="931"/>
      <c r="W1095" s="931"/>
      <c r="X1095" s="931"/>
      <c r="Y1095" s="931"/>
      <c r="Z1095" s="932"/>
      <c r="AA1095" s="930">
        <v>1809485</v>
      </c>
      <c r="AB1095" s="931"/>
      <c r="AC1095" s="931"/>
      <c r="AD1095" s="931"/>
      <c r="AE1095" s="931"/>
      <c r="AF1095" s="931"/>
      <c r="AG1095" s="931"/>
      <c r="AH1095" s="932"/>
    </row>
    <row r="1096" spans="1:34">
      <c r="A1096" s="1000" t="s">
        <v>1213</v>
      </c>
      <c r="B1096" s="1001"/>
      <c r="C1096" s="1001"/>
      <c r="D1096" s="1001"/>
      <c r="E1096" s="1001"/>
      <c r="F1096" s="1001"/>
      <c r="G1096" s="1001"/>
      <c r="H1096" s="1001"/>
      <c r="I1096" s="1001"/>
      <c r="J1096" s="1001"/>
      <c r="K1096" s="1001"/>
      <c r="L1096" s="1001"/>
      <c r="M1096" s="1001"/>
      <c r="N1096" s="1001"/>
      <c r="O1096" s="1001"/>
      <c r="P1096" s="1001"/>
      <c r="Q1096" s="1001"/>
      <c r="R1096" s="1002"/>
      <c r="S1096" s="948"/>
      <c r="T1096" s="949"/>
      <c r="U1096" s="949"/>
      <c r="V1096" s="949"/>
      <c r="W1096" s="949"/>
      <c r="X1096" s="949"/>
      <c r="Y1096" s="949"/>
      <c r="Z1096" s="950"/>
      <c r="AA1096" s="948"/>
      <c r="AB1096" s="949"/>
      <c r="AC1096" s="949"/>
      <c r="AD1096" s="949"/>
      <c r="AE1096" s="949"/>
      <c r="AF1096" s="949"/>
      <c r="AG1096" s="949"/>
      <c r="AH1096" s="950"/>
    </row>
    <row r="1097" spans="1:34">
      <c r="A1097" s="1000" t="s">
        <v>1214</v>
      </c>
      <c r="B1097" s="1001"/>
      <c r="C1097" s="1001"/>
      <c r="D1097" s="1001"/>
      <c r="E1097" s="1001"/>
      <c r="F1097" s="1001"/>
      <c r="G1097" s="1001"/>
      <c r="H1097" s="1001"/>
      <c r="I1097" s="1001"/>
      <c r="J1097" s="1001"/>
      <c r="K1097" s="1001"/>
      <c r="L1097" s="1001"/>
      <c r="M1097" s="1001"/>
      <c r="N1097" s="1001"/>
      <c r="O1097" s="1001"/>
      <c r="P1097" s="1001"/>
      <c r="Q1097" s="1001"/>
      <c r="R1097" s="1002"/>
      <c r="S1097" s="948"/>
      <c r="T1097" s="949"/>
      <c r="U1097" s="949"/>
      <c r="V1097" s="949"/>
      <c r="W1097" s="949"/>
      <c r="X1097" s="949"/>
      <c r="Y1097" s="949"/>
      <c r="Z1097" s="950"/>
      <c r="AA1097" s="948"/>
      <c r="AB1097" s="949"/>
      <c r="AC1097" s="949"/>
      <c r="AD1097" s="949"/>
      <c r="AE1097" s="949"/>
      <c r="AF1097" s="949"/>
      <c r="AG1097" s="949"/>
      <c r="AH1097" s="950"/>
    </row>
    <row r="1098" spans="1:34">
      <c r="A1098" s="1000" t="s">
        <v>1215</v>
      </c>
      <c r="B1098" s="1001"/>
      <c r="C1098" s="1001"/>
      <c r="D1098" s="1001"/>
      <c r="E1098" s="1001"/>
      <c r="F1098" s="1001"/>
      <c r="G1098" s="1001"/>
      <c r="H1098" s="1001"/>
      <c r="I1098" s="1001"/>
      <c r="J1098" s="1001"/>
      <c r="K1098" s="1001"/>
      <c r="L1098" s="1001"/>
      <c r="M1098" s="1001"/>
      <c r="N1098" s="1001"/>
      <c r="O1098" s="1001"/>
      <c r="P1098" s="1001"/>
      <c r="Q1098" s="1001"/>
      <c r="R1098" s="1002"/>
      <c r="S1098" s="948"/>
      <c r="T1098" s="949"/>
      <c r="U1098" s="949"/>
      <c r="V1098" s="949"/>
      <c r="W1098" s="949"/>
      <c r="X1098" s="949"/>
      <c r="Y1098" s="949"/>
      <c r="Z1098" s="950"/>
      <c r="AA1098" s="948"/>
      <c r="AB1098" s="949"/>
      <c r="AC1098" s="949"/>
      <c r="AD1098" s="949"/>
      <c r="AE1098" s="949"/>
      <c r="AF1098" s="949"/>
      <c r="AG1098" s="949"/>
      <c r="AH1098" s="950"/>
    </row>
    <row r="1099" spans="1:34">
      <c r="A1099" s="1000" t="s">
        <v>1216</v>
      </c>
      <c r="B1099" s="1001"/>
      <c r="C1099" s="1001"/>
      <c r="D1099" s="1001"/>
      <c r="E1099" s="1001"/>
      <c r="F1099" s="1001"/>
      <c r="G1099" s="1001"/>
      <c r="H1099" s="1001"/>
      <c r="I1099" s="1001"/>
      <c r="J1099" s="1001"/>
      <c r="K1099" s="1001"/>
      <c r="L1099" s="1001"/>
      <c r="M1099" s="1001"/>
      <c r="N1099" s="1001"/>
      <c r="O1099" s="1001"/>
      <c r="P1099" s="1001"/>
      <c r="Q1099" s="1001"/>
      <c r="R1099" s="1002"/>
      <c r="S1099" s="948"/>
      <c r="T1099" s="949"/>
      <c r="U1099" s="949"/>
      <c r="V1099" s="949"/>
      <c r="W1099" s="949"/>
      <c r="X1099" s="949"/>
      <c r="Y1099" s="949"/>
      <c r="Z1099" s="950"/>
      <c r="AA1099" s="948"/>
      <c r="AB1099" s="949"/>
      <c r="AC1099" s="949"/>
      <c r="AD1099" s="949"/>
      <c r="AE1099" s="949"/>
      <c r="AF1099" s="949"/>
      <c r="AG1099" s="949"/>
      <c r="AH1099" s="950"/>
    </row>
    <row r="1100" spans="1:34">
      <c r="A1100" s="1000" t="s">
        <v>1217</v>
      </c>
      <c r="B1100" s="1001"/>
      <c r="C1100" s="1001"/>
      <c r="D1100" s="1001"/>
      <c r="E1100" s="1001"/>
      <c r="F1100" s="1001"/>
      <c r="G1100" s="1001"/>
      <c r="H1100" s="1001"/>
      <c r="I1100" s="1001"/>
      <c r="J1100" s="1001"/>
      <c r="K1100" s="1001"/>
      <c r="L1100" s="1001"/>
      <c r="M1100" s="1001"/>
      <c r="N1100" s="1001"/>
      <c r="O1100" s="1001"/>
      <c r="P1100" s="1001"/>
      <c r="Q1100" s="1001"/>
      <c r="R1100" s="1002"/>
      <c r="S1100" s="948"/>
      <c r="T1100" s="949"/>
      <c r="U1100" s="949"/>
      <c r="V1100" s="949"/>
      <c r="W1100" s="949"/>
      <c r="X1100" s="949"/>
      <c r="Y1100" s="949"/>
      <c r="Z1100" s="950"/>
      <c r="AA1100" s="948"/>
      <c r="AB1100" s="949"/>
      <c r="AC1100" s="949"/>
      <c r="AD1100" s="949"/>
      <c r="AE1100" s="949"/>
      <c r="AF1100" s="949"/>
      <c r="AG1100" s="949"/>
      <c r="AH1100" s="950"/>
    </row>
    <row r="1101" spans="1:34">
      <c r="A1101" s="1000" t="s">
        <v>1218</v>
      </c>
      <c r="B1101" s="1001"/>
      <c r="C1101" s="1001"/>
      <c r="D1101" s="1001"/>
      <c r="E1101" s="1001"/>
      <c r="F1101" s="1001"/>
      <c r="G1101" s="1001"/>
      <c r="H1101" s="1001"/>
      <c r="I1101" s="1001"/>
      <c r="J1101" s="1001"/>
      <c r="K1101" s="1001"/>
      <c r="L1101" s="1001"/>
      <c r="M1101" s="1001"/>
      <c r="N1101" s="1001"/>
      <c r="O1101" s="1001"/>
      <c r="P1101" s="1001"/>
      <c r="Q1101" s="1001"/>
      <c r="R1101" s="1002"/>
      <c r="S1101" s="948"/>
      <c r="T1101" s="949"/>
      <c r="U1101" s="949"/>
      <c r="V1101" s="949"/>
      <c r="W1101" s="949"/>
      <c r="X1101" s="949"/>
      <c r="Y1101" s="949"/>
      <c r="Z1101" s="950"/>
      <c r="AA1101" s="948"/>
      <c r="AB1101" s="949"/>
      <c r="AC1101" s="949"/>
      <c r="AD1101" s="949"/>
      <c r="AE1101" s="949"/>
      <c r="AF1101" s="949"/>
      <c r="AG1101" s="949"/>
      <c r="AH1101" s="950"/>
    </row>
    <row r="1102" spans="1:34">
      <c r="A1102" s="1000" t="s">
        <v>1219</v>
      </c>
      <c r="B1102" s="1001"/>
      <c r="C1102" s="1001"/>
      <c r="D1102" s="1001"/>
      <c r="E1102" s="1001"/>
      <c r="F1102" s="1001"/>
      <c r="G1102" s="1001"/>
      <c r="H1102" s="1001"/>
      <c r="I1102" s="1001"/>
      <c r="J1102" s="1001"/>
      <c r="K1102" s="1001"/>
      <c r="L1102" s="1001"/>
      <c r="M1102" s="1001"/>
      <c r="N1102" s="1001"/>
      <c r="O1102" s="1001"/>
      <c r="P1102" s="1001"/>
      <c r="Q1102" s="1001"/>
      <c r="R1102" s="1002"/>
      <c r="S1102" s="948"/>
      <c r="T1102" s="949"/>
      <c r="U1102" s="949"/>
      <c r="V1102" s="949"/>
      <c r="W1102" s="949"/>
      <c r="X1102" s="949"/>
      <c r="Y1102" s="949"/>
      <c r="Z1102" s="950"/>
      <c r="AA1102" s="948"/>
      <c r="AB1102" s="949"/>
      <c r="AC1102" s="949"/>
      <c r="AD1102" s="949"/>
      <c r="AE1102" s="949"/>
      <c r="AF1102" s="949"/>
      <c r="AG1102" s="949"/>
      <c r="AH1102" s="950"/>
    </row>
    <row r="1103" spans="1:34">
      <c r="A1103" s="1000" t="s">
        <v>1220</v>
      </c>
      <c r="B1103" s="1001"/>
      <c r="C1103" s="1001"/>
      <c r="D1103" s="1001"/>
      <c r="E1103" s="1001"/>
      <c r="F1103" s="1001"/>
      <c r="G1103" s="1001"/>
      <c r="H1103" s="1001"/>
      <c r="I1103" s="1001"/>
      <c r="J1103" s="1001"/>
      <c r="K1103" s="1001"/>
      <c r="L1103" s="1001"/>
      <c r="M1103" s="1001"/>
      <c r="N1103" s="1001"/>
      <c r="O1103" s="1001"/>
      <c r="P1103" s="1001"/>
      <c r="Q1103" s="1001"/>
      <c r="R1103" s="1002"/>
      <c r="S1103" s="948"/>
      <c r="T1103" s="949"/>
      <c r="U1103" s="949"/>
      <c r="V1103" s="949"/>
      <c r="W1103" s="949"/>
      <c r="X1103" s="949"/>
      <c r="Y1103" s="949"/>
      <c r="Z1103" s="950"/>
      <c r="AA1103" s="948"/>
      <c r="AB1103" s="949"/>
      <c r="AC1103" s="949"/>
      <c r="AD1103" s="949"/>
      <c r="AE1103" s="949"/>
      <c r="AF1103" s="949"/>
      <c r="AG1103" s="949"/>
      <c r="AH1103" s="950"/>
    </row>
    <row r="1104" spans="1:34">
      <c r="A1104" s="240"/>
      <c r="B1104" s="240"/>
      <c r="C1104" s="240"/>
      <c r="D1104" s="240"/>
      <c r="E1104" s="240"/>
      <c r="F1104" s="240"/>
      <c r="G1104" s="240"/>
      <c r="H1104" s="240"/>
      <c r="I1104" s="240"/>
      <c r="J1104" s="240"/>
      <c r="K1104" s="240"/>
      <c r="L1104" s="240"/>
      <c r="M1104" s="240"/>
      <c r="N1104" s="240"/>
      <c r="O1104" s="240"/>
      <c r="P1104" s="240"/>
      <c r="Q1104" s="240"/>
      <c r="R1104" s="240"/>
      <c r="S1104" s="240"/>
      <c r="T1104" s="240"/>
      <c r="U1104" s="240"/>
      <c r="V1104" s="240"/>
      <c r="W1104" s="240"/>
      <c r="X1104" s="240"/>
      <c r="Y1104" s="240"/>
      <c r="Z1104" s="240"/>
      <c r="AA1104" s="240"/>
      <c r="AB1104" s="240"/>
      <c r="AC1104" s="240"/>
      <c r="AD1104" s="240"/>
      <c r="AE1104" s="240"/>
      <c r="AF1104" s="240"/>
      <c r="AG1104" s="240"/>
      <c r="AH1104" s="240"/>
    </row>
    <row r="1105" spans="1:34">
      <c r="A1105" s="240" t="s">
        <v>1671</v>
      </c>
      <c r="B1105" s="240"/>
      <c r="C1105" s="240"/>
      <c r="D1105" s="240"/>
      <c r="E1105" s="240"/>
      <c r="F1105" s="240"/>
      <c r="G1105" s="240"/>
      <c r="H1105" s="240"/>
      <c r="I1105" s="240"/>
      <c r="J1105" s="240"/>
      <c r="K1105" s="240"/>
      <c r="L1105" s="240"/>
      <c r="M1105" s="240"/>
      <c r="N1105" s="240"/>
      <c r="O1105" s="240"/>
      <c r="P1105" s="240"/>
      <c r="Q1105" s="240"/>
      <c r="R1105" s="240"/>
      <c r="S1105" s="240"/>
      <c r="T1105" s="240"/>
      <c r="U1105" s="240"/>
      <c r="V1105" s="240"/>
      <c r="W1105" s="240"/>
      <c r="X1105" s="240"/>
      <c r="Y1105" s="240"/>
      <c r="Z1105" s="240"/>
      <c r="AA1105" s="240"/>
      <c r="AB1105" s="240"/>
      <c r="AC1105" s="240"/>
      <c r="AD1105" s="240"/>
      <c r="AE1105" s="240"/>
      <c r="AF1105" s="240"/>
      <c r="AG1105" s="240"/>
      <c r="AH1105" s="240"/>
    </row>
    <row r="1106" spans="1:34">
      <c r="A1106" s="240" t="s">
        <v>1672</v>
      </c>
      <c r="B1106" s="240"/>
      <c r="C1106" s="240"/>
      <c r="D1106" s="240"/>
      <c r="E1106" s="240"/>
      <c r="F1106" s="240"/>
      <c r="G1106" s="240"/>
      <c r="H1106" s="240"/>
      <c r="I1106" s="240"/>
      <c r="J1106" s="240"/>
      <c r="K1106" s="240"/>
      <c r="L1106" s="240"/>
      <c r="M1106" s="240"/>
      <c r="N1106" s="240"/>
      <c r="O1106" s="240"/>
      <c r="P1106" s="240"/>
      <c r="Q1106" s="240"/>
      <c r="R1106" s="240"/>
      <c r="S1106" s="240"/>
      <c r="T1106" s="240"/>
      <c r="U1106" s="240"/>
      <c r="V1106" s="240"/>
      <c r="W1106" s="240"/>
      <c r="X1106" s="240"/>
      <c r="Y1106" s="240"/>
      <c r="Z1106" s="240"/>
      <c r="AA1106" s="240"/>
      <c r="AB1106" s="240"/>
      <c r="AC1106" s="240"/>
      <c r="AD1106" s="240"/>
      <c r="AE1106" s="240"/>
      <c r="AF1106" s="240"/>
      <c r="AG1106" s="240"/>
      <c r="AH1106" s="240"/>
    </row>
    <row r="1107" spans="1:34">
      <c r="A1107" s="240"/>
      <c r="B1107" s="240"/>
      <c r="C1107" s="240"/>
      <c r="D1107" s="240"/>
      <c r="E1107" s="240"/>
      <c r="F1107" s="240"/>
      <c r="G1107" s="240"/>
      <c r="H1107" s="240"/>
      <c r="I1107" s="240"/>
      <c r="J1107" s="240"/>
      <c r="K1107" s="240"/>
      <c r="L1107" s="240"/>
      <c r="M1107" s="240"/>
      <c r="N1107" s="240"/>
      <c r="O1107" s="240"/>
      <c r="P1107" s="240"/>
      <c r="Q1107" s="240"/>
      <c r="R1107" s="240"/>
      <c r="S1107" s="240"/>
      <c r="T1107" s="240"/>
      <c r="U1107" s="240"/>
      <c r="V1107" s="240"/>
      <c r="W1107" s="240"/>
      <c r="X1107" s="240"/>
      <c r="Y1107" s="240"/>
      <c r="Z1107" s="240"/>
      <c r="AA1107" s="240"/>
      <c r="AB1107" s="240"/>
      <c r="AC1107" s="240"/>
      <c r="AD1107" s="240"/>
      <c r="AE1107" s="240"/>
      <c r="AF1107" s="240"/>
      <c r="AG1107" s="240"/>
      <c r="AH1107" s="240"/>
    </row>
    <row r="1108" spans="1:34">
      <c r="A1108" s="240" t="s">
        <v>1632</v>
      </c>
      <c r="B1108" s="240"/>
      <c r="C1108" s="240"/>
      <c r="D1108" s="240"/>
      <c r="E1108" s="240"/>
      <c r="F1108" s="240"/>
      <c r="G1108" s="240"/>
      <c r="H1108" s="240"/>
      <c r="I1108" s="240"/>
      <c r="J1108" s="240"/>
      <c r="K1108" s="240"/>
      <c r="L1108" s="240"/>
      <c r="M1108" s="240"/>
      <c r="N1108" s="240"/>
      <c r="O1108" s="240"/>
      <c r="P1108" s="240"/>
      <c r="Q1108" s="240"/>
      <c r="R1108" s="240"/>
      <c r="S1108" s="240"/>
      <c r="T1108" s="240"/>
      <c r="U1108" s="240"/>
      <c r="V1108" s="240"/>
      <c r="W1108" s="240"/>
      <c r="X1108" s="240"/>
      <c r="Y1108" s="240"/>
      <c r="Z1108" s="240"/>
      <c r="AA1108" s="240"/>
      <c r="AB1108" s="240"/>
      <c r="AC1108" s="240"/>
      <c r="AD1108" s="240"/>
      <c r="AE1108" s="240"/>
      <c r="AF1108" s="240"/>
      <c r="AG1108" s="240"/>
      <c r="AH1108" s="240"/>
    </row>
    <row r="1109" spans="1:34">
      <c r="A1109" s="240" t="s">
        <v>1633</v>
      </c>
      <c r="B1109" s="240"/>
      <c r="C1109" s="240"/>
      <c r="D1109" s="240"/>
      <c r="E1109" s="240"/>
      <c r="F1109" s="240"/>
      <c r="G1109" s="240"/>
      <c r="H1109" s="240"/>
      <c r="I1109" s="240"/>
      <c r="J1109" s="240"/>
      <c r="K1109" s="240"/>
      <c r="L1109" s="240"/>
      <c r="M1109" s="240"/>
      <c r="N1109" s="240"/>
      <c r="O1109" s="240"/>
      <c r="P1109" s="240"/>
      <c r="Q1109" s="240"/>
      <c r="R1109" s="240"/>
      <c r="S1109" s="240"/>
      <c r="T1109" s="240"/>
      <c r="U1109" s="240"/>
      <c r="V1109" s="240"/>
      <c r="W1109" s="240"/>
      <c r="X1109" s="240"/>
      <c r="Y1109" s="240"/>
      <c r="Z1109" s="240"/>
      <c r="AA1109" s="240"/>
      <c r="AB1109" s="240"/>
      <c r="AC1109" s="240"/>
      <c r="AD1109" s="240"/>
      <c r="AE1109" s="240"/>
      <c r="AF1109" s="240"/>
      <c r="AG1109" s="240"/>
      <c r="AH1109" s="240"/>
    </row>
    <row r="1110" spans="1:34">
      <c r="A1110" s="240"/>
      <c r="B1110" s="240"/>
      <c r="C1110" s="240"/>
      <c r="D1110" s="240"/>
      <c r="E1110" s="240"/>
      <c r="F1110" s="240"/>
      <c r="G1110" s="240"/>
      <c r="H1110" s="240"/>
      <c r="I1110" s="240"/>
      <c r="J1110" s="240"/>
      <c r="K1110" s="240"/>
      <c r="L1110" s="240"/>
      <c r="M1110" s="240"/>
      <c r="N1110" s="240"/>
      <c r="O1110" s="240"/>
      <c r="P1110" s="240"/>
      <c r="Q1110" s="240"/>
      <c r="R1110" s="240"/>
      <c r="S1110" s="240"/>
      <c r="T1110" s="240"/>
      <c r="U1110" s="240"/>
      <c r="V1110" s="240"/>
      <c r="W1110" s="240"/>
      <c r="X1110" s="240"/>
      <c r="Y1110" s="240"/>
      <c r="Z1110" s="240"/>
      <c r="AA1110" s="240"/>
      <c r="AB1110" s="240"/>
      <c r="AC1110" s="240"/>
      <c r="AD1110" s="240"/>
      <c r="AE1110" s="240"/>
      <c r="AF1110" s="240"/>
      <c r="AG1110" s="240"/>
      <c r="AH1110" s="240"/>
    </row>
    <row r="1111" spans="1:34">
      <c r="A1111" s="241" t="s">
        <v>1660</v>
      </c>
      <c r="B1111" s="241"/>
      <c r="C1111" s="241"/>
      <c r="D1111" s="241" t="s">
        <v>1221</v>
      </c>
      <c r="E1111" s="241"/>
      <c r="F1111" s="241"/>
      <c r="G1111" s="241"/>
      <c r="H1111" s="241"/>
      <c r="I1111" s="241"/>
      <c r="J1111" s="241"/>
      <c r="K1111" s="241"/>
      <c r="L1111" s="240"/>
      <c r="M1111" s="240"/>
      <c r="N1111" s="240"/>
      <c r="O1111" s="240"/>
      <c r="P1111" s="240"/>
      <c r="Q1111" s="240"/>
      <c r="R1111" s="240"/>
      <c r="S1111" s="240"/>
      <c r="T1111" s="240"/>
      <c r="U1111" s="240"/>
      <c r="V1111" s="240"/>
      <c r="W1111" s="240"/>
      <c r="X1111" s="240"/>
      <c r="Y1111" s="240"/>
      <c r="Z1111" s="240"/>
      <c r="AA1111" s="240"/>
      <c r="AB1111" s="240"/>
      <c r="AC1111" s="240"/>
      <c r="AD1111" s="240"/>
      <c r="AE1111" s="240"/>
      <c r="AF1111" s="240"/>
      <c r="AG1111" s="240"/>
      <c r="AH1111" s="240"/>
    </row>
    <row r="1112" spans="1:34">
      <c r="A1112" s="240"/>
      <c r="B1112" s="240"/>
      <c r="C1112" s="240"/>
      <c r="D1112" s="240"/>
      <c r="E1112" s="240"/>
      <c r="F1112" s="240"/>
      <c r="G1112" s="240"/>
      <c r="H1112" s="240"/>
      <c r="I1112" s="240"/>
      <c r="J1112" s="240"/>
      <c r="K1112" s="240"/>
      <c r="L1112" s="240"/>
      <c r="M1112" s="240"/>
      <c r="N1112" s="240"/>
      <c r="O1112" s="240"/>
      <c r="P1112" s="240"/>
      <c r="Q1112" s="240"/>
      <c r="R1112" s="240"/>
      <c r="S1112" s="240"/>
      <c r="T1112" s="240"/>
      <c r="U1112" s="240"/>
      <c r="V1112" s="240"/>
      <c r="W1112" s="240"/>
      <c r="X1112" s="240"/>
      <c r="Y1112" s="240"/>
      <c r="Z1112" s="240"/>
      <c r="AA1112" s="240"/>
      <c r="AB1112" s="240"/>
      <c r="AC1112" s="240"/>
      <c r="AD1112" s="240"/>
      <c r="AE1112" s="240"/>
      <c r="AF1112" s="240"/>
      <c r="AG1112" s="240"/>
      <c r="AH1112" s="240"/>
    </row>
    <row r="1113" spans="1:34">
      <c r="A1113" s="285" t="s">
        <v>1222</v>
      </c>
      <c r="B1113" s="240"/>
      <c r="C1113" s="240"/>
      <c r="D1113" s="240"/>
      <c r="E1113" s="240"/>
      <c r="F1113" s="240"/>
      <c r="G1113" s="240"/>
      <c r="H1113" s="240"/>
      <c r="I1113" s="240"/>
      <c r="J1113" s="240"/>
      <c r="K1113" s="240"/>
      <c r="L1113" s="240"/>
      <c r="M1113" s="240"/>
      <c r="N1113" s="240"/>
      <c r="O1113" s="240"/>
      <c r="P1113" s="240"/>
      <c r="Q1113" s="240"/>
      <c r="R1113" s="240"/>
      <c r="S1113" s="240"/>
      <c r="T1113" s="240"/>
      <c r="U1113" s="240"/>
      <c r="V1113" s="240"/>
      <c r="W1113" s="240"/>
      <c r="X1113" s="240"/>
      <c r="Y1113" s="240"/>
      <c r="Z1113" s="240"/>
      <c r="AA1113" s="240"/>
      <c r="AB1113" s="240"/>
      <c r="AC1113" s="240"/>
      <c r="AD1113" s="240"/>
      <c r="AE1113" s="240"/>
      <c r="AF1113" s="240"/>
      <c r="AG1113" s="240"/>
      <c r="AH1113" s="240"/>
    </row>
    <row r="1114" spans="1:34">
      <c r="A1114" s="240"/>
      <c r="B1114" s="240"/>
      <c r="C1114" s="240"/>
      <c r="D1114" s="240"/>
      <c r="E1114" s="240"/>
      <c r="F1114" s="240"/>
      <c r="G1114" s="240"/>
      <c r="H1114" s="240"/>
      <c r="I1114" s="240"/>
      <c r="J1114" s="240"/>
      <c r="K1114" s="240"/>
      <c r="L1114" s="240"/>
      <c r="M1114" s="240"/>
      <c r="N1114" s="240"/>
      <c r="O1114" s="240"/>
      <c r="P1114" s="240"/>
      <c r="Q1114" s="240"/>
      <c r="R1114" s="240"/>
      <c r="S1114" s="240"/>
      <c r="T1114" s="240"/>
      <c r="U1114" s="240"/>
      <c r="V1114" s="240"/>
      <c r="W1114" s="240"/>
      <c r="X1114" s="240"/>
      <c r="Y1114" s="240"/>
      <c r="Z1114" s="240"/>
      <c r="AA1114" s="240"/>
      <c r="AB1114" s="240"/>
      <c r="AC1114" s="240"/>
      <c r="AD1114" s="240"/>
      <c r="AE1114" s="240"/>
      <c r="AF1114" s="240"/>
      <c r="AG1114" s="240"/>
      <c r="AH1114" s="240"/>
    </row>
    <row r="1115" spans="1:34">
      <c r="A1115" s="970" t="s">
        <v>1223</v>
      </c>
      <c r="B1115" s="970"/>
      <c r="C1115" s="970"/>
      <c r="D1115" s="970"/>
      <c r="E1115" s="970"/>
      <c r="F1115" s="970"/>
      <c r="G1115" s="970"/>
      <c r="H1115" s="970"/>
      <c r="I1115" s="970"/>
      <c r="J1115" s="970"/>
      <c r="K1115" s="970"/>
      <c r="L1115" s="970"/>
      <c r="M1115" s="970"/>
      <c r="N1115" s="970"/>
      <c r="O1115" s="970"/>
      <c r="P1115" s="970"/>
      <c r="Q1115" s="970"/>
      <c r="R1115" s="970"/>
      <c r="S1115" s="970"/>
      <c r="T1115" s="970"/>
      <c r="U1115" s="970"/>
      <c r="V1115" s="970"/>
      <c r="W1115" s="970"/>
      <c r="X1115" s="970"/>
      <c r="Y1115" s="970"/>
      <c r="Z1115" s="970"/>
      <c r="AA1115" s="970"/>
      <c r="AB1115" s="970"/>
      <c r="AC1115" s="970"/>
      <c r="AD1115" s="970"/>
      <c r="AE1115" s="970"/>
      <c r="AF1115" s="970"/>
      <c r="AG1115" s="970"/>
      <c r="AH1115" s="970"/>
    </row>
    <row r="1116" spans="1:34">
      <c r="A1116" s="970"/>
      <c r="B1116" s="970"/>
      <c r="C1116" s="970"/>
      <c r="D1116" s="970"/>
      <c r="E1116" s="970"/>
      <c r="F1116" s="970"/>
      <c r="G1116" s="970"/>
      <c r="H1116" s="970"/>
      <c r="I1116" s="970"/>
      <c r="J1116" s="970"/>
      <c r="K1116" s="970"/>
      <c r="L1116" s="970"/>
      <c r="M1116" s="970"/>
      <c r="N1116" s="970"/>
      <c r="O1116" s="970"/>
      <c r="P1116" s="970"/>
      <c r="Q1116" s="970"/>
      <c r="R1116" s="970"/>
      <c r="S1116" s="970"/>
      <c r="T1116" s="970"/>
      <c r="U1116" s="970"/>
      <c r="V1116" s="970"/>
      <c r="W1116" s="970"/>
      <c r="X1116" s="970"/>
      <c r="Y1116" s="970"/>
      <c r="Z1116" s="970"/>
      <c r="AA1116" s="970"/>
      <c r="AB1116" s="970"/>
      <c r="AC1116" s="970"/>
      <c r="AD1116" s="970"/>
      <c r="AE1116" s="970"/>
      <c r="AF1116" s="970"/>
      <c r="AG1116" s="970"/>
      <c r="AH1116" s="970"/>
    </row>
    <row r="1117" spans="1:34">
      <c r="A1117" s="240"/>
      <c r="B1117" s="240"/>
      <c r="C1117" s="240"/>
      <c r="D1117" s="240"/>
      <c r="E1117" s="240"/>
      <c r="F1117" s="240"/>
      <c r="G1117" s="240"/>
      <c r="H1117" s="240"/>
      <c r="I1117" s="240"/>
      <c r="J1117" s="240"/>
      <c r="K1117" s="240"/>
      <c r="L1117" s="240"/>
      <c r="M1117" s="240"/>
      <c r="N1117" s="240"/>
      <c r="O1117" s="240"/>
      <c r="P1117" s="240"/>
      <c r="Q1117" s="240"/>
      <c r="R1117" s="240"/>
      <c r="S1117" s="240"/>
      <c r="T1117" s="240"/>
      <c r="U1117" s="240"/>
      <c r="V1117" s="240"/>
      <c r="W1117" s="240"/>
      <c r="X1117" s="240"/>
      <c r="Y1117" s="240"/>
      <c r="Z1117" s="240"/>
      <c r="AA1117" s="240"/>
      <c r="AB1117" s="240"/>
      <c r="AC1117" s="240"/>
      <c r="AD1117" s="240"/>
      <c r="AE1117" s="240"/>
      <c r="AF1117" s="240"/>
      <c r="AG1117" s="240"/>
      <c r="AH1117" s="240"/>
    </row>
    <row r="1118" spans="1:34" ht="24" customHeight="1">
      <c r="A1118" s="887" t="s">
        <v>1224</v>
      </c>
      <c r="B1118" s="888"/>
      <c r="C1118" s="888"/>
      <c r="D1118" s="888"/>
      <c r="E1118" s="888"/>
      <c r="F1118" s="888"/>
      <c r="G1118" s="888"/>
      <c r="H1118" s="888"/>
      <c r="I1118" s="888"/>
      <c r="J1118" s="889"/>
      <c r="K1118" s="1044" t="s">
        <v>1634</v>
      </c>
      <c r="L1118" s="1045"/>
      <c r="M1118" s="1045"/>
      <c r="N1118" s="1045"/>
      <c r="O1118" s="1045"/>
      <c r="P1118" s="1045"/>
      <c r="Q1118" s="1045"/>
      <c r="R1118" s="1046"/>
      <c r="S1118" s="1044" t="s">
        <v>1634</v>
      </c>
      <c r="T1118" s="1045"/>
      <c r="U1118" s="1045"/>
      <c r="V1118" s="1045"/>
      <c r="W1118" s="1045"/>
      <c r="X1118" s="1045"/>
      <c r="Y1118" s="1045"/>
      <c r="Z1118" s="1046"/>
      <c r="AA1118" s="1044" t="s">
        <v>1634</v>
      </c>
      <c r="AB1118" s="1045"/>
      <c r="AC1118" s="1045"/>
      <c r="AD1118" s="1045"/>
      <c r="AE1118" s="1045"/>
      <c r="AF1118" s="1045"/>
      <c r="AG1118" s="1045"/>
      <c r="AH1118" s="1046"/>
    </row>
    <row r="1119" spans="1:34" ht="21" customHeight="1">
      <c r="A1119" s="890"/>
      <c r="B1119" s="891"/>
      <c r="C1119" s="891"/>
      <c r="D1119" s="891"/>
      <c r="E1119" s="891"/>
      <c r="F1119" s="891"/>
      <c r="G1119" s="891"/>
      <c r="H1119" s="891"/>
      <c r="I1119" s="891"/>
      <c r="J1119" s="892"/>
      <c r="K1119" s="1041" t="s">
        <v>519</v>
      </c>
      <c r="L1119" s="1042"/>
      <c r="M1119" s="1042"/>
      <c r="N1119" s="1043"/>
      <c r="O1119" s="1041" t="s">
        <v>1225</v>
      </c>
      <c r="P1119" s="1042"/>
      <c r="Q1119" s="1042"/>
      <c r="R1119" s="1043"/>
      <c r="S1119" s="1041" t="s">
        <v>519</v>
      </c>
      <c r="T1119" s="1042"/>
      <c r="U1119" s="1042"/>
      <c r="V1119" s="1043"/>
      <c r="W1119" s="1041" t="s">
        <v>1225</v>
      </c>
      <c r="X1119" s="1042"/>
      <c r="Y1119" s="1042"/>
      <c r="Z1119" s="1043"/>
      <c r="AA1119" s="1041" t="s">
        <v>519</v>
      </c>
      <c r="AB1119" s="1042"/>
      <c r="AC1119" s="1042"/>
      <c r="AD1119" s="1043"/>
      <c r="AE1119" s="1041" t="s">
        <v>1225</v>
      </c>
      <c r="AF1119" s="1042"/>
      <c r="AG1119" s="1042"/>
      <c r="AH1119" s="1043"/>
    </row>
    <row r="1120" spans="1:34">
      <c r="A1120" s="942" t="s">
        <v>454</v>
      </c>
      <c r="B1120" s="943"/>
      <c r="C1120" s="943"/>
      <c r="D1120" s="943"/>
      <c r="E1120" s="943"/>
      <c r="F1120" s="943"/>
      <c r="G1120" s="943"/>
      <c r="H1120" s="943"/>
      <c r="I1120" s="943"/>
      <c r="J1120" s="944"/>
      <c r="K1120" s="910" t="s">
        <v>936</v>
      </c>
      <c r="L1120" s="911"/>
      <c r="M1120" s="911"/>
      <c r="N1120" s="912"/>
      <c r="O1120" s="910" t="s">
        <v>456</v>
      </c>
      <c r="P1120" s="911"/>
      <c r="Q1120" s="911"/>
      <c r="R1120" s="912"/>
      <c r="S1120" s="910" t="s">
        <v>890</v>
      </c>
      <c r="T1120" s="911"/>
      <c r="U1120" s="911"/>
      <c r="V1120" s="912"/>
      <c r="W1120" s="910" t="s">
        <v>891</v>
      </c>
      <c r="X1120" s="911"/>
      <c r="Y1120" s="911"/>
      <c r="Z1120" s="912"/>
      <c r="AA1120" s="910" t="s">
        <v>892</v>
      </c>
      <c r="AB1120" s="911"/>
      <c r="AC1120" s="911"/>
      <c r="AD1120" s="912"/>
      <c r="AE1120" s="910" t="s">
        <v>893</v>
      </c>
      <c r="AF1120" s="911"/>
      <c r="AG1120" s="911"/>
      <c r="AH1120" s="912"/>
    </row>
    <row r="1121" spans="1:36">
      <c r="A1121" s="1000" t="s">
        <v>1635</v>
      </c>
      <c r="B1121" s="1001"/>
      <c r="C1121" s="1001"/>
      <c r="D1121" s="1001"/>
      <c r="E1121" s="1001"/>
      <c r="F1121" s="1001"/>
      <c r="G1121" s="1001"/>
      <c r="H1121" s="1001"/>
      <c r="I1121" s="1001"/>
      <c r="J1121" s="1002"/>
      <c r="K1121" s="876">
        <v>204775</v>
      </c>
      <c r="L1121" s="877"/>
      <c r="M1121" s="877"/>
      <c r="N1121" s="878"/>
      <c r="O1121" s="876">
        <v>196280</v>
      </c>
      <c r="P1121" s="877"/>
      <c r="Q1121" s="877"/>
      <c r="R1121" s="878"/>
      <c r="S1121" s="1029"/>
      <c r="T1121" s="1030"/>
      <c r="U1121" s="1030"/>
      <c r="V1121" s="1031"/>
      <c r="W1121" s="1029"/>
      <c r="X1121" s="1030"/>
      <c r="Y1121" s="1030"/>
      <c r="Z1121" s="1031"/>
      <c r="AA1121" s="1029"/>
      <c r="AB1121" s="1030"/>
      <c r="AC1121" s="1030"/>
      <c r="AD1121" s="1031"/>
      <c r="AE1121" s="1029"/>
      <c r="AF1121" s="1030"/>
      <c r="AG1121" s="1030"/>
      <c r="AH1121" s="1031"/>
    </row>
    <row r="1122" spans="1:36">
      <c r="A1122" s="1000"/>
      <c r="B1122" s="1001"/>
      <c r="C1122" s="1001"/>
      <c r="D1122" s="1001"/>
      <c r="E1122" s="1001"/>
      <c r="F1122" s="1001"/>
      <c r="G1122" s="1001"/>
      <c r="H1122" s="1001"/>
      <c r="I1122" s="1001"/>
      <c r="J1122" s="1002"/>
      <c r="K1122" s="876"/>
      <c r="L1122" s="877"/>
      <c r="M1122" s="877"/>
      <c r="N1122" s="878"/>
      <c r="O1122" s="876"/>
      <c r="P1122" s="877"/>
      <c r="Q1122" s="877"/>
      <c r="R1122" s="878"/>
      <c r="S1122" s="1029"/>
      <c r="T1122" s="1030"/>
      <c r="U1122" s="1030"/>
      <c r="V1122" s="1031"/>
      <c r="W1122" s="1029"/>
      <c r="X1122" s="1030"/>
      <c r="Y1122" s="1030"/>
      <c r="Z1122" s="1031"/>
      <c r="AA1122" s="1029"/>
      <c r="AB1122" s="1030"/>
      <c r="AC1122" s="1030"/>
      <c r="AD1122" s="1031"/>
      <c r="AE1122" s="1029"/>
      <c r="AF1122" s="1030"/>
      <c r="AG1122" s="1030"/>
      <c r="AH1122" s="1031"/>
    </row>
    <row r="1123" spans="1:36">
      <c r="A1123" s="1000"/>
      <c r="B1123" s="1001"/>
      <c r="C1123" s="1001"/>
      <c r="D1123" s="1001"/>
      <c r="E1123" s="1001"/>
      <c r="F1123" s="1001"/>
      <c r="G1123" s="1001"/>
      <c r="H1123" s="1001"/>
      <c r="I1123" s="1001"/>
      <c r="J1123" s="1002"/>
      <c r="K1123" s="876"/>
      <c r="L1123" s="877"/>
      <c r="M1123" s="877"/>
      <c r="N1123" s="878"/>
      <c r="O1123" s="876"/>
      <c r="P1123" s="877"/>
      <c r="Q1123" s="877"/>
      <c r="R1123" s="878"/>
      <c r="S1123" s="1029"/>
      <c r="T1123" s="1030"/>
      <c r="U1123" s="1030"/>
      <c r="V1123" s="1031"/>
      <c r="W1123" s="1029"/>
      <c r="X1123" s="1030"/>
      <c r="Y1123" s="1030"/>
      <c r="Z1123" s="1031"/>
      <c r="AA1123" s="1029"/>
      <c r="AB1123" s="1030"/>
      <c r="AC1123" s="1030"/>
      <c r="AD1123" s="1031"/>
      <c r="AE1123" s="1029"/>
      <c r="AF1123" s="1030"/>
      <c r="AG1123" s="1030"/>
      <c r="AH1123" s="1031"/>
    </row>
    <row r="1124" spans="1:36">
      <c r="A1124" s="1000"/>
      <c r="B1124" s="1001"/>
      <c r="C1124" s="1001"/>
      <c r="D1124" s="1001"/>
      <c r="E1124" s="1001"/>
      <c r="F1124" s="1001"/>
      <c r="G1124" s="1001"/>
      <c r="H1124" s="1001"/>
      <c r="I1124" s="1001"/>
      <c r="J1124" s="1002"/>
      <c r="K1124" s="876"/>
      <c r="L1124" s="877"/>
      <c r="M1124" s="877"/>
      <c r="N1124" s="878"/>
      <c r="O1124" s="876"/>
      <c r="P1124" s="877"/>
      <c r="Q1124" s="877"/>
      <c r="R1124" s="878"/>
      <c r="S1124" s="1029"/>
      <c r="T1124" s="1030"/>
      <c r="U1124" s="1030"/>
      <c r="V1124" s="1031"/>
      <c r="W1124" s="1029"/>
      <c r="X1124" s="1030"/>
      <c r="Y1124" s="1030"/>
      <c r="Z1124" s="1031"/>
      <c r="AA1124" s="1029"/>
      <c r="AB1124" s="1030"/>
      <c r="AC1124" s="1030"/>
      <c r="AD1124" s="1031"/>
      <c r="AE1124" s="1029"/>
      <c r="AF1124" s="1030"/>
      <c r="AG1124" s="1030"/>
      <c r="AH1124" s="1031"/>
      <c r="AI1124" s="228" t="str">
        <f>IF(ROUND(O1125+W1125+AE1125-[1]VZaS!E5-[1]VZaS!E6-[1]VZaS!E7,0)=0,"","CHYBA")</f>
        <v/>
      </c>
      <c r="AJ1124" s="243"/>
    </row>
    <row r="1125" spans="1:36">
      <c r="A1125" s="1000" t="s">
        <v>835</v>
      </c>
      <c r="B1125" s="1001"/>
      <c r="C1125" s="1001"/>
      <c r="D1125" s="1001"/>
      <c r="E1125" s="1001"/>
      <c r="F1125" s="1001"/>
      <c r="G1125" s="1001"/>
      <c r="H1125" s="1001"/>
      <c r="I1125" s="1001"/>
      <c r="J1125" s="1002"/>
      <c r="K1125" s="876">
        <f>SUM(K1121:N1124)</f>
        <v>204775</v>
      </c>
      <c r="L1125" s="877"/>
      <c r="M1125" s="877"/>
      <c r="N1125" s="878"/>
      <c r="O1125" s="876">
        <f>SUM(O1121:R1124)</f>
        <v>196280</v>
      </c>
      <c r="P1125" s="877"/>
      <c r="Q1125" s="877"/>
      <c r="R1125" s="878"/>
      <c r="S1125" s="1029">
        <f>SUM(S1121:V1124)</f>
        <v>0</v>
      </c>
      <c r="T1125" s="1030"/>
      <c r="U1125" s="1030"/>
      <c r="V1125" s="1031"/>
      <c r="W1125" s="1029">
        <f>SUM(W1121:Z1124)</f>
        <v>0</v>
      </c>
      <c r="X1125" s="1030"/>
      <c r="Y1125" s="1030"/>
      <c r="Z1125" s="1031"/>
      <c r="AA1125" s="1029">
        <f>SUM(AA1121:AD1124)</f>
        <v>0</v>
      </c>
      <c r="AB1125" s="1030"/>
      <c r="AC1125" s="1030"/>
      <c r="AD1125" s="1031"/>
      <c r="AE1125" s="1029">
        <f>SUM(AE1121:AH1124)</f>
        <v>0</v>
      </c>
      <c r="AF1125" s="1030"/>
      <c r="AG1125" s="1030"/>
      <c r="AH1125" s="1031"/>
      <c r="AI1125" s="228" t="str">
        <f>IF(ROUND(K1125+S1125+AA1125-[1]VZaS!D5-[1]VZaS!D6-[1]VZaS!D7,0)=0,"","CHYBA")</f>
        <v/>
      </c>
      <c r="AJ1125" s="243"/>
    </row>
    <row r="1126" spans="1:36">
      <c r="A1126" s="271"/>
      <c r="B1126" s="271"/>
      <c r="C1126" s="271"/>
      <c r="D1126" s="271"/>
      <c r="E1126" s="271"/>
      <c r="F1126" s="271"/>
      <c r="G1126" s="271"/>
      <c r="H1126" s="271"/>
      <c r="I1126" s="271"/>
      <c r="J1126" s="271"/>
      <c r="K1126" s="286"/>
      <c r="L1126" s="286"/>
      <c r="M1126" s="286"/>
      <c r="N1126" s="286"/>
      <c r="O1126" s="286"/>
      <c r="P1126" s="286"/>
      <c r="Q1126" s="286"/>
      <c r="R1126" s="286"/>
      <c r="S1126" s="286"/>
      <c r="T1126" s="286"/>
      <c r="U1126" s="286"/>
      <c r="V1126" s="286"/>
      <c r="W1126" s="286"/>
      <c r="X1126" s="286"/>
      <c r="Y1126" s="286"/>
      <c r="Z1126" s="286"/>
      <c r="AA1126" s="286"/>
      <c r="AB1126" s="286"/>
      <c r="AC1126" s="286"/>
      <c r="AD1126" s="286"/>
      <c r="AE1126" s="286"/>
      <c r="AF1126" s="286"/>
      <c r="AG1126" s="286"/>
      <c r="AH1126" s="286"/>
    </row>
    <row r="1127" spans="1:36">
      <c r="A1127" s="886"/>
      <c r="B1127" s="886"/>
      <c r="C1127" s="886"/>
      <c r="D1127" s="886"/>
      <c r="E1127" s="886"/>
      <c r="F1127" s="886"/>
      <c r="G1127" s="886"/>
      <c r="H1127" s="886"/>
      <c r="I1127" s="886"/>
      <c r="J1127" s="886"/>
      <c r="K1127" s="886"/>
      <c r="L1127" s="886"/>
      <c r="M1127" s="886"/>
      <c r="N1127" s="886"/>
      <c r="O1127" s="886"/>
      <c r="P1127" s="886"/>
      <c r="Q1127" s="886"/>
      <c r="R1127" s="886"/>
      <c r="S1127" s="886"/>
      <c r="T1127" s="886"/>
      <c r="U1127" s="886"/>
      <c r="V1127" s="886"/>
      <c r="W1127" s="886"/>
      <c r="X1127" s="886"/>
      <c r="Y1127" s="886"/>
      <c r="Z1127" s="886"/>
      <c r="AA1127" s="886"/>
      <c r="AB1127" s="886"/>
      <c r="AC1127" s="886"/>
      <c r="AD1127" s="886"/>
      <c r="AE1127" s="886"/>
      <c r="AF1127" s="886"/>
      <c r="AG1127" s="886"/>
      <c r="AH1127" s="886"/>
    </row>
    <row r="1128" spans="1:36">
      <c r="A1128" s="886"/>
      <c r="B1128" s="886"/>
      <c r="C1128" s="886"/>
      <c r="D1128" s="886"/>
      <c r="E1128" s="886"/>
      <c r="F1128" s="886"/>
      <c r="G1128" s="886"/>
      <c r="H1128" s="886"/>
      <c r="I1128" s="886"/>
      <c r="J1128" s="886"/>
      <c r="K1128" s="886"/>
      <c r="L1128" s="886"/>
      <c r="M1128" s="886"/>
      <c r="N1128" s="886"/>
      <c r="O1128" s="886"/>
      <c r="P1128" s="886"/>
      <c r="Q1128" s="886"/>
      <c r="R1128" s="886"/>
      <c r="S1128" s="886"/>
      <c r="T1128" s="886"/>
      <c r="U1128" s="886"/>
      <c r="V1128" s="886"/>
      <c r="W1128" s="886"/>
      <c r="X1128" s="886"/>
      <c r="Y1128" s="886"/>
      <c r="Z1128" s="886"/>
      <c r="AA1128" s="886"/>
      <c r="AB1128" s="886"/>
      <c r="AC1128" s="886"/>
      <c r="AD1128" s="886"/>
      <c r="AE1128" s="886"/>
      <c r="AF1128" s="886"/>
      <c r="AG1128" s="886"/>
      <c r="AH1128" s="886"/>
    </row>
    <row r="1129" spans="1:36">
      <c r="A1129" s="240"/>
      <c r="B1129" s="240"/>
      <c r="C1129" s="240"/>
      <c r="D1129" s="240"/>
      <c r="E1129" s="240"/>
      <c r="F1129" s="240"/>
      <c r="G1129" s="240"/>
      <c r="H1129" s="240"/>
      <c r="I1129" s="240"/>
      <c r="J1129" s="240"/>
      <c r="K1129" s="240"/>
      <c r="L1129" s="240"/>
      <c r="M1129" s="240"/>
      <c r="N1129" s="240"/>
      <c r="O1129" s="240"/>
      <c r="P1129" s="240"/>
      <c r="Q1129" s="240"/>
      <c r="R1129" s="240"/>
      <c r="S1129" s="240"/>
      <c r="T1129" s="240"/>
      <c r="U1129" s="240"/>
      <c r="V1129" s="240"/>
      <c r="W1129" s="240"/>
      <c r="X1129" s="240"/>
      <c r="Y1129" s="240"/>
      <c r="Z1129" s="240"/>
      <c r="AA1129" s="240"/>
      <c r="AB1129" s="240"/>
      <c r="AC1129" s="240"/>
      <c r="AD1129" s="240"/>
      <c r="AE1129" s="240"/>
      <c r="AF1129" s="240"/>
      <c r="AG1129" s="240"/>
      <c r="AH1129" s="240"/>
    </row>
    <row r="1130" spans="1:36">
      <c r="A1130" s="285" t="s">
        <v>1226</v>
      </c>
      <c r="B1130" s="240"/>
      <c r="C1130" s="240"/>
      <c r="D1130" s="240"/>
      <c r="E1130" s="240"/>
      <c r="F1130" s="240"/>
      <c r="G1130" s="240"/>
      <c r="H1130" s="240"/>
      <c r="I1130" s="240"/>
      <c r="J1130" s="240"/>
      <c r="K1130" s="240"/>
      <c r="L1130" s="240"/>
      <c r="M1130" s="240"/>
      <c r="N1130" s="240"/>
      <c r="O1130" s="240"/>
      <c r="P1130" s="240"/>
      <c r="Q1130" s="240"/>
      <c r="R1130" s="240"/>
      <c r="S1130" s="240"/>
      <c r="T1130" s="240"/>
      <c r="U1130" s="240"/>
      <c r="V1130" s="240"/>
      <c r="W1130" s="240"/>
      <c r="X1130" s="240"/>
      <c r="Y1130" s="240"/>
      <c r="Z1130" s="240"/>
      <c r="AA1130" s="240"/>
      <c r="AB1130" s="240"/>
      <c r="AC1130" s="240"/>
      <c r="AD1130" s="240"/>
      <c r="AE1130" s="240"/>
      <c r="AF1130" s="240"/>
      <c r="AG1130" s="240"/>
      <c r="AH1130" s="240"/>
    </row>
    <row r="1131" spans="1:36">
      <c r="A1131" s="240"/>
      <c r="B1131" s="240"/>
      <c r="C1131" s="240"/>
      <c r="D1131" s="240"/>
      <c r="E1131" s="240"/>
      <c r="F1131" s="240"/>
      <c r="G1131" s="240"/>
      <c r="H1131" s="240"/>
      <c r="I1131" s="240"/>
      <c r="J1131" s="240"/>
      <c r="K1131" s="240"/>
      <c r="L1131" s="240"/>
      <c r="M1131" s="240"/>
      <c r="N1131" s="240"/>
      <c r="O1131" s="240"/>
      <c r="P1131" s="240"/>
      <c r="Q1131" s="240"/>
      <c r="R1131" s="240"/>
      <c r="S1131" s="240"/>
      <c r="T1131" s="240"/>
      <c r="U1131" s="240"/>
      <c r="V1131" s="240"/>
      <c r="W1131" s="240"/>
      <c r="X1131" s="240"/>
      <c r="Y1131" s="240"/>
      <c r="Z1131" s="240"/>
      <c r="AA1131" s="240"/>
      <c r="AB1131" s="240"/>
      <c r="AC1131" s="240"/>
      <c r="AD1131" s="240"/>
      <c r="AE1131" s="240"/>
      <c r="AF1131" s="240"/>
      <c r="AG1131" s="240"/>
      <c r="AH1131" s="240"/>
    </row>
    <row r="1132" spans="1:36">
      <c r="A1132" s="240" t="s">
        <v>1636</v>
      </c>
      <c r="B1132" s="240"/>
      <c r="C1132" s="240"/>
      <c r="D1132" s="240"/>
      <c r="E1132" s="240"/>
      <c r="F1132" s="240"/>
      <c r="G1132" s="240"/>
      <c r="H1132" s="240"/>
      <c r="I1132" s="240"/>
      <c r="J1132" s="240"/>
      <c r="K1132" s="240"/>
      <c r="L1132" s="240"/>
      <c r="M1132" s="240"/>
      <c r="N1132" s="240"/>
      <c r="O1132" s="240"/>
      <c r="P1132" s="240"/>
      <c r="Q1132" s="240"/>
      <c r="R1132" s="240"/>
      <c r="S1132" s="240"/>
      <c r="T1132" s="240"/>
      <c r="U1132" s="240"/>
      <c r="V1132" s="240"/>
      <c r="W1132" s="240"/>
      <c r="X1132" s="240"/>
      <c r="Y1132" s="240"/>
      <c r="Z1132" s="240"/>
      <c r="AA1132" s="240"/>
      <c r="AB1132" s="240"/>
      <c r="AC1132" s="240"/>
      <c r="AD1132" s="240"/>
      <c r="AE1132" s="240"/>
      <c r="AF1132" s="240"/>
      <c r="AG1132" s="240"/>
      <c r="AH1132" s="240"/>
    </row>
    <row r="1133" spans="1:36">
      <c r="A1133" s="240"/>
      <c r="B1133" s="240"/>
      <c r="C1133" s="240"/>
      <c r="D1133" s="240"/>
      <c r="E1133" s="240"/>
      <c r="F1133" s="240"/>
      <c r="G1133" s="240"/>
      <c r="H1133" s="240"/>
      <c r="I1133" s="240"/>
      <c r="J1133" s="240"/>
      <c r="K1133" s="240"/>
      <c r="L1133" s="240"/>
      <c r="M1133" s="240"/>
      <c r="N1133" s="240"/>
      <c r="O1133" s="240"/>
      <c r="P1133" s="240"/>
      <c r="Q1133" s="240"/>
      <c r="R1133" s="240"/>
      <c r="S1133" s="240"/>
      <c r="T1133" s="240"/>
      <c r="U1133" s="240"/>
      <c r="V1133" s="240"/>
      <c r="W1133" s="240"/>
      <c r="X1133" s="240"/>
      <c r="Y1133" s="240"/>
      <c r="Z1133" s="240"/>
      <c r="AA1133" s="240"/>
      <c r="AB1133" s="240"/>
      <c r="AC1133" s="240"/>
      <c r="AD1133" s="240"/>
      <c r="AE1133" s="240"/>
      <c r="AF1133" s="240"/>
      <c r="AG1133" s="240"/>
      <c r="AH1133" s="240"/>
    </row>
    <row r="1134" spans="1:36" hidden="1">
      <c r="A1134" s="1035" t="s">
        <v>826</v>
      </c>
      <c r="B1134" s="1036"/>
      <c r="C1134" s="1036"/>
      <c r="D1134" s="1036"/>
      <c r="E1134" s="1036"/>
      <c r="F1134" s="1036"/>
      <c r="G1134" s="1036"/>
      <c r="H1134" s="1036"/>
      <c r="I1134" s="1037"/>
      <c r="J1134" s="893" t="s">
        <v>519</v>
      </c>
      <c r="K1134" s="894"/>
      <c r="L1134" s="894"/>
      <c r="M1134" s="894"/>
      <c r="N1134" s="895"/>
      <c r="O1134" s="893" t="s">
        <v>597</v>
      </c>
      <c r="P1134" s="894"/>
      <c r="Q1134" s="894"/>
      <c r="R1134" s="894"/>
      <c r="S1134" s="894"/>
      <c r="T1134" s="894"/>
      <c r="U1134" s="894"/>
      <c r="V1134" s="894"/>
      <c r="W1134" s="894"/>
      <c r="X1134" s="895"/>
      <c r="Y1134" s="893" t="s">
        <v>1227</v>
      </c>
      <c r="Z1134" s="894"/>
      <c r="AA1134" s="894"/>
      <c r="AB1134" s="894"/>
      <c r="AC1134" s="894"/>
      <c r="AD1134" s="894"/>
      <c r="AE1134" s="894"/>
      <c r="AF1134" s="894"/>
      <c r="AG1134" s="894"/>
      <c r="AH1134" s="895"/>
    </row>
    <row r="1135" spans="1:36" hidden="1">
      <c r="A1135" s="1038"/>
      <c r="B1135" s="1039"/>
      <c r="C1135" s="1039"/>
      <c r="D1135" s="1039"/>
      <c r="E1135" s="1039"/>
      <c r="F1135" s="1039"/>
      <c r="G1135" s="1039"/>
      <c r="H1135" s="1039"/>
      <c r="I1135" s="1040"/>
      <c r="J1135" s="893" t="s">
        <v>1228</v>
      </c>
      <c r="K1135" s="894"/>
      <c r="L1135" s="894"/>
      <c r="M1135" s="894"/>
      <c r="N1135" s="895"/>
      <c r="O1135" s="893" t="s">
        <v>1228</v>
      </c>
      <c r="P1135" s="894"/>
      <c r="Q1135" s="894"/>
      <c r="R1135" s="894"/>
      <c r="S1135" s="895"/>
      <c r="T1135" s="893" t="s">
        <v>1229</v>
      </c>
      <c r="U1135" s="894"/>
      <c r="V1135" s="894"/>
      <c r="W1135" s="894"/>
      <c r="X1135" s="895"/>
      <c r="Y1135" s="893" t="s">
        <v>519</v>
      </c>
      <c r="Z1135" s="894"/>
      <c r="AA1135" s="894"/>
      <c r="AB1135" s="894"/>
      <c r="AC1135" s="895"/>
      <c r="AD1135" s="893" t="s">
        <v>1230</v>
      </c>
      <c r="AE1135" s="894"/>
      <c r="AF1135" s="894"/>
      <c r="AG1135" s="894"/>
      <c r="AH1135" s="895"/>
    </row>
    <row r="1136" spans="1:36" hidden="1">
      <c r="A1136" s="942" t="s">
        <v>454</v>
      </c>
      <c r="B1136" s="943"/>
      <c r="C1136" s="943"/>
      <c r="D1136" s="943"/>
      <c r="E1136" s="943"/>
      <c r="F1136" s="943"/>
      <c r="G1136" s="943"/>
      <c r="H1136" s="943"/>
      <c r="I1136" s="944"/>
      <c r="J1136" s="942" t="s">
        <v>936</v>
      </c>
      <c r="K1136" s="943"/>
      <c r="L1136" s="943"/>
      <c r="M1136" s="943"/>
      <c r="N1136" s="944"/>
      <c r="O1136" s="942" t="s">
        <v>456</v>
      </c>
      <c r="P1136" s="943"/>
      <c r="Q1136" s="943"/>
      <c r="R1136" s="943"/>
      <c r="S1136" s="944"/>
      <c r="T1136" s="942" t="s">
        <v>890</v>
      </c>
      <c r="U1136" s="943"/>
      <c r="V1136" s="943"/>
      <c r="W1136" s="943"/>
      <c r="X1136" s="944"/>
      <c r="Y1136" s="942" t="s">
        <v>891</v>
      </c>
      <c r="Z1136" s="943"/>
      <c r="AA1136" s="943"/>
      <c r="AB1136" s="943"/>
      <c r="AC1136" s="944"/>
      <c r="AD1136" s="1032" t="s">
        <v>892</v>
      </c>
      <c r="AE1136" s="1033"/>
      <c r="AF1136" s="1033"/>
      <c r="AG1136" s="1033"/>
      <c r="AH1136" s="1034"/>
    </row>
    <row r="1137" spans="1:36" hidden="1">
      <c r="A1137" s="945" t="s">
        <v>963</v>
      </c>
      <c r="B1137" s="946"/>
      <c r="C1137" s="946"/>
      <c r="D1137" s="946"/>
      <c r="E1137" s="946"/>
      <c r="F1137" s="946"/>
      <c r="G1137" s="946"/>
      <c r="H1137" s="946"/>
      <c r="I1137" s="947"/>
      <c r="J1137" s="1029"/>
      <c r="K1137" s="1030"/>
      <c r="L1137" s="1030"/>
      <c r="M1137" s="1030"/>
      <c r="N1137" s="1031"/>
      <c r="O1137" s="1029"/>
      <c r="P1137" s="1030"/>
      <c r="Q1137" s="1030"/>
      <c r="R1137" s="1030"/>
      <c r="S1137" s="1031"/>
      <c r="T1137" s="1029"/>
      <c r="U1137" s="1030"/>
      <c r="V1137" s="1030"/>
      <c r="W1137" s="1030"/>
      <c r="X1137" s="1031"/>
      <c r="Y1137" s="1023"/>
      <c r="Z1137" s="1024"/>
      <c r="AA1137" s="1024"/>
      <c r="AB1137" s="1024"/>
      <c r="AC1137" s="1025"/>
      <c r="AD1137" s="1023"/>
      <c r="AE1137" s="1024"/>
      <c r="AF1137" s="1024"/>
      <c r="AG1137" s="1024"/>
      <c r="AH1137" s="1025"/>
    </row>
    <row r="1138" spans="1:36" hidden="1">
      <c r="A1138" s="945" t="s">
        <v>964</v>
      </c>
      <c r="B1138" s="946"/>
      <c r="C1138" s="946"/>
      <c r="D1138" s="946"/>
      <c r="E1138" s="946"/>
      <c r="F1138" s="946"/>
      <c r="G1138" s="946"/>
      <c r="H1138" s="946"/>
      <c r="I1138" s="947"/>
      <c r="J1138" s="1029"/>
      <c r="K1138" s="1030"/>
      <c r="L1138" s="1030"/>
      <c r="M1138" s="1030"/>
      <c r="N1138" s="1031"/>
      <c r="O1138" s="1029"/>
      <c r="P1138" s="1030"/>
      <c r="Q1138" s="1030"/>
      <c r="R1138" s="1030"/>
      <c r="S1138" s="1031"/>
      <c r="T1138" s="1029"/>
      <c r="U1138" s="1030"/>
      <c r="V1138" s="1030"/>
      <c r="W1138" s="1030"/>
      <c r="X1138" s="1031"/>
      <c r="Y1138" s="1023"/>
      <c r="Z1138" s="1024"/>
      <c r="AA1138" s="1024"/>
      <c r="AB1138" s="1024"/>
      <c r="AC1138" s="1025"/>
      <c r="AD1138" s="1023"/>
      <c r="AE1138" s="1024"/>
      <c r="AF1138" s="1024"/>
      <c r="AG1138" s="1024"/>
      <c r="AH1138" s="1025"/>
    </row>
    <row r="1139" spans="1:36" hidden="1">
      <c r="A1139" s="945" t="s">
        <v>965</v>
      </c>
      <c r="B1139" s="946"/>
      <c r="C1139" s="946"/>
      <c r="D1139" s="946"/>
      <c r="E1139" s="946"/>
      <c r="F1139" s="946"/>
      <c r="G1139" s="946"/>
      <c r="H1139" s="946"/>
      <c r="I1139" s="947"/>
      <c r="J1139" s="1029">
        <v>0</v>
      </c>
      <c r="K1139" s="1030"/>
      <c r="L1139" s="1030"/>
      <c r="M1139" s="1030"/>
      <c r="N1139" s="1031"/>
      <c r="O1139" s="1029"/>
      <c r="P1139" s="1030"/>
      <c r="Q1139" s="1030"/>
      <c r="R1139" s="1030"/>
      <c r="S1139" s="1031"/>
      <c r="T1139" s="1029"/>
      <c r="U1139" s="1030"/>
      <c r="V1139" s="1030"/>
      <c r="W1139" s="1030"/>
      <c r="X1139" s="1031"/>
      <c r="Y1139" s="1023"/>
      <c r="Z1139" s="1024"/>
      <c r="AA1139" s="1024"/>
      <c r="AB1139" s="1024"/>
      <c r="AC1139" s="1025"/>
      <c r="AD1139" s="1023"/>
      <c r="AE1139" s="1024"/>
      <c r="AF1139" s="1024"/>
      <c r="AG1139" s="1024"/>
      <c r="AH1139" s="1025"/>
    </row>
    <row r="1140" spans="1:36" hidden="1">
      <c r="A1140" s="991" t="s">
        <v>835</v>
      </c>
      <c r="B1140" s="992"/>
      <c r="C1140" s="992"/>
      <c r="D1140" s="992"/>
      <c r="E1140" s="992"/>
      <c r="F1140" s="992"/>
      <c r="G1140" s="992"/>
      <c r="H1140" s="992"/>
      <c r="I1140" s="993"/>
      <c r="J1140" s="1026">
        <f>SUM(J1137:N1139)</f>
        <v>0</v>
      </c>
      <c r="K1140" s="1027"/>
      <c r="L1140" s="1027"/>
      <c r="M1140" s="1027"/>
      <c r="N1140" s="1028"/>
      <c r="O1140" s="1026">
        <f>SUM(O1137:S1139)</f>
        <v>0</v>
      </c>
      <c r="P1140" s="1027"/>
      <c r="Q1140" s="1027"/>
      <c r="R1140" s="1027"/>
      <c r="S1140" s="1028"/>
      <c r="T1140" s="1026">
        <f>SUM(T1137:X1139)</f>
        <v>0</v>
      </c>
      <c r="U1140" s="1027"/>
      <c r="V1140" s="1027"/>
      <c r="W1140" s="1027"/>
      <c r="X1140" s="1028"/>
      <c r="Y1140" s="1026">
        <f>SUM(Y1137:AC1139)</f>
        <v>0</v>
      </c>
      <c r="Z1140" s="1027"/>
      <c r="AA1140" s="1027"/>
      <c r="AB1140" s="1027"/>
      <c r="AC1140" s="1028"/>
      <c r="AD1140" s="1026">
        <f>SUM(AD1137:AH1139)</f>
        <v>0</v>
      </c>
      <c r="AE1140" s="1027"/>
      <c r="AF1140" s="1027"/>
      <c r="AG1140" s="1027"/>
      <c r="AH1140" s="1028"/>
    </row>
    <row r="1141" spans="1:36" hidden="1">
      <c r="A1141" s="945" t="s">
        <v>1231</v>
      </c>
      <c r="B1141" s="946"/>
      <c r="C1141" s="946"/>
      <c r="D1141" s="946"/>
      <c r="E1141" s="946"/>
      <c r="F1141" s="946"/>
      <c r="G1141" s="946"/>
      <c r="H1141" s="946"/>
      <c r="I1141" s="947"/>
      <c r="J1141" s="942" t="s">
        <v>1232</v>
      </c>
      <c r="K1141" s="943"/>
      <c r="L1141" s="943"/>
      <c r="M1141" s="943"/>
      <c r="N1141" s="944"/>
      <c r="O1141" s="942" t="s">
        <v>1232</v>
      </c>
      <c r="P1141" s="943"/>
      <c r="Q1141" s="943"/>
      <c r="R1141" s="943"/>
      <c r="S1141" s="944"/>
      <c r="T1141" s="942" t="s">
        <v>1232</v>
      </c>
      <c r="U1141" s="943"/>
      <c r="V1141" s="943"/>
      <c r="W1141" s="943"/>
      <c r="X1141" s="944"/>
      <c r="Y1141" s="1023"/>
      <c r="Z1141" s="1024"/>
      <c r="AA1141" s="1024"/>
      <c r="AB1141" s="1024"/>
      <c r="AC1141" s="1025"/>
      <c r="AD1141" s="1023"/>
      <c r="AE1141" s="1024"/>
      <c r="AF1141" s="1024"/>
      <c r="AG1141" s="1024"/>
      <c r="AH1141" s="1025"/>
    </row>
    <row r="1142" spans="1:36" hidden="1">
      <c r="A1142" s="945" t="s">
        <v>1233</v>
      </c>
      <c r="B1142" s="946"/>
      <c r="C1142" s="946"/>
      <c r="D1142" s="946"/>
      <c r="E1142" s="946"/>
      <c r="F1142" s="946"/>
      <c r="G1142" s="946"/>
      <c r="H1142" s="946"/>
      <c r="I1142" s="947"/>
      <c r="J1142" s="942" t="s">
        <v>1232</v>
      </c>
      <c r="K1142" s="943"/>
      <c r="L1142" s="943"/>
      <c r="M1142" s="943"/>
      <c r="N1142" s="944"/>
      <c r="O1142" s="942" t="s">
        <v>1232</v>
      </c>
      <c r="P1142" s="943"/>
      <c r="Q1142" s="943"/>
      <c r="R1142" s="943"/>
      <c r="S1142" s="944"/>
      <c r="T1142" s="942" t="s">
        <v>1232</v>
      </c>
      <c r="U1142" s="943"/>
      <c r="V1142" s="943"/>
      <c r="W1142" s="943"/>
      <c r="X1142" s="944"/>
      <c r="Y1142" s="1023"/>
      <c r="Z1142" s="1024"/>
      <c r="AA1142" s="1024"/>
      <c r="AB1142" s="1024"/>
      <c r="AC1142" s="1025"/>
      <c r="AD1142" s="1023"/>
      <c r="AE1142" s="1024"/>
      <c r="AF1142" s="1024"/>
      <c r="AG1142" s="1024"/>
      <c r="AH1142" s="1025"/>
    </row>
    <row r="1143" spans="1:36" hidden="1">
      <c r="A1143" s="945" t="s">
        <v>1234</v>
      </c>
      <c r="B1143" s="946"/>
      <c r="C1143" s="946"/>
      <c r="D1143" s="946"/>
      <c r="E1143" s="946"/>
      <c r="F1143" s="946"/>
      <c r="G1143" s="946"/>
      <c r="H1143" s="946"/>
      <c r="I1143" s="947"/>
      <c r="J1143" s="942" t="s">
        <v>1232</v>
      </c>
      <c r="K1143" s="943"/>
      <c r="L1143" s="943"/>
      <c r="M1143" s="943"/>
      <c r="N1143" s="944"/>
      <c r="O1143" s="942" t="s">
        <v>1232</v>
      </c>
      <c r="P1143" s="943"/>
      <c r="Q1143" s="943"/>
      <c r="R1143" s="943"/>
      <c r="S1143" s="944"/>
      <c r="T1143" s="942" t="s">
        <v>1232</v>
      </c>
      <c r="U1143" s="943"/>
      <c r="V1143" s="943"/>
      <c r="W1143" s="943"/>
      <c r="X1143" s="944"/>
      <c r="Y1143" s="1023"/>
      <c r="Z1143" s="1024"/>
      <c r="AA1143" s="1024"/>
      <c r="AB1143" s="1024"/>
      <c r="AC1143" s="1025"/>
      <c r="AD1143" s="1023"/>
      <c r="AE1143" s="1024"/>
      <c r="AF1143" s="1024"/>
      <c r="AG1143" s="1024"/>
      <c r="AH1143" s="1025"/>
    </row>
    <row r="1144" spans="1:36" hidden="1">
      <c r="A1144" s="945" t="s">
        <v>1042</v>
      </c>
      <c r="B1144" s="946"/>
      <c r="C1144" s="946"/>
      <c r="D1144" s="946"/>
      <c r="E1144" s="946"/>
      <c r="F1144" s="946"/>
      <c r="G1144" s="946"/>
      <c r="H1144" s="946"/>
      <c r="I1144" s="947"/>
      <c r="J1144" s="942" t="s">
        <v>1232</v>
      </c>
      <c r="K1144" s="943"/>
      <c r="L1144" s="943"/>
      <c r="M1144" s="943"/>
      <c r="N1144" s="944"/>
      <c r="O1144" s="942" t="s">
        <v>1232</v>
      </c>
      <c r="P1144" s="943"/>
      <c r="Q1144" s="943"/>
      <c r="R1144" s="943"/>
      <c r="S1144" s="944"/>
      <c r="T1144" s="942" t="s">
        <v>1232</v>
      </c>
      <c r="U1144" s="943"/>
      <c r="V1144" s="943"/>
      <c r="W1144" s="943"/>
      <c r="X1144" s="944"/>
      <c r="Y1144" s="1023"/>
      <c r="Z1144" s="1024"/>
      <c r="AA1144" s="1024"/>
      <c r="AB1144" s="1024"/>
      <c r="AC1144" s="1025"/>
      <c r="AD1144" s="1023"/>
      <c r="AE1144" s="1024"/>
      <c r="AF1144" s="1024"/>
      <c r="AG1144" s="1024"/>
      <c r="AH1144" s="1025"/>
      <c r="AI1144" s="228" t="str">
        <f>IF(ROUND(AD1145-[1]VZaS!E8,0)=0,"","CHYBA")</f>
        <v/>
      </c>
      <c r="AJ1144" s="243" t="s">
        <v>902</v>
      </c>
    </row>
    <row r="1145" spans="1:36" ht="39.75" hidden="1" customHeight="1">
      <c r="A1145" s="893" t="s">
        <v>1235</v>
      </c>
      <c r="B1145" s="894"/>
      <c r="C1145" s="894"/>
      <c r="D1145" s="894"/>
      <c r="E1145" s="894"/>
      <c r="F1145" s="894"/>
      <c r="G1145" s="894"/>
      <c r="H1145" s="894"/>
      <c r="I1145" s="895"/>
      <c r="J1145" s="942" t="s">
        <v>1232</v>
      </c>
      <c r="K1145" s="943"/>
      <c r="L1145" s="943"/>
      <c r="M1145" s="943"/>
      <c r="N1145" s="944"/>
      <c r="O1145" s="942" t="s">
        <v>1232</v>
      </c>
      <c r="P1145" s="943"/>
      <c r="Q1145" s="943"/>
      <c r="R1145" s="943"/>
      <c r="S1145" s="944"/>
      <c r="T1145" s="942" t="s">
        <v>1232</v>
      </c>
      <c r="U1145" s="943"/>
      <c r="V1145" s="943"/>
      <c r="W1145" s="943"/>
      <c r="X1145" s="944"/>
      <c r="Y1145" s="1020">
        <f>SUM(Y1140:AC1144)</f>
        <v>0</v>
      </c>
      <c r="Z1145" s="1021"/>
      <c r="AA1145" s="1021"/>
      <c r="AB1145" s="1021"/>
      <c r="AC1145" s="1022"/>
      <c r="AD1145" s="1020">
        <f>SUM(AD1140:AH1144)</f>
        <v>0</v>
      </c>
      <c r="AE1145" s="1021"/>
      <c r="AF1145" s="1021"/>
      <c r="AG1145" s="1021"/>
      <c r="AH1145" s="1022"/>
      <c r="AI1145" s="228" t="str">
        <f>IF(ROUND(Y1145-[1]VZaS!D8,0)=0,"","CHYBA")</f>
        <v/>
      </c>
      <c r="AJ1145" s="243" t="s">
        <v>902</v>
      </c>
    </row>
    <row r="1146" spans="1:36" hidden="1">
      <c r="A1146" s="240"/>
      <c r="B1146" s="240"/>
      <c r="C1146" s="240"/>
      <c r="D1146" s="240"/>
      <c r="E1146" s="240"/>
      <c r="F1146" s="240"/>
      <c r="G1146" s="240"/>
      <c r="H1146" s="240"/>
      <c r="I1146" s="240"/>
      <c r="J1146" s="240"/>
      <c r="K1146" s="240"/>
      <c r="L1146" s="240"/>
      <c r="M1146" s="240"/>
      <c r="N1146" s="240"/>
      <c r="O1146" s="240"/>
      <c r="P1146" s="240"/>
      <c r="Q1146" s="240"/>
      <c r="R1146" s="240"/>
      <c r="S1146" s="240"/>
      <c r="T1146" s="240"/>
      <c r="U1146" s="240"/>
      <c r="V1146" s="240"/>
      <c r="W1146" s="240"/>
      <c r="X1146" s="240"/>
      <c r="Y1146" s="240"/>
      <c r="Z1146" s="240"/>
      <c r="AA1146" s="240"/>
      <c r="AB1146" s="240"/>
      <c r="AC1146" s="240"/>
      <c r="AD1146" s="240"/>
      <c r="AE1146" s="240"/>
      <c r="AF1146" s="240"/>
      <c r="AG1146" s="240"/>
      <c r="AH1146" s="240"/>
    </row>
    <row r="1147" spans="1:36">
      <c r="A1147" s="240"/>
      <c r="B1147" s="240"/>
      <c r="C1147" s="240"/>
      <c r="D1147" s="240"/>
      <c r="E1147" s="240"/>
      <c r="F1147" s="240"/>
      <c r="G1147" s="240"/>
      <c r="H1147" s="240"/>
      <c r="I1147" s="240"/>
      <c r="J1147" s="240"/>
      <c r="K1147" s="240"/>
      <c r="L1147" s="240"/>
      <c r="M1147" s="240"/>
      <c r="N1147" s="240"/>
      <c r="O1147" s="240"/>
      <c r="P1147" s="240"/>
      <c r="Q1147" s="240"/>
      <c r="R1147" s="240"/>
      <c r="S1147" s="240"/>
      <c r="T1147" s="240"/>
      <c r="U1147" s="240"/>
      <c r="V1147" s="240"/>
      <c r="W1147" s="240"/>
      <c r="X1147" s="240"/>
      <c r="Y1147" s="240"/>
      <c r="Z1147" s="240"/>
      <c r="AA1147" s="240"/>
      <c r="AB1147" s="240"/>
      <c r="AC1147" s="240"/>
      <c r="AD1147" s="240"/>
      <c r="AE1147" s="240"/>
      <c r="AF1147" s="240"/>
      <c r="AG1147" s="240"/>
      <c r="AH1147" s="240"/>
    </row>
    <row r="1148" spans="1:36" hidden="1">
      <c r="A1148" s="285" t="s">
        <v>1236</v>
      </c>
      <c r="B1148" s="285"/>
      <c r="C1148" s="285"/>
      <c r="D1148" s="285"/>
      <c r="E1148" s="285"/>
      <c r="F1148" s="285"/>
      <c r="G1148" s="285"/>
      <c r="H1148" s="285"/>
      <c r="I1148" s="285"/>
      <c r="J1148" s="285"/>
      <c r="K1148" s="285"/>
      <c r="L1148" s="285"/>
      <c r="M1148" s="285"/>
      <c r="N1148" s="285"/>
      <c r="O1148" s="285"/>
      <c r="P1148" s="285"/>
      <c r="Q1148" s="285"/>
      <c r="R1148" s="285"/>
      <c r="S1148" s="285"/>
      <c r="T1148" s="285"/>
      <c r="U1148" s="285"/>
      <c r="V1148" s="285"/>
      <c r="W1148" s="285"/>
      <c r="X1148" s="285"/>
      <c r="Y1148" s="285"/>
      <c r="Z1148" s="285"/>
      <c r="AA1148" s="285"/>
      <c r="AB1148" s="285"/>
      <c r="AC1148" s="285"/>
      <c r="AD1148" s="285"/>
      <c r="AE1148" s="240"/>
      <c r="AF1148" s="240"/>
      <c r="AG1148" s="240"/>
      <c r="AH1148" s="240"/>
    </row>
    <row r="1149" spans="1:36" hidden="1">
      <c r="A1149" s="240"/>
      <c r="B1149" s="240"/>
      <c r="C1149" s="240"/>
      <c r="D1149" s="240"/>
      <c r="E1149" s="240"/>
      <c r="F1149" s="240"/>
      <c r="G1149" s="240"/>
      <c r="H1149" s="240"/>
      <c r="I1149" s="240"/>
      <c r="J1149" s="240"/>
      <c r="K1149" s="240"/>
      <c r="L1149" s="240"/>
      <c r="M1149" s="240"/>
      <c r="N1149" s="240"/>
      <c r="O1149" s="240"/>
      <c r="P1149" s="240"/>
      <c r="Q1149" s="240"/>
      <c r="R1149" s="240"/>
      <c r="S1149" s="240"/>
      <c r="T1149" s="240"/>
      <c r="U1149" s="240"/>
      <c r="V1149" s="240"/>
      <c r="W1149" s="240"/>
      <c r="X1149" s="240"/>
      <c r="Y1149" s="240"/>
      <c r="Z1149" s="240"/>
      <c r="AA1149" s="240"/>
      <c r="AB1149" s="240"/>
      <c r="AC1149" s="240"/>
      <c r="AD1149" s="240"/>
      <c r="AE1149" s="240"/>
      <c r="AF1149" s="240"/>
      <c r="AG1149" s="240"/>
      <c r="AH1149" s="240"/>
    </row>
    <row r="1150" spans="1:36" hidden="1">
      <c r="A1150" s="970" t="s">
        <v>1237</v>
      </c>
      <c r="B1150" s="970"/>
      <c r="C1150" s="970"/>
      <c r="D1150" s="970"/>
      <c r="E1150" s="970"/>
      <c r="F1150" s="970"/>
      <c r="G1150" s="970"/>
      <c r="H1150" s="970"/>
      <c r="I1150" s="970"/>
      <c r="J1150" s="970"/>
      <c r="K1150" s="970"/>
      <c r="L1150" s="970"/>
      <c r="M1150" s="970"/>
      <c r="N1150" s="970"/>
      <c r="O1150" s="970"/>
      <c r="P1150" s="970"/>
      <c r="Q1150" s="970"/>
      <c r="R1150" s="970"/>
      <c r="S1150" s="970"/>
      <c r="T1150" s="970"/>
      <c r="U1150" s="970"/>
      <c r="V1150" s="970"/>
      <c r="W1150" s="970"/>
      <c r="X1150" s="970"/>
      <c r="Y1150" s="970"/>
      <c r="Z1150" s="970"/>
      <c r="AA1150" s="970"/>
      <c r="AB1150" s="970"/>
      <c r="AC1150" s="970"/>
      <c r="AD1150" s="970"/>
      <c r="AE1150" s="970"/>
      <c r="AF1150" s="970"/>
      <c r="AG1150" s="970"/>
      <c r="AH1150" s="970"/>
    </row>
    <row r="1151" spans="1:36" hidden="1">
      <c r="A1151" s="970"/>
      <c r="B1151" s="970"/>
      <c r="C1151" s="970"/>
      <c r="D1151" s="970"/>
      <c r="E1151" s="970"/>
      <c r="F1151" s="970"/>
      <c r="G1151" s="970"/>
      <c r="H1151" s="970"/>
      <c r="I1151" s="970"/>
      <c r="J1151" s="970"/>
      <c r="K1151" s="970"/>
      <c r="L1151" s="970"/>
      <c r="M1151" s="970"/>
      <c r="N1151" s="970"/>
      <c r="O1151" s="970"/>
      <c r="P1151" s="970"/>
      <c r="Q1151" s="970"/>
      <c r="R1151" s="970"/>
      <c r="S1151" s="970"/>
      <c r="T1151" s="970"/>
      <c r="U1151" s="970"/>
      <c r="V1151" s="970"/>
      <c r="W1151" s="970"/>
      <c r="X1151" s="970"/>
      <c r="Y1151" s="970"/>
      <c r="Z1151" s="970"/>
      <c r="AA1151" s="970"/>
      <c r="AB1151" s="970"/>
      <c r="AC1151" s="970"/>
      <c r="AD1151" s="970"/>
      <c r="AE1151" s="970"/>
      <c r="AF1151" s="970"/>
      <c r="AG1151" s="970"/>
      <c r="AH1151" s="970"/>
    </row>
    <row r="1152" spans="1:36" hidden="1">
      <c r="A1152" s="240"/>
      <c r="B1152" s="240"/>
      <c r="C1152" s="240"/>
      <c r="D1152" s="240"/>
      <c r="E1152" s="240"/>
      <c r="F1152" s="240"/>
      <c r="G1152" s="240"/>
      <c r="H1152" s="240"/>
      <c r="I1152" s="240"/>
      <c r="J1152" s="240"/>
      <c r="K1152" s="240"/>
      <c r="L1152" s="240"/>
      <c r="M1152" s="240"/>
      <c r="N1152" s="240"/>
      <c r="O1152" s="240"/>
      <c r="P1152" s="240"/>
      <c r="Q1152" s="240"/>
      <c r="R1152" s="240"/>
      <c r="S1152" s="240"/>
      <c r="T1152" s="240"/>
      <c r="U1152" s="240"/>
      <c r="V1152" s="240"/>
      <c r="W1152" s="240"/>
      <c r="X1152" s="240"/>
      <c r="Y1152" s="240"/>
      <c r="Z1152" s="240"/>
      <c r="AA1152" s="240"/>
      <c r="AB1152" s="240"/>
      <c r="AC1152" s="240"/>
      <c r="AD1152" s="240"/>
      <c r="AE1152" s="240"/>
      <c r="AF1152" s="240"/>
      <c r="AG1152" s="240"/>
      <c r="AH1152" s="240"/>
    </row>
    <row r="1153" spans="1:36" ht="25.5" hidden="1" customHeight="1">
      <c r="A1153" s="893" t="s">
        <v>826</v>
      </c>
      <c r="B1153" s="894"/>
      <c r="C1153" s="894"/>
      <c r="D1153" s="894"/>
      <c r="E1153" s="894"/>
      <c r="F1153" s="894"/>
      <c r="G1153" s="894"/>
      <c r="H1153" s="894"/>
      <c r="I1153" s="894"/>
      <c r="J1153" s="894"/>
      <c r="K1153" s="894"/>
      <c r="L1153" s="894"/>
      <c r="M1153" s="894"/>
      <c r="N1153" s="894"/>
      <c r="O1153" s="894"/>
      <c r="P1153" s="895"/>
      <c r="Q1153" s="893" t="s">
        <v>519</v>
      </c>
      <c r="R1153" s="894"/>
      <c r="S1153" s="894"/>
      <c r="T1153" s="894"/>
      <c r="U1153" s="894"/>
      <c r="V1153" s="894"/>
      <c r="W1153" s="894"/>
      <c r="X1153" s="894"/>
      <c r="Y1153" s="895"/>
      <c r="Z1153" s="893" t="s">
        <v>597</v>
      </c>
      <c r="AA1153" s="894"/>
      <c r="AB1153" s="894"/>
      <c r="AC1153" s="894"/>
      <c r="AD1153" s="894"/>
      <c r="AE1153" s="894"/>
      <c r="AF1153" s="894"/>
      <c r="AG1153" s="894"/>
      <c r="AH1153" s="895"/>
    </row>
    <row r="1154" spans="1:36" hidden="1">
      <c r="A1154" s="1014" t="s">
        <v>1238</v>
      </c>
      <c r="B1154" s="1015"/>
      <c r="C1154" s="1015"/>
      <c r="D1154" s="1015"/>
      <c r="E1154" s="1015"/>
      <c r="F1154" s="1015"/>
      <c r="G1154" s="1015"/>
      <c r="H1154" s="1015"/>
      <c r="I1154" s="1015"/>
      <c r="J1154" s="1015"/>
      <c r="K1154" s="1015"/>
      <c r="L1154" s="1015"/>
      <c r="M1154" s="1015"/>
      <c r="N1154" s="1015"/>
      <c r="O1154" s="1015"/>
      <c r="P1154" s="1016"/>
      <c r="Q1154" s="876">
        <f>SUM(Q1155:Y1157)</f>
        <v>0</v>
      </c>
      <c r="R1154" s="877"/>
      <c r="S1154" s="877"/>
      <c r="T1154" s="877"/>
      <c r="U1154" s="877"/>
      <c r="V1154" s="877"/>
      <c r="W1154" s="877"/>
      <c r="X1154" s="877"/>
      <c r="Y1154" s="878"/>
      <c r="Z1154" s="1017">
        <f>SUM(Z1155:AH1157)</f>
        <v>0</v>
      </c>
      <c r="AA1154" s="1018"/>
      <c r="AB1154" s="1018"/>
      <c r="AC1154" s="1018"/>
      <c r="AD1154" s="1018"/>
      <c r="AE1154" s="1018"/>
      <c r="AF1154" s="1018"/>
      <c r="AG1154" s="1018"/>
      <c r="AH1154" s="1019"/>
      <c r="AI1154" s="228" t="str">
        <f>IF(ROUND(Z1154-[1]VZaS!E9,0)=0,"","CHYBA")</f>
        <v/>
      </c>
      <c r="AJ1154" s="243" t="s">
        <v>902</v>
      </c>
    </row>
    <row r="1155" spans="1:36" hidden="1">
      <c r="A1155" s="942"/>
      <c r="B1155" s="943"/>
      <c r="C1155" s="943"/>
      <c r="D1155" s="943"/>
      <c r="E1155" s="943"/>
      <c r="F1155" s="943"/>
      <c r="G1155" s="943"/>
      <c r="H1155" s="943"/>
      <c r="I1155" s="943"/>
      <c r="J1155" s="943"/>
      <c r="K1155" s="943"/>
      <c r="L1155" s="943"/>
      <c r="M1155" s="943"/>
      <c r="N1155" s="943"/>
      <c r="O1155" s="943"/>
      <c r="P1155" s="944"/>
      <c r="Q1155" s="1003"/>
      <c r="R1155" s="1004"/>
      <c r="S1155" s="1004"/>
      <c r="T1155" s="1004"/>
      <c r="U1155" s="1004"/>
      <c r="V1155" s="1004"/>
      <c r="W1155" s="1004"/>
      <c r="X1155" s="1004"/>
      <c r="Y1155" s="1005"/>
      <c r="Z1155" s="1003"/>
      <c r="AA1155" s="1004"/>
      <c r="AB1155" s="1004"/>
      <c r="AC1155" s="1004"/>
      <c r="AD1155" s="1004"/>
      <c r="AE1155" s="1004"/>
      <c r="AF1155" s="1004"/>
      <c r="AG1155" s="1004"/>
      <c r="AH1155" s="1005"/>
      <c r="AI1155" s="228" t="str">
        <f>IF(ROUND(Q1154-[1]VZaS!D9,0)=0,"","CHYBA")</f>
        <v/>
      </c>
      <c r="AJ1155" s="243" t="s">
        <v>902</v>
      </c>
    </row>
    <row r="1156" spans="1:36" hidden="1">
      <c r="A1156" s="942"/>
      <c r="B1156" s="943"/>
      <c r="C1156" s="943"/>
      <c r="D1156" s="943"/>
      <c r="E1156" s="943"/>
      <c r="F1156" s="943"/>
      <c r="G1156" s="943"/>
      <c r="H1156" s="943"/>
      <c r="I1156" s="943"/>
      <c r="J1156" s="943"/>
      <c r="K1156" s="943"/>
      <c r="L1156" s="943"/>
      <c r="M1156" s="943"/>
      <c r="N1156" s="943"/>
      <c r="O1156" s="943"/>
      <c r="P1156" s="944"/>
      <c r="Q1156" s="1003"/>
      <c r="R1156" s="1004"/>
      <c r="S1156" s="1004"/>
      <c r="T1156" s="1004"/>
      <c r="U1156" s="1004"/>
      <c r="V1156" s="1004"/>
      <c r="W1156" s="1004"/>
      <c r="X1156" s="1004"/>
      <c r="Y1156" s="1005"/>
      <c r="Z1156" s="1003"/>
      <c r="AA1156" s="1004"/>
      <c r="AB1156" s="1004"/>
      <c r="AC1156" s="1004"/>
      <c r="AD1156" s="1004"/>
      <c r="AE1156" s="1004"/>
      <c r="AF1156" s="1004"/>
      <c r="AG1156" s="1004"/>
      <c r="AH1156" s="1005"/>
    </row>
    <row r="1157" spans="1:36" hidden="1">
      <c r="A1157" s="942"/>
      <c r="B1157" s="943"/>
      <c r="C1157" s="943"/>
      <c r="D1157" s="943"/>
      <c r="E1157" s="943"/>
      <c r="F1157" s="943"/>
      <c r="G1157" s="943"/>
      <c r="H1157" s="943"/>
      <c r="I1157" s="943"/>
      <c r="J1157" s="943"/>
      <c r="K1157" s="943"/>
      <c r="L1157" s="943"/>
      <c r="M1157" s="943"/>
      <c r="N1157" s="943"/>
      <c r="O1157" s="943"/>
      <c r="P1157" s="944"/>
      <c r="Q1157" s="876"/>
      <c r="R1157" s="877"/>
      <c r="S1157" s="877"/>
      <c r="T1157" s="877"/>
      <c r="U1157" s="877"/>
      <c r="V1157" s="877"/>
      <c r="W1157" s="877"/>
      <c r="X1157" s="877"/>
      <c r="Y1157" s="878"/>
      <c r="Z1157" s="876"/>
      <c r="AA1157" s="877"/>
      <c r="AB1157" s="877"/>
      <c r="AC1157" s="877"/>
      <c r="AD1157" s="877"/>
      <c r="AE1157" s="877"/>
      <c r="AF1157" s="877"/>
      <c r="AG1157" s="877"/>
      <c r="AH1157" s="878"/>
    </row>
    <row r="1158" spans="1:36" hidden="1">
      <c r="A1158" s="945" t="s">
        <v>1239</v>
      </c>
      <c r="B1158" s="946"/>
      <c r="C1158" s="946"/>
      <c r="D1158" s="946"/>
      <c r="E1158" s="946"/>
      <c r="F1158" s="946"/>
      <c r="G1158" s="946"/>
      <c r="H1158" s="946"/>
      <c r="I1158" s="946"/>
      <c r="J1158" s="946"/>
      <c r="K1158" s="946"/>
      <c r="L1158" s="946"/>
      <c r="M1158" s="946"/>
      <c r="N1158" s="946"/>
      <c r="O1158" s="946"/>
      <c r="P1158" s="947"/>
      <c r="Q1158" s="876">
        <f>SUM(Q1159:Y1161)</f>
        <v>0</v>
      </c>
      <c r="R1158" s="877"/>
      <c r="S1158" s="877"/>
      <c r="T1158" s="877"/>
      <c r="U1158" s="877"/>
      <c r="V1158" s="877"/>
      <c r="W1158" s="877"/>
      <c r="X1158" s="877"/>
      <c r="Y1158" s="878"/>
      <c r="Z1158" s="876">
        <f>SUM(Z1159:AH1161)</f>
        <v>0</v>
      </c>
      <c r="AA1158" s="877"/>
      <c r="AB1158" s="877"/>
      <c r="AC1158" s="877"/>
      <c r="AD1158" s="877"/>
      <c r="AE1158" s="877"/>
      <c r="AF1158" s="877"/>
      <c r="AG1158" s="877"/>
      <c r="AH1158" s="878"/>
      <c r="AJ1158" s="243" t="s">
        <v>1240</v>
      </c>
    </row>
    <row r="1159" spans="1:36" hidden="1">
      <c r="A1159" s="942"/>
      <c r="B1159" s="943"/>
      <c r="C1159" s="943"/>
      <c r="D1159" s="943"/>
      <c r="E1159" s="943"/>
      <c r="F1159" s="943"/>
      <c r="G1159" s="943"/>
      <c r="H1159" s="943"/>
      <c r="I1159" s="943"/>
      <c r="J1159" s="943"/>
      <c r="K1159" s="943"/>
      <c r="L1159" s="943"/>
      <c r="M1159" s="943"/>
      <c r="N1159" s="943"/>
      <c r="O1159" s="943"/>
      <c r="P1159" s="944"/>
      <c r="Q1159" s="1003"/>
      <c r="R1159" s="1004"/>
      <c r="S1159" s="1004"/>
      <c r="T1159" s="1004"/>
      <c r="U1159" s="1004"/>
      <c r="V1159" s="1004"/>
      <c r="W1159" s="1004"/>
      <c r="X1159" s="1004"/>
      <c r="Y1159" s="1005"/>
      <c r="Z1159" s="1003"/>
      <c r="AA1159" s="1004"/>
      <c r="AB1159" s="1004"/>
      <c r="AC1159" s="1004"/>
      <c r="AD1159" s="1004"/>
      <c r="AE1159" s="1004"/>
      <c r="AF1159" s="1004"/>
      <c r="AG1159" s="1004"/>
      <c r="AH1159" s="1005"/>
      <c r="AJ1159" s="243"/>
    </row>
    <row r="1160" spans="1:36" hidden="1">
      <c r="A1160" s="942"/>
      <c r="B1160" s="943"/>
      <c r="C1160" s="943"/>
      <c r="D1160" s="943"/>
      <c r="E1160" s="943"/>
      <c r="F1160" s="943"/>
      <c r="G1160" s="943"/>
      <c r="H1160" s="943"/>
      <c r="I1160" s="943"/>
      <c r="J1160" s="943"/>
      <c r="K1160" s="943"/>
      <c r="L1160" s="943"/>
      <c r="M1160" s="943"/>
      <c r="N1160" s="943"/>
      <c r="O1160" s="943"/>
      <c r="P1160" s="944"/>
      <c r="Q1160" s="1003"/>
      <c r="R1160" s="1004"/>
      <c r="S1160" s="1004"/>
      <c r="T1160" s="1004"/>
      <c r="U1160" s="1004"/>
      <c r="V1160" s="1004"/>
      <c r="W1160" s="1004"/>
      <c r="X1160" s="1004"/>
      <c r="Y1160" s="1005"/>
      <c r="Z1160" s="1003"/>
      <c r="AA1160" s="1004"/>
      <c r="AB1160" s="1004"/>
      <c r="AC1160" s="1004"/>
      <c r="AD1160" s="1004"/>
      <c r="AE1160" s="1004"/>
      <c r="AF1160" s="1004"/>
      <c r="AG1160" s="1004"/>
      <c r="AH1160" s="1005"/>
    </row>
    <row r="1161" spans="1:36" hidden="1">
      <c r="A1161" s="942"/>
      <c r="B1161" s="943"/>
      <c r="C1161" s="943"/>
      <c r="D1161" s="943"/>
      <c r="E1161" s="943"/>
      <c r="F1161" s="943"/>
      <c r="G1161" s="943"/>
      <c r="H1161" s="943"/>
      <c r="I1161" s="943"/>
      <c r="J1161" s="943"/>
      <c r="K1161" s="943"/>
      <c r="L1161" s="943"/>
      <c r="M1161" s="943"/>
      <c r="N1161" s="943"/>
      <c r="O1161" s="943"/>
      <c r="P1161" s="944"/>
      <c r="Q1161" s="1003"/>
      <c r="R1161" s="1004"/>
      <c r="S1161" s="1004"/>
      <c r="T1161" s="1004"/>
      <c r="U1161" s="1004"/>
      <c r="V1161" s="1004"/>
      <c r="W1161" s="1004"/>
      <c r="X1161" s="1004"/>
      <c r="Y1161" s="1005"/>
      <c r="Z1161" s="1003"/>
      <c r="AA1161" s="1004"/>
      <c r="AB1161" s="1004"/>
      <c r="AC1161" s="1004"/>
      <c r="AD1161" s="1004"/>
      <c r="AE1161" s="1004"/>
      <c r="AF1161" s="1004"/>
      <c r="AG1161" s="1004"/>
      <c r="AH1161" s="1005"/>
      <c r="AI1161" s="228" t="str">
        <f>IF(ROUND(Z1162-[1]VZaS!E33,0)=0,"","CHYBA")</f>
        <v>CHYBA</v>
      </c>
      <c r="AJ1161" s="243" t="s">
        <v>902</v>
      </c>
    </row>
    <row r="1162" spans="1:36" hidden="1">
      <c r="A1162" s="945" t="s">
        <v>1241</v>
      </c>
      <c r="B1162" s="946"/>
      <c r="C1162" s="946"/>
      <c r="D1162" s="946"/>
      <c r="E1162" s="946"/>
      <c r="F1162" s="946"/>
      <c r="G1162" s="946"/>
      <c r="H1162" s="946"/>
      <c r="I1162" s="946"/>
      <c r="J1162" s="946"/>
      <c r="K1162" s="946"/>
      <c r="L1162" s="946"/>
      <c r="M1162" s="946"/>
      <c r="N1162" s="946"/>
      <c r="O1162" s="946"/>
      <c r="P1162" s="947"/>
      <c r="Q1162" s="876"/>
      <c r="R1162" s="877"/>
      <c r="S1162" s="877"/>
      <c r="T1162" s="877"/>
      <c r="U1162" s="877"/>
      <c r="V1162" s="877"/>
      <c r="W1162" s="877"/>
      <c r="X1162" s="877"/>
      <c r="Y1162" s="878"/>
      <c r="Z1162" s="876"/>
      <c r="AA1162" s="877"/>
      <c r="AB1162" s="877"/>
      <c r="AC1162" s="877"/>
      <c r="AD1162" s="877"/>
      <c r="AE1162" s="877"/>
      <c r="AF1162" s="877"/>
      <c r="AG1162" s="877"/>
      <c r="AH1162" s="878"/>
      <c r="AI1162" s="228" t="str">
        <f>IF(ROUND(Q1162-[1]VZaS!D33,0)=0,"","CHYBA")</f>
        <v>CHYBA</v>
      </c>
      <c r="AJ1162" s="243" t="s">
        <v>902</v>
      </c>
    </row>
    <row r="1163" spans="1:36" hidden="1">
      <c r="A1163" s="979" t="s">
        <v>1242</v>
      </c>
      <c r="B1163" s="980"/>
      <c r="C1163" s="980"/>
      <c r="D1163" s="980"/>
      <c r="E1163" s="980"/>
      <c r="F1163" s="980"/>
      <c r="G1163" s="980"/>
      <c r="H1163" s="980"/>
      <c r="I1163" s="980"/>
      <c r="J1163" s="980"/>
      <c r="K1163" s="980"/>
      <c r="L1163" s="980"/>
      <c r="M1163" s="980"/>
      <c r="N1163" s="980"/>
      <c r="O1163" s="980"/>
      <c r="P1163" s="981"/>
      <c r="Q1163" s="876"/>
      <c r="R1163" s="877"/>
      <c r="S1163" s="877"/>
      <c r="T1163" s="877"/>
      <c r="U1163" s="877"/>
      <c r="V1163" s="877"/>
      <c r="W1163" s="877"/>
      <c r="X1163" s="877"/>
      <c r="Y1163" s="878"/>
      <c r="Z1163" s="876"/>
      <c r="AA1163" s="877"/>
      <c r="AB1163" s="877"/>
      <c r="AC1163" s="877"/>
      <c r="AD1163" s="877"/>
      <c r="AE1163" s="877"/>
      <c r="AF1163" s="877"/>
      <c r="AG1163" s="877"/>
      <c r="AH1163" s="878"/>
      <c r="AI1163" s="228" t="str">
        <f>IF(ROUND(Z1163-[1]VZaS!E46,0)=0,"","CHYBA")</f>
        <v/>
      </c>
      <c r="AJ1163" s="243" t="s">
        <v>902</v>
      </c>
    </row>
    <row r="1164" spans="1:36" hidden="1">
      <c r="A1164" s="979" t="s">
        <v>1243</v>
      </c>
      <c r="B1164" s="980"/>
      <c r="C1164" s="980"/>
      <c r="D1164" s="980"/>
      <c r="E1164" s="980"/>
      <c r="F1164" s="980"/>
      <c r="G1164" s="980"/>
      <c r="H1164" s="980"/>
      <c r="I1164" s="980"/>
      <c r="J1164" s="980"/>
      <c r="K1164" s="980"/>
      <c r="L1164" s="980"/>
      <c r="M1164" s="980"/>
      <c r="N1164" s="980"/>
      <c r="O1164" s="980"/>
      <c r="P1164" s="981"/>
      <c r="Q1164" s="1003"/>
      <c r="R1164" s="1004"/>
      <c r="S1164" s="1004"/>
      <c r="T1164" s="1004"/>
      <c r="U1164" s="1004"/>
      <c r="V1164" s="1004"/>
      <c r="W1164" s="1004"/>
      <c r="X1164" s="1004"/>
      <c r="Y1164" s="1005"/>
      <c r="Z1164" s="876"/>
      <c r="AA1164" s="877"/>
      <c r="AB1164" s="877"/>
      <c r="AC1164" s="877"/>
      <c r="AD1164" s="877"/>
      <c r="AE1164" s="877"/>
      <c r="AF1164" s="877"/>
      <c r="AG1164" s="877"/>
      <c r="AH1164" s="878"/>
      <c r="AI1164" s="228" t="str">
        <f>IF(ROUND(Q1163-[1]VZaS!D46,0)=0,"","CHYBA")</f>
        <v/>
      </c>
      <c r="AJ1164" s="243" t="s">
        <v>902</v>
      </c>
    </row>
    <row r="1165" spans="1:36" hidden="1">
      <c r="A1165" s="979" t="s">
        <v>1244</v>
      </c>
      <c r="B1165" s="980"/>
      <c r="C1165" s="980"/>
      <c r="D1165" s="980"/>
      <c r="E1165" s="980"/>
      <c r="F1165" s="980"/>
      <c r="G1165" s="980"/>
      <c r="H1165" s="980"/>
      <c r="I1165" s="980"/>
      <c r="J1165" s="980"/>
      <c r="K1165" s="980"/>
      <c r="L1165" s="980"/>
      <c r="M1165" s="980"/>
      <c r="N1165" s="980"/>
      <c r="O1165" s="980"/>
      <c r="P1165" s="981"/>
      <c r="Q1165" s="876"/>
      <c r="R1165" s="877"/>
      <c r="S1165" s="877"/>
      <c r="T1165" s="877"/>
      <c r="U1165" s="877"/>
      <c r="V1165" s="877"/>
      <c r="W1165" s="877"/>
      <c r="X1165" s="877"/>
      <c r="Y1165" s="878"/>
      <c r="Z1165" s="876"/>
      <c r="AA1165" s="877"/>
      <c r="AB1165" s="877"/>
      <c r="AC1165" s="877"/>
      <c r="AD1165" s="877"/>
      <c r="AE1165" s="877"/>
      <c r="AF1165" s="877"/>
      <c r="AG1165" s="877"/>
      <c r="AH1165" s="878"/>
    </row>
    <row r="1166" spans="1:36" hidden="1">
      <c r="A1166" s="942"/>
      <c r="B1166" s="943"/>
      <c r="C1166" s="943"/>
      <c r="D1166" s="943"/>
      <c r="E1166" s="943"/>
      <c r="F1166" s="943"/>
      <c r="G1166" s="943"/>
      <c r="H1166" s="943"/>
      <c r="I1166" s="943"/>
      <c r="J1166" s="943"/>
      <c r="K1166" s="943"/>
      <c r="L1166" s="943"/>
      <c r="M1166" s="943"/>
      <c r="N1166" s="943"/>
      <c r="O1166" s="943"/>
      <c r="P1166" s="944"/>
      <c r="Q1166" s="1003"/>
      <c r="R1166" s="1004"/>
      <c r="S1166" s="1004"/>
      <c r="T1166" s="1004"/>
      <c r="U1166" s="1004"/>
      <c r="V1166" s="1004"/>
      <c r="W1166" s="1004"/>
      <c r="X1166" s="1004"/>
      <c r="Y1166" s="1005"/>
      <c r="Z1166" s="876"/>
      <c r="AA1166" s="877"/>
      <c r="AB1166" s="877"/>
      <c r="AC1166" s="877"/>
      <c r="AD1166" s="877"/>
      <c r="AE1166" s="877"/>
      <c r="AF1166" s="877"/>
      <c r="AG1166" s="877"/>
      <c r="AH1166" s="878"/>
    </row>
    <row r="1167" spans="1:36" hidden="1">
      <c r="A1167" s="942"/>
      <c r="B1167" s="943"/>
      <c r="C1167" s="943"/>
      <c r="D1167" s="943"/>
      <c r="E1167" s="943"/>
      <c r="F1167" s="943"/>
      <c r="G1167" s="943"/>
      <c r="H1167" s="943"/>
      <c r="I1167" s="943"/>
      <c r="J1167" s="943"/>
      <c r="K1167" s="943"/>
      <c r="L1167" s="943"/>
      <c r="M1167" s="943"/>
      <c r="N1167" s="943"/>
      <c r="O1167" s="943"/>
      <c r="P1167" s="944"/>
      <c r="Q1167" s="1003"/>
      <c r="R1167" s="1004"/>
      <c r="S1167" s="1004"/>
      <c r="T1167" s="1004"/>
      <c r="U1167" s="1004"/>
      <c r="V1167" s="1004"/>
      <c r="W1167" s="1004"/>
      <c r="X1167" s="1004"/>
      <c r="Y1167" s="1005"/>
      <c r="Z1167" s="1003"/>
      <c r="AA1167" s="1004"/>
      <c r="AB1167" s="1004"/>
      <c r="AC1167" s="1004"/>
      <c r="AD1167" s="1004"/>
      <c r="AE1167" s="1004"/>
      <c r="AF1167" s="1004"/>
      <c r="AG1167" s="1004"/>
      <c r="AH1167" s="1005"/>
    </row>
    <row r="1168" spans="1:36" hidden="1">
      <c r="A1168" s="942"/>
      <c r="B1168" s="943"/>
      <c r="C1168" s="943"/>
      <c r="D1168" s="943"/>
      <c r="E1168" s="943"/>
      <c r="F1168" s="943"/>
      <c r="G1168" s="943"/>
      <c r="H1168" s="943"/>
      <c r="I1168" s="943"/>
      <c r="J1168" s="943"/>
      <c r="K1168" s="943"/>
      <c r="L1168" s="943"/>
      <c r="M1168" s="943"/>
      <c r="N1168" s="943"/>
      <c r="O1168" s="943"/>
      <c r="P1168" s="944"/>
      <c r="Q1168" s="876"/>
      <c r="R1168" s="877"/>
      <c r="S1168" s="877"/>
      <c r="T1168" s="877"/>
      <c r="U1168" s="877"/>
      <c r="V1168" s="877"/>
      <c r="W1168" s="877"/>
      <c r="X1168" s="877"/>
      <c r="Y1168" s="878"/>
      <c r="Z1168" s="876"/>
      <c r="AA1168" s="877"/>
      <c r="AB1168" s="877"/>
      <c r="AC1168" s="877"/>
      <c r="AD1168" s="877"/>
      <c r="AE1168" s="877"/>
      <c r="AF1168" s="877"/>
      <c r="AG1168" s="877"/>
      <c r="AH1168" s="878"/>
    </row>
    <row r="1169" spans="1:38" hidden="1">
      <c r="A1169" s="1000" t="s">
        <v>1245</v>
      </c>
      <c r="B1169" s="1001"/>
      <c r="C1169" s="1001"/>
      <c r="D1169" s="1001"/>
      <c r="E1169" s="1001"/>
      <c r="F1169" s="1001"/>
      <c r="G1169" s="1001"/>
      <c r="H1169" s="1001"/>
      <c r="I1169" s="1001"/>
      <c r="J1169" s="1001"/>
      <c r="K1169" s="1001"/>
      <c r="L1169" s="1001"/>
      <c r="M1169" s="1001"/>
      <c r="N1169" s="1001"/>
      <c r="O1169" s="1001"/>
      <c r="P1169" s="1002"/>
      <c r="Q1169" s="876">
        <f>SUM(Q1170:Y1172)</f>
        <v>0</v>
      </c>
      <c r="R1169" s="877"/>
      <c r="S1169" s="877"/>
      <c r="T1169" s="877"/>
      <c r="U1169" s="877"/>
      <c r="V1169" s="877"/>
      <c r="W1169" s="877"/>
      <c r="X1169" s="877"/>
      <c r="Y1169" s="878"/>
      <c r="Z1169" s="876">
        <f>SUM(Z1170:AH1172)</f>
        <v>0</v>
      </c>
      <c r="AA1169" s="877"/>
      <c r="AB1169" s="877"/>
      <c r="AC1169" s="877"/>
      <c r="AD1169" s="877"/>
      <c r="AE1169" s="877"/>
      <c r="AF1169" s="877"/>
      <c r="AG1169" s="877"/>
      <c r="AH1169" s="878"/>
    </row>
    <row r="1170" spans="1:38" hidden="1">
      <c r="A1170" s="942"/>
      <c r="B1170" s="943"/>
      <c r="C1170" s="943"/>
      <c r="D1170" s="943"/>
      <c r="E1170" s="943"/>
      <c r="F1170" s="943"/>
      <c r="G1170" s="943"/>
      <c r="H1170" s="943"/>
      <c r="I1170" s="943"/>
      <c r="J1170" s="943"/>
      <c r="K1170" s="943"/>
      <c r="L1170" s="943"/>
      <c r="M1170" s="943"/>
      <c r="N1170" s="943"/>
      <c r="O1170" s="943"/>
      <c r="P1170" s="944"/>
      <c r="Q1170" s="876"/>
      <c r="R1170" s="877"/>
      <c r="S1170" s="877"/>
      <c r="T1170" s="877"/>
      <c r="U1170" s="877"/>
      <c r="V1170" s="877"/>
      <c r="W1170" s="877"/>
      <c r="X1170" s="877"/>
      <c r="Y1170" s="878"/>
      <c r="Z1170" s="876"/>
      <c r="AA1170" s="877"/>
      <c r="AB1170" s="877"/>
      <c r="AC1170" s="877"/>
      <c r="AD1170" s="877"/>
      <c r="AE1170" s="877"/>
      <c r="AF1170" s="877"/>
      <c r="AG1170" s="877"/>
      <c r="AH1170" s="878"/>
    </row>
    <row r="1171" spans="1:38" hidden="1">
      <c r="A1171" s="942"/>
      <c r="B1171" s="943"/>
      <c r="C1171" s="943"/>
      <c r="D1171" s="943"/>
      <c r="E1171" s="943"/>
      <c r="F1171" s="943"/>
      <c r="G1171" s="943"/>
      <c r="H1171" s="943"/>
      <c r="I1171" s="943"/>
      <c r="J1171" s="943"/>
      <c r="K1171" s="943"/>
      <c r="L1171" s="943"/>
      <c r="M1171" s="943"/>
      <c r="N1171" s="943"/>
      <c r="O1171" s="943"/>
      <c r="P1171" s="944"/>
      <c r="Q1171" s="876"/>
      <c r="R1171" s="877"/>
      <c r="S1171" s="877"/>
      <c r="T1171" s="877"/>
      <c r="U1171" s="877"/>
      <c r="V1171" s="877"/>
      <c r="W1171" s="877"/>
      <c r="X1171" s="877"/>
      <c r="Y1171" s="878"/>
      <c r="Z1171" s="876"/>
      <c r="AA1171" s="877"/>
      <c r="AB1171" s="877"/>
      <c r="AC1171" s="877"/>
      <c r="AD1171" s="877"/>
      <c r="AE1171" s="877"/>
      <c r="AF1171" s="877"/>
      <c r="AG1171" s="877"/>
      <c r="AH1171" s="878"/>
    </row>
    <row r="1172" spans="1:38" hidden="1">
      <c r="A1172" s="942"/>
      <c r="B1172" s="943"/>
      <c r="C1172" s="943"/>
      <c r="D1172" s="943"/>
      <c r="E1172" s="943"/>
      <c r="F1172" s="943"/>
      <c r="G1172" s="943"/>
      <c r="H1172" s="943"/>
      <c r="I1172" s="943"/>
      <c r="J1172" s="943"/>
      <c r="K1172" s="943"/>
      <c r="L1172" s="943"/>
      <c r="M1172" s="943"/>
      <c r="N1172" s="943"/>
      <c r="O1172" s="943"/>
      <c r="P1172" s="944"/>
      <c r="Q1172" s="876"/>
      <c r="R1172" s="877"/>
      <c r="S1172" s="877"/>
      <c r="T1172" s="877"/>
      <c r="U1172" s="877"/>
      <c r="V1172" s="877"/>
      <c r="W1172" s="877"/>
      <c r="X1172" s="877"/>
      <c r="Y1172" s="878"/>
      <c r="Z1172" s="876"/>
      <c r="AA1172" s="877"/>
      <c r="AB1172" s="877"/>
      <c r="AC1172" s="877"/>
      <c r="AD1172" s="877"/>
      <c r="AE1172" s="877"/>
      <c r="AF1172" s="877"/>
      <c r="AG1172" s="877"/>
      <c r="AH1172" s="878"/>
    </row>
    <row r="1173" spans="1:38" s="229" customFormat="1" hidden="1">
      <c r="A1173" s="287"/>
      <c r="B1173" s="247"/>
      <c r="C1173" s="247"/>
      <c r="D1173" s="247"/>
      <c r="E1173" s="247"/>
      <c r="F1173" s="247"/>
      <c r="G1173" s="247"/>
      <c r="H1173" s="247"/>
      <c r="I1173" s="247"/>
      <c r="J1173" s="247"/>
      <c r="K1173" s="247"/>
      <c r="L1173" s="247"/>
      <c r="M1173" s="247"/>
      <c r="N1173" s="247"/>
      <c r="O1173" s="247"/>
      <c r="P1173" s="247"/>
      <c r="Q1173" s="247"/>
      <c r="R1173" s="247"/>
      <c r="S1173" s="247"/>
      <c r="T1173" s="247"/>
      <c r="U1173" s="247"/>
      <c r="V1173" s="247"/>
      <c r="W1173" s="247"/>
      <c r="X1173" s="247"/>
      <c r="Y1173" s="247"/>
      <c r="Z1173" s="247"/>
      <c r="AA1173" s="247"/>
      <c r="AB1173" s="247"/>
      <c r="AC1173" s="247"/>
      <c r="AD1173" s="247"/>
      <c r="AE1173" s="247"/>
      <c r="AF1173" s="247"/>
      <c r="AG1173" s="247"/>
      <c r="AH1173" s="247"/>
    </row>
    <row r="1174" spans="1:38" hidden="1">
      <c r="A1174" s="1006" t="s">
        <v>1246</v>
      </c>
      <c r="B1174" s="1007"/>
      <c r="C1174" s="1007"/>
      <c r="D1174" s="1007"/>
      <c r="E1174" s="1007"/>
      <c r="F1174" s="1007"/>
      <c r="G1174" s="1007"/>
      <c r="H1174" s="1007"/>
      <c r="I1174" s="1007"/>
      <c r="J1174" s="1007"/>
      <c r="K1174" s="1007"/>
      <c r="L1174" s="1007"/>
      <c r="M1174" s="1007"/>
      <c r="N1174" s="1007"/>
      <c r="O1174" s="1007"/>
      <c r="P1174" s="1007"/>
      <c r="Q1174" s="1007"/>
      <c r="R1174" s="1007"/>
      <c r="S1174" s="1007"/>
      <c r="T1174" s="1007"/>
      <c r="U1174" s="1007"/>
      <c r="V1174" s="1007"/>
      <c r="W1174" s="1007"/>
      <c r="X1174" s="1007"/>
      <c r="Y1174" s="1007"/>
      <c r="Z1174" s="1007"/>
      <c r="AA1174" s="1007"/>
      <c r="AB1174" s="1007"/>
      <c r="AC1174" s="1007"/>
      <c r="AD1174" s="1007"/>
      <c r="AE1174" s="1007"/>
      <c r="AF1174" s="1007"/>
      <c r="AG1174" s="1007"/>
      <c r="AH1174" s="1007"/>
    </row>
    <row r="1175" spans="1:38" hidden="1">
      <c r="A1175" s="240"/>
      <c r="B1175" s="240"/>
      <c r="C1175" s="240"/>
      <c r="D1175" s="240"/>
      <c r="E1175" s="240"/>
      <c r="F1175" s="240"/>
      <c r="G1175" s="240"/>
      <c r="H1175" s="240"/>
      <c r="I1175" s="240"/>
      <c r="J1175" s="240"/>
      <c r="K1175" s="240"/>
      <c r="L1175" s="240"/>
      <c r="M1175" s="240"/>
      <c r="N1175" s="240"/>
      <c r="O1175" s="240"/>
      <c r="P1175" s="240"/>
      <c r="Q1175" s="240"/>
      <c r="R1175" s="240"/>
      <c r="S1175" s="240"/>
      <c r="T1175" s="240"/>
      <c r="U1175" s="240"/>
      <c r="V1175" s="240"/>
      <c r="W1175" s="240"/>
      <c r="X1175" s="240"/>
      <c r="Y1175" s="240"/>
      <c r="Z1175" s="240"/>
      <c r="AA1175" s="240"/>
      <c r="AB1175" s="240"/>
      <c r="AC1175" s="240"/>
      <c r="AD1175" s="240"/>
      <c r="AE1175" s="240"/>
      <c r="AF1175" s="240"/>
      <c r="AG1175" s="240"/>
      <c r="AH1175" s="240"/>
    </row>
    <row r="1176" spans="1:38" hidden="1">
      <c r="A1176" s="942" t="s">
        <v>826</v>
      </c>
      <c r="B1176" s="943"/>
      <c r="C1176" s="943"/>
      <c r="D1176" s="943"/>
      <c r="E1176" s="943"/>
      <c r="F1176" s="943"/>
      <c r="G1176" s="943"/>
      <c r="H1176" s="943"/>
      <c r="I1176" s="943"/>
      <c r="J1176" s="943"/>
      <c r="K1176" s="943"/>
      <c r="L1176" s="943"/>
      <c r="M1176" s="943"/>
      <c r="N1176" s="943"/>
      <c r="O1176" s="943"/>
      <c r="P1176" s="944"/>
      <c r="Q1176" s="1008" t="s">
        <v>1034</v>
      </c>
      <c r="R1176" s="1009"/>
      <c r="S1176" s="1009"/>
      <c r="T1176" s="1009"/>
      <c r="U1176" s="1009"/>
      <c r="V1176" s="1009"/>
      <c r="W1176" s="1009"/>
      <c r="X1176" s="1009"/>
      <c r="Y1176" s="1010"/>
      <c r="Z1176" s="1011" t="s">
        <v>597</v>
      </c>
      <c r="AA1176" s="1012"/>
      <c r="AB1176" s="1012"/>
      <c r="AC1176" s="1012"/>
      <c r="AD1176" s="1012"/>
      <c r="AE1176" s="1012"/>
      <c r="AF1176" s="1012"/>
      <c r="AG1176" s="1012"/>
      <c r="AH1176" s="1013"/>
    </row>
    <row r="1177" spans="1:38" hidden="1">
      <c r="A1177" s="1000" t="s">
        <v>1247</v>
      </c>
      <c r="B1177" s="1001"/>
      <c r="C1177" s="1001"/>
      <c r="D1177" s="1001"/>
      <c r="E1177" s="1001"/>
      <c r="F1177" s="1001"/>
      <c r="G1177" s="1001"/>
      <c r="H1177" s="1001"/>
      <c r="I1177" s="1001"/>
      <c r="J1177" s="1001"/>
      <c r="K1177" s="1001"/>
      <c r="L1177" s="1001"/>
      <c r="M1177" s="1001"/>
      <c r="N1177" s="1001"/>
      <c r="O1177" s="1001"/>
      <c r="P1177" s="1002"/>
      <c r="Q1177" s="1003"/>
      <c r="R1177" s="1004"/>
      <c r="S1177" s="1004"/>
      <c r="T1177" s="1004"/>
      <c r="U1177" s="1004"/>
      <c r="V1177" s="1004"/>
      <c r="W1177" s="1004"/>
      <c r="X1177" s="1004"/>
      <c r="Y1177" s="1005"/>
      <c r="Z1177" s="1003"/>
      <c r="AA1177" s="1004"/>
      <c r="AB1177" s="1004"/>
      <c r="AC1177" s="1004"/>
      <c r="AD1177" s="1004"/>
      <c r="AE1177" s="1004"/>
      <c r="AF1177" s="1004"/>
      <c r="AG1177" s="1004"/>
      <c r="AH1177" s="1005"/>
    </row>
    <row r="1178" spans="1:38" hidden="1">
      <c r="A1178" s="1000" t="s">
        <v>1248</v>
      </c>
      <c r="B1178" s="1001"/>
      <c r="C1178" s="1001"/>
      <c r="D1178" s="1001"/>
      <c r="E1178" s="1001"/>
      <c r="F1178" s="1001"/>
      <c r="G1178" s="1001"/>
      <c r="H1178" s="1001"/>
      <c r="I1178" s="1001"/>
      <c r="J1178" s="1001"/>
      <c r="K1178" s="1001"/>
      <c r="L1178" s="1001"/>
      <c r="M1178" s="1001"/>
      <c r="N1178" s="1001"/>
      <c r="O1178" s="1001"/>
      <c r="P1178" s="1002"/>
      <c r="Q1178" s="1003"/>
      <c r="R1178" s="1004"/>
      <c r="S1178" s="1004"/>
      <c r="T1178" s="1004"/>
      <c r="U1178" s="1004"/>
      <c r="V1178" s="1004"/>
      <c r="W1178" s="1004"/>
      <c r="X1178" s="1004"/>
      <c r="Y1178" s="1005"/>
      <c r="Z1178" s="1003"/>
      <c r="AA1178" s="1004"/>
      <c r="AB1178" s="1004"/>
      <c r="AC1178" s="1004"/>
      <c r="AD1178" s="1004"/>
      <c r="AE1178" s="1004"/>
      <c r="AF1178" s="1004"/>
      <c r="AG1178" s="1004"/>
      <c r="AH1178" s="1005"/>
    </row>
    <row r="1179" spans="1:38" hidden="1">
      <c r="A1179" s="1000" t="s">
        <v>1249</v>
      </c>
      <c r="B1179" s="1001"/>
      <c r="C1179" s="1001"/>
      <c r="D1179" s="1001"/>
      <c r="E1179" s="1001"/>
      <c r="F1179" s="1001"/>
      <c r="G1179" s="1001"/>
      <c r="H1179" s="1001"/>
      <c r="I1179" s="1001"/>
      <c r="J1179" s="1001"/>
      <c r="K1179" s="1001"/>
      <c r="L1179" s="1001"/>
      <c r="M1179" s="1001"/>
      <c r="N1179" s="1001"/>
      <c r="O1179" s="1001"/>
      <c r="P1179" s="1002"/>
      <c r="Q1179" s="1003"/>
      <c r="R1179" s="1004"/>
      <c r="S1179" s="1004"/>
      <c r="T1179" s="1004"/>
      <c r="U1179" s="1004"/>
      <c r="V1179" s="1004"/>
      <c r="W1179" s="1004"/>
      <c r="X1179" s="1004"/>
      <c r="Y1179" s="1005"/>
      <c r="Z1179" s="1003"/>
      <c r="AA1179" s="1004"/>
      <c r="AB1179" s="1004"/>
      <c r="AC1179" s="1004"/>
      <c r="AD1179" s="1004"/>
      <c r="AE1179" s="1004"/>
      <c r="AF1179" s="1004"/>
      <c r="AG1179" s="1004"/>
      <c r="AH1179" s="1005"/>
    </row>
    <row r="1180" spans="1:38" hidden="1">
      <c r="A1180" s="1000" t="s">
        <v>1250</v>
      </c>
      <c r="B1180" s="1001"/>
      <c r="C1180" s="1001"/>
      <c r="D1180" s="1001"/>
      <c r="E1180" s="1001"/>
      <c r="F1180" s="1001"/>
      <c r="G1180" s="1001"/>
      <c r="H1180" s="1001"/>
      <c r="I1180" s="1001"/>
      <c r="J1180" s="1001"/>
      <c r="K1180" s="1001"/>
      <c r="L1180" s="1001"/>
      <c r="M1180" s="1001"/>
      <c r="N1180" s="1001"/>
      <c r="O1180" s="1001"/>
      <c r="P1180" s="1002"/>
      <c r="Q1180" s="876">
        <v>0</v>
      </c>
      <c r="R1180" s="877"/>
      <c r="S1180" s="877"/>
      <c r="T1180" s="877"/>
      <c r="U1180" s="877"/>
      <c r="V1180" s="877"/>
      <c r="W1180" s="877"/>
      <c r="X1180" s="877"/>
      <c r="Y1180" s="878"/>
      <c r="Z1180" s="876">
        <v>0</v>
      </c>
      <c r="AA1180" s="877"/>
      <c r="AB1180" s="877"/>
      <c r="AC1180" s="877"/>
      <c r="AD1180" s="877"/>
      <c r="AE1180" s="877"/>
      <c r="AF1180" s="877"/>
      <c r="AG1180" s="877"/>
      <c r="AH1180" s="878"/>
    </row>
    <row r="1181" spans="1:38" hidden="1">
      <c r="A1181" s="1000" t="s">
        <v>1251</v>
      </c>
      <c r="B1181" s="1001"/>
      <c r="C1181" s="1001"/>
      <c r="D1181" s="1001"/>
      <c r="E1181" s="1001"/>
      <c r="F1181" s="1001"/>
      <c r="G1181" s="1001"/>
      <c r="H1181" s="1001"/>
      <c r="I1181" s="1001"/>
      <c r="J1181" s="1001"/>
      <c r="K1181" s="1001"/>
      <c r="L1181" s="1001"/>
      <c r="M1181" s="1001"/>
      <c r="N1181" s="1001"/>
      <c r="O1181" s="1001"/>
      <c r="P1181" s="1002"/>
      <c r="Q1181" s="876">
        <v>0</v>
      </c>
      <c r="R1181" s="877"/>
      <c r="S1181" s="877"/>
      <c r="T1181" s="877"/>
      <c r="U1181" s="877"/>
      <c r="V1181" s="877"/>
      <c r="W1181" s="877"/>
      <c r="X1181" s="877"/>
      <c r="Y1181" s="878"/>
      <c r="Z1181" s="876">
        <v>0</v>
      </c>
      <c r="AA1181" s="877"/>
      <c r="AB1181" s="877"/>
      <c r="AC1181" s="877"/>
      <c r="AD1181" s="877"/>
      <c r="AE1181" s="877"/>
      <c r="AF1181" s="877"/>
      <c r="AG1181" s="877"/>
      <c r="AH1181" s="878"/>
    </row>
    <row r="1182" spans="1:38" hidden="1">
      <c r="A1182" s="924" t="s">
        <v>1252</v>
      </c>
      <c r="B1182" s="925"/>
      <c r="C1182" s="925"/>
      <c r="D1182" s="925"/>
      <c r="E1182" s="925"/>
      <c r="F1182" s="925"/>
      <c r="G1182" s="925"/>
      <c r="H1182" s="925"/>
      <c r="I1182" s="925"/>
      <c r="J1182" s="925"/>
      <c r="K1182" s="925"/>
      <c r="L1182" s="925"/>
      <c r="M1182" s="925"/>
      <c r="N1182" s="925"/>
      <c r="O1182" s="925"/>
      <c r="P1182" s="926"/>
      <c r="Q1182" s="994"/>
      <c r="R1182" s="995"/>
      <c r="S1182" s="995"/>
      <c r="T1182" s="995"/>
      <c r="U1182" s="995"/>
      <c r="V1182" s="995"/>
      <c r="W1182" s="995"/>
      <c r="X1182" s="995"/>
      <c r="Y1182" s="996"/>
      <c r="Z1182" s="994"/>
      <c r="AA1182" s="995"/>
      <c r="AB1182" s="995"/>
      <c r="AC1182" s="995"/>
      <c r="AD1182" s="995"/>
      <c r="AE1182" s="995"/>
      <c r="AF1182" s="995"/>
      <c r="AG1182" s="995"/>
      <c r="AH1182" s="996"/>
      <c r="AI1182" s="229"/>
      <c r="AJ1182" s="243"/>
      <c r="AL1182" s="234"/>
    </row>
    <row r="1183" spans="1:38" hidden="1">
      <c r="A1183" s="997" t="s">
        <v>1253</v>
      </c>
      <c r="B1183" s="998"/>
      <c r="C1183" s="998"/>
      <c r="D1183" s="998"/>
      <c r="E1183" s="998"/>
      <c r="F1183" s="998"/>
      <c r="G1183" s="998"/>
      <c r="H1183" s="998"/>
      <c r="I1183" s="998"/>
      <c r="J1183" s="998"/>
      <c r="K1183" s="998"/>
      <c r="L1183" s="998"/>
      <c r="M1183" s="998"/>
      <c r="N1183" s="998"/>
      <c r="O1183" s="998"/>
      <c r="P1183" s="999"/>
      <c r="Q1183" s="876">
        <f>SUM(Q1177:Y1182)</f>
        <v>0</v>
      </c>
      <c r="R1183" s="877"/>
      <c r="S1183" s="877"/>
      <c r="T1183" s="877"/>
      <c r="U1183" s="877"/>
      <c r="V1183" s="877"/>
      <c r="W1183" s="877"/>
      <c r="X1183" s="877"/>
      <c r="Y1183" s="878"/>
      <c r="Z1183" s="876">
        <f>SUM(Z1177:AH1182)</f>
        <v>0</v>
      </c>
      <c r="AA1183" s="877"/>
      <c r="AB1183" s="877"/>
      <c r="AC1183" s="877"/>
      <c r="AD1183" s="877"/>
      <c r="AE1183" s="877"/>
      <c r="AF1183" s="877"/>
      <c r="AG1183" s="877"/>
      <c r="AH1183" s="878"/>
      <c r="AI1183" s="229" t="str">
        <f>IF(ROUND(Q1183-[1]VZaS!D3,0)=0,"","CHYBA")</f>
        <v>CHYBA</v>
      </c>
      <c r="AJ1183" s="243" t="s">
        <v>902</v>
      </c>
    </row>
    <row r="1184" spans="1:38" hidden="1">
      <c r="A1184" s="240"/>
      <c r="B1184" s="240"/>
      <c r="C1184" s="240"/>
      <c r="D1184" s="240"/>
      <c r="E1184" s="240"/>
      <c r="F1184" s="240"/>
      <c r="G1184" s="240"/>
      <c r="H1184" s="240"/>
      <c r="I1184" s="240"/>
      <c r="J1184" s="240"/>
      <c r="K1184" s="240"/>
      <c r="L1184" s="240"/>
      <c r="M1184" s="240"/>
      <c r="N1184" s="240"/>
      <c r="O1184" s="240"/>
      <c r="P1184" s="240"/>
      <c r="Q1184" s="240"/>
      <c r="R1184" s="240"/>
      <c r="S1184" s="240"/>
      <c r="T1184" s="240"/>
      <c r="U1184" s="240"/>
      <c r="V1184" s="240"/>
      <c r="W1184" s="240"/>
      <c r="X1184" s="240"/>
      <c r="Y1184" s="240"/>
      <c r="Z1184" s="240"/>
      <c r="AA1184" s="240"/>
      <c r="AB1184" s="240"/>
      <c r="AC1184" s="240"/>
      <c r="AD1184" s="240"/>
      <c r="AE1184" s="240"/>
      <c r="AF1184" s="240"/>
      <c r="AG1184" s="240"/>
      <c r="AH1184" s="240"/>
    </row>
    <row r="1185" spans="1:35" hidden="1">
      <c r="A1185" s="970" t="s">
        <v>1254</v>
      </c>
      <c r="B1185" s="970"/>
      <c r="C1185" s="970"/>
      <c r="D1185" s="970"/>
      <c r="E1185" s="970"/>
      <c r="F1185" s="970"/>
      <c r="G1185" s="970"/>
      <c r="H1185" s="970"/>
      <c r="I1185" s="970"/>
      <c r="J1185" s="970"/>
      <c r="K1185" s="970"/>
      <c r="L1185" s="970"/>
      <c r="M1185" s="970"/>
      <c r="N1185" s="970"/>
      <c r="O1185" s="970"/>
      <c r="P1185" s="970"/>
      <c r="Q1185" s="970"/>
      <c r="R1185" s="970"/>
      <c r="S1185" s="970"/>
      <c r="T1185" s="970"/>
      <c r="U1185" s="970"/>
      <c r="V1185" s="970"/>
      <c r="W1185" s="970"/>
      <c r="X1185" s="970"/>
      <c r="Y1185" s="970"/>
      <c r="Z1185" s="970"/>
      <c r="AA1185" s="970"/>
      <c r="AB1185" s="970"/>
      <c r="AC1185" s="970"/>
      <c r="AD1185" s="970"/>
      <c r="AE1185" s="970"/>
      <c r="AF1185" s="970"/>
      <c r="AG1185" s="970"/>
      <c r="AH1185" s="970"/>
    </row>
    <row r="1186" spans="1:35">
      <c r="A1186" s="240"/>
      <c r="B1186" s="240"/>
      <c r="C1186" s="240"/>
      <c r="D1186" s="240"/>
      <c r="E1186" s="240"/>
      <c r="F1186" s="240"/>
      <c r="G1186" s="240"/>
      <c r="H1186" s="240"/>
      <c r="I1186" s="240"/>
      <c r="J1186" s="240"/>
      <c r="K1186" s="240"/>
      <c r="L1186" s="240"/>
      <c r="M1186" s="240"/>
      <c r="N1186" s="240"/>
      <c r="O1186" s="240"/>
      <c r="P1186" s="240"/>
      <c r="Q1186" s="240"/>
      <c r="R1186" s="240"/>
      <c r="S1186" s="240"/>
      <c r="T1186" s="240"/>
      <c r="U1186" s="240"/>
      <c r="V1186" s="240"/>
      <c r="W1186" s="240"/>
      <c r="X1186" s="240"/>
      <c r="Y1186" s="240"/>
      <c r="Z1186" s="240"/>
      <c r="AA1186" s="240"/>
      <c r="AB1186" s="240"/>
      <c r="AC1186" s="240"/>
      <c r="AD1186" s="240"/>
      <c r="AE1186" s="240"/>
      <c r="AF1186" s="240"/>
      <c r="AG1186" s="240"/>
      <c r="AH1186" s="240"/>
    </row>
    <row r="1187" spans="1:35">
      <c r="A1187" s="285" t="s">
        <v>1255</v>
      </c>
      <c r="B1187" s="240"/>
      <c r="C1187" s="240"/>
      <c r="D1187" s="240"/>
      <c r="E1187" s="240"/>
      <c r="F1187" s="240"/>
      <c r="G1187" s="240"/>
      <c r="H1187" s="240"/>
      <c r="I1187" s="240"/>
      <c r="J1187" s="240"/>
      <c r="K1187" s="240"/>
      <c r="L1187" s="240"/>
      <c r="M1187" s="240"/>
      <c r="N1187" s="240"/>
      <c r="O1187" s="240"/>
      <c r="P1187" s="240"/>
      <c r="Q1187" s="240"/>
      <c r="R1187" s="240"/>
      <c r="S1187" s="240"/>
      <c r="T1187" s="240"/>
      <c r="U1187" s="240"/>
      <c r="V1187" s="240"/>
      <c r="W1187" s="240"/>
      <c r="X1187" s="240"/>
      <c r="Y1187" s="240"/>
      <c r="Z1187" s="240"/>
      <c r="AA1187" s="240"/>
      <c r="AB1187" s="240"/>
      <c r="AC1187" s="240"/>
      <c r="AD1187" s="240"/>
      <c r="AE1187" s="240"/>
      <c r="AF1187" s="240"/>
      <c r="AG1187" s="240"/>
      <c r="AH1187" s="240"/>
    </row>
    <row r="1188" spans="1:35">
      <c r="A1188" s="240"/>
      <c r="B1188" s="240"/>
      <c r="C1188" s="240"/>
      <c r="D1188" s="240"/>
      <c r="E1188" s="240"/>
      <c r="F1188" s="240"/>
      <c r="G1188" s="240"/>
      <c r="H1188" s="240"/>
      <c r="I1188" s="240"/>
      <c r="J1188" s="240"/>
      <c r="K1188" s="240"/>
      <c r="L1188" s="240"/>
      <c r="M1188" s="240"/>
      <c r="N1188" s="240"/>
      <c r="O1188" s="240"/>
      <c r="P1188" s="240"/>
      <c r="Q1188" s="240"/>
      <c r="R1188" s="240"/>
      <c r="S1188" s="240"/>
      <c r="T1188" s="240"/>
      <c r="U1188" s="240"/>
      <c r="V1188" s="240"/>
      <c r="W1188" s="240"/>
      <c r="X1188" s="240"/>
      <c r="Y1188" s="240"/>
      <c r="Z1188" s="240"/>
      <c r="AA1188" s="240"/>
      <c r="AB1188" s="240"/>
      <c r="AC1188" s="240"/>
      <c r="AD1188" s="240"/>
      <c r="AE1188" s="240"/>
      <c r="AF1188" s="240"/>
      <c r="AG1188" s="240"/>
      <c r="AH1188" s="240"/>
    </row>
    <row r="1189" spans="1:35">
      <c r="A1189" s="970" t="s">
        <v>1256</v>
      </c>
      <c r="B1189" s="970"/>
      <c r="C1189" s="970"/>
      <c r="D1189" s="970"/>
      <c r="E1189" s="970"/>
      <c r="F1189" s="970"/>
      <c r="G1189" s="970"/>
      <c r="H1189" s="970"/>
      <c r="I1189" s="970"/>
      <c r="J1189" s="970"/>
      <c r="K1189" s="970"/>
      <c r="L1189" s="970"/>
      <c r="M1189" s="970"/>
      <c r="N1189" s="970"/>
      <c r="O1189" s="970"/>
      <c r="P1189" s="970"/>
      <c r="Q1189" s="970"/>
      <c r="R1189" s="970"/>
      <c r="S1189" s="970"/>
      <c r="T1189" s="970"/>
      <c r="U1189" s="970"/>
      <c r="V1189" s="970"/>
      <c r="W1189" s="970"/>
      <c r="X1189" s="970"/>
      <c r="Y1189" s="970"/>
      <c r="Z1189" s="970"/>
      <c r="AA1189" s="970"/>
      <c r="AB1189" s="970"/>
      <c r="AC1189" s="970"/>
      <c r="AD1189" s="970"/>
      <c r="AE1189" s="970"/>
      <c r="AF1189" s="970"/>
      <c r="AG1189" s="970"/>
      <c r="AH1189" s="970"/>
    </row>
    <row r="1190" spans="1:35">
      <c r="A1190" s="240"/>
      <c r="B1190" s="240"/>
      <c r="C1190" s="240"/>
      <c r="D1190" s="240"/>
      <c r="E1190" s="240"/>
      <c r="F1190" s="240"/>
      <c r="G1190" s="240"/>
      <c r="H1190" s="240"/>
      <c r="I1190" s="240"/>
      <c r="J1190" s="240"/>
      <c r="K1190" s="240"/>
      <c r="L1190" s="240"/>
      <c r="M1190" s="240"/>
      <c r="N1190" s="240"/>
      <c r="O1190" s="240"/>
      <c r="P1190" s="240"/>
      <c r="Q1190" s="240"/>
      <c r="R1190" s="240"/>
      <c r="S1190" s="240"/>
      <c r="T1190" s="240"/>
      <c r="U1190" s="240"/>
      <c r="V1190" s="240"/>
      <c r="W1190" s="240"/>
      <c r="X1190" s="240"/>
      <c r="Y1190" s="240"/>
      <c r="Z1190" s="240"/>
      <c r="AA1190" s="240"/>
      <c r="AB1190" s="240"/>
      <c r="AC1190" s="240"/>
      <c r="AD1190" s="240"/>
      <c r="AE1190" s="240"/>
      <c r="AF1190" s="240"/>
      <c r="AG1190" s="240"/>
      <c r="AH1190" s="240"/>
    </row>
    <row r="1191" spans="1:35" ht="21" customHeight="1">
      <c r="A1191" s="893" t="s">
        <v>826</v>
      </c>
      <c r="B1191" s="894"/>
      <c r="C1191" s="894"/>
      <c r="D1191" s="894"/>
      <c r="E1191" s="894"/>
      <c r="F1191" s="894"/>
      <c r="G1191" s="894"/>
      <c r="H1191" s="894"/>
      <c r="I1191" s="894"/>
      <c r="J1191" s="894"/>
      <c r="K1191" s="894"/>
      <c r="L1191" s="894"/>
      <c r="M1191" s="894"/>
      <c r="N1191" s="894"/>
      <c r="O1191" s="894"/>
      <c r="P1191" s="894"/>
      <c r="Q1191" s="894"/>
      <c r="R1191" s="894"/>
      <c r="S1191" s="894"/>
      <c r="T1191" s="895"/>
      <c r="U1191" s="893" t="s">
        <v>519</v>
      </c>
      <c r="V1191" s="894"/>
      <c r="W1191" s="894"/>
      <c r="X1191" s="894"/>
      <c r="Y1191" s="894"/>
      <c r="Z1191" s="894"/>
      <c r="AA1191" s="895"/>
      <c r="AB1191" s="893" t="s">
        <v>597</v>
      </c>
      <c r="AC1191" s="894"/>
      <c r="AD1191" s="894"/>
      <c r="AE1191" s="894"/>
      <c r="AF1191" s="894"/>
      <c r="AG1191" s="894"/>
      <c r="AH1191" s="895"/>
    </row>
    <row r="1192" spans="1:35" ht="22.5" customHeight="1">
      <c r="A1192" s="991" t="s">
        <v>1257</v>
      </c>
      <c r="B1192" s="992"/>
      <c r="C1192" s="992"/>
      <c r="D1192" s="992"/>
      <c r="E1192" s="992"/>
      <c r="F1192" s="992"/>
      <c r="G1192" s="992"/>
      <c r="H1192" s="992"/>
      <c r="I1192" s="992"/>
      <c r="J1192" s="992"/>
      <c r="K1192" s="992"/>
      <c r="L1192" s="992"/>
      <c r="M1192" s="992"/>
      <c r="N1192" s="992"/>
      <c r="O1192" s="992"/>
      <c r="P1192" s="992"/>
      <c r="Q1192" s="992"/>
      <c r="R1192" s="992"/>
      <c r="S1192" s="992"/>
      <c r="T1192" s="993"/>
      <c r="U1192" s="982">
        <v>4675</v>
      </c>
      <c r="V1192" s="983"/>
      <c r="W1192" s="983"/>
      <c r="X1192" s="983"/>
      <c r="Y1192" s="983"/>
      <c r="Z1192" s="983"/>
      <c r="AA1192" s="984"/>
      <c r="AB1192" s="982">
        <v>4675</v>
      </c>
      <c r="AC1192" s="983"/>
      <c r="AD1192" s="983"/>
      <c r="AE1192" s="983"/>
      <c r="AF1192" s="983"/>
      <c r="AG1192" s="983"/>
      <c r="AH1192" s="984"/>
    </row>
    <row r="1193" spans="1:35" s="229" customFormat="1">
      <c r="A1193" s="985" t="s">
        <v>1258</v>
      </c>
      <c r="B1193" s="986"/>
      <c r="C1193" s="986"/>
      <c r="D1193" s="986"/>
      <c r="E1193" s="986"/>
      <c r="F1193" s="986"/>
      <c r="G1193" s="986"/>
      <c r="H1193" s="986"/>
      <c r="I1193" s="986"/>
      <c r="J1193" s="986"/>
      <c r="K1193" s="986"/>
      <c r="L1193" s="986"/>
      <c r="M1193" s="986"/>
      <c r="N1193" s="986"/>
      <c r="O1193" s="986"/>
      <c r="P1193" s="986"/>
      <c r="Q1193" s="986"/>
      <c r="R1193" s="986"/>
      <c r="S1193" s="986"/>
      <c r="T1193" s="987"/>
      <c r="U1193" s="988">
        <v>4675</v>
      </c>
      <c r="V1193" s="989"/>
      <c r="W1193" s="989"/>
      <c r="X1193" s="989"/>
      <c r="Y1193" s="989"/>
      <c r="Z1193" s="989"/>
      <c r="AA1193" s="990"/>
      <c r="AB1193" s="988">
        <v>4675</v>
      </c>
      <c r="AC1193" s="989"/>
      <c r="AD1193" s="989"/>
      <c r="AE1193" s="989"/>
      <c r="AF1193" s="989"/>
      <c r="AG1193" s="989"/>
      <c r="AH1193" s="990"/>
    </row>
    <row r="1194" spans="1:35">
      <c r="A1194" s="979" t="s">
        <v>1259</v>
      </c>
      <c r="B1194" s="980"/>
      <c r="C1194" s="980"/>
      <c r="D1194" s="980"/>
      <c r="E1194" s="980"/>
      <c r="F1194" s="980"/>
      <c r="G1194" s="980"/>
      <c r="H1194" s="980"/>
      <c r="I1194" s="980"/>
      <c r="J1194" s="980"/>
      <c r="K1194" s="980"/>
      <c r="L1194" s="980"/>
      <c r="M1194" s="980"/>
      <c r="N1194" s="980"/>
      <c r="O1194" s="980"/>
      <c r="P1194" s="980"/>
      <c r="Q1194" s="980"/>
      <c r="R1194" s="980"/>
      <c r="S1194" s="980"/>
      <c r="T1194" s="981"/>
      <c r="U1194" s="982"/>
      <c r="V1194" s="983"/>
      <c r="W1194" s="983"/>
      <c r="X1194" s="983"/>
      <c r="Y1194" s="983"/>
      <c r="Z1194" s="983"/>
      <c r="AA1194" s="984"/>
      <c r="AB1194" s="982"/>
      <c r="AC1194" s="983"/>
      <c r="AD1194" s="983"/>
      <c r="AE1194" s="983"/>
      <c r="AF1194" s="983"/>
      <c r="AG1194" s="983"/>
      <c r="AH1194" s="984"/>
    </row>
    <row r="1195" spans="1:35">
      <c r="A1195" s="979" t="s">
        <v>1260</v>
      </c>
      <c r="B1195" s="980"/>
      <c r="C1195" s="980"/>
      <c r="D1195" s="980"/>
      <c r="E1195" s="980"/>
      <c r="F1195" s="980"/>
      <c r="G1195" s="980"/>
      <c r="H1195" s="980"/>
      <c r="I1195" s="980"/>
      <c r="J1195" s="980"/>
      <c r="K1195" s="980"/>
      <c r="L1195" s="980"/>
      <c r="M1195" s="980"/>
      <c r="N1195" s="980"/>
      <c r="O1195" s="980"/>
      <c r="P1195" s="980"/>
      <c r="Q1195" s="980"/>
      <c r="R1195" s="980"/>
      <c r="S1195" s="980"/>
      <c r="T1195" s="981"/>
      <c r="U1195" s="982"/>
      <c r="V1195" s="983"/>
      <c r="W1195" s="983"/>
      <c r="X1195" s="983"/>
      <c r="Y1195" s="983"/>
      <c r="Z1195" s="983"/>
      <c r="AA1195" s="984"/>
      <c r="AB1195" s="982"/>
      <c r="AC1195" s="983"/>
      <c r="AD1195" s="983"/>
      <c r="AE1195" s="983"/>
      <c r="AF1195" s="983"/>
      <c r="AG1195" s="983"/>
      <c r="AH1195" s="984"/>
    </row>
    <row r="1196" spans="1:35">
      <c r="A1196" s="979" t="s">
        <v>1261</v>
      </c>
      <c r="B1196" s="980"/>
      <c r="C1196" s="980"/>
      <c r="D1196" s="980"/>
      <c r="E1196" s="980"/>
      <c r="F1196" s="980"/>
      <c r="G1196" s="980"/>
      <c r="H1196" s="980"/>
      <c r="I1196" s="980"/>
      <c r="J1196" s="980"/>
      <c r="K1196" s="980"/>
      <c r="L1196" s="980"/>
      <c r="M1196" s="980"/>
      <c r="N1196" s="980"/>
      <c r="O1196" s="980"/>
      <c r="P1196" s="980"/>
      <c r="Q1196" s="980"/>
      <c r="R1196" s="980"/>
      <c r="S1196" s="980"/>
      <c r="T1196" s="981"/>
      <c r="U1196" s="982"/>
      <c r="V1196" s="983"/>
      <c r="W1196" s="983"/>
      <c r="X1196" s="983"/>
      <c r="Y1196" s="983"/>
      <c r="Z1196" s="983"/>
      <c r="AA1196" s="984"/>
      <c r="AB1196" s="982"/>
      <c r="AC1196" s="983"/>
      <c r="AD1196" s="983"/>
      <c r="AE1196" s="983"/>
      <c r="AF1196" s="983"/>
      <c r="AG1196" s="983"/>
      <c r="AH1196" s="984"/>
    </row>
    <row r="1197" spans="1:35">
      <c r="A1197" s="968" t="s">
        <v>1262</v>
      </c>
      <c r="B1197" s="968"/>
      <c r="C1197" s="968"/>
      <c r="D1197" s="968"/>
      <c r="E1197" s="968"/>
      <c r="F1197" s="968"/>
      <c r="G1197" s="968"/>
      <c r="H1197" s="968"/>
      <c r="I1197" s="968"/>
      <c r="J1197" s="968"/>
      <c r="K1197" s="968"/>
      <c r="L1197" s="968"/>
      <c r="M1197" s="968"/>
      <c r="N1197" s="968"/>
      <c r="O1197" s="968"/>
      <c r="P1197" s="968"/>
      <c r="Q1197" s="968"/>
      <c r="R1197" s="968"/>
      <c r="S1197" s="968"/>
      <c r="T1197" s="968"/>
      <c r="U1197" s="969"/>
      <c r="V1197" s="969"/>
      <c r="W1197" s="969"/>
      <c r="X1197" s="969"/>
      <c r="Y1197" s="969"/>
      <c r="Z1197" s="969"/>
      <c r="AA1197" s="969"/>
      <c r="AB1197" s="969"/>
      <c r="AC1197" s="969"/>
      <c r="AD1197" s="969"/>
      <c r="AE1197" s="969"/>
      <c r="AF1197" s="969"/>
      <c r="AG1197" s="969"/>
      <c r="AH1197" s="969"/>
    </row>
    <row r="1198" spans="1:35">
      <c r="A1198" s="288"/>
      <c r="B1198" s="288"/>
      <c r="C1198" s="288"/>
      <c r="D1198" s="288"/>
      <c r="E1198" s="288"/>
      <c r="F1198" s="288"/>
      <c r="G1198" s="288"/>
      <c r="H1198" s="288"/>
      <c r="I1198" s="288"/>
      <c r="J1198" s="288"/>
      <c r="K1198" s="288"/>
      <c r="L1198" s="288"/>
      <c r="M1198" s="288"/>
      <c r="N1198" s="288"/>
      <c r="O1198" s="288"/>
      <c r="P1198" s="288"/>
      <c r="Q1198" s="288"/>
      <c r="R1198" s="288"/>
      <c r="S1198" s="288"/>
      <c r="T1198" s="288"/>
      <c r="U1198" s="289"/>
      <c r="V1198" s="289"/>
      <c r="W1198" s="289"/>
      <c r="X1198" s="289"/>
      <c r="Y1198" s="289"/>
      <c r="Z1198" s="289"/>
      <c r="AA1198" s="289"/>
      <c r="AB1198" s="289"/>
      <c r="AC1198" s="289"/>
      <c r="AD1198" s="289"/>
      <c r="AE1198" s="289"/>
      <c r="AF1198" s="289"/>
      <c r="AG1198" s="289"/>
      <c r="AH1198" s="289"/>
    </row>
    <row r="1199" spans="1:35">
      <c r="A1199" s="970" t="s">
        <v>1263</v>
      </c>
      <c r="B1199" s="970"/>
      <c r="C1199" s="970"/>
      <c r="D1199" s="970"/>
      <c r="E1199" s="970"/>
      <c r="F1199" s="970"/>
      <c r="G1199" s="970"/>
      <c r="H1199" s="970"/>
      <c r="I1199" s="970"/>
      <c r="J1199" s="970"/>
      <c r="K1199" s="970"/>
      <c r="L1199" s="970"/>
      <c r="M1199" s="970"/>
      <c r="N1199" s="970"/>
      <c r="O1199" s="970"/>
      <c r="P1199" s="970"/>
      <c r="Q1199" s="970"/>
      <c r="R1199" s="970"/>
      <c r="S1199" s="970"/>
      <c r="T1199" s="970"/>
      <c r="U1199" s="970"/>
      <c r="V1199" s="970"/>
      <c r="W1199" s="970"/>
      <c r="X1199" s="970"/>
      <c r="Y1199" s="970"/>
      <c r="Z1199" s="970"/>
      <c r="AA1199" s="970"/>
      <c r="AB1199" s="970"/>
      <c r="AC1199" s="970"/>
      <c r="AD1199" s="970"/>
      <c r="AE1199" s="970"/>
      <c r="AF1199" s="970"/>
      <c r="AG1199" s="970"/>
      <c r="AH1199" s="970"/>
    </row>
    <row r="1200" spans="1:35">
      <c r="A1200" s="970"/>
      <c r="B1200" s="970"/>
      <c r="C1200" s="970"/>
      <c r="D1200" s="970"/>
      <c r="E1200" s="970"/>
      <c r="F1200" s="970"/>
      <c r="G1200" s="970"/>
      <c r="H1200" s="970"/>
      <c r="I1200" s="970"/>
      <c r="J1200" s="970"/>
      <c r="K1200" s="970"/>
      <c r="L1200" s="970"/>
      <c r="M1200" s="970"/>
      <c r="N1200" s="970"/>
      <c r="O1200" s="970"/>
      <c r="P1200" s="970"/>
      <c r="Q1200" s="970"/>
      <c r="R1200" s="970"/>
      <c r="S1200" s="970"/>
      <c r="T1200" s="970"/>
      <c r="U1200" s="970"/>
      <c r="V1200" s="970"/>
      <c r="W1200" s="970"/>
      <c r="X1200" s="970"/>
      <c r="Y1200" s="970"/>
      <c r="Z1200" s="970"/>
      <c r="AA1200" s="970"/>
      <c r="AB1200" s="970"/>
      <c r="AC1200" s="970"/>
      <c r="AD1200" s="970"/>
      <c r="AE1200" s="970"/>
      <c r="AF1200" s="970"/>
      <c r="AG1200" s="970"/>
      <c r="AH1200" s="970"/>
      <c r="AI1200" s="290"/>
    </row>
    <row r="1201" spans="1:36">
      <c r="A1201" s="254"/>
      <c r="B1201" s="254"/>
      <c r="C1201" s="254"/>
      <c r="D1201" s="254"/>
      <c r="E1201" s="254"/>
      <c r="F1201" s="254"/>
      <c r="G1201" s="254"/>
      <c r="H1201" s="254"/>
      <c r="I1201" s="254"/>
      <c r="J1201" s="254"/>
      <c r="K1201" s="254"/>
      <c r="L1201" s="254"/>
      <c r="M1201" s="254"/>
      <c r="N1201" s="254"/>
      <c r="O1201" s="254"/>
      <c r="P1201" s="254"/>
      <c r="Q1201" s="254"/>
      <c r="R1201" s="254"/>
      <c r="S1201" s="254"/>
      <c r="T1201" s="254"/>
      <c r="U1201" s="254"/>
      <c r="V1201" s="254"/>
      <c r="W1201" s="254"/>
      <c r="X1201" s="254"/>
      <c r="Y1201" s="254"/>
      <c r="Z1201" s="254"/>
      <c r="AA1201" s="254"/>
      <c r="AB1201" s="254"/>
      <c r="AC1201" s="254"/>
      <c r="AD1201" s="254"/>
      <c r="AE1201" s="254"/>
      <c r="AF1201" s="254"/>
      <c r="AG1201" s="254"/>
      <c r="AH1201" s="254"/>
      <c r="AI1201" s="290"/>
    </row>
    <row r="1202" spans="1:36" s="340" customFormat="1">
      <c r="A1202" s="971" t="s">
        <v>826</v>
      </c>
      <c r="B1202" s="972"/>
      <c r="C1202" s="972"/>
      <c r="D1202" s="972"/>
      <c r="E1202" s="972"/>
      <c r="F1202" s="972"/>
      <c r="G1202" s="972"/>
      <c r="H1202" s="972"/>
      <c r="I1202" s="972"/>
      <c r="J1202" s="972"/>
      <c r="K1202" s="972"/>
      <c r="L1202" s="972"/>
      <c r="M1202" s="972"/>
      <c r="N1202" s="972"/>
      <c r="O1202" s="972"/>
      <c r="P1202" s="972"/>
      <c r="Q1202" s="972"/>
      <c r="R1202" s="972"/>
      <c r="S1202" s="972"/>
      <c r="T1202" s="972"/>
      <c r="U1202" s="973" t="s">
        <v>519</v>
      </c>
      <c r="V1202" s="974"/>
      <c r="W1202" s="974"/>
      <c r="X1202" s="974"/>
      <c r="Y1202" s="974"/>
      <c r="Z1202" s="974"/>
      <c r="AA1202" s="975"/>
      <c r="AB1202" s="973" t="s">
        <v>597</v>
      </c>
      <c r="AC1202" s="974"/>
      <c r="AD1202" s="974"/>
      <c r="AE1202" s="974"/>
      <c r="AF1202" s="974"/>
      <c r="AG1202" s="974"/>
      <c r="AH1202" s="975"/>
      <c r="AI1202" s="389"/>
    </row>
    <row r="1203" spans="1:36" s="340" customFormat="1" ht="21.75" customHeight="1">
      <c r="A1203" s="972"/>
      <c r="B1203" s="972"/>
      <c r="C1203" s="972"/>
      <c r="D1203" s="972"/>
      <c r="E1203" s="972"/>
      <c r="F1203" s="972"/>
      <c r="G1203" s="972"/>
      <c r="H1203" s="972"/>
      <c r="I1203" s="972"/>
      <c r="J1203" s="972"/>
      <c r="K1203" s="972"/>
      <c r="L1203" s="972"/>
      <c r="M1203" s="972"/>
      <c r="N1203" s="972"/>
      <c r="O1203" s="972"/>
      <c r="P1203" s="972"/>
      <c r="Q1203" s="972"/>
      <c r="R1203" s="972"/>
      <c r="S1203" s="972"/>
      <c r="T1203" s="972"/>
      <c r="U1203" s="976"/>
      <c r="V1203" s="977"/>
      <c r="W1203" s="977"/>
      <c r="X1203" s="977"/>
      <c r="Y1203" s="977"/>
      <c r="Z1203" s="977"/>
      <c r="AA1203" s="978"/>
      <c r="AB1203" s="976"/>
      <c r="AC1203" s="977"/>
      <c r="AD1203" s="977"/>
      <c r="AE1203" s="977"/>
      <c r="AF1203" s="977"/>
      <c r="AG1203" s="977"/>
      <c r="AH1203" s="978"/>
      <c r="AI1203" s="388"/>
    </row>
    <row r="1204" spans="1:36" s="340" customFormat="1">
      <c r="A1204" s="964" t="s">
        <v>1264</v>
      </c>
      <c r="B1204" s="965"/>
      <c r="C1204" s="965"/>
      <c r="D1204" s="965"/>
      <c r="E1204" s="965"/>
      <c r="F1204" s="965"/>
      <c r="G1204" s="965"/>
      <c r="H1204" s="965"/>
      <c r="I1204" s="965"/>
      <c r="J1204" s="965"/>
      <c r="K1204" s="965"/>
      <c r="L1204" s="965"/>
      <c r="M1204" s="965"/>
      <c r="N1204" s="965"/>
      <c r="O1204" s="965"/>
      <c r="P1204" s="965"/>
      <c r="Q1204" s="965"/>
      <c r="R1204" s="965"/>
      <c r="S1204" s="965"/>
      <c r="T1204" s="965"/>
      <c r="U1204" s="966">
        <v>23165</v>
      </c>
      <c r="V1204" s="967"/>
      <c r="W1204" s="967"/>
      <c r="X1204" s="967"/>
      <c r="Y1204" s="967"/>
      <c r="Z1204" s="967"/>
      <c r="AA1204" s="967"/>
      <c r="AB1204" s="966">
        <v>15035</v>
      </c>
      <c r="AC1204" s="967"/>
      <c r="AD1204" s="967"/>
      <c r="AE1204" s="967"/>
      <c r="AF1204" s="967"/>
      <c r="AG1204" s="967"/>
      <c r="AH1204" s="967"/>
      <c r="AI1204" s="340" t="str">
        <f>IF(ROUND(AB1204-[1]VZaS!E16,0)=0,"","CHYBA")</f>
        <v/>
      </c>
      <c r="AJ1204" s="390"/>
    </row>
    <row r="1205" spans="1:36" s="340" customFormat="1">
      <c r="A1205" s="965"/>
      <c r="B1205" s="965"/>
      <c r="C1205" s="965"/>
      <c r="D1205" s="965"/>
      <c r="E1205" s="965"/>
      <c r="F1205" s="965"/>
      <c r="G1205" s="965"/>
      <c r="H1205" s="965"/>
      <c r="I1205" s="965"/>
      <c r="J1205" s="965"/>
      <c r="K1205" s="965"/>
      <c r="L1205" s="965"/>
      <c r="M1205" s="965"/>
      <c r="N1205" s="965"/>
      <c r="O1205" s="965"/>
      <c r="P1205" s="965"/>
      <c r="Q1205" s="965"/>
      <c r="R1205" s="965"/>
      <c r="S1205" s="965"/>
      <c r="T1205" s="965"/>
      <c r="U1205" s="967"/>
      <c r="V1205" s="967"/>
      <c r="W1205" s="967"/>
      <c r="X1205" s="967"/>
      <c r="Y1205" s="967"/>
      <c r="Z1205" s="967"/>
      <c r="AA1205" s="967"/>
      <c r="AB1205" s="967"/>
      <c r="AC1205" s="967"/>
      <c r="AD1205" s="967"/>
      <c r="AE1205" s="967"/>
      <c r="AF1205" s="967"/>
      <c r="AG1205" s="967"/>
      <c r="AH1205" s="967"/>
      <c r="AI1205" s="340" t="str">
        <f>IF(ROUND(U1204-[1]VZaS!D16,0)=0,"","CHYBA")</f>
        <v/>
      </c>
      <c r="AJ1205" s="390"/>
    </row>
    <row r="1206" spans="1:36" s="340" customFormat="1" ht="21.75" customHeight="1">
      <c r="A1206" s="952" t="s">
        <v>1637</v>
      </c>
      <c r="B1206" s="953"/>
      <c r="C1206" s="953"/>
      <c r="D1206" s="953"/>
      <c r="E1206" s="953"/>
      <c r="F1206" s="953"/>
      <c r="G1206" s="953"/>
      <c r="H1206" s="953"/>
      <c r="I1206" s="953"/>
      <c r="J1206" s="953"/>
      <c r="K1206" s="953"/>
      <c r="L1206" s="953"/>
      <c r="M1206" s="953"/>
      <c r="N1206" s="953"/>
      <c r="O1206" s="953"/>
      <c r="P1206" s="953"/>
      <c r="Q1206" s="953"/>
      <c r="R1206" s="953"/>
      <c r="S1206" s="953"/>
      <c r="T1206" s="954"/>
      <c r="U1206" s="955">
        <v>4949</v>
      </c>
      <c r="V1206" s="956"/>
      <c r="W1206" s="956"/>
      <c r="X1206" s="956"/>
      <c r="Y1206" s="956"/>
      <c r="Z1206" s="956"/>
      <c r="AA1206" s="957"/>
      <c r="AB1206" s="955">
        <v>4944</v>
      </c>
      <c r="AC1206" s="956"/>
      <c r="AD1206" s="956"/>
      <c r="AE1206" s="956"/>
      <c r="AF1206" s="956"/>
      <c r="AG1206" s="956"/>
      <c r="AH1206" s="957"/>
    </row>
    <row r="1207" spans="1:36" s="340" customFormat="1">
      <c r="A1207" s="958" t="s">
        <v>1265</v>
      </c>
      <c r="B1207" s="959"/>
      <c r="C1207" s="959"/>
      <c r="D1207" s="959"/>
      <c r="E1207" s="959"/>
      <c r="F1207" s="959"/>
      <c r="G1207" s="959"/>
      <c r="H1207" s="959"/>
      <c r="I1207" s="959"/>
      <c r="J1207" s="959"/>
      <c r="K1207" s="959"/>
      <c r="L1207" s="959"/>
      <c r="M1207" s="959"/>
      <c r="N1207" s="959"/>
      <c r="O1207" s="959"/>
      <c r="P1207" s="959"/>
      <c r="Q1207" s="959"/>
      <c r="R1207" s="959"/>
      <c r="S1207" s="959"/>
      <c r="T1207" s="960"/>
      <c r="U1207" s="955">
        <f>SUM(U1208:AA1208)</f>
        <v>2648</v>
      </c>
      <c r="V1207" s="956"/>
      <c r="W1207" s="956"/>
      <c r="X1207" s="956"/>
      <c r="Y1207" s="956"/>
      <c r="Z1207" s="956"/>
      <c r="AA1207" s="957"/>
      <c r="AB1207" s="955">
        <f>SUM(AB1208:AH1208)</f>
        <v>2648</v>
      </c>
      <c r="AC1207" s="956"/>
      <c r="AD1207" s="956"/>
      <c r="AE1207" s="956"/>
      <c r="AF1207" s="956"/>
      <c r="AG1207" s="956"/>
      <c r="AH1207" s="957"/>
      <c r="AJ1207" s="390"/>
    </row>
    <row r="1208" spans="1:36" s="340" customFormat="1" ht="15" customHeight="1">
      <c r="A1208" s="952" t="s">
        <v>1638</v>
      </c>
      <c r="B1208" s="953"/>
      <c r="C1208" s="953"/>
      <c r="D1208" s="953"/>
      <c r="E1208" s="953"/>
      <c r="F1208" s="953"/>
      <c r="G1208" s="953"/>
      <c r="H1208" s="953"/>
      <c r="I1208" s="953"/>
      <c r="J1208" s="953"/>
      <c r="K1208" s="953"/>
      <c r="L1208" s="953"/>
      <c r="M1208" s="953"/>
      <c r="N1208" s="953"/>
      <c r="O1208" s="953"/>
      <c r="P1208" s="953"/>
      <c r="Q1208" s="953"/>
      <c r="R1208" s="953"/>
      <c r="S1208" s="953"/>
      <c r="T1208" s="954"/>
      <c r="U1208" s="955">
        <v>2648</v>
      </c>
      <c r="V1208" s="956"/>
      <c r="W1208" s="956"/>
      <c r="X1208" s="956"/>
      <c r="Y1208" s="956"/>
      <c r="Z1208" s="956"/>
      <c r="AA1208" s="957"/>
      <c r="AB1208" s="955">
        <v>2648</v>
      </c>
      <c r="AC1208" s="956"/>
      <c r="AD1208" s="956"/>
      <c r="AE1208" s="956"/>
      <c r="AF1208" s="956"/>
      <c r="AG1208" s="956"/>
      <c r="AH1208" s="957"/>
    </row>
    <row r="1209" spans="1:36">
      <c r="A1209" s="958" t="s">
        <v>1266</v>
      </c>
      <c r="B1209" s="959"/>
      <c r="C1209" s="959"/>
      <c r="D1209" s="959"/>
      <c r="E1209" s="959"/>
      <c r="F1209" s="959"/>
      <c r="G1209" s="959"/>
      <c r="H1209" s="959"/>
      <c r="I1209" s="959"/>
      <c r="J1209" s="959"/>
      <c r="K1209" s="959"/>
      <c r="L1209" s="959"/>
      <c r="M1209" s="959"/>
      <c r="N1209" s="959"/>
      <c r="O1209" s="959"/>
      <c r="P1209" s="959"/>
      <c r="Q1209" s="959"/>
      <c r="R1209" s="959"/>
      <c r="S1209" s="959"/>
      <c r="T1209" s="960"/>
      <c r="U1209" s="955">
        <v>46124</v>
      </c>
      <c r="V1209" s="956"/>
      <c r="W1209" s="956"/>
      <c r="X1209" s="956"/>
      <c r="Y1209" s="956"/>
      <c r="Z1209" s="956"/>
      <c r="AA1209" s="957"/>
      <c r="AB1209" s="955">
        <v>51158</v>
      </c>
      <c r="AC1209" s="956"/>
      <c r="AD1209" s="956"/>
      <c r="AE1209" s="956"/>
      <c r="AF1209" s="956"/>
      <c r="AG1209" s="956"/>
      <c r="AH1209" s="957"/>
      <c r="AI1209" s="228" t="str">
        <f>IF(ROUND(AB1209-[1]VZaS!E49,0)=0,"","CHYBA")</f>
        <v/>
      </c>
      <c r="AJ1209" s="243"/>
    </row>
    <row r="1210" spans="1:36">
      <c r="A1210" s="952" t="s">
        <v>1267</v>
      </c>
      <c r="B1210" s="953"/>
      <c r="C1210" s="953"/>
      <c r="D1210" s="953"/>
      <c r="E1210" s="953"/>
      <c r="F1210" s="953"/>
      <c r="G1210" s="953"/>
      <c r="H1210" s="953"/>
      <c r="I1210" s="953"/>
      <c r="J1210" s="953"/>
      <c r="K1210" s="953"/>
      <c r="L1210" s="953"/>
      <c r="M1210" s="953"/>
      <c r="N1210" s="953"/>
      <c r="O1210" s="953"/>
      <c r="P1210" s="953"/>
      <c r="Q1210" s="953"/>
      <c r="R1210" s="953"/>
      <c r="S1210" s="953"/>
      <c r="T1210" s="954"/>
      <c r="U1210" s="955"/>
      <c r="V1210" s="956"/>
      <c r="W1210" s="956"/>
      <c r="X1210" s="956"/>
      <c r="Y1210" s="956"/>
      <c r="Z1210" s="956"/>
      <c r="AA1210" s="957"/>
      <c r="AB1210" s="955"/>
      <c r="AC1210" s="956"/>
      <c r="AD1210" s="956"/>
      <c r="AE1210" s="956"/>
      <c r="AF1210" s="956"/>
      <c r="AG1210" s="956"/>
      <c r="AH1210" s="957"/>
      <c r="AI1210" s="228" t="str">
        <f>IF(ROUND(U1209-[1]VZaS!D49,0)=0,"","CHYBA")</f>
        <v/>
      </c>
      <c r="AJ1210" s="243"/>
    </row>
    <row r="1211" spans="1:36">
      <c r="A1211" s="961" t="s">
        <v>1268</v>
      </c>
      <c r="B1211" s="962"/>
      <c r="C1211" s="962"/>
      <c r="D1211" s="962"/>
      <c r="E1211" s="962"/>
      <c r="F1211" s="962"/>
      <c r="G1211" s="962"/>
      <c r="H1211" s="962"/>
      <c r="I1211" s="962"/>
      <c r="J1211" s="962"/>
      <c r="K1211" s="962"/>
      <c r="L1211" s="962"/>
      <c r="M1211" s="962"/>
      <c r="N1211" s="962"/>
      <c r="O1211" s="962"/>
      <c r="P1211" s="962"/>
      <c r="Q1211" s="962"/>
      <c r="R1211" s="962"/>
      <c r="S1211" s="962"/>
      <c r="T1211" s="963"/>
      <c r="U1211" s="955"/>
      <c r="V1211" s="956"/>
      <c r="W1211" s="956"/>
      <c r="X1211" s="956"/>
      <c r="Y1211" s="956"/>
      <c r="Z1211" s="956"/>
      <c r="AA1211" s="957"/>
      <c r="AB1211" s="955"/>
      <c r="AC1211" s="956"/>
      <c r="AD1211" s="956"/>
      <c r="AE1211" s="956"/>
      <c r="AF1211" s="956"/>
      <c r="AG1211" s="956"/>
      <c r="AH1211" s="957"/>
    </row>
    <row r="1212" spans="1:36">
      <c r="A1212" s="952" t="s">
        <v>1269</v>
      </c>
      <c r="B1212" s="953"/>
      <c r="C1212" s="953"/>
      <c r="D1212" s="953"/>
      <c r="E1212" s="953"/>
      <c r="F1212" s="953"/>
      <c r="G1212" s="953"/>
      <c r="H1212" s="953"/>
      <c r="I1212" s="953"/>
      <c r="J1212" s="953"/>
      <c r="K1212" s="953"/>
      <c r="L1212" s="953"/>
      <c r="M1212" s="953"/>
      <c r="N1212" s="953"/>
      <c r="O1212" s="953"/>
      <c r="P1212" s="953"/>
      <c r="Q1212" s="953"/>
      <c r="R1212" s="953"/>
      <c r="S1212" s="953"/>
      <c r="T1212" s="954"/>
      <c r="U1212" s="955">
        <v>46124</v>
      </c>
      <c r="V1212" s="956"/>
      <c r="W1212" s="956"/>
      <c r="X1212" s="956"/>
      <c r="Y1212" s="956"/>
      <c r="Z1212" s="956"/>
      <c r="AA1212" s="957"/>
      <c r="AB1212" s="955">
        <v>51038</v>
      </c>
      <c r="AC1212" s="956"/>
      <c r="AD1212" s="956"/>
      <c r="AE1212" s="956"/>
      <c r="AF1212" s="956"/>
      <c r="AG1212" s="956"/>
      <c r="AH1212" s="957"/>
    </row>
    <row r="1213" spans="1:36">
      <c r="A1213" s="952" t="s">
        <v>1639</v>
      </c>
      <c r="B1213" s="953"/>
      <c r="C1213" s="953"/>
      <c r="D1213" s="953"/>
      <c r="E1213" s="953"/>
      <c r="F1213" s="953"/>
      <c r="G1213" s="953"/>
      <c r="H1213" s="953"/>
      <c r="I1213" s="953"/>
      <c r="J1213" s="953"/>
      <c r="K1213" s="953"/>
      <c r="L1213" s="953"/>
      <c r="M1213" s="953"/>
      <c r="N1213" s="953"/>
      <c r="O1213" s="953"/>
      <c r="P1213" s="953"/>
      <c r="Q1213" s="953"/>
      <c r="R1213" s="953"/>
      <c r="S1213" s="953"/>
      <c r="T1213" s="954"/>
      <c r="U1213" s="955">
        <v>46013</v>
      </c>
      <c r="V1213" s="956"/>
      <c r="W1213" s="956"/>
      <c r="X1213" s="956"/>
      <c r="Y1213" s="956"/>
      <c r="Z1213" s="956"/>
      <c r="AA1213" s="957"/>
      <c r="AB1213" s="955">
        <v>50880</v>
      </c>
      <c r="AC1213" s="956"/>
      <c r="AD1213" s="956"/>
      <c r="AE1213" s="956"/>
      <c r="AF1213" s="956"/>
      <c r="AG1213" s="956"/>
      <c r="AH1213" s="957"/>
    </row>
    <row r="1214" spans="1:36">
      <c r="A1214" s="952" t="s">
        <v>1640</v>
      </c>
      <c r="B1214" s="953"/>
      <c r="C1214" s="953"/>
      <c r="D1214" s="953"/>
      <c r="E1214" s="953"/>
      <c r="F1214" s="953"/>
      <c r="G1214" s="953"/>
      <c r="H1214" s="953"/>
      <c r="I1214" s="953"/>
      <c r="J1214" s="953"/>
      <c r="K1214" s="953"/>
      <c r="L1214" s="953"/>
      <c r="M1214" s="953"/>
      <c r="N1214" s="953"/>
      <c r="O1214" s="953"/>
      <c r="P1214" s="953"/>
      <c r="Q1214" s="953"/>
      <c r="R1214" s="953"/>
      <c r="S1214" s="953"/>
      <c r="T1214" s="954"/>
      <c r="U1214" s="955">
        <v>111</v>
      </c>
      <c r="V1214" s="956"/>
      <c r="W1214" s="956"/>
      <c r="X1214" s="956"/>
      <c r="Y1214" s="956"/>
      <c r="Z1214" s="956"/>
      <c r="AA1214" s="957"/>
      <c r="AB1214" s="955">
        <v>278</v>
      </c>
      <c r="AC1214" s="956"/>
      <c r="AD1214" s="956"/>
      <c r="AE1214" s="956"/>
      <c r="AF1214" s="956"/>
      <c r="AG1214" s="956"/>
      <c r="AH1214" s="957"/>
    </row>
    <row r="1215" spans="1:36">
      <c r="A1215" s="958" t="s">
        <v>1270</v>
      </c>
      <c r="B1215" s="959"/>
      <c r="C1215" s="959"/>
      <c r="D1215" s="959"/>
      <c r="E1215" s="959"/>
      <c r="F1215" s="959"/>
      <c r="G1215" s="959"/>
      <c r="H1215" s="959"/>
      <c r="I1215" s="959"/>
      <c r="J1215" s="959"/>
      <c r="K1215" s="959"/>
      <c r="L1215" s="959"/>
      <c r="M1215" s="959"/>
      <c r="N1215" s="959"/>
      <c r="O1215" s="959"/>
      <c r="P1215" s="959"/>
      <c r="Q1215" s="959"/>
      <c r="R1215" s="959"/>
      <c r="S1215" s="959"/>
      <c r="T1215" s="960"/>
      <c r="U1215" s="955"/>
      <c r="V1215" s="956"/>
      <c r="W1215" s="956"/>
      <c r="X1215" s="956"/>
      <c r="Y1215" s="956"/>
      <c r="Z1215" s="956"/>
      <c r="AA1215" s="957"/>
      <c r="AB1215" s="955"/>
      <c r="AC1215" s="956"/>
      <c r="AD1215" s="956"/>
      <c r="AE1215" s="956"/>
      <c r="AF1215" s="956"/>
      <c r="AG1215" s="956"/>
      <c r="AH1215" s="957"/>
    </row>
    <row r="1216" spans="1:36">
      <c r="A1216" s="952"/>
      <c r="B1216" s="953"/>
      <c r="C1216" s="953"/>
      <c r="D1216" s="953"/>
      <c r="E1216" s="953"/>
      <c r="F1216" s="953"/>
      <c r="G1216" s="953"/>
      <c r="H1216" s="953"/>
      <c r="I1216" s="953"/>
      <c r="J1216" s="953"/>
      <c r="K1216" s="953"/>
      <c r="L1216" s="953"/>
      <c r="M1216" s="953"/>
      <c r="N1216" s="953"/>
      <c r="O1216" s="953"/>
      <c r="P1216" s="953"/>
      <c r="Q1216" s="953"/>
      <c r="R1216" s="953"/>
      <c r="S1216" s="953"/>
      <c r="T1216" s="954"/>
      <c r="U1216" s="955"/>
      <c r="V1216" s="956"/>
      <c r="W1216" s="956"/>
      <c r="X1216" s="956"/>
      <c r="Y1216" s="956"/>
      <c r="Z1216" s="956"/>
      <c r="AA1216" s="957"/>
      <c r="AB1216" s="955"/>
      <c r="AC1216" s="956"/>
      <c r="AD1216" s="956"/>
      <c r="AE1216" s="956"/>
      <c r="AF1216" s="956"/>
      <c r="AG1216" s="956"/>
      <c r="AH1216" s="957"/>
    </row>
    <row r="1217" spans="1:35">
      <c r="A1217" s="952"/>
      <c r="B1217" s="953"/>
      <c r="C1217" s="953"/>
      <c r="D1217" s="953"/>
      <c r="E1217" s="953"/>
      <c r="F1217" s="953"/>
      <c r="G1217" s="953"/>
      <c r="H1217" s="953"/>
      <c r="I1217" s="953"/>
      <c r="J1217" s="953"/>
      <c r="K1217" s="953"/>
      <c r="L1217" s="953"/>
      <c r="M1217" s="953"/>
      <c r="N1217" s="953"/>
      <c r="O1217" s="953"/>
      <c r="P1217" s="953"/>
      <c r="Q1217" s="953"/>
      <c r="R1217" s="953"/>
      <c r="S1217" s="953"/>
      <c r="T1217" s="954"/>
      <c r="U1217" s="955"/>
      <c r="V1217" s="956"/>
      <c r="W1217" s="956"/>
      <c r="X1217" s="956"/>
      <c r="Y1217" s="956"/>
      <c r="Z1217" s="956"/>
      <c r="AA1217" s="957"/>
      <c r="AB1217" s="955"/>
      <c r="AC1217" s="956"/>
      <c r="AD1217" s="956"/>
      <c r="AE1217" s="956"/>
      <c r="AF1217" s="956"/>
      <c r="AG1217" s="956"/>
      <c r="AH1217" s="957"/>
    </row>
    <row r="1218" spans="1:35" s="229" customFormat="1">
      <c r="A1218" s="350"/>
      <c r="B1218" s="330"/>
      <c r="C1218" s="330"/>
      <c r="D1218" s="330"/>
      <c r="E1218" s="330"/>
      <c r="F1218" s="330"/>
      <c r="G1218" s="330"/>
      <c r="H1218" s="330"/>
      <c r="I1218" s="330"/>
      <c r="J1218" s="330"/>
      <c r="K1218" s="330"/>
      <c r="L1218" s="330"/>
      <c r="M1218" s="330"/>
      <c r="N1218" s="330"/>
      <c r="O1218" s="330"/>
      <c r="P1218" s="330"/>
      <c r="Q1218" s="330"/>
      <c r="R1218" s="330"/>
      <c r="S1218" s="330"/>
      <c r="T1218" s="330"/>
      <c r="U1218" s="330"/>
      <c r="V1218" s="330"/>
      <c r="W1218" s="330"/>
      <c r="X1218" s="330"/>
      <c r="Y1218" s="330"/>
      <c r="Z1218" s="330"/>
      <c r="AA1218" s="330"/>
      <c r="AB1218" s="330"/>
      <c r="AC1218" s="330"/>
      <c r="AD1218" s="330"/>
      <c r="AE1218" s="330"/>
      <c r="AF1218" s="330"/>
      <c r="AG1218" s="330"/>
      <c r="AH1218" s="330"/>
    </row>
    <row r="1219" spans="1:35" s="340" customFormat="1" hidden="1">
      <c r="A1219" s="951" t="s">
        <v>1271</v>
      </c>
      <c r="B1219" s="951"/>
      <c r="C1219" s="951"/>
      <c r="D1219" s="951"/>
      <c r="E1219" s="951"/>
      <c r="F1219" s="951"/>
      <c r="G1219" s="951"/>
      <c r="H1219" s="951"/>
      <c r="I1219" s="951"/>
      <c r="J1219" s="951"/>
      <c r="K1219" s="951"/>
      <c r="L1219" s="951"/>
      <c r="M1219" s="951"/>
      <c r="N1219" s="951"/>
      <c r="O1219" s="951"/>
      <c r="P1219" s="951"/>
      <c r="Q1219" s="951"/>
      <c r="R1219" s="951"/>
      <c r="S1219" s="951"/>
      <c r="T1219" s="951"/>
      <c r="U1219" s="951"/>
      <c r="V1219" s="951"/>
      <c r="W1219" s="951"/>
      <c r="X1219" s="951"/>
      <c r="Y1219" s="951"/>
      <c r="Z1219" s="951"/>
      <c r="AA1219" s="951"/>
      <c r="AB1219" s="951"/>
      <c r="AC1219" s="951"/>
      <c r="AD1219" s="951"/>
      <c r="AE1219" s="951"/>
      <c r="AF1219" s="951"/>
      <c r="AG1219" s="951"/>
      <c r="AH1219" s="951"/>
      <c r="AI1219" s="388"/>
    </row>
    <row r="1220" spans="1:35">
      <c r="A1220" s="240"/>
      <c r="B1220" s="240"/>
      <c r="C1220" s="240"/>
      <c r="D1220" s="240"/>
      <c r="E1220" s="240"/>
      <c r="F1220" s="240"/>
      <c r="G1220" s="240"/>
      <c r="H1220" s="240"/>
      <c r="I1220" s="240"/>
      <c r="J1220" s="240"/>
      <c r="K1220" s="240"/>
      <c r="L1220" s="240"/>
      <c r="M1220" s="240"/>
      <c r="N1220" s="240"/>
      <c r="O1220" s="240"/>
      <c r="P1220" s="240"/>
      <c r="Q1220" s="240"/>
      <c r="R1220" s="240"/>
      <c r="S1220" s="240"/>
      <c r="T1220" s="240"/>
      <c r="U1220" s="240"/>
      <c r="V1220" s="240"/>
      <c r="W1220" s="240"/>
      <c r="X1220" s="240"/>
      <c r="Y1220" s="240"/>
      <c r="Z1220" s="240"/>
      <c r="AA1220" s="240"/>
      <c r="AB1220" s="240"/>
      <c r="AC1220" s="240"/>
      <c r="AD1220" s="240"/>
      <c r="AE1220" s="240"/>
      <c r="AF1220" s="240"/>
      <c r="AG1220" s="240"/>
      <c r="AH1220" s="240"/>
    </row>
    <row r="1221" spans="1:35" hidden="1">
      <c r="A1221" s="240"/>
      <c r="B1221" s="240"/>
      <c r="C1221" s="240"/>
      <c r="D1221" s="240"/>
      <c r="E1221" s="240"/>
      <c r="F1221" s="240"/>
      <c r="G1221" s="240"/>
      <c r="H1221" s="240"/>
      <c r="I1221" s="240"/>
      <c r="J1221" s="240"/>
      <c r="K1221" s="240"/>
      <c r="L1221" s="240"/>
      <c r="M1221" s="240"/>
      <c r="N1221" s="240"/>
      <c r="O1221" s="240"/>
      <c r="P1221" s="240"/>
      <c r="Q1221" s="240"/>
      <c r="R1221" s="240"/>
      <c r="S1221" s="240"/>
      <c r="T1221" s="240"/>
      <c r="U1221" s="240"/>
      <c r="V1221" s="240"/>
      <c r="W1221" s="240"/>
      <c r="X1221" s="240"/>
      <c r="Y1221" s="240"/>
      <c r="Z1221" s="240"/>
      <c r="AA1221" s="240"/>
      <c r="AB1221" s="240"/>
      <c r="AC1221" s="240"/>
      <c r="AD1221" s="240"/>
      <c r="AE1221" s="240"/>
      <c r="AF1221" s="240"/>
      <c r="AG1221" s="240"/>
      <c r="AH1221" s="240"/>
    </row>
    <row r="1222" spans="1:35" hidden="1">
      <c r="A1222" s="240"/>
      <c r="B1222" s="240"/>
      <c r="C1222" s="240"/>
      <c r="D1222" s="240"/>
      <c r="E1222" s="240"/>
      <c r="F1222" s="240"/>
      <c r="G1222" s="240"/>
      <c r="H1222" s="240"/>
      <c r="I1222" s="240"/>
      <c r="J1222" s="240"/>
      <c r="K1222" s="240"/>
      <c r="L1222" s="240"/>
      <c r="M1222" s="240"/>
      <c r="N1222" s="240"/>
      <c r="O1222" s="240"/>
      <c r="P1222" s="240"/>
      <c r="Q1222" s="240"/>
      <c r="R1222" s="240"/>
      <c r="S1222" s="240"/>
      <c r="T1222" s="240"/>
      <c r="U1222" s="240"/>
      <c r="V1222" s="240"/>
      <c r="W1222" s="240"/>
      <c r="X1222" s="240"/>
      <c r="Y1222" s="240"/>
      <c r="Z1222" s="240"/>
      <c r="AA1222" s="240"/>
      <c r="AB1222" s="240"/>
      <c r="AC1222" s="240"/>
      <c r="AD1222" s="240"/>
      <c r="AE1222" s="240"/>
      <c r="AF1222" s="240"/>
      <c r="AG1222" s="240"/>
      <c r="AH1222" s="240"/>
    </row>
    <row r="1223" spans="1:35" hidden="1">
      <c r="A1223" s="285" t="s">
        <v>1272</v>
      </c>
      <c r="B1223" s="240"/>
      <c r="C1223" s="240"/>
      <c r="D1223" s="240"/>
      <c r="E1223" s="240"/>
      <c r="F1223" s="240"/>
      <c r="G1223" s="240"/>
      <c r="H1223" s="240"/>
      <c r="I1223" s="240"/>
      <c r="J1223" s="240"/>
      <c r="K1223" s="240"/>
      <c r="L1223" s="240"/>
      <c r="M1223" s="240"/>
      <c r="N1223" s="240"/>
      <c r="O1223" s="240"/>
      <c r="P1223" s="240"/>
      <c r="Q1223" s="240"/>
      <c r="R1223" s="240"/>
      <c r="S1223" s="240"/>
      <c r="T1223" s="240"/>
      <c r="U1223" s="240"/>
      <c r="V1223" s="240"/>
      <c r="W1223" s="240"/>
      <c r="X1223" s="240"/>
      <c r="Y1223" s="240"/>
      <c r="Z1223" s="240"/>
      <c r="AA1223" s="240"/>
      <c r="AB1223" s="240"/>
      <c r="AC1223" s="240"/>
      <c r="AD1223" s="240"/>
      <c r="AE1223" s="240"/>
      <c r="AF1223" s="240"/>
      <c r="AG1223" s="240"/>
      <c r="AH1223" s="240"/>
    </row>
    <row r="1224" spans="1:35" hidden="1">
      <c r="A1224" s="240"/>
      <c r="B1224" s="240"/>
      <c r="C1224" s="240"/>
      <c r="D1224" s="240"/>
      <c r="E1224" s="240"/>
      <c r="F1224" s="240"/>
      <c r="G1224" s="240"/>
      <c r="H1224" s="240"/>
      <c r="I1224" s="240"/>
      <c r="J1224" s="240"/>
      <c r="K1224" s="240"/>
      <c r="L1224" s="240"/>
      <c r="M1224" s="240"/>
      <c r="N1224" s="240"/>
      <c r="O1224" s="240"/>
      <c r="P1224" s="240"/>
      <c r="Q1224" s="240"/>
      <c r="R1224" s="240"/>
      <c r="S1224" s="240"/>
      <c r="T1224" s="240"/>
      <c r="U1224" s="240"/>
      <c r="V1224" s="240"/>
      <c r="W1224" s="240"/>
      <c r="X1224" s="240"/>
      <c r="Y1224" s="240"/>
      <c r="Z1224" s="240"/>
      <c r="AA1224" s="240"/>
      <c r="AB1224" s="240"/>
      <c r="AC1224" s="240"/>
      <c r="AD1224" s="240"/>
      <c r="AE1224" s="240"/>
      <c r="AF1224" s="240"/>
      <c r="AG1224" s="240"/>
      <c r="AH1224" s="240"/>
    </row>
    <row r="1225" spans="1:35" ht="24" hidden="1" customHeight="1">
      <c r="A1225" s="893" t="s">
        <v>826</v>
      </c>
      <c r="B1225" s="894"/>
      <c r="C1225" s="894"/>
      <c r="D1225" s="894"/>
      <c r="E1225" s="894"/>
      <c r="F1225" s="894"/>
      <c r="G1225" s="894"/>
      <c r="H1225" s="894"/>
      <c r="I1225" s="894"/>
      <c r="J1225" s="894"/>
      <c r="K1225" s="894"/>
      <c r="L1225" s="894"/>
      <c r="M1225" s="894"/>
      <c r="N1225" s="894"/>
      <c r="O1225" s="894"/>
      <c r="P1225" s="894"/>
      <c r="Q1225" s="894"/>
      <c r="R1225" s="895"/>
      <c r="S1225" s="893" t="s">
        <v>519</v>
      </c>
      <c r="T1225" s="894"/>
      <c r="U1225" s="894"/>
      <c r="V1225" s="894"/>
      <c r="W1225" s="894"/>
      <c r="X1225" s="894"/>
      <c r="Y1225" s="894"/>
      <c r="Z1225" s="895"/>
      <c r="AA1225" s="893" t="s">
        <v>597</v>
      </c>
      <c r="AB1225" s="894"/>
      <c r="AC1225" s="894"/>
      <c r="AD1225" s="894"/>
      <c r="AE1225" s="894"/>
      <c r="AF1225" s="894"/>
      <c r="AG1225" s="894"/>
      <c r="AH1225" s="895"/>
    </row>
    <row r="1226" spans="1:35" hidden="1">
      <c r="A1226" s="945" t="s">
        <v>1273</v>
      </c>
      <c r="B1226" s="946"/>
      <c r="C1226" s="946"/>
      <c r="D1226" s="946"/>
      <c r="E1226" s="946"/>
      <c r="F1226" s="946"/>
      <c r="G1226" s="946"/>
      <c r="H1226" s="946"/>
      <c r="I1226" s="946"/>
      <c r="J1226" s="946"/>
      <c r="K1226" s="946"/>
      <c r="L1226" s="946"/>
      <c r="M1226" s="946"/>
      <c r="N1226" s="946"/>
      <c r="O1226" s="946"/>
      <c r="P1226" s="946"/>
      <c r="Q1226" s="946"/>
      <c r="R1226" s="947"/>
      <c r="S1226" s="948"/>
      <c r="T1226" s="949"/>
      <c r="U1226" s="949"/>
      <c r="V1226" s="949"/>
      <c r="W1226" s="949"/>
      <c r="X1226" s="949"/>
      <c r="Y1226" s="949"/>
      <c r="Z1226" s="950"/>
      <c r="AA1226" s="948"/>
      <c r="AB1226" s="949"/>
      <c r="AC1226" s="949"/>
      <c r="AD1226" s="949"/>
      <c r="AE1226" s="949"/>
      <c r="AF1226" s="949"/>
      <c r="AG1226" s="949"/>
      <c r="AH1226" s="950"/>
    </row>
    <row r="1227" spans="1:35" hidden="1">
      <c r="A1227" s="945" t="s">
        <v>1274</v>
      </c>
      <c r="B1227" s="946"/>
      <c r="C1227" s="946"/>
      <c r="D1227" s="946"/>
      <c r="E1227" s="946"/>
      <c r="F1227" s="946"/>
      <c r="G1227" s="946"/>
      <c r="H1227" s="946"/>
      <c r="I1227" s="946"/>
      <c r="J1227" s="946"/>
      <c r="K1227" s="946"/>
      <c r="L1227" s="946"/>
      <c r="M1227" s="946"/>
      <c r="N1227" s="946"/>
      <c r="O1227" s="946"/>
      <c r="P1227" s="946"/>
      <c r="Q1227" s="946"/>
      <c r="R1227" s="947"/>
      <c r="S1227" s="948"/>
      <c r="T1227" s="949"/>
      <c r="U1227" s="949"/>
      <c r="V1227" s="949"/>
      <c r="W1227" s="949"/>
      <c r="X1227" s="949"/>
      <c r="Y1227" s="949"/>
      <c r="Z1227" s="950"/>
      <c r="AA1227" s="948"/>
      <c r="AB1227" s="949"/>
      <c r="AC1227" s="949"/>
      <c r="AD1227" s="949"/>
      <c r="AE1227" s="949"/>
      <c r="AF1227" s="949"/>
      <c r="AG1227" s="949"/>
      <c r="AH1227" s="950"/>
    </row>
    <row r="1228" spans="1:35" hidden="1">
      <c r="A1228" s="945" t="s">
        <v>1275</v>
      </c>
      <c r="B1228" s="946"/>
      <c r="C1228" s="946"/>
      <c r="D1228" s="946"/>
      <c r="E1228" s="946"/>
      <c r="F1228" s="946"/>
      <c r="G1228" s="946"/>
      <c r="H1228" s="946"/>
      <c r="I1228" s="946"/>
      <c r="J1228" s="946"/>
      <c r="K1228" s="946"/>
      <c r="L1228" s="946"/>
      <c r="M1228" s="946"/>
      <c r="N1228" s="946"/>
      <c r="O1228" s="946"/>
      <c r="P1228" s="946"/>
      <c r="Q1228" s="946"/>
      <c r="R1228" s="947"/>
      <c r="S1228" s="948"/>
      <c r="T1228" s="949"/>
      <c r="U1228" s="949"/>
      <c r="V1228" s="949"/>
      <c r="W1228" s="949"/>
      <c r="X1228" s="949"/>
      <c r="Y1228" s="949"/>
      <c r="Z1228" s="950"/>
      <c r="AA1228" s="948"/>
      <c r="AB1228" s="949"/>
      <c r="AC1228" s="949"/>
      <c r="AD1228" s="949"/>
      <c r="AE1228" s="949"/>
      <c r="AF1228" s="949"/>
      <c r="AG1228" s="949"/>
      <c r="AH1228" s="950"/>
    </row>
    <row r="1229" spans="1:35" hidden="1">
      <c r="A1229" s="945" t="s">
        <v>1276</v>
      </c>
      <c r="B1229" s="946"/>
      <c r="C1229" s="946"/>
      <c r="D1229" s="946"/>
      <c r="E1229" s="946"/>
      <c r="F1229" s="946"/>
      <c r="G1229" s="946"/>
      <c r="H1229" s="946"/>
      <c r="I1229" s="946"/>
      <c r="J1229" s="946"/>
      <c r="K1229" s="946"/>
      <c r="L1229" s="946"/>
      <c r="M1229" s="946"/>
      <c r="N1229" s="946"/>
      <c r="O1229" s="946"/>
      <c r="P1229" s="946"/>
      <c r="Q1229" s="946"/>
      <c r="R1229" s="947"/>
      <c r="S1229" s="948"/>
      <c r="T1229" s="949"/>
      <c r="U1229" s="949"/>
      <c r="V1229" s="949"/>
      <c r="W1229" s="949"/>
      <c r="X1229" s="949"/>
      <c r="Y1229" s="949"/>
      <c r="Z1229" s="950"/>
      <c r="AA1229" s="948"/>
      <c r="AB1229" s="949"/>
      <c r="AC1229" s="949"/>
      <c r="AD1229" s="949"/>
      <c r="AE1229" s="949"/>
      <c r="AF1229" s="949"/>
      <c r="AG1229" s="949"/>
      <c r="AH1229" s="950"/>
    </row>
    <row r="1230" spans="1:35" hidden="1">
      <c r="A1230" s="945" t="s">
        <v>1277</v>
      </c>
      <c r="B1230" s="946"/>
      <c r="C1230" s="946"/>
      <c r="D1230" s="946"/>
      <c r="E1230" s="946"/>
      <c r="F1230" s="946"/>
      <c r="G1230" s="946"/>
      <c r="H1230" s="946"/>
      <c r="I1230" s="946"/>
      <c r="J1230" s="946"/>
      <c r="K1230" s="946"/>
      <c r="L1230" s="946"/>
      <c r="M1230" s="946"/>
      <c r="N1230" s="946"/>
      <c r="O1230" s="946"/>
      <c r="P1230" s="946"/>
      <c r="Q1230" s="946"/>
      <c r="R1230" s="947"/>
      <c r="S1230" s="948"/>
      <c r="T1230" s="949"/>
      <c r="U1230" s="949"/>
      <c r="V1230" s="949"/>
      <c r="W1230" s="949"/>
      <c r="X1230" s="949"/>
      <c r="Y1230" s="949"/>
      <c r="Z1230" s="950"/>
      <c r="AA1230" s="948"/>
      <c r="AB1230" s="949"/>
      <c r="AC1230" s="949"/>
      <c r="AD1230" s="949"/>
      <c r="AE1230" s="949"/>
      <c r="AF1230" s="949"/>
      <c r="AG1230" s="949"/>
      <c r="AH1230" s="950"/>
    </row>
    <row r="1231" spans="1:35" hidden="1">
      <c r="A1231" s="945" t="s">
        <v>1278</v>
      </c>
      <c r="B1231" s="946"/>
      <c r="C1231" s="946"/>
      <c r="D1231" s="946"/>
      <c r="E1231" s="946"/>
      <c r="F1231" s="946"/>
      <c r="G1231" s="946"/>
      <c r="H1231" s="946"/>
      <c r="I1231" s="946"/>
      <c r="J1231" s="946"/>
      <c r="K1231" s="946"/>
      <c r="L1231" s="946"/>
      <c r="M1231" s="946"/>
      <c r="N1231" s="946"/>
      <c r="O1231" s="946"/>
      <c r="P1231" s="946"/>
      <c r="Q1231" s="946"/>
      <c r="R1231" s="947"/>
      <c r="S1231" s="948"/>
      <c r="T1231" s="949"/>
      <c r="U1231" s="949"/>
      <c r="V1231" s="949"/>
      <c r="W1231" s="949"/>
      <c r="X1231" s="949"/>
      <c r="Y1231" s="949"/>
      <c r="Z1231" s="950"/>
      <c r="AA1231" s="948"/>
      <c r="AB1231" s="949"/>
      <c r="AC1231" s="949"/>
      <c r="AD1231" s="949"/>
      <c r="AE1231" s="949"/>
      <c r="AF1231" s="949"/>
      <c r="AG1231" s="949"/>
      <c r="AH1231" s="950"/>
    </row>
    <row r="1232" spans="1:35" hidden="1">
      <c r="A1232" s="240"/>
      <c r="B1232" s="240"/>
      <c r="C1232" s="240"/>
      <c r="D1232" s="240"/>
      <c r="E1232" s="240"/>
      <c r="F1232" s="240"/>
      <c r="G1232" s="240"/>
      <c r="H1232" s="240"/>
      <c r="I1232" s="240"/>
      <c r="J1232" s="240"/>
      <c r="K1232" s="240"/>
      <c r="L1232" s="240"/>
      <c r="M1232" s="240"/>
      <c r="N1232" s="240"/>
      <c r="O1232" s="240"/>
      <c r="P1232" s="240"/>
      <c r="Q1232" s="240"/>
      <c r="R1232" s="240"/>
      <c r="S1232" s="240"/>
      <c r="T1232" s="240"/>
      <c r="U1232" s="240"/>
      <c r="V1232" s="240"/>
      <c r="W1232" s="240"/>
      <c r="X1232" s="240"/>
      <c r="Y1232" s="240"/>
      <c r="Z1232" s="240"/>
      <c r="AA1232" s="240"/>
      <c r="AB1232" s="240"/>
      <c r="AC1232" s="240"/>
      <c r="AD1232" s="240"/>
      <c r="AE1232" s="240"/>
      <c r="AF1232" s="240"/>
      <c r="AG1232" s="240"/>
      <c r="AH1232" s="240"/>
    </row>
    <row r="1233" spans="1:36" hidden="1">
      <c r="A1233" s="240" t="s">
        <v>1279</v>
      </c>
      <c r="B1233" s="240"/>
      <c r="C1233" s="240"/>
      <c r="D1233" s="240"/>
      <c r="E1233" s="240"/>
      <c r="F1233" s="240"/>
      <c r="G1233" s="240"/>
      <c r="H1233" s="240"/>
      <c r="I1233" s="240"/>
      <c r="J1233" s="240"/>
      <c r="K1233" s="240"/>
      <c r="L1233" s="240"/>
      <c r="M1233" s="240"/>
      <c r="N1233" s="240"/>
      <c r="O1233" s="240"/>
      <c r="P1233" s="240"/>
      <c r="Q1233" s="240"/>
      <c r="R1233" s="240"/>
      <c r="S1233" s="240"/>
      <c r="T1233" s="240"/>
      <c r="U1233" s="240"/>
      <c r="V1233" s="240"/>
      <c r="W1233" s="240"/>
      <c r="X1233" s="240"/>
      <c r="Y1233" s="240"/>
      <c r="Z1233" s="240"/>
      <c r="AA1233" s="240"/>
      <c r="AB1233" s="240"/>
      <c r="AC1233" s="240"/>
      <c r="AD1233" s="240"/>
      <c r="AE1233" s="240"/>
      <c r="AF1233" s="240"/>
      <c r="AG1233" s="240"/>
      <c r="AH1233" s="240"/>
    </row>
    <row r="1234" spans="1:36" hidden="1">
      <c r="A1234" s="240"/>
      <c r="B1234" s="240"/>
      <c r="C1234" s="240"/>
      <c r="D1234" s="240"/>
      <c r="E1234" s="240"/>
      <c r="F1234" s="240"/>
      <c r="G1234" s="240"/>
      <c r="H1234" s="240"/>
      <c r="I1234" s="240"/>
      <c r="J1234" s="240"/>
      <c r="K1234" s="240"/>
      <c r="L1234" s="240"/>
      <c r="M1234" s="240"/>
      <c r="N1234" s="240"/>
      <c r="O1234" s="240"/>
      <c r="P1234" s="240"/>
      <c r="Q1234" s="240"/>
      <c r="R1234" s="240"/>
      <c r="S1234" s="240"/>
      <c r="T1234" s="240"/>
      <c r="U1234" s="240"/>
      <c r="V1234" s="240"/>
      <c r="W1234" s="240"/>
      <c r="X1234" s="240"/>
      <c r="Y1234" s="240"/>
      <c r="Z1234" s="240"/>
      <c r="AA1234" s="240"/>
      <c r="AB1234" s="240"/>
      <c r="AC1234" s="240"/>
      <c r="AD1234" s="240"/>
      <c r="AE1234" s="240"/>
      <c r="AF1234" s="240"/>
      <c r="AG1234" s="240"/>
      <c r="AH1234" s="240"/>
    </row>
    <row r="1235" spans="1:36">
      <c r="A1235" s="285" t="s">
        <v>1280</v>
      </c>
      <c r="B1235" s="240"/>
      <c r="C1235" s="240"/>
      <c r="D1235" s="240"/>
      <c r="E1235" s="240"/>
      <c r="F1235" s="240"/>
      <c r="G1235" s="240"/>
      <c r="H1235" s="240"/>
      <c r="I1235" s="240"/>
      <c r="J1235" s="240"/>
      <c r="K1235" s="240"/>
      <c r="L1235" s="240"/>
      <c r="M1235" s="240"/>
      <c r="N1235" s="240"/>
      <c r="O1235" s="240"/>
      <c r="P1235" s="240"/>
      <c r="Q1235" s="240"/>
      <c r="R1235" s="240"/>
      <c r="S1235" s="240"/>
      <c r="T1235" s="240"/>
      <c r="U1235" s="240"/>
      <c r="V1235" s="240"/>
      <c r="W1235" s="240"/>
      <c r="X1235" s="240"/>
      <c r="Y1235" s="240"/>
      <c r="Z1235" s="240"/>
      <c r="AA1235" s="240"/>
      <c r="AB1235" s="240"/>
      <c r="AC1235" s="240"/>
      <c r="AD1235" s="240"/>
      <c r="AE1235" s="240"/>
      <c r="AF1235" s="240"/>
      <c r="AG1235" s="240"/>
      <c r="AH1235" s="240"/>
    </row>
    <row r="1236" spans="1:36">
      <c r="A1236" s="240"/>
      <c r="B1236" s="240"/>
      <c r="C1236" s="240"/>
      <c r="D1236" s="240"/>
      <c r="E1236" s="240"/>
      <c r="F1236" s="240"/>
      <c r="G1236" s="240"/>
      <c r="H1236" s="240"/>
      <c r="I1236" s="240"/>
      <c r="J1236" s="240"/>
      <c r="K1236" s="240"/>
      <c r="L1236" s="240"/>
      <c r="M1236" s="240"/>
      <c r="N1236" s="240"/>
      <c r="O1236" s="240"/>
      <c r="P1236" s="240"/>
      <c r="Q1236" s="240"/>
      <c r="R1236" s="240"/>
      <c r="S1236" s="240"/>
      <c r="T1236" s="240"/>
      <c r="U1236" s="240"/>
      <c r="V1236" s="240"/>
      <c r="W1236" s="240"/>
      <c r="X1236" s="240"/>
      <c r="Y1236" s="240"/>
      <c r="Z1236" s="240"/>
      <c r="AA1236" s="240"/>
      <c r="AB1236" s="240"/>
      <c r="AC1236" s="240"/>
      <c r="AD1236" s="240"/>
      <c r="AE1236" s="240"/>
      <c r="AF1236" s="240"/>
      <c r="AG1236" s="240"/>
      <c r="AH1236" s="240"/>
    </row>
    <row r="1237" spans="1:36">
      <c r="A1237" s="240" t="s">
        <v>1281</v>
      </c>
      <c r="B1237" s="240"/>
      <c r="C1237" s="240"/>
      <c r="D1237" s="240"/>
      <c r="E1237" s="240"/>
      <c r="F1237" s="240"/>
      <c r="G1237" s="240"/>
      <c r="H1237" s="240"/>
      <c r="I1237" s="240"/>
      <c r="J1237" s="240"/>
      <c r="K1237" s="240"/>
      <c r="L1237" s="240"/>
      <c r="M1237" s="240"/>
      <c r="N1237" s="240"/>
      <c r="O1237" s="240"/>
      <c r="P1237" s="240"/>
      <c r="Q1237" s="240"/>
      <c r="R1237" s="240"/>
      <c r="S1237" s="240"/>
      <c r="T1237" s="240"/>
      <c r="U1237" s="240"/>
      <c r="V1237" s="240"/>
      <c r="W1237" s="240"/>
      <c r="X1237" s="240"/>
      <c r="Y1237" s="240"/>
      <c r="Z1237" s="240"/>
      <c r="AA1237" s="240"/>
      <c r="AB1237" s="240"/>
      <c r="AC1237" s="240"/>
      <c r="AD1237" s="240"/>
      <c r="AE1237" s="240"/>
      <c r="AF1237" s="240"/>
      <c r="AG1237" s="240"/>
      <c r="AH1237" s="240"/>
    </row>
    <row r="1238" spans="1:36">
      <c r="A1238" s="240"/>
      <c r="B1238" s="240"/>
      <c r="C1238" s="240"/>
      <c r="D1238" s="240"/>
      <c r="E1238" s="240"/>
      <c r="F1238" s="240"/>
      <c r="G1238" s="240"/>
      <c r="H1238" s="240"/>
      <c r="I1238" s="240"/>
      <c r="J1238" s="240"/>
      <c r="K1238" s="240"/>
      <c r="L1238" s="240"/>
      <c r="M1238" s="240"/>
      <c r="N1238" s="240"/>
      <c r="O1238" s="240"/>
      <c r="P1238" s="240"/>
      <c r="Q1238" s="240"/>
      <c r="R1238" s="240"/>
      <c r="S1238" s="240"/>
      <c r="T1238" s="240"/>
      <c r="U1238" s="240"/>
      <c r="V1238" s="240"/>
      <c r="W1238" s="240"/>
      <c r="X1238" s="240"/>
      <c r="Y1238" s="240"/>
      <c r="Z1238" s="240"/>
      <c r="AA1238" s="240"/>
      <c r="AB1238" s="240"/>
      <c r="AC1238" s="240"/>
      <c r="AD1238" s="240"/>
      <c r="AE1238" s="240"/>
      <c r="AF1238" s="240"/>
      <c r="AG1238" s="240"/>
      <c r="AH1238" s="240"/>
    </row>
    <row r="1239" spans="1:36" ht="23.25" customHeight="1">
      <c r="A1239" s="888" t="s">
        <v>1282</v>
      </c>
      <c r="B1239" s="888"/>
      <c r="C1239" s="888"/>
      <c r="D1239" s="888"/>
      <c r="E1239" s="888"/>
      <c r="F1239" s="888"/>
      <c r="G1239" s="888"/>
      <c r="H1239" s="888"/>
      <c r="I1239" s="888"/>
      <c r="J1239" s="888"/>
      <c r="K1239" s="888"/>
      <c r="L1239" s="888"/>
      <c r="M1239" s="888"/>
      <c r="N1239" s="889"/>
      <c r="O1239" s="893" t="s">
        <v>519</v>
      </c>
      <c r="P1239" s="894"/>
      <c r="Q1239" s="894"/>
      <c r="R1239" s="894"/>
      <c r="S1239" s="894"/>
      <c r="T1239" s="894"/>
      <c r="U1239" s="894"/>
      <c r="V1239" s="894"/>
      <c r="W1239" s="894"/>
      <c r="X1239" s="895"/>
      <c r="Y1239" s="893" t="s">
        <v>597</v>
      </c>
      <c r="Z1239" s="894"/>
      <c r="AA1239" s="894"/>
      <c r="AB1239" s="894"/>
      <c r="AC1239" s="894"/>
      <c r="AD1239" s="894"/>
      <c r="AE1239" s="894"/>
      <c r="AF1239" s="894"/>
      <c r="AG1239" s="894"/>
      <c r="AH1239" s="895"/>
    </row>
    <row r="1240" spans="1:36">
      <c r="A1240" s="891"/>
      <c r="B1240" s="891"/>
      <c r="C1240" s="891"/>
      <c r="D1240" s="891"/>
      <c r="E1240" s="891"/>
      <c r="F1240" s="891"/>
      <c r="G1240" s="891"/>
      <c r="H1240" s="891"/>
      <c r="I1240" s="891"/>
      <c r="J1240" s="891"/>
      <c r="K1240" s="891"/>
      <c r="L1240" s="891"/>
      <c r="M1240" s="891"/>
      <c r="N1240" s="892"/>
      <c r="O1240" s="942" t="s">
        <v>1283</v>
      </c>
      <c r="P1240" s="943"/>
      <c r="Q1240" s="943"/>
      <c r="R1240" s="944"/>
      <c r="S1240" s="942" t="s">
        <v>1284</v>
      </c>
      <c r="T1240" s="943"/>
      <c r="U1240" s="944"/>
      <c r="V1240" s="910" t="s">
        <v>1285</v>
      </c>
      <c r="W1240" s="911"/>
      <c r="X1240" s="912"/>
      <c r="Y1240" s="942" t="s">
        <v>1283</v>
      </c>
      <c r="Z1240" s="943"/>
      <c r="AA1240" s="943"/>
      <c r="AB1240" s="944"/>
      <c r="AC1240" s="910" t="s">
        <v>1284</v>
      </c>
      <c r="AD1240" s="911"/>
      <c r="AE1240" s="912"/>
      <c r="AF1240" s="910" t="s">
        <v>1285</v>
      </c>
      <c r="AG1240" s="911"/>
      <c r="AH1240" s="912"/>
      <c r="AJ1240" s="387"/>
    </row>
    <row r="1241" spans="1:36">
      <c r="A1241" s="942" t="s">
        <v>454</v>
      </c>
      <c r="B1241" s="943"/>
      <c r="C1241" s="943"/>
      <c r="D1241" s="943"/>
      <c r="E1241" s="943"/>
      <c r="F1241" s="943"/>
      <c r="G1241" s="943"/>
      <c r="H1241" s="943"/>
      <c r="I1241" s="943"/>
      <c r="J1241" s="943"/>
      <c r="K1241" s="943"/>
      <c r="L1241" s="943"/>
      <c r="M1241" s="943"/>
      <c r="N1241" s="944"/>
      <c r="O1241" s="910" t="s">
        <v>455</v>
      </c>
      <c r="P1241" s="911"/>
      <c r="Q1241" s="911"/>
      <c r="R1241" s="912"/>
      <c r="S1241" s="942" t="s">
        <v>456</v>
      </c>
      <c r="T1241" s="943"/>
      <c r="U1241" s="944"/>
      <c r="V1241" s="942" t="s">
        <v>1170</v>
      </c>
      <c r="W1241" s="943"/>
      <c r="X1241" s="944"/>
      <c r="Y1241" s="942" t="s">
        <v>891</v>
      </c>
      <c r="Z1241" s="943"/>
      <c r="AA1241" s="943"/>
      <c r="AB1241" s="944"/>
      <c r="AC1241" s="942" t="s">
        <v>892</v>
      </c>
      <c r="AD1241" s="943"/>
      <c r="AE1241" s="944"/>
      <c r="AF1241" s="942" t="s">
        <v>893</v>
      </c>
      <c r="AG1241" s="943"/>
      <c r="AH1241" s="944"/>
    </row>
    <row r="1242" spans="1:36" s="340" customFormat="1">
      <c r="A1242" s="924" t="s">
        <v>1286</v>
      </c>
      <c r="B1242" s="925"/>
      <c r="C1242" s="925"/>
      <c r="D1242" s="925"/>
      <c r="E1242" s="925"/>
      <c r="F1242" s="925"/>
      <c r="G1242" s="925"/>
      <c r="H1242" s="925"/>
      <c r="I1242" s="925"/>
      <c r="J1242" s="925"/>
      <c r="K1242" s="925"/>
      <c r="L1242" s="925"/>
      <c r="M1242" s="925"/>
      <c r="N1242" s="926"/>
      <c r="O1242" s="930">
        <v>32078.95</v>
      </c>
      <c r="P1242" s="931"/>
      <c r="Q1242" s="931"/>
      <c r="R1242" s="932"/>
      <c r="S1242" s="927" t="s">
        <v>388</v>
      </c>
      <c r="T1242" s="928"/>
      <c r="U1242" s="929"/>
      <c r="V1242" s="939" t="s">
        <v>388</v>
      </c>
      <c r="W1242" s="940"/>
      <c r="X1242" s="941"/>
      <c r="Y1242" s="936">
        <v>32631</v>
      </c>
      <c r="Z1242" s="937"/>
      <c r="AA1242" s="937"/>
      <c r="AB1242" s="938"/>
      <c r="AC1242" s="927" t="s">
        <v>388</v>
      </c>
      <c r="AD1242" s="928"/>
      <c r="AE1242" s="929"/>
      <c r="AF1242" s="939" t="s">
        <v>388</v>
      </c>
      <c r="AG1242" s="940"/>
      <c r="AH1242" s="941"/>
      <c r="AI1242" s="340" t="str">
        <f>IF(ROUND(Y1242-[1]VZaS!E62,0)=0,"","CHYBA")</f>
        <v/>
      </c>
      <c r="AJ1242" s="390"/>
    </row>
    <row r="1243" spans="1:36" s="340" customFormat="1">
      <c r="A1243" s="924" t="s">
        <v>1287</v>
      </c>
      <c r="B1243" s="925"/>
      <c r="C1243" s="925"/>
      <c r="D1243" s="925"/>
      <c r="E1243" s="925"/>
      <c r="F1243" s="925"/>
      <c r="G1243" s="925"/>
      <c r="H1243" s="925"/>
      <c r="I1243" s="925"/>
      <c r="J1243" s="925"/>
      <c r="K1243" s="925"/>
      <c r="L1243" s="925"/>
      <c r="M1243" s="925"/>
      <c r="N1243" s="926"/>
      <c r="O1243" s="927" t="s">
        <v>388</v>
      </c>
      <c r="P1243" s="928"/>
      <c r="Q1243" s="928"/>
      <c r="R1243" s="929"/>
      <c r="S1243" s="930">
        <f>(ROUND(O1242*V1243,0))</f>
        <v>7057</v>
      </c>
      <c r="T1243" s="931"/>
      <c r="U1243" s="932"/>
      <c r="V1243" s="921">
        <v>0.22</v>
      </c>
      <c r="W1243" s="922"/>
      <c r="X1243" s="923"/>
      <c r="Y1243" s="939" t="s">
        <v>388</v>
      </c>
      <c r="Z1243" s="940"/>
      <c r="AA1243" s="940"/>
      <c r="AB1243" s="941"/>
      <c r="AC1243" s="930">
        <f>ROUND(Y1242*AF1243,0)</f>
        <v>7505</v>
      </c>
      <c r="AD1243" s="931"/>
      <c r="AE1243" s="932"/>
      <c r="AF1243" s="921">
        <v>0.23</v>
      </c>
      <c r="AG1243" s="922"/>
      <c r="AH1243" s="923"/>
      <c r="AI1243" s="340" t="str">
        <f>IF(ROUND(O1242-[1]VZaS!D62,0)=0,"","CHYBA")</f>
        <v/>
      </c>
      <c r="AJ1243" s="390"/>
    </row>
    <row r="1244" spans="1:36" s="340" customFormat="1">
      <c r="A1244" s="924" t="s">
        <v>1288</v>
      </c>
      <c r="B1244" s="925"/>
      <c r="C1244" s="925"/>
      <c r="D1244" s="925"/>
      <c r="E1244" s="925"/>
      <c r="F1244" s="925"/>
      <c r="G1244" s="925"/>
      <c r="H1244" s="925"/>
      <c r="I1244" s="925"/>
      <c r="J1244" s="925"/>
      <c r="K1244" s="925"/>
      <c r="L1244" s="925"/>
      <c r="M1244" s="925"/>
      <c r="N1244" s="926"/>
      <c r="O1244" s="930">
        <v>0</v>
      </c>
      <c r="P1244" s="931"/>
      <c r="Q1244" s="931"/>
      <c r="R1244" s="932"/>
      <c r="S1244" s="930">
        <f>ROUND(O1244*V1243,0)</f>
        <v>0</v>
      </c>
      <c r="T1244" s="931"/>
      <c r="U1244" s="932"/>
      <c r="V1244" s="921">
        <f>IF(S1244=0,0,S1244/$O$1242)</f>
        <v>0</v>
      </c>
      <c r="W1244" s="922"/>
      <c r="X1244" s="923"/>
      <c r="Y1244" s="936">
        <v>70064</v>
      </c>
      <c r="Z1244" s="937"/>
      <c r="AA1244" s="937"/>
      <c r="AB1244" s="938"/>
      <c r="AC1244" s="930">
        <f>ROUND(Y1244*AF1243,0)</f>
        <v>16115</v>
      </c>
      <c r="AD1244" s="931"/>
      <c r="AE1244" s="932"/>
      <c r="AF1244" s="921">
        <f>IF(AC1244=0,0,AC1244/$Y$1242)</f>
        <v>0.49385553614660904</v>
      </c>
      <c r="AG1244" s="922"/>
      <c r="AH1244" s="923"/>
    </row>
    <row r="1245" spans="1:36" s="340" customFormat="1">
      <c r="A1245" s="924" t="s">
        <v>1289</v>
      </c>
      <c r="B1245" s="925"/>
      <c r="C1245" s="925"/>
      <c r="D1245" s="925"/>
      <c r="E1245" s="925"/>
      <c r="F1245" s="925"/>
      <c r="G1245" s="925"/>
      <c r="H1245" s="925"/>
      <c r="I1245" s="925"/>
      <c r="J1245" s="925"/>
      <c r="K1245" s="925"/>
      <c r="L1245" s="925"/>
      <c r="M1245" s="925"/>
      <c r="N1245" s="926"/>
      <c r="O1245" s="930">
        <v>-70959.23</v>
      </c>
      <c r="P1245" s="931"/>
      <c r="Q1245" s="931"/>
      <c r="R1245" s="932"/>
      <c r="S1245" s="930">
        <f>ROUND(O1245*V1243,0)</f>
        <v>-15611</v>
      </c>
      <c r="T1245" s="931"/>
      <c r="U1245" s="932"/>
      <c r="V1245" s="921">
        <f t="shared" ref="V1245:V1253" si="3">IF(S1245=0,0,S1245/$O$1242)</f>
        <v>-0.4866431102015496</v>
      </c>
      <c r="W1245" s="922"/>
      <c r="X1245" s="923"/>
      <c r="Y1245" s="936">
        <v>-11</v>
      </c>
      <c r="Z1245" s="937"/>
      <c r="AA1245" s="937"/>
      <c r="AB1245" s="938"/>
      <c r="AC1245" s="930">
        <f>ROUND(Y1245*AF1243,0)</f>
        <v>-3</v>
      </c>
      <c r="AD1245" s="931"/>
      <c r="AE1245" s="932"/>
      <c r="AF1245" s="921">
        <f t="shared" ref="AF1245:AF1248" si="4">IF(AC1245=0,0,AC1245/$Y$1242)</f>
        <v>-9.1937115013330888E-5</v>
      </c>
      <c r="AG1245" s="922"/>
      <c r="AH1245" s="923"/>
    </row>
    <row r="1246" spans="1:36" s="340" customFormat="1">
      <c r="A1246" s="924" t="s">
        <v>1290</v>
      </c>
      <c r="B1246" s="925"/>
      <c r="C1246" s="925"/>
      <c r="D1246" s="925"/>
      <c r="E1246" s="925"/>
      <c r="F1246" s="925"/>
      <c r="G1246" s="925"/>
      <c r="H1246" s="925"/>
      <c r="I1246" s="925"/>
      <c r="J1246" s="925"/>
      <c r="K1246" s="925"/>
      <c r="L1246" s="925"/>
      <c r="M1246" s="925"/>
      <c r="N1246" s="926"/>
      <c r="O1246" s="930"/>
      <c r="P1246" s="931"/>
      <c r="Q1246" s="931"/>
      <c r="R1246" s="932"/>
      <c r="S1246" s="930">
        <f>ROUND(O1246*V1244,0)</f>
        <v>0</v>
      </c>
      <c r="T1246" s="931"/>
      <c r="U1246" s="932"/>
      <c r="V1246" s="933">
        <f t="shared" si="3"/>
        <v>0</v>
      </c>
      <c r="W1246" s="934"/>
      <c r="X1246" s="935"/>
      <c r="Y1246" s="930"/>
      <c r="Z1246" s="931"/>
      <c r="AA1246" s="931"/>
      <c r="AB1246" s="932"/>
      <c r="AC1246" s="930">
        <f>ROUND(Y1246*AF1244,0)</f>
        <v>0</v>
      </c>
      <c r="AD1246" s="931"/>
      <c r="AE1246" s="932"/>
      <c r="AF1246" s="921">
        <f>IF(AC1246=0,0,AC1246/$Y$1242)</f>
        <v>0</v>
      </c>
      <c r="AG1246" s="922"/>
      <c r="AH1246" s="923"/>
    </row>
    <row r="1247" spans="1:36" s="340" customFormat="1">
      <c r="A1247" s="924" t="s">
        <v>1291</v>
      </c>
      <c r="B1247" s="925"/>
      <c r="C1247" s="925"/>
      <c r="D1247" s="925"/>
      <c r="E1247" s="925"/>
      <c r="F1247" s="925"/>
      <c r="G1247" s="925"/>
      <c r="H1247" s="925"/>
      <c r="I1247" s="925"/>
      <c r="J1247" s="925"/>
      <c r="K1247" s="925"/>
      <c r="L1247" s="925"/>
      <c r="M1247" s="925"/>
      <c r="N1247" s="926"/>
      <c r="O1247" s="930">
        <v>0</v>
      </c>
      <c r="P1247" s="931"/>
      <c r="Q1247" s="931"/>
      <c r="R1247" s="932"/>
      <c r="S1247" s="930">
        <f>ROUND(O1247*V1243,0)</f>
        <v>0</v>
      </c>
      <c r="T1247" s="931"/>
      <c r="U1247" s="932"/>
      <c r="V1247" s="933">
        <f>IF(S1247=0,0,S1247/$O$1242)</f>
        <v>0</v>
      </c>
      <c r="W1247" s="934"/>
      <c r="X1247" s="935"/>
      <c r="Y1247" s="930">
        <v>-102684</v>
      </c>
      <c r="Z1247" s="931"/>
      <c r="AA1247" s="931"/>
      <c r="AB1247" s="932"/>
      <c r="AC1247" s="930">
        <f>ROUND(Y1247*AF1243,0)</f>
        <v>-23617</v>
      </c>
      <c r="AD1247" s="931"/>
      <c r="AE1247" s="932"/>
      <c r="AF1247" s="921">
        <f>IF(AC1247=0,0,AC1247/$Y$1242)</f>
        <v>-0.72375961508994513</v>
      </c>
      <c r="AG1247" s="922"/>
      <c r="AH1247" s="923"/>
    </row>
    <row r="1248" spans="1:36" s="340" customFormat="1">
      <c r="A1248" s="924" t="s">
        <v>1292</v>
      </c>
      <c r="B1248" s="925"/>
      <c r="C1248" s="925"/>
      <c r="D1248" s="925"/>
      <c r="E1248" s="925"/>
      <c r="F1248" s="925"/>
      <c r="G1248" s="925"/>
      <c r="H1248" s="925"/>
      <c r="I1248" s="925"/>
      <c r="J1248" s="925"/>
      <c r="K1248" s="925"/>
      <c r="L1248" s="925"/>
      <c r="M1248" s="925"/>
      <c r="N1248" s="926"/>
      <c r="O1248" s="930"/>
      <c r="P1248" s="931"/>
      <c r="Q1248" s="931"/>
      <c r="R1248" s="932"/>
      <c r="S1248" s="930">
        <f>ROUND(O1248*V1244,0)</f>
        <v>0</v>
      </c>
      <c r="T1248" s="931"/>
      <c r="U1248" s="932"/>
      <c r="V1248" s="933">
        <f t="shared" si="3"/>
        <v>0</v>
      </c>
      <c r="W1248" s="934"/>
      <c r="X1248" s="935"/>
      <c r="Y1248" s="930"/>
      <c r="Z1248" s="931"/>
      <c r="AA1248" s="931"/>
      <c r="AB1248" s="932"/>
      <c r="AC1248" s="930">
        <f>ROUND(Y1248*AF1244,0)</f>
        <v>0</v>
      </c>
      <c r="AD1248" s="931"/>
      <c r="AE1248" s="932"/>
      <c r="AF1248" s="921">
        <f t="shared" si="4"/>
        <v>0</v>
      </c>
      <c r="AG1248" s="922"/>
      <c r="AH1248" s="923"/>
    </row>
    <row r="1249" spans="1:36" s="340" customFormat="1">
      <c r="A1249" s="924" t="s">
        <v>1042</v>
      </c>
      <c r="B1249" s="925"/>
      <c r="C1249" s="925"/>
      <c r="D1249" s="925"/>
      <c r="E1249" s="925"/>
      <c r="F1249" s="925"/>
      <c r="G1249" s="925"/>
      <c r="H1249" s="925"/>
      <c r="I1249" s="925"/>
      <c r="J1249" s="925"/>
      <c r="K1249" s="925"/>
      <c r="L1249" s="925"/>
      <c r="M1249" s="925"/>
      <c r="N1249" s="926"/>
      <c r="O1249" s="930"/>
      <c r="P1249" s="931"/>
      <c r="Q1249" s="931"/>
      <c r="R1249" s="932"/>
      <c r="S1249" s="930">
        <v>0</v>
      </c>
      <c r="T1249" s="931"/>
      <c r="U1249" s="932"/>
      <c r="V1249" s="933">
        <f t="shared" si="3"/>
        <v>0</v>
      </c>
      <c r="W1249" s="934"/>
      <c r="X1249" s="935"/>
      <c r="Y1249" s="930">
        <v>8</v>
      </c>
      <c r="Z1249" s="931"/>
      <c r="AA1249" s="931"/>
      <c r="AB1249" s="932"/>
      <c r="AC1249" s="930">
        <v>2</v>
      </c>
      <c r="AD1249" s="931"/>
      <c r="AE1249" s="932"/>
      <c r="AF1249" s="921">
        <f>IF(AC1249=0,0,AC1249/$Y$1242)</f>
        <v>6.1291410008887254E-5</v>
      </c>
      <c r="AG1249" s="922"/>
      <c r="AH1249" s="923"/>
    </row>
    <row r="1250" spans="1:36" s="340" customFormat="1">
      <c r="A1250" s="873" t="s">
        <v>835</v>
      </c>
      <c r="B1250" s="874"/>
      <c r="C1250" s="874"/>
      <c r="D1250" s="874"/>
      <c r="E1250" s="874"/>
      <c r="F1250" s="874"/>
      <c r="G1250" s="874"/>
      <c r="H1250" s="874"/>
      <c r="I1250" s="874"/>
      <c r="J1250" s="874"/>
      <c r="K1250" s="874"/>
      <c r="L1250" s="874"/>
      <c r="M1250" s="874"/>
      <c r="N1250" s="875"/>
      <c r="O1250" s="930">
        <f>O1242+O1244+O1245+O1247+O1248+O1249</f>
        <v>-38880.28</v>
      </c>
      <c r="P1250" s="931"/>
      <c r="Q1250" s="931"/>
      <c r="R1250" s="932"/>
      <c r="S1250" s="930">
        <f>SUM(S1243:U1249)</f>
        <v>-8554</v>
      </c>
      <c r="T1250" s="931"/>
      <c r="U1250" s="932"/>
      <c r="V1250" s="933">
        <f>IF(S1250=0,0,S1250/$O$1242)</f>
        <v>-0.26665461307181187</v>
      </c>
      <c r="W1250" s="934"/>
      <c r="X1250" s="935"/>
      <c r="Y1250" s="930">
        <f>Y1242+Y1244+Y1245+Y1247+Y1248+Y1249</f>
        <v>8</v>
      </c>
      <c r="Z1250" s="931"/>
      <c r="AA1250" s="931"/>
      <c r="AB1250" s="932"/>
      <c r="AC1250" s="930">
        <f>SUM(AC1243:AE1249)</f>
        <v>2</v>
      </c>
      <c r="AD1250" s="931"/>
      <c r="AE1250" s="932"/>
      <c r="AF1250" s="921">
        <v>0</v>
      </c>
      <c r="AG1250" s="922"/>
      <c r="AH1250" s="923"/>
      <c r="AI1250" s="340" t="str">
        <f>IF(ROUND(AC1251-[1]VZaS!E64,0)=0,"","CHYBA")</f>
        <v/>
      </c>
      <c r="AJ1250" s="390"/>
    </row>
    <row r="1251" spans="1:36" s="340" customFormat="1">
      <c r="A1251" s="924" t="s">
        <v>1293</v>
      </c>
      <c r="B1251" s="925"/>
      <c r="C1251" s="925"/>
      <c r="D1251" s="925"/>
      <c r="E1251" s="925"/>
      <c r="F1251" s="925"/>
      <c r="G1251" s="925"/>
      <c r="H1251" s="925"/>
      <c r="I1251" s="925"/>
      <c r="J1251" s="925"/>
      <c r="K1251" s="925"/>
      <c r="L1251" s="925"/>
      <c r="M1251" s="925"/>
      <c r="N1251" s="926"/>
      <c r="O1251" s="927" t="s">
        <v>388</v>
      </c>
      <c r="P1251" s="928"/>
      <c r="Q1251" s="928"/>
      <c r="R1251" s="929"/>
      <c r="S1251" s="930">
        <v>962.5</v>
      </c>
      <c r="T1251" s="931"/>
      <c r="U1251" s="932"/>
      <c r="V1251" s="933">
        <f t="shared" si="3"/>
        <v>3.0004099261353629E-2</v>
      </c>
      <c r="W1251" s="934"/>
      <c r="X1251" s="935"/>
      <c r="Y1251" s="927" t="s">
        <v>388</v>
      </c>
      <c r="Z1251" s="928"/>
      <c r="AA1251" s="928"/>
      <c r="AB1251" s="929"/>
      <c r="AC1251" s="930">
        <f>AC1250</f>
        <v>2</v>
      </c>
      <c r="AD1251" s="931"/>
      <c r="AE1251" s="932"/>
      <c r="AF1251" s="921">
        <v>0</v>
      </c>
      <c r="AG1251" s="922"/>
      <c r="AH1251" s="923"/>
      <c r="AJ1251" s="390"/>
    </row>
    <row r="1252" spans="1:36" s="340" customFormat="1">
      <c r="A1252" s="924" t="s">
        <v>1294</v>
      </c>
      <c r="B1252" s="925"/>
      <c r="C1252" s="925"/>
      <c r="D1252" s="925"/>
      <c r="E1252" s="925"/>
      <c r="F1252" s="925"/>
      <c r="G1252" s="925"/>
      <c r="H1252" s="925"/>
      <c r="I1252" s="925"/>
      <c r="J1252" s="925"/>
      <c r="K1252" s="925"/>
      <c r="L1252" s="925"/>
      <c r="M1252" s="925"/>
      <c r="N1252" s="926"/>
      <c r="O1252" s="927" t="s">
        <v>388</v>
      </c>
      <c r="P1252" s="928"/>
      <c r="Q1252" s="928"/>
      <c r="R1252" s="929"/>
      <c r="S1252" s="930">
        <v>0</v>
      </c>
      <c r="T1252" s="931"/>
      <c r="U1252" s="932"/>
      <c r="V1252" s="933">
        <f t="shared" si="3"/>
        <v>0</v>
      </c>
      <c r="W1252" s="934"/>
      <c r="X1252" s="935"/>
      <c r="Y1252" s="927" t="s">
        <v>388</v>
      </c>
      <c r="Z1252" s="928"/>
      <c r="AA1252" s="928"/>
      <c r="AB1252" s="929"/>
      <c r="AC1252" s="930">
        <v>0</v>
      </c>
      <c r="AD1252" s="931"/>
      <c r="AE1252" s="932"/>
      <c r="AF1252" s="921">
        <v>0</v>
      </c>
      <c r="AG1252" s="922"/>
      <c r="AH1252" s="923"/>
      <c r="AJ1252" s="390"/>
    </row>
    <row r="1253" spans="1:36" s="340" customFormat="1">
      <c r="A1253" s="924" t="s">
        <v>1295</v>
      </c>
      <c r="B1253" s="925"/>
      <c r="C1253" s="925"/>
      <c r="D1253" s="925"/>
      <c r="E1253" s="925"/>
      <c r="F1253" s="925"/>
      <c r="G1253" s="925"/>
      <c r="H1253" s="925"/>
      <c r="I1253" s="925"/>
      <c r="J1253" s="925"/>
      <c r="K1253" s="925"/>
      <c r="L1253" s="925"/>
      <c r="M1253" s="925"/>
      <c r="N1253" s="926"/>
      <c r="O1253" s="927" t="s">
        <v>388</v>
      </c>
      <c r="P1253" s="928"/>
      <c r="Q1253" s="928"/>
      <c r="R1253" s="929"/>
      <c r="S1253" s="930">
        <f>S1251+S1252</f>
        <v>962.5</v>
      </c>
      <c r="T1253" s="931"/>
      <c r="U1253" s="932"/>
      <c r="V1253" s="933">
        <f t="shared" si="3"/>
        <v>3.0004099261353629E-2</v>
      </c>
      <c r="W1253" s="934"/>
      <c r="X1253" s="935"/>
      <c r="Y1253" s="927" t="s">
        <v>388</v>
      </c>
      <c r="Z1253" s="928"/>
      <c r="AA1253" s="928"/>
      <c r="AB1253" s="929"/>
      <c r="AC1253" s="930">
        <f>AC1251+AC1252</f>
        <v>2</v>
      </c>
      <c r="AD1253" s="931"/>
      <c r="AE1253" s="932"/>
      <c r="AF1253" s="921">
        <v>0</v>
      </c>
      <c r="AG1253" s="922"/>
      <c r="AH1253" s="923"/>
      <c r="AJ1253" s="390"/>
    </row>
    <row r="1254" spans="1:36">
      <c r="A1254" s="240"/>
      <c r="B1254" s="240"/>
      <c r="C1254" s="240"/>
      <c r="D1254" s="240"/>
      <c r="E1254" s="240"/>
      <c r="F1254" s="240"/>
      <c r="G1254" s="240"/>
      <c r="H1254" s="240"/>
      <c r="I1254" s="240"/>
      <c r="J1254" s="240"/>
      <c r="K1254" s="240"/>
      <c r="L1254" s="240"/>
      <c r="M1254" s="240"/>
      <c r="N1254" s="240"/>
      <c r="O1254" s="240"/>
      <c r="P1254" s="240"/>
      <c r="Q1254" s="240"/>
      <c r="R1254" s="240"/>
      <c r="S1254" s="240"/>
      <c r="T1254" s="240"/>
      <c r="U1254" s="240"/>
      <c r="V1254" s="240"/>
      <c r="W1254" s="240"/>
      <c r="X1254" s="240"/>
      <c r="Y1254" s="240"/>
      <c r="Z1254" s="240"/>
      <c r="AA1254" s="240"/>
      <c r="AB1254" s="240"/>
      <c r="AC1254" s="240"/>
      <c r="AD1254" s="240"/>
      <c r="AE1254" s="240"/>
      <c r="AF1254" s="240"/>
      <c r="AG1254" s="240"/>
      <c r="AH1254" s="240"/>
      <c r="AI1254" s="229"/>
      <c r="AJ1254" s="229"/>
    </row>
    <row r="1255" spans="1:36" s="229" customFormat="1">
      <c r="A1255" s="916"/>
      <c r="B1255" s="916"/>
      <c r="C1255" s="916"/>
      <c r="D1255" s="916"/>
      <c r="E1255" s="916"/>
      <c r="F1255" s="916"/>
      <c r="G1255" s="916"/>
      <c r="H1255" s="916"/>
      <c r="I1255" s="916"/>
      <c r="J1255" s="916"/>
      <c r="K1255" s="916"/>
      <c r="L1255" s="916"/>
      <c r="M1255" s="916"/>
      <c r="N1255" s="916"/>
      <c r="O1255" s="916"/>
      <c r="P1255" s="916"/>
      <c r="Q1255" s="916"/>
      <c r="R1255" s="916"/>
      <c r="S1255" s="916"/>
      <c r="T1255" s="916"/>
      <c r="U1255" s="916"/>
      <c r="V1255" s="916"/>
      <c r="W1255" s="916"/>
      <c r="X1255" s="916"/>
      <c r="Y1255" s="916"/>
      <c r="Z1255" s="916"/>
      <c r="AA1255" s="916"/>
      <c r="AB1255" s="916"/>
      <c r="AC1255" s="916"/>
      <c r="AD1255" s="916"/>
      <c r="AE1255" s="916"/>
      <c r="AF1255" s="916"/>
      <c r="AG1255" s="916"/>
      <c r="AH1255" s="916"/>
    </row>
    <row r="1256" spans="1:36" hidden="1">
      <c r="A1256" s="240"/>
      <c r="B1256" s="240"/>
      <c r="C1256" s="240"/>
      <c r="D1256" s="240"/>
      <c r="E1256" s="240"/>
      <c r="F1256" s="240"/>
      <c r="G1256" s="240"/>
      <c r="H1256" s="240"/>
      <c r="I1256" s="240"/>
      <c r="J1256" s="240"/>
      <c r="K1256" s="240"/>
      <c r="L1256" s="240"/>
      <c r="M1256" s="240"/>
      <c r="N1256" s="240"/>
      <c r="O1256" s="240"/>
      <c r="P1256" s="240"/>
      <c r="Q1256" s="240"/>
      <c r="R1256" s="240"/>
      <c r="S1256" s="240"/>
      <c r="T1256" s="240"/>
      <c r="U1256" s="240"/>
      <c r="V1256" s="240"/>
      <c r="W1256" s="240"/>
      <c r="X1256" s="240"/>
      <c r="Y1256" s="240"/>
      <c r="Z1256" s="240"/>
      <c r="AA1256" s="240"/>
      <c r="AB1256" s="240"/>
      <c r="AC1256" s="240"/>
      <c r="AD1256" s="240"/>
      <c r="AE1256" s="240"/>
      <c r="AF1256" s="240"/>
      <c r="AG1256" s="240"/>
      <c r="AH1256" s="240"/>
    </row>
    <row r="1257" spans="1:36" hidden="1"/>
    <row r="1258" spans="1:36">
      <c r="A1258" s="917" t="s">
        <v>1296</v>
      </c>
      <c r="B1258" s="917"/>
      <c r="C1258" s="917"/>
      <c r="D1258" s="917"/>
      <c r="E1258" s="917"/>
      <c r="F1258" s="917"/>
      <c r="G1258" s="917"/>
      <c r="H1258" s="917"/>
      <c r="I1258" s="917"/>
      <c r="J1258" s="917"/>
      <c r="K1258" s="917"/>
      <c r="L1258" s="917"/>
      <c r="M1258" s="917"/>
      <c r="N1258" s="917"/>
      <c r="O1258" s="917"/>
      <c r="P1258" s="917"/>
      <c r="Q1258" s="917"/>
      <c r="R1258" s="917"/>
      <c r="S1258" s="917"/>
      <c r="T1258" s="917"/>
      <c r="U1258" s="917"/>
      <c r="V1258" s="917"/>
      <c r="W1258" s="917"/>
      <c r="X1258" s="917"/>
      <c r="Y1258" s="917"/>
      <c r="Z1258" s="917"/>
      <c r="AA1258" s="917"/>
      <c r="AB1258" s="917"/>
      <c r="AC1258" s="917"/>
      <c r="AD1258" s="917"/>
      <c r="AE1258" s="917"/>
      <c r="AF1258" s="917"/>
      <c r="AG1258" s="917"/>
      <c r="AH1258" s="917"/>
    </row>
    <row r="1259" spans="1:36">
      <c r="A1259" s="917"/>
      <c r="B1259" s="917"/>
      <c r="C1259" s="917"/>
      <c r="D1259" s="917"/>
      <c r="E1259" s="917"/>
      <c r="F1259" s="917"/>
      <c r="G1259" s="917"/>
      <c r="H1259" s="917"/>
      <c r="I1259" s="917"/>
      <c r="J1259" s="917"/>
      <c r="K1259" s="917"/>
      <c r="L1259" s="917"/>
      <c r="M1259" s="917"/>
      <c r="N1259" s="917"/>
      <c r="O1259" s="917"/>
      <c r="P1259" s="917"/>
      <c r="Q1259" s="917"/>
      <c r="R1259" s="917"/>
      <c r="S1259" s="917"/>
      <c r="T1259" s="917"/>
      <c r="U1259" s="917"/>
      <c r="V1259" s="917"/>
      <c r="W1259" s="917"/>
      <c r="X1259" s="917"/>
      <c r="Y1259" s="917"/>
      <c r="Z1259" s="917"/>
      <c r="AA1259" s="917"/>
      <c r="AB1259" s="917"/>
      <c r="AC1259" s="917"/>
      <c r="AD1259" s="917"/>
      <c r="AE1259" s="917"/>
      <c r="AF1259" s="917"/>
      <c r="AG1259" s="917"/>
      <c r="AH1259" s="917"/>
      <c r="AJ1259" s="243"/>
    </row>
    <row r="1260" spans="1:36">
      <c r="A1260" s="240"/>
      <c r="B1260" s="240"/>
      <c r="C1260" s="240"/>
      <c r="D1260" s="240"/>
      <c r="E1260" s="240"/>
      <c r="F1260" s="240"/>
      <c r="G1260" s="240"/>
      <c r="H1260" s="240"/>
      <c r="I1260" s="240"/>
      <c r="J1260" s="240"/>
      <c r="K1260" s="240"/>
      <c r="L1260" s="240"/>
      <c r="M1260" s="240"/>
      <c r="N1260" s="240"/>
      <c r="O1260" s="240"/>
      <c r="P1260" s="240"/>
      <c r="Q1260" s="240"/>
      <c r="R1260" s="240"/>
      <c r="S1260" s="240"/>
      <c r="T1260" s="240"/>
      <c r="U1260" s="240"/>
      <c r="V1260" s="240"/>
      <c r="W1260" s="240"/>
      <c r="X1260" s="240"/>
      <c r="Y1260" s="240"/>
      <c r="Z1260" s="240"/>
      <c r="AA1260" s="240"/>
      <c r="AB1260" s="240"/>
      <c r="AC1260" s="240"/>
      <c r="AD1260" s="240"/>
      <c r="AE1260" s="240"/>
      <c r="AF1260" s="240"/>
      <c r="AG1260" s="240"/>
      <c r="AH1260" s="240"/>
    </row>
    <row r="1261" spans="1:36" hidden="1">
      <c r="A1261" s="886" t="s">
        <v>1297</v>
      </c>
      <c r="B1261" s="886"/>
      <c r="C1261" s="886"/>
      <c r="D1261" s="886"/>
      <c r="E1261" s="886"/>
      <c r="F1261" s="886"/>
      <c r="G1261" s="886"/>
      <c r="H1261" s="886"/>
      <c r="I1261" s="886"/>
      <c r="J1261" s="886"/>
      <c r="K1261" s="886"/>
      <c r="L1261" s="886"/>
      <c r="M1261" s="886"/>
      <c r="N1261" s="886"/>
      <c r="O1261" s="886"/>
      <c r="P1261" s="886"/>
      <c r="Q1261" s="886"/>
      <c r="R1261" s="886"/>
      <c r="S1261" s="886"/>
      <c r="T1261" s="886"/>
      <c r="U1261" s="886"/>
      <c r="V1261" s="886"/>
      <c r="W1261" s="886"/>
      <c r="X1261" s="886"/>
      <c r="Y1261" s="886"/>
      <c r="Z1261" s="886"/>
      <c r="AA1261" s="886"/>
      <c r="AB1261" s="886"/>
      <c r="AC1261" s="886"/>
      <c r="AD1261" s="886"/>
      <c r="AE1261" s="886"/>
      <c r="AF1261" s="886"/>
      <c r="AG1261" s="886"/>
      <c r="AH1261" s="886"/>
    </row>
    <row r="1262" spans="1:36" hidden="1">
      <c r="A1262" s="248" t="s">
        <v>1298</v>
      </c>
      <c r="B1262" s="240"/>
      <c r="C1262" s="240"/>
      <c r="D1262" s="240"/>
      <c r="E1262" s="240"/>
      <c r="F1262" s="240"/>
      <c r="G1262" s="240"/>
      <c r="H1262" s="240"/>
      <c r="I1262" s="240"/>
      <c r="J1262" s="240"/>
      <c r="K1262" s="240"/>
      <c r="L1262" s="240"/>
      <c r="M1262" s="240"/>
      <c r="N1262" s="240"/>
      <c r="O1262" s="240"/>
      <c r="P1262" s="240"/>
      <c r="Q1262" s="240"/>
      <c r="R1262" s="240"/>
      <c r="S1262" s="240"/>
      <c r="T1262" s="240"/>
      <c r="U1262" s="240"/>
      <c r="V1262" s="240"/>
      <c r="W1262" s="240"/>
      <c r="X1262" s="240"/>
      <c r="Y1262" s="240"/>
      <c r="Z1262" s="240"/>
      <c r="AA1262" s="240"/>
      <c r="AB1262" s="240"/>
      <c r="AC1262" s="240"/>
      <c r="AD1262" s="240"/>
      <c r="AE1262" s="240"/>
      <c r="AF1262" s="240"/>
      <c r="AG1262" s="240"/>
      <c r="AH1262" s="240"/>
    </row>
    <row r="1263" spans="1:36" hidden="1">
      <c r="A1263" s="887" t="s">
        <v>1299</v>
      </c>
      <c r="B1263" s="888"/>
      <c r="C1263" s="888"/>
      <c r="D1263" s="888"/>
      <c r="E1263" s="888"/>
      <c r="F1263" s="888"/>
      <c r="G1263" s="888"/>
      <c r="H1263" s="888"/>
      <c r="I1263" s="888"/>
      <c r="J1263" s="889"/>
      <c r="K1263" s="893" t="s">
        <v>1300</v>
      </c>
      <c r="L1263" s="894"/>
      <c r="M1263" s="894"/>
      <c r="N1263" s="894"/>
      <c r="O1263" s="894"/>
      <c r="P1263" s="894"/>
      <c r="Q1263" s="894"/>
      <c r="R1263" s="894"/>
      <c r="S1263" s="894"/>
      <c r="T1263" s="894"/>
      <c r="U1263" s="894"/>
      <c r="V1263" s="895"/>
      <c r="W1263" s="893" t="s">
        <v>1301</v>
      </c>
      <c r="X1263" s="894"/>
      <c r="Y1263" s="894"/>
      <c r="Z1263" s="894"/>
      <c r="AA1263" s="894"/>
      <c r="AB1263" s="894"/>
      <c r="AC1263" s="894"/>
      <c r="AD1263" s="894"/>
      <c r="AE1263" s="894"/>
      <c r="AF1263" s="894"/>
      <c r="AG1263" s="894"/>
      <c r="AH1263" s="895"/>
    </row>
    <row r="1264" spans="1:36" hidden="1">
      <c r="A1264" s="918"/>
      <c r="B1264" s="919"/>
      <c r="C1264" s="919"/>
      <c r="D1264" s="919"/>
      <c r="E1264" s="919"/>
      <c r="F1264" s="919"/>
      <c r="G1264" s="919"/>
      <c r="H1264" s="919"/>
      <c r="I1264" s="919"/>
      <c r="J1264" s="920"/>
      <c r="K1264" s="910" t="s">
        <v>455</v>
      </c>
      <c r="L1264" s="911"/>
      <c r="M1264" s="911"/>
      <c r="N1264" s="911"/>
      <c r="O1264" s="911"/>
      <c r="P1264" s="911"/>
      <c r="Q1264" s="911"/>
      <c r="R1264" s="911"/>
      <c r="S1264" s="911"/>
      <c r="T1264" s="911"/>
      <c r="U1264" s="911"/>
      <c r="V1264" s="912"/>
      <c r="W1264" s="910" t="s">
        <v>456</v>
      </c>
      <c r="X1264" s="911"/>
      <c r="Y1264" s="911"/>
      <c r="Z1264" s="911"/>
      <c r="AA1264" s="911"/>
      <c r="AB1264" s="911"/>
      <c r="AC1264" s="911"/>
      <c r="AD1264" s="911"/>
      <c r="AE1264" s="911"/>
      <c r="AF1264" s="911"/>
      <c r="AG1264" s="911"/>
      <c r="AH1264" s="912"/>
    </row>
    <row r="1265" spans="1:34" hidden="1">
      <c r="A1265" s="918"/>
      <c r="B1265" s="919"/>
      <c r="C1265" s="919"/>
      <c r="D1265" s="919"/>
      <c r="E1265" s="919"/>
      <c r="F1265" s="919"/>
      <c r="G1265" s="919"/>
      <c r="H1265" s="919"/>
      <c r="I1265" s="919"/>
      <c r="J1265" s="920"/>
      <c r="K1265" s="913" t="s">
        <v>1302</v>
      </c>
      <c r="L1265" s="914"/>
      <c r="M1265" s="914"/>
      <c r="N1265" s="915"/>
      <c r="O1265" s="913" t="s">
        <v>1303</v>
      </c>
      <c r="P1265" s="914"/>
      <c r="Q1265" s="914"/>
      <c r="R1265" s="915"/>
      <c r="S1265" s="913" t="s">
        <v>1304</v>
      </c>
      <c r="T1265" s="914"/>
      <c r="U1265" s="914"/>
      <c r="V1265" s="915"/>
      <c r="W1265" s="913" t="s">
        <v>1302</v>
      </c>
      <c r="X1265" s="914"/>
      <c r="Y1265" s="914"/>
      <c r="Z1265" s="915"/>
      <c r="AA1265" s="913" t="s">
        <v>1303</v>
      </c>
      <c r="AB1265" s="914"/>
      <c r="AC1265" s="914"/>
      <c r="AD1265" s="915"/>
      <c r="AE1265" s="913" t="s">
        <v>1304</v>
      </c>
      <c r="AF1265" s="914"/>
      <c r="AG1265" s="914"/>
      <c r="AH1265" s="915"/>
    </row>
    <row r="1266" spans="1:34" hidden="1">
      <c r="A1266" s="890"/>
      <c r="B1266" s="891"/>
      <c r="C1266" s="891"/>
      <c r="D1266" s="891"/>
      <c r="E1266" s="891"/>
      <c r="F1266" s="891"/>
      <c r="G1266" s="891"/>
      <c r="H1266" s="891"/>
      <c r="I1266" s="891"/>
      <c r="J1266" s="892"/>
      <c r="K1266" s="910" t="s">
        <v>1305</v>
      </c>
      <c r="L1266" s="911"/>
      <c r="M1266" s="911"/>
      <c r="N1266" s="911"/>
      <c r="O1266" s="911"/>
      <c r="P1266" s="911"/>
      <c r="Q1266" s="911"/>
      <c r="R1266" s="911"/>
      <c r="S1266" s="911"/>
      <c r="T1266" s="911"/>
      <c r="U1266" s="911"/>
      <c r="V1266" s="912"/>
      <c r="W1266" s="910" t="s">
        <v>1305</v>
      </c>
      <c r="X1266" s="911"/>
      <c r="Y1266" s="911"/>
      <c r="Z1266" s="911"/>
      <c r="AA1266" s="911"/>
      <c r="AB1266" s="911"/>
      <c r="AC1266" s="911"/>
      <c r="AD1266" s="911"/>
      <c r="AE1266" s="911"/>
      <c r="AF1266" s="911"/>
      <c r="AG1266" s="911"/>
      <c r="AH1266" s="912"/>
    </row>
    <row r="1267" spans="1:34" hidden="1">
      <c r="A1267" s="910" t="s">
        <v>454</v>
      </c>
      <c r="B1267" s="911"/>
      <c r="C1267" s="911"/>
      <c r="D1267" s="911"/>
      <c r="E1267" s="911"/>
      <c r="F1267" s="911"/>
      <c r="G1267" s="911"/>
      <c r="H1267" s="911"/>
      <c r="I1267" s="911"/>
      <c r="J1267" s="912"/>
      <c r="K1267" s="910" t="s">
        <v>1306</v>
      </c>
      <c r="L1267" s="911"/>
      <c r="M1267" s="911"/>
      <c r="N1267" s="911"/>
      <c r="O1267" s="911"/>
      <c r="P1267" s="911"/>
      <c r="Q1267" s="911"/>
      <c r="R1267" s="911"/>
      <c r="S1267" s="911"/>
      <c r="T1267" s="911"/>
      <c r="U1267" s="911"/>
      <c r="V1267" s="912"/>
      <c r="W1267" s="910" t="s">
        <v>1306</v>
      </c>
      <c r="X1267" s="911"/>
      <c r="Y1267" s="911"/>
      <c r="Z1267" s="911"/>
      <c r="AA1267" s="911"/>
      <c r="AB1267" s="911"/>
      <c r="AC1267" s="911"/>
      <c r="AD1267" s="911"/>
      <c r="AE1267" s="911"/>
      <c r="AF1267" s="911"/>
      <c r="AG1267" s="911"/>
      <c r="AH1267" s="912"/>
    </row>
    <row r="1268" spans="1:34" hidden="1">
      <c r="A1268" s="904" t="s">
        <v>1307</v>
      </c>
      <c r="B1268" s="905"/>
      <c r="C1268" s="905"/>
      <c r="D1268" s="905"/>
      <c r="E1268" s="905"/>
      <c r="F1268" s="905"/>
      <c r="G1268" s="905"/>
      <c r="H1268" s="905"/>
      <c r="I1268" s="908">
        <v>2014</v>
      </c>
      <c r="J1268" s="909"/>
      <c r="K1268" s="896"/>
      <c r="L1268" s="897"/>
      <c r="M1268" s="897"/>
      <c r="N1268" s="898"/>
      <c r="O1268" s="896"/>
      <c r="P1268" s="897"/>
      <c r="Q1268" s="897"/>
      <c r="R1268" s="898"/>
      <c r="S1268" s="896"/>
      <c r="T1268" s="897"/>
      <c r="U1268" s="897"/>
      <c r="V1268" s="898"/>
      <c r="W1268" s="896"/>
      <c r="X1268" s="897"/>
      <c r="Y1268" s="897"/>
      <c r="Z1268" s="898"/>
      <c r="AA1268" s="896"/>
      <c r="AB1268" s="897"/>
      <c r="AC1268" s="897"/>
      <c r="AD1268" s="898"/>
      <c r="AE1268" s="896"/>
      <c r="AF1268" s="897"/>
      <c r="AG1268" s="897"/>
      <c r="AH1268" s="898"/>
    </row>
    <row r="1269" spans="1:34" hidden="1">
      <c r="A1269" s="906"/>
      <c r="B1269" s="907"/>
      <c r="C1269" s="907"/>
      <c r="D1269" s="907"/>
      <c r="E1269" s="907"/>
      <c r="F1269" s="907"/>
      <c r="G1269" s="907"/>
      <c r="H1269" s="907"/>
      <c r="I1269" s="899">
        <v>2013</v>
      </c>
      <c r="J1269" s="900"/>
      <c r="K1269" s="901"/>
      <c r="L1269" s="902"/>
      <c r="M1269" s="902"/>
      <c r="N1269" s="903"/>
      <c r="O1269" s="901"/>
      <c r="P1269" s="902"/>
      <c r="Q1269" s="902"/>
      <c r="R1269" s="903"/>
      <c r="S1269" s="901"/>
      <c r="T1269" s="902"/>
      <c r="U1269" s="902"/>
      <c r="V1269" s="903"/>
      <c r="W1269" s="901"/>
      <c r="X1269" s="902"/>
      <c r="Y1269" s="902"/>
      <c r="Z1269" s="903"/>
      <c r="AA1269" s="901"/>
      <c r="AB1269" s="902"/>
      <c r="AC1269" s="902"/>
      <c r="AD1269" s="903"/>
      <c r="AE1269" s="901"/>
      <c r="AF1269" s="902"/>
      <c r="AG1269" s="902"/>
      <c r="AH1269" s="903"/>
    </row>
    <row r="1270" spans="1:34" hidden="1">
      <c r="A1270" s="904" t="s">
        <v>1308</v>
      </c>
      <c r="B1270" s="905"/>
      <c r="C1270" s="905"/>
      <c r="D1270" s="905"/>
      <c r="E1270" s="905"/>
      <c r="F1270" s="905"/>
      <c r="G1270" s="905"/>
      <c r="H1270" s="905"/>
      <c r="I1270" s="908">
        <v>2014</v>
      </c>
      <c r="J1270" s="909"/>
      <c r="K1270" s="896"/>
      <c r="L1270" s="897"/>
      <c r="M1270" s="897"/>
      <c r="N1270" s="898"/>
      <c r="O1270" s="896"/>
      <c r="P1270" s="897"/>
      <c r="Q1270" s="897"/>
      <c r="R1270" s="898"/>
      <c r="S1270" s="896"/>
      <c r="T1270" s="897"/>
      <c r="U1270" s="897"/>
      <c r="V1270" s="898"/>
      <c r="W1270" s="896"/>
      <c r="X1270" s="897"/>
      <c r="Y1270" s="897"/>
      <c r="Z1270" s="898"/>
      <c r="AA1270" s="896"/>
      <c r="AB1270" s="897"/>
      <c r="AC1270" s="897"/>
      <c r="AD1270" s="898"/>
      <c r="AE1270" s="896"/>
      <c r="AF1270" s="897"/>
      <c r="AG1270" s="897"/>
      <c r="AH1270" s="898"/>
    </row>
    <row r="1271" spans="1:34" hidden="1">
      <c r="A1271" s="906"/>
      <c r="B1271" s="907"/>
      <c r="C1271" s="907"/>
      <c r="D1271" s="907"/>
      <c r="E1271" s="907"/>
      <c r="F1271" s="907"/>
      <c r="G1271" s="907"/>
      <c r="H1271" s="907"/>
      <c r="I1271" s="899">
        <v>2013</v>
      </c>
      <c r="J1271" s="900"/>
      <c r="K1271" s="901"/>
      <c r="L1271" s="902"/>
      <c r="M1271" s="902"/>
      <c r="N1271" s="903"/>
      <c r="O1271" s="901"/>
      <c r="P1271" s="902"/>
      <c r="Q1271" s="902"/>
      <c r="R1271" s="903"/>
      <c r="S1271" s="901"/>
      <c r="T1271" s="902"/>
      <c r="U1271" s="902"/>
      <c r="V1271" s="903"/>
      <c r="W1271" s="901"/>
      <c r="X1271" s="902"/>
      <c r="Y1271" s="902"/>
      <c r="Z1271" s="903"/>
      <c r="AA1271" s="901"/>
      <c r="AB1271" s="902"/>
      <c r="AC1271" s="902"/>
      <c r="AD1271" s="903"/>
      <c r="AE1271" s="901"/>
      <c r="AF1271" s="902"/>
      <c r="AG1271" s="902"/>
      <c r="AH1271" s="903"/>
    </row>
    <row r="1272" spans="1:34" hidden="1">
      <c r="A1272" s="904" t="s">
        <v>1309</v>
      </c>
      <c r="B1272" s="905"/>
      <c r="C1272" s="905"/>
      <c r="D1272" s="905"/>
      <c r="E1272" s="905"/>
      <c r="F1272" s="905"/>
      <c r="G1272" s="905"/>
      <c r="H1272" s="905"/>
      <c r="I1272" s="908">
        <v>2014</v>
      </c>
      <c r="J1272" s="909"/>
      <c r="K1272" s="896"/>
      <c r="L1272" s="897"/>
      <c r="M1272" s="897"/>
      <c r="N1272" s="898"/>
      <c r="O1272" s="896"/>
      <c r="P1272" s="897"/>
      <c r="Q1272" s="897"/>
      <c r="R1272" s="898"/>
      <c r="S1272" s="896"/>
      <c r="T1272" s="897"/>
      <c r="U1272" s="897"/>
      <c r="V1272" s="898"/>
      <c r="W1272" s="896"/>
      <c r="X1272" s="897"/>
      <c r="Y1272" s="897"/>
      <c r="Z1272" s="898"/>
      <c r="AA1272" s="896"/>
      <c r="AB1272" s="897"/>
      <c r="AC1272" s="897"/>
      <c r="AD1272" s="898"/>
      <c r="AE1272" s="896"/>
      <c r="AF1272" s="897"/>
      <c r="AG1272" s="897"/>
      <c r="AH1272" s="898"/>
    </row>
    <row r="1273" spans="1:34" hidden="1">
      <c r="A1273" s="906"/>
      <c r="B1273" s="907"/>
      <c r="C1273" s="907"/>
      <c r="D1273" s="907"/>
      <c r="E1273" s="907"/>
      <c r="F1273" s="907"/>
      <c r="G1273" s="907"/>
      <c r="H1273" s="907"/>
      <c r="I1273" s="899">
        <v>2013</v>
      </c>
      <c r="J1273" s="900"/>
      <c r="K1273" s="901"/>
      <c r="L1273" s="902"/>
      <c r="M1273" s="902"/>
      <c r="N1273" s="903"/>
      <c r="O1273" s="901"/>
      <c r="P1273" s="902"/>
      <c r="Q1273" s="902"/>
      <c r="R1273" s="903"/>
      <c r="S1273" s="901"/>
      <c r="T1273" s="902"/>
      <c r="U1273" s="902"/>
      <c r="V1273" s="903"/>
      <c r="W1273" s="901"/>
      <c r="X1273" s="902"/>
      <c r="Y1273" s="902"/>
      <c r="Z1273" s="903"/>
      <c r="AA1273" s="901"/>
      <c r="AB1273" s="902"/>
      <c r="AC1273" s="902"/>
      <c r="AD1273" s="903"/>
      <c r="AE1273" s="901"/>
      <c r="AF1273" s="902"/>
      <c r="AG1273" s="902"/>
      <c r="AH1273" s="903"/>
    </row>
    <row r="1274" spans="1:34" hidden="1">
      <c r="A1274" s="904" t="s">
        <v>1310</v>
      </c>
      <c r="B1274" s="905"/>
      <c r="C1274" s="905"/>
      <c r="D1274" s="905"/>
      <c r="E1274" s="905"/>
      <c r="F1274" s="905"/>
      <c r="G1274" s="905"/>
      <c r="H1274" s="905"/>
      <c r="I1274" s="908">
        <v>2014</v>
      </c>
      <c r="J1274" s="909"/>
      <c r="K1274" s="896"/>
      <c r="L1274" s="897"/>
      <c r="M1274" s="897"/>
      <c r="N1274" s="898"/>
      <c r="O1274" s="896"/>
      <c r="P1274" s="897"/>
      <c r="Q1274" s="897"/>
      <c r="R1274" s="898"/>
      <c r="S1274" s="896"/>
      <c r="T1274" s="897"/>
      <c r="U1274" s="897"/>
      <c r="V1274" s="898"/>
      <c r="W1274" s="896"/>
      <c r="X1274" s="897"/>
      <c r="Y1274" s="897"/>
      <c r="Z1274" s="898"/>
      <c r="AA1274" s="896"/>
      <c r="AB1274" s="897"/>
      <c r="AC1274" s="897"/>
      <c r="AD1274" s="898"/>
      <c r="AE1274" s="896"/>
      <c r="AF1274" s="897"/>
      <c r="AG1274" s="897"/>
      <c r="AH1274" s="898"/>
    </row>
    <row r="1275" spans="1:34" hidden="1">
      <c r="A1275" s="906"/>
      <c r="B1275" s="907"/>
      <c r="C1275" s="907"/>
      <c r="D1275" s="907"/>
      <c r="E1275" s="907"/>
      <c r="F1275" s="907"/>
      <c r="G1275" s="907"/>
      <c r="H1275" s="907"/>
      <c r="I1275" s="899">
        <v>2013</v>
      </c>
      <c r="J1275" s="900"/>
      <c r="K1275" s="901"/>
      <c r="L1275" s="902"/>
      <c r="M1275" s="902"/>
      <c r="N1275" s="903"/>
      <c r="O1275" s="901"/>
      <c r="P1275" s="902"/>
      <c r="Q1275" s="902"/>
      <c r="R1275" s="903"/>
      <c r="S1275" s="901"/>
      <c r="T1275" s="902"/>
      <c r="U1275" s="902"/>
      <c r="V1275" s="903"/>
      <c r="W1275" s="901"/>
      <c r="X1275" s="902"/>
      <c r="Y1275" s="902"/>
      <c r="Z1275" s="903"/>
      <c r="AA1275" s="901"/>
      <c r="AB1275" s="902"/>
      <c r="AC1275" s="902"/>
      <c r="AD1275" s="903"/>
      <c r="AE1275" s="901"/>
      <c r="AF1275" s="902"/>
      <c r="AG1275" s="902"/>
      <c r="AH1275" s="903"/>
    </row>
    <row r="1276" spans="1:34" hidden="1">
      <c r="A1276" s="904" t="s">
        <v>1311</v>
      </c>
      <c r="B1276" s="905"/>
      <c r="C1276" s="905"/>
      <c r="D1276" s="905"/>
      <c r="E1276" s="905"/>
      <c r="F1276" s="905"/>
      <c r="G1276" s="905"/>
      <c r="H1276" s="905"/>
      <c r="I1276" s="908">
        <v>2014</v>
      </c>
      <c r="J1276" s="909"/>
      <c r="K1276" s="896"/>
      <c r="L1276" s="897"/>
      <c r="M1276" s="897"/>
      <c r="N1276" s="898"/>
      <c r="O1276" s="896"/>
      <c r="P1276" s="897"/>
      <c r="Q1276" s="897"/>
      <c r="R1276" s="898"/>
      <c r="S1276" s="896"/>
      <c r="T1276" s="897"/>
      <c r="U1276" s="897"/>
      <c r="V1276" s="898"/>
      <c r="W1276" s="896"/>
      <c r="X1276" s="897"/>
      <c r="Y1276" s="897"/>
      <c r="Z1276" s="898"/>
      <c r="AA1276" s="896"/>
      <c r="AB1276" s="897"/>
      <c r="AC1276" s="897"/>
      <c r="AD1276" s="898"/>
      <c r="AE1276" s="896"/>
      <c r="AF1276" s="897"/>
      <c r="AG1276" s="897"/>
      <c r="AH1276" s="898"/>
    </row>
    <row r="1277" spans="1:34" hidden="1">
      <c r="A1277" s="906"/>
      <c r="B1277" s="907"/>
      <c r="C1277" s="907"/>
      <c r="D1277" s="907"/>
      <c r="E1277" s="907"/>
      <c r="F1277" s="907"/>
      <c r="G1277" s="907"/>
      <c r="H1277" s="907"/>
      <c r="I1277" s="899">
        <v>2013</v>
      </c>
      <c r="J1277" s="900"/>
      <c r="K1277" s="901"/>
      <c r="L1277" s="902"/>
      <c r="M1277" s="902"/>
      <c r="N1277" s="903"/>
      <c r="O1277" s="901"/>
      <c r="P1277" s="902"/>
      <c r="Q1277" s="902"/>
      <c r="R1277" s="903"/>
      <c r="S1277" s="901"/>
      <c r="T1277" s="902"/>
      <c r="U1277" s="902"/>
      <c r="V1277" s="903"/>
      <c r="W1277" s="901"/>
      <c r="X1277" s="902"/>
      <c r="Y1277" s="902"/>
      <c r="Z1277" s="903"/>
      <c r="AA1277" s="901"/>
      <c r="AB1277" s="902"/>
      <c r="AC1277" s="902"/>
      <c r="AD1277" s="903"/>
      <c r="AE1277" s="901"/>
      <c r="AF1277" s="902"/>
      <c r="AG1277" s="902"/>
      <c r="AH1277" s="903"/>
    </row>
    <row r="1278" spans="1:34" hidden="1">
      <c r="A1278" s="904" t="s">
        <v>1042</v>
      </c>
      <c r="B1278" s="905"/>
      <c r="C1278" s="905"/>
      <c r="D1278" s="905"/>
      <c r="E1278" s="905"/>
      <c r="F1278" s="905"/>
      <c r="G1278" s="905"/>
      <c r="H1278" s="905"/>
      <c r="I1278" s="908">
        <v>2014</v>
      </c>
      <c r="J1278" s="909"/>
      <c r="K1278" s="896"/>
      <c r="L1278" s="897"/>
      <c r="M1278" s="897"/>
      <c r="N1278" s="898"/>
      <c r="O1278" s="896"/>
      <c r="P1278" s="897"/>
      <c r="Q1278" s="897"/>
      <c r="R1278" s="898"/>
      <c r="S1278" s="896"/>
      <c r="T1278" s="897"/>
      <c r="U1278" s="897"/>
      <c r="V1278" s="898"/>
      <c r="W1278" s="896"/>
      <c r="X1278" s="897"/>
      <c r="Y1278" s="897"/>
      <c r="Z1278" s="898"/>
      <c r="AA1278" s="896"/>
      <c r="AB1278" s="897"/>
      <c r="AC1278" s="897"/>
      <c r="AD1278" s="898"/>
      <c r="AE1278" s="896"/>
      <c r="AF1278" s="897"/>
      <c r="AG1278" s="897"/>
      <c r="AH1278" s="898"/>
    </row>
    <row r="1279" spans="1:34" hidden="1">
      <c r="A1279" s="906"/>
      <c r="B1279" s="907"/>
      <c r="C1279" s="907"/>
      <c r="D1279" s="907"/>
      <c r="E1279" s="907"/>
      <c r="F1279" s="907"/>
      <c r="G1279" s="907"/>
      <c r="H1279" s="907"/>
      <c r="I1279" s="899">
        <v>2013</v>
      </c>
      <c r="J1279" s="900"/>
      <c r="K1279" s="901"/>
      <c r="L1279" s="902"/>
      <c r="M1279" s="902"/>
      <c r="N1279" s="903"/>
      <c r="O1279" s="901"/>
      <c r="P1279" s="902"/>
      <c r="Q1279" s="902"/>
      <c r="R1279" s="903"/>
      <c r="S1279" s="901"/>
      <c r="T1279" s="902"/>
      <c r="U1279" s="902"/>
      <c r="V1279" s="903"/>
      <c r="W1279" s="901"/>
      <c r="X1279" s="902"/>
      <c r="Y1279" s="902"/>
      <c r="Z1279" s="903"/>
      <c r="AA1279" s="901"/>
      <c r="AB1279" s="902"/>
      <c r="AC1279" s="902"/>
      <c r="AD1279" s="903"/>
      <c r="AE1279" s="901"/>
      <c r="AF1279" s="902"/>
      <c r="AG1279" s="902"/>
      <c r="AH1279" s="903"/>
    </row>
    <row r="1280" spans="1:34">
      <c r="A1280" s="240" t="s">
        <v>1641</v>
      </c>
      <c r="B1280" s="240"/>
      <c r="C1280" s="240"/>
      <c r="D1280" s="240"/>
      <c r="E1280" s="240"/>
      <c r="F1280" s="240"/>
      <c r="G1280" s="240"/>
      <c r="H1280" s="240"/>
      <c r="I1280" s="240"/>
      <c r="J1280" s="240"/>
      <c r="K1280" s="240"/>
      <c r="L1280" s="240"/>
      <c r="M1280" s="240"/>
      <c r="N1280" s="240"/>
      <c r="O1280" s="240"/>
      <c r="P1280" s="240"/>
      <c r="Q1280" s="240"/>
      <c r="R1280" s="240"/>
      <c r="S1280" s="240"/>
      <c r="T1280" s="240"/>
      <c r="U1280" s="240"/>
      <c r="V1280" s="240"/>
      <c r="W1280" s="240"/>
      <c r="X1280" s="240"/>
      <c r="Y1280" s="240"/>
      <c r="Z1280" s="240"/>
      <c r="AA1280" s="240"/>
      <c r="AB1280" s="240"/>
      <c r="AC1280" s="240"/>
      <c r="AD1280" s="240"/>
      <c r="AE1280" s="240"/>
      <c r="AF1280" s="240"/>
      <c r="AG1280" s="240"/>
      <c r="AH1280" s="240"/>
    </row>
    <row r="1281" spans="1:36">
      <c r="A1281" s="240"/>
      <c r="B1281" s="240"/>
      <c r="C1281" s="240"/>
      <c r="D1281" s="240"/>
      <c r="E1281" s="240"/>
      <c r="F1281" s="240"/>
      <c r="G1281" s="240"/>
      <c r="H1281" s="240"/>
      <c r="I1281" s="240"/>
      <c r="J1281" s="240"/>
      <c r="K1281" s="240"/>
      <c r="L1281" s="240"/>
      <c r="M1281" s="240"/>
      <c r="N1281" s="240"/>
      <c r="O1281" s="240"/>
      <c r="P1281" s="240"/>
      <c r="Q1281" s="240"/>
      <c r="R1281" s="240"/>
      <c r="S1281" s="240"/>
      <c r="T1281" s="240"/>
      <c r="U1281" s="240"/>
      <c r="V1281" s="240"/>
      <c r="W1281" s="240"/>
      <c r="X1281" s="240"/>
      <c r="Y1281" s="240"/>
      <c r="Z1281" s="240"/>
      <c r="AA1281" s="240"/>
      <c r="AB1281" s="240"/>
      <c r="AC1281" s="240"/>
      <c r="AD1281" s="240"/>
      <c r="AE1281" s="240"/>
      <c r="AF1281" s="240"/>
      <c r="AG1281" s="240"/>
      <c r="AH1281" s="240"/>
    </row>
    <row r="1282" spans="1:36">
      <c r="A1282" s="241" t="s">
        <v>1163</v>
      </c>
      <c r="B1282" s="241"/>
      <c r="C1282" s="241"/>
      <c r="D1282" s="882" t="s">
        <v>1312</v>
      </c>
      <c r="E1282" s="882"/>
      <c r="F1282" s="882"/>
      <c r="G1282" s="882"/>
      <c r="H1282" s="882"/>
      <c r="I1282" s="882"/>
      <c r="J1282" s="882"/>
      <c r="K1282" s="882"/>
      <c r="L1282" s="882"/>
      <c r="M1282" s="882"/>
      <c r="N1282" s="882"/>
      <c r="O1282" s="882"/>
      <c r="P1282" s="882"/>
      <c r="Q1282" s="882"/>
      <c r="R1282" s="882"/>
      <c r="S1282" s="882"/>
      <c r="T1282" s="882"/>
      <c r="U1282" s="882"/>
      <c r="V1282" s="882"/>
      <c r="W1282" s="882"/>
      <c r="X1282" s="882"/>
      <c r="Y1282" s="882"/>
      <c r="Z1282" s="882"/>
      <c r="AA1282" s="882"/>
      <c r="AB1282" s="882"/>
      <c r="AC1282" s="882"/>
      <c r="AD1282" s="882"/>
      <c r="AE1282" s="882"/>
      <c r="AF1282" s="882"/>
      <c r="AG1282" s="882"/>
      <c r="AH1282" s="882"/>
      <c r="AJ1282" s="243"/>
    </row>
    <row r="1283" spans="1:36">
      <c r="A1283" s="240"/>
      <c r="B1283" s="240"/>
      <c r="C1283" s="240"/>
      <c r="D1283" s="240"/>
      <c r="E1283" s="240"/>
      <c r="F1283" s="240"/>
      <c r="G1283" s="240"/>
      <c r="H1283" s="240"/>
      <c r="I1283" s="240"/>
      <c r="J1283" s="240"/>
      <c r="K1283" s="240"/>
      <c r="L1283" s="240"/>
      <c r="M1283" s="240"/>
      <c r="N1283" s="240"/>
      <c r="O1283" s="240"/>
      <c r="P1283" s="240"/>
      <c r="Q1283" s="240"/>
      <c r="R1283" s="240"/>
      <c r="S1283" s="240"/>
      <c r="T1283" s="240"/>
      <c r="U1283" s="240"/>
      <c r="V1283" s="240"/>
      <c r="W1283" s="240"/>
      <c r="X1283" s="240"/>
      <c r="Y1283" s="240"/>
      <c r="Z1283" s="240"/>
      <c r="AA1283" s="240"/>
      <c r="AB1283" s="240"/>
      <c r="AC1283" s="240"/>
      <c r="AD1283" s="240"/>
      <c r="AE1283" s="240"/>
      <c r="AF1283" s="240"/>
      <c r="AG1283" s="240"/>
      <c r="AH1283" s="240"/>
    </row>
    <row r="1284" spans="1:36">
      <c r="A1284" s="240"/>
      <c r="B1284" s="240"/>
      <c r="C1284" s="240"/>
      <c r="D1284" s="240"/>
      <c r="E1284" s="240"/>
      <c r="F1284" s="240"/>
      <c r="G1284" s="240"/>
      <c r="H1284" s="240"/>
      <c r="I1284" s="240"/>
      <c r="J1284" s="240"/>
      <c r="K1284" s="240"/>
      <c r="L1284" s="240"/>
      <c r="M1284" s="240"/>
      <c r="N1284" s="240"/>
      <c r="O1284" s="240"/>
      <c r="P1284" s="240"/>
      <c r="Q1284" s="240"/>
      <c r="R1284" s="240"/>
      <c r="S1284" s="240"/>
      <c r="T1284" s="240"/>
      <c r="U1284" s="240"/>
      <c r="V1284" s="240"/>
      <c r="W1284" s="240"/>
      <c r="X1284" s="240"/>
      <c r="Y1284" s="240"/>
      <c r="Z1284" s="240"/>
      <c r="AA1284" s="240"/>
      <c r="AB1284" s="240"/>
      <c r="AC1284" s="240"/>
      <c r="AD1284" s="240"/>
      <c r="AE1284" s="240"/>
      <c r="AF1284" s="240"/>
      <c r="AG1284" s="240"/>
      <c r="AH1284" s="240"/>
    </row>
    <row r="1285" spans="1:36" s="287" customFormat="1">
      <c r="A1285" s="883" t="s">
        <v>1313</v>
      </c>
      <c r="B1285" s="883"/>
      <c r="C1285" s="883"/>
      <c r="D1285" s="883"/>
      <c r="E1285" s="883"/>
      <c r="F1285" s="883"/>
      <c r="G1285" s="883"/>
      <c r="H1285" s="883"/>
      <c r="I1285" s="883"/>
      <c r="J1285" s="883"/>
      <c r="K1285" s="883"/>
      <c r="L1285" s="883"/>
      <c r="M1285" s="883"/>
      <c r="N1285" s="883"/>
      <c r="O1285" s="883"/>
      <c r="P1285" s="883"/>
      <c r="Q1285" s="883"/>
      <c r="R1285" s="883"/>
      <c r="S1285" s="883"/>
      <c r="T1285" s="883"/>
      <c r="U1285" s="883"/>
      <c r="V1285" s="883"/>
      <c r="W1285" s="883"/>
      <c r="X1285" s="883"/>
      <c r="Y1285" s="883"/>
      <c r="Z1285" s="883"/>
      <c r="AA1285" s="883"/>
      <c r="AB1285" s="883"/>
      <c r="AC1285" s="883"/>
      <c r="AD1285" s="883"/>
      <c r="AE1285" s="883"/>
      <c r="AF1285" s="883"/>
      <c r="AG1285" s="883"/>
      <c r="AH1285" s="883"/>
    </row>
    <row r="1286" spans="1:36" s="229" customFormat="1">
      <c r="A1286" s="884"/>
      <c r="B1286" s="885"/>
      <c r="C1286" s="885"/>
      <c r="D1286" s="885"/>
      <c r="E1286" s="885"/>
      <c r="F1286" s="885"/>
      <c r="G1286" s="885"/>
      <c r="H1286" s="885"/>
      <c r="I1286" s="885"/>
      <c r="J1286" s="885"/>
      <c r="K1286" s="885"/>
      <c r="L1286" s="885"/>
      <c r="M1286" s="885"/>
      <c r="N1286" s="885"/>
      <c r="O1286" s="885"/>
      <c r="P1286" s="885"/>
      <c r="Q1286" s="885"/>
      <c r="R1286" s="885"/>
      <c r="S1286" s="885"/>
      <c r="T1286" s="885"/>
      <c r="U1286" s="885"/>
      <c r="V1286" s="885"/>
      <c r="W1286" s="885"/>
      <c r="X1286" s="885"/>
      <c r="Y1286" s="885"/>
      <c r="Z1286" s="885"/>
      <c r="AA1286" s="885"/>
      <c r="AB1286" s="885"/>
      <c r="AC1286" s="885"/>
      <c r="AD1286" s="885"/>
      <c r="AE1286" s="885"/>
      <c r="AF1286" s="885"/>
      <c r="AG1286" s="885"/>
      <c r="AH1286" s="885"/>
    </row>
    <row r="1287" spans="1:36" hidden="1">
      <c r="A1287" s="886" t="s">
        <v>1314</v>
      </c>
      <c r="B1287" s="886"/>
      <c r="C1287" s="886"/>
      <c r="D1287" s="886"/>
      <c r="E1287" s="886"/>
      <c r="F1287" s="886"/>
      <c r="G1287" s="886"/>
      <c r="H1287" s="886"/>
      <c r="I1287" s="886"/>
      <c r="J1287" s="886"/>
      <c r="K1287" s="886"/>
      <c r="L1287" s="886"/>
      <c r="M1287" s="886"/>
      <c r="N1287" s="886"/>
      <c r="O1287" s="886"/>
      <c r="P1287" s="886"/>
      <c r="Q1287" s="886"/>
      <c r="R1287" s="886"/>
      <c r="S1287" s="886"/>
      <c r="T1287" s="886"/>
      <c r="U1287" s="886"/>
      <c r="V1287" s="886"/>
      <c r="W1287" s="886"/>
      <c r="X1287" s="886"/>
      <c r="Y1287" s="886"/>
      <c r="Z1287" s="886"/>
      <c r="AA1287" s="886"/>
      <c r="AB1287" s="886"/>
      <c r="AC1287" s="886"/>
      <c r="AD1287" s="886"/>
      <c r="AE1287" s="886"/>
      <c r="AF1287" s="886"/>
      <c r="AG1287" s="886"/>
      <c r="AH1287" s="886"/>
    </row>
    <row r="1288" spans="1:36" hidden="1">
      <c r="A1288" s="886"/>
      <c r="B1288" s="886"/>
      <c r="C1288" s="886"/>
      <c r="D1288" s="886"/>
      <c r="E1288" s="886"/>
      <c r="F1288" s="886"/>
      <c r="G1288" s="886"/>
      <c r="H1288" s="886"/>
      <c r="I1288" s="886"/>
      <c r="J1288" s="886"/>
      <c r="K1288" s="886"/>
      <c r="L1288" s="886"/>
      <c r="M1288" s="886"/>
      <c r="N1288" s="886"/>
      <c r="O1288" s="886"/>
      <c r="P1288" s="886"/>
      <c r="Q1288" s="886"/>
      <c r="R1288" s="886"/>
      <c r="S1288" s="886"/>
      <c r="T1288" s="886"/>
      <c r="U1288" s="886"/>
      <c r="V1288" s="886"/>
      <c r="W1288" s="886"/>
      <c r="X1288" s="886"/>
      <c r="Y1288" s="886"/>
      <c r="Z1288" s="886"/>
      <c r="AA1288" s="886"/>
      <c r="AB1288" s="886"/>
      <c r="AC1288" s="886"/>
      <c r="AD1288" s="886"/>
      <c r="AE1288" s="886"/>
      <c r="AF1288" s="886"/>
      <c r="AG1288" s="886"/>
      <c r="AH1288" s="886"/>
    </row>
    <row r="1289" spans="1:36">
      <c r="A1289" s="240"/>
      <c r="B1289" s="240"/>
      <c r="C1289" s="240"/>
      <c r="D1289" s="240"/>
      <c r="E1289" s="240"/>
      <c r="F1289" s="240"/>
      <c r="G1289" s="240"/>
      <c r="H1289" s="240"/>
      <c r="I1289" s="240"/>
      <c r="J1289" s="240"/>
      <c r="K1289" s="240"/>
      <c r="L1289" s="240"/>
      <c r="M1289" s="240"/>
      <c r="N1289" s="240"/>
      <c r="O1289" s="240"/>
      <c r="P1289" s="240"/>
      <c r="Q1289" s="240"/>
      <c r="R1289" s="240"/>
      <c r="S1289" s="240"/>
      <c r="T1289" s="240"/>
      <c r="U1289" s="240"/>
      <c r="V1289" s="240"/>
      <c r="W1289" s="240"/>
      <c r="X1289" s="240"/>
      <c r="Y1289" s="240"/>
      <c r="Z1289" s="240"/>
      <c r="AA1289" s="240"/>
      <c r="AB1289" s="240"/>
      <c r="AC1289" s="240"/>
      <c r="AD1289" s="240"/>
      <c r="AE1289" s="240"/>
      <c r="AF1289" s="240"/>
      <c r="AG1289" s="240"/>
      <c r="AH1289" s="240"/>
    </row>
    <row r="1290" spans="1:36">
      <c r="A1290" s="887" t="s">
        <v>1315</v>
      </c>
      <c r="B1290" s="888"/>
      <c r="C1290" s="888"/>
      <c r="D1290" s="888"/>
      <c r="E1290" s="888"/>
      <c r="F1290" s="888"/>
      <c r="G1290" s="888"/>
      <c r="H1290" s="888"/>
      <c r="I1290" s="888"/>
      <c r="J1290" s="888"/>
      <c r="K1290" s="888"/>
      <c r="L1290" s="888"/>
      <c r="M1290" s="888"/>
      <c r="N1290" s="888"/>
      <c r="O1290" s="888"/>
      <c r="P1290" s="888"/>
      <c r="Q1290" s="888"/>
      <c r="R1290" s="889"/>
      <c r="S1290" s="893" t="s">
        <v>1316</v>
      </c>
      <c r="T1290" s="894"/>
      <c r="U1290" s="894"/>
      <c r="V1290" s="894"/>
      <c r="W1290" s="894"/>
      <c r="X1290" s="894"/>
      <c r="Y1290" s="894"/>
      <c r="Z1290" s="894"/>
      <c r="AA1290" s="894"/>
      <c r="AB1290" s="894"/>
      <c r="AC1290" s="894"/>
      <c r="AD1290" s="894"/>
      <c r="AE1290" s="894"/>
      <c r="AF1290" s="894"/>
      <c r="AG1290" s="894"/>
      <c r="AH1290" s="895"/>
    </row>
    <row r="1291" spans="1:36" ht="23.25" customHeight="1">
      <c r="A1291" s="890"/>
      <c r="B1291" s="891"/>
      <c r="C1291" s="891"/>
      <c r="D1291" s="891"/>
      <c r="E1291" s="891"/>
      <c r="F1291" s="891"/>
      <c r="G1291" s="891"/>
      <c r="H1291" s="891"/>
      <c r="I1291" s="891"/>
      <c r="J1291" s="891"/>
      <c r="K1291" s="891"/>
      <c r="L1291" s="891"/>
      <c r="M1291" s="891"/>
      <c r="N1291" s="891"/>
      <c r="O1291" s="891"/>
      <c r="P1291" s="891"/>
      <c r="Q1291" s="891"/>
      <c r="R1291" s="892"/>
      <c r="S1291" s="893" t="s">
        <v>519</v>
      </c>
      <c r="T1291" s="894"/>
      <c r="U1291" s="894"/>
      <c r="V1291" s="894"/>
      <c r="W1291" s="894"/>
      <c r="X1291" s="894"/>
      <c r="Y1291" s="894"/>
      <c r="Z1291" s="895"/>
      <c r="AA1291" s="893" t="s">
        <v>597</v>
      </c>
      <c r="AB1291" s="894"/>
      <c r="AC1291" s="894"/>
      <c r="AD1291" s="894"/>
      <c r="AE1291" s="894"/>
      <c r="AF1291" s="894"/>
      <c r="AG1291" s="894"/>
      <c r="AH1291" s="895"/>
    </row>
    <row r="1292" spans="1:36">
      <c r="A1292" s="873" t="s">
        <v>1642</v>
      </c>
      <c r="B1292" s="874"/>
      <c r="C1292" s="874"/>
      <c r="D1292" s="874"/>
      <c r="E1292" s="874"/>
      <c r="F1292" s="874"/>
      <c r="G1292" s="874"/>
      <c r="H1292" s="874"/>
      <c r="I1292" s="874"/>
      <c r="J1292" s="874"/>
      <c r="K1292" s="874"/>
      <c r="L1292" s="874"/>
      <c r="M1292" s="874"/>
      <c r="N1292" s="874"/>
      <c r="O1292" s="874"/>
      <c r="P1292" s="874"/>
      <c r="Q1292" s="874"/>
      <c r="R1292" s="875"/>
      <c r="S1292" s="879">
        <v>204775</v>
      </c>
      <c r="T1292" s="880"/>
      <c r="U1292" s="880"/>
      <c r="V1292" s="880"/>
      <c r="W1292" s="880"/>
      <c r="X1292" s="880"/>
      <c r="Y1292" s="880"/>
      <c r="Z1292" s="881"/>
      <c r="AA1292" s="879">
        <v>196280</v>
      </c>
      <c r="AB1292" s="880"/>
      <c r="AC1292" s="880"/>
      <c r="AD1292" s="880"/>
      <c r="AE1292" s="880"/>
      <c r="AF1292" s="880"/>
      <c r="AG1292" s="880"/>
      <c r="AH1292" s="881"/>
    </row>
    <row r="1293" spans="1:36">
      <c r="A1293" s="873" t="s">
        <v>1654</v>
      </c>
      <c r="B1293" s="874"/>
      <c r="C1293" s="874"/>
      <c r="D1293" s="874"/>
      <c r="E1293" s="874"/>
      <c r="F1293" s="874"/>
      <c r="G1293" s="874"/>
      <c r="H1293" s="874"/>
      <c r="I1293" s="874"/>
      <c r="J1293" s="874"/>
      <c r="K1293" s="874"/>
      <c r="L1293" s="874"/>
      <c r="M1293" s="874"/>
      <c r="N1293" s="874"/>
      <c r="O1293" s="874"/>
      <c r="P1293" s="874"/>
      <c r="Q1293" s="874"/>
      <c r="R1293" s="875"/>
      <c r="S1293" s="879">
        <v>200000</v>
      </c>
      <c r="T1293" s="880"/>
      <c r="U1293" s="880"/>
      <c r="V1293" s="880"/>
      <c r="W1293" s="880"/>
      <c r="X1293" s="880"/>
      <c r="Y1293" s="880"/>
      <c r="Z1293" s="881"/>
      <c r="AA1293" s="876"/>
      <c r="AB1293" s="877"/>
      <c r="AC1293" s="877"/>
      <c r="AD1293" s="877"/>
      <c r="AE1293" s="877"/>
      <c r="AF1293" s="877"/>
      <c r="AG1293" s="877"/>
      <c r="AH1293" s="878"/>
    </row>
    <row r="1294" spans="1:36">
      <c r="A1294" s="873"/>
      <c r="B1294" s="874"/>
      <c r="C1294" s="874"/>
      <c r="D1294" s="874"/>
      <c r="E1294" s="874"/>
      <c r="F1294" s="874"/>
      <c r="G1294" s="874"/>
      <c r="H1294" s="874"/>
      <c r="I1294" s="874"/>
      <c r="J1294" s="874"/>
      <c r="K1294" s="874"/>
      <c r="L1294" s="874"/>
      <c r="M1294" s="874"/>
      <c r="N1294" s="874"/>
      <c r="O1294" s="874"/>
      <c r="P1294" s="874"/>
      <c r="Q1294" s="874"/>
      <c r="R1294" s="875"/>
      <c r="S1294" s="876"/>
      <c r="T1294" s="877"/>
      <c r="U1294" s="877"/>
      <c r="V1294" s="877"/>
      <c r="W1294" s="877"/>
      <c r="X1294" s="877"/>
      <c r="Y1294" s="877"/>
      <c r="Z1294" s="878"/>
      <c r="AA1294" s="876"/>
      <c r="AB1294" s="877"/>
      <c r="AC1294" s="877"/>
      <c r="AD1294" s="877"/>
      <c r="AE1294" s="877"/>
      <c r="AF1294" s="877"/>
      <c r="AG1294" s="877"/>
      <c r="AH1294" s="878"/>
    </row>
    <row r="1295" spans="1:36">
      <c r="A1295" s="873"/>
      <c r="B1295" s="874"/>
      <c r="C1295" s="874"/>
      <c r="D1295" s="874"/>
      <c r="E1295" s="874"/>
      <c r="F1295" s="874"/>
      <c r="G1295" s="874"/>
      <c r="H1295" s="874"/>
      <c r="I1295" s="874"/>
      <c r="J1295" s="874"/>
      <c r="K1295" s="874"/>
      <c r="L1295" s="874"/>
      <c r="M1295" s="874"/>
      <c r="N1295" s="874"/>
      <c r="O1295" s="874"/>
      <c r="P1295" s="874"/>
      <c r="Q1295" s="874"/>
      <c r="R1295" s="875"/>
      <c r="S1295" s="876"/>
      <c r="T1295" s="877"/>
      <c r="U1295" s="877"/>
      <c r="V1295" s="877"/>
      <c r="W1295" s="877"/>
      <c r="X1295" s="877"/>
      <c r="Y1295" s="877"/>
      <c r="Z1295" s="878"/>
      <c r="AA1295" s="876"/>
      <c r="AB1295" s="877"/>
      <c r="AC1295" s="877"/>
      <c r="AD1295" s="877"/>
      <c r="AE1295" s="877"/>
      <c r="AF1295" s="877"/>
      <c r="AG1295" s="877"/>
      <c r="AH1295" s="878"/>
    </row>
    <row r="1296" spans="1:36">
      <c r="A1296" s="873"/>
      <c r="B1296" s="874"/>
      <c r="C1296" s="874"/>
      <c r="D1296" s="874"/>
      <c r="E1296" s="874"/>
      <c r="F1296" s="874"/>
      <c r="G1296" s="874"/>
      <c r="H1296" s="874"/>
      <c r="I1296" s="874"/>
      <c r="J1296" s="874"/>
      <c r="K1296" s="874"/>
      <c r="L1296" s="874"/>
      <c r="M1296" s="874"/>
      <c r="N1296" s="874"/>
      <c r="O1296" s="874"/>
      <c r="P1296" s="874"/>
      <c r="Q1296" s="874"/>
      <c r="R1296" s="875"/>
      <c r="S1296" s="876"/>
      <c r="T1296" s="877"/>
      <c r="U1296" s="877"/>
      <c r="V1296" s="877"/>
      <c r="W1296" s="877"/>
      <c r="X1296" s="877"/>
      <c r="Y1296" s="877"/>
      <c r="Z1296" s="878"/>
      <c r="AA1296" s="876"/>
      <c r="AB1296" s="877"/>
      <c r="AC1296" s="877"/>
      <c r="AD1296" s="877"/>
      <c r="AE1296" s="877"/>
      <c r="AF1296" s="877"/>
      <c r="AG1296" s="877"/>
      <c r="AH1296" s="878"/>
    </row>
    <row r="1297" spans="1:35">
      <c r="A1297" s="873"/>
      <c r="B1297" s="874"/>
      <c r="C1297" s="874"/>
      <c r="D1297" s="874"/>
      <c r="E1297" s="874"/>
      <c r="F1297" s="874"/>
      <c r="G1297" s="874"/>
      <c r="H1297" s="874"/>
      <c r="I1297" s="874"/>
      <c r="J1297" s="874"/>
      <c r="K1297" s="874"/>
      <c r="L1297" s="874"/>
      <c r="M1297" s="874"/>
      <c r="N1297" s="874"/>
      <c r="O1297" s="874"/>
      <c r="P1297" s="874"/>
      <c r="Q1297" s="874"/>
      <c r="R1297" s="875"/>
      <c r="S1297" s="876"/>
      <c r="T1297" s="877"/>
      <c r="U1297" s="877"/>
      <c r="V1297" s="877"/>
      <c r="W1297" s="877"/>
      <c r="X1297" s="877"/>
      <c r="Y1297" s="877"/>
      <c r="Z1297" s="878"/>
      <c r="AA1297" s="876"/>
      <c r="AB1297" s="877"/>
      <c r="AC1297" s="877"/>
      <c r="AD1297" s="877"/>
      <c r="AE1297" s="877"/>
      <c r="AF1297" s="877"/>
      <c r="AG1297" s="877"/>
      <c r="AH1297" s="878"/>
    </row>
    <row r="1298" spans="1:35">
      <c r="A1298" s="873"/>
      <c r="B1298" s="874"/>
      <c r="C1298" s="874"/>
      <c r="D1298" s="874"/>
      <c r="E1298" s="874"/>
      <c r="F1298" s="874"/>
      <c r="G1298" s="874"/>
      <c r="H1298" s="874"/>
      <c r="I1298" s="874"/>
      <c r="J1298" s="874"/>
      <c r="K1298" s="874"/>
      <c r="L1298" s="874"/>
      <c r="M1298" s="874"/>
      <c r="N1298" s="874"/>
      <c r="O1298" s="874"/>
      <c r="P1298" s="874"/>
      <c r="Q1298" s="874"/>
      <c r="R1298" s="875"/>
      <c r="S1298" s="876"/>
      <c r="T1298" s="877"/>
      <c r="U1298" s="877"/>
      <c r="V1298" s="877"/>
      <c r="W1298" s="877"/>
      <c r="X1298" s="877"/>
      <c r="Y1298" s="877"/>
      <c r="Z1298" s="878"/>
      <c r="AA1298" s="876"/>
      <c r="AB1298" s="877"/>
      <c r="AC1298" s="877"/>
      <c r="AD1298" s="877"/>
      <c r="AE1298" s="877"/>
      <c r="AF1298" s="877"/>
      <c r="AG1298" s="877"/>
      <c r="AH1298" s="878"/>
    </row>
    <row r="1299" spans="1:35">
      <c r="A1299" s="873"/>
      <c r="B1299" s="874"/>
      <c r="C1299" s="874"/>
      <c r="D1299" s="874"/>
      <c r="E1299" s="874"/>
      <c r="F1299" s="874"/>
      <c r="G1299" s="874"/>
      <c r="H1299" s="874"/>
      <c r="I1299" s="874"/>
      <c r="J1299" s="874"/>
      <c r="K1299" s="874"/>
      <c r="L1299" s="874"/>
      <c r="M1299" s="874"/>
      <c r="N1299" s="874"/>
      <c r="O1299" s="874"/>
      <c r="P1299" s="874"/>
      <c r="Q1299" s="874"/>
      <c r="R1299" s="875"/>
      <c r="S1299" s="876"/>
      <c r="T1299" s="877"/>
      <c r="U1299" s="877"/>
      <c r="V1299" s="877"/>
      <c r="W1299" s="877"/>
      <c r="X1299" s="877"/>
      <c r="Y1299" s="877"/>
      <c r="Z1299" s="878"/>
      <c r="AA1299" s="876"/>
      <c r="AB1299" s="877"/>
      <c r="AC1299" s="877"/>
      <c r="AD1299" s="877"/>
      <c r="AE1299" s="877"/>
      <c r="AF1299" s="877"/>
      <c r="AG1299" s="877"/>
      <c r="AH1299" s="878"/>
    </row>
    <row r="1300" spans="1:35" s="340" customFormat="1">
      <c r="A1300" s="377"/>
      <c r="B1300" s="383"/>
      <c r="C1300" s="377"/>
      <c r="D1300" s="377"/>
      <c r="E1300" s="377"/>
      <c r="F1300" s="377"/>
      <c r="G1300" s="377"/>
      <c r="H1300" s="377"/>
      <c r="I1300" s="377"/>
      <c r="J1300" s="377"/>
      <c r="K1300" s="377"/>
      <c r="L1300" s="377"/>
      <c r="M1300" s="377"/>
      <c r="N1300" s="377"/>
      <c r="O1300" s="384"/>
      <c r="P1300" s="384"/>
      <c r="Q1300" s="384"/>
      <c r="R1300" s="384"/>
      <c r="S1300" s="378"/>
      <c r="T1300" s="378"/>
      <c r="U1300" s="378"/>
      <c r="V1300" s="378"/>
      <c r="W1300" s="378"/>
      <c r="X1300" s="378"/>
      <c r="Y1300" s="378"/>
      <c r="Z1300" s="378"/>
      <c r="AA1300" s="378"/>
      <c r="AB1300" s="378"/>
      <c r="AC1300" s="378"/>
      <c r="AD1300" s="378"/>
      <c r="AE1300" s="378"/>
      <c r="AF1300" s="378"/>
      <c r="AG1300" s="378"/>
      <c r="AH1300" s="378"/>
    </row>
    <row r="1301" spans="1:35" ht="24.75" customHeight="1">
      <c r="A1301" s="850" t="s">
        <v>1317</v>
      </c>
      <c r="B1301" s="850"/>
      <c r="C1301" s="850"/>
      <c r="D1301" s="850"/>
      <c r="E1301" s="850"/>
      <c r="F1301" s="850"/>
      <c r="G1301" s="850"/>
      <c r="H1301" s="850"/>
      <c r="I1301" s="850"/>
      <c r="J1301" s="850"/>
      <c r="K1301" s="850"/>
      <c r="L1301" s="850"/>
      <c r="M1301" s="850"/>
      <c r="N1301" s="850"/>
      <c r="O1301" s="850"/>
      <c r="P1301" s="850"/>
      <c r="Q1301" s="850"/>
      <c r="R1301" s="850"/>
      <c r="S1301" s="850"/>
      <c r="T1301" s="850"/>
      <c r="U1301" s="850"/>
      <c r="V1301" s="850"/>
      <c r="W1301" s="850"/>
      <c r="X1301" s="850"/>
      <c r="Y1301" s="850"/>
      <c r="Z1301" s="850"/>
      <c r="AA1301" s="850"/>
      <c r="AB1301" s="850"/>
      <c r="AC1301" s="850"/>
      <c r="AD1301" s="850"/>
      <c r="AE1301" s="850"/>
      <c r="AF1301" s="850"/>
      <c r="AG1301" s="850"/>
      <c r="AH1301" s="850"/>
    </row>
    <row r="1302" spans="1:35">
      <c r="A1302" s="337"/>
      <c r="B1302" s="337"/>
      <c r="C1302" s="337"/>
      <c r="D1302" s="337"/>
      <c r="E1302" s="337"/>
      <c r="F1302" s="337"/>
      <c r="G1302" s="337"/>
      <c r="H1302" s="337"/>
      <c r="I1302" s="337"/>
      <c r="J1302" s="337"/>
      <c r="K1302" s="337"/>
      <c r="L1302" s="337"/>
      <c r="M1302" s="337"/>
      <c r="N1302" s="337"/>
      <c r="O1302" s="338"/>
      <c r="P1302" s="338"/>
      <c r="Q1302" s="338"/>
      <c r="R1302" s="338"/>
      <c r="S1302" s="339"/>
      <c r="T1302" s="339"/>
      <c r="U1302" s="339"/>
      <c r="V1302" s="339"/>
      <c r="W1302" s="339"/>
      <c r="X1302" s="339"/>
      <c r="Y1302" s="339"/>
      <c r="Z1302" s="339"/>
      <c r="AA1302" s="339"/>
      <c r="AB1302" s="339"/>
      <c r="AC1302" s="339"/>
      <c r="AD1302" s="339"/>
      <c r="AE1302" s="339"/>
      <c r="AF1302" s="339"/>
      <c r="AG1302" s="339"/>
      <c r="AH1302" s="339"/>
    </row>
    <row r="1303" spans="1:35" hidden="1">
      <c r="A1303" s="871" t="s">
        <v>1318</v>
      </c>
      <c r="B1303" s="871"/>
      <c r="C1303" s="871"/>
      <c r="D1303" s="871"/>
      <c r="E1303" s="871"/>
      <c r="F1303" s="871"/>
      <c r="G1303" s="368"/>
      <c r="H1303" s="871" t="s">
        <v>1319</v>
      </c>
      <c r="I1303" s="871"/>
      <c r="J1303" s="871"/>
      <c r="K1303" s="871"/>
      <c r="L1303" s="871"/>
      <c r="M1303" s="871"/>
      <c r="N1303" s="871"/>
      <c r="O1303" s="871"/>
      <c r="P1303" s="871"/>
      <c r="Q1303" s="871"/>
      <c r="R1303" s="871"/>
      <c r="S1303" s="871"/>
      <c r="T1303" s="871"/>
      <c r="U1303" s="871"/>
      <c r="V1303" s="871"/>
      <c r="W1303" s="871"/>
      <c r="X1303" s="871"/>
      <c r="Y1303" s="871"/>
      <c r="Z1303" s="871"/>
      <c r="AA1303" s="871"/>
      <c r="AB1303" s="871"/>
      <c r="AC1303" s="871"/>
      <c r="AD1303" s="871"/>
      <c r="AE1303" s="871"/>
      <c r="AF1303" s="871"/>
      <c r="AG1303" s="871"/>
      <c r="AH1303" s="871"/>
      <c r="AI1303" s="352" t="s">
        <v>1645</v>
      </c>
    </row>
    <row r="1304" spans="1:35" hidden="1">
      <c r="A1304" s="346"/>
      <c r="B1304" s="872" t="s">
        <v>1320</v>
      </c>
      <c r="C1304" s="872"/>
      <c r="D1304" s="872"/>
      <c r="E1304" s="872" t="s">
        <v>1321</v>
      </c>
      <c r="F1304" s="872"/>
      <c r="G1304" s="872"/>
      <c r="H1304" s="872"/>
      <c r="I1304" s="872"/>
      <c r="J1304" s="357"/>
      <c r="K1304" s="357"/>
      <c r="L1304" s="357"/>
      <c r="M1304" s="346"/>
      <c r="N1304" s="357"/>
      <c r="O1304" s="357"/>
      <c r="P1304" s="357"/>
      <c r="Q1304" s="357"/>
      <c r="R1304" s="357"/>
      <c r="S1304" s="357"/>
      <c r="T1304" s="357"/>
      <c r="U1304" s="357"/>
      <c r="V1304" s="357"/>
      <c r="W1304" s="357"/>
      <c r="X1304" s="357"/>
      <c r="Y1304" s="357"/>
      <c r="Z1304" s="357"/>
      <c r="AA1304" s="357"/>
      <c r="AB1304" s="357"/>
      <c r="AC1304" s="357"/>
      <c r="AD1304" s="357"/>
      <c r="AE1304" s="357"/>
      <c r="AF1304" s="357"/>
      <c r="AG1304" s="357"/>
      <c r="AH1304" s="357"/>
      <c r="AI1304" s="253"/>
    </row>
    <row r="1305" spans="1:35" hidden="1">
      <c r="A1305" s="346"/>
      <c r="B1305" s="869">
        <v>1</v>
      </c>
      <c r="C1305" s="869"/>
      <c r="D1305" s="869"/>
      <c r="E1305" s="870" t="s">
        <v>1322</v>
      </c>
      <c r="F1305" s="870"/>
      <c r="G1305" s="870"/>
      <c r="H1305" s="870"/>
      <c r="I1305" s="870"/>
      <c r="J1305" s="369"/>
      <c r="K1305" s="369"/>
      <c r="L1305" s="369"/>
      <c r="M1305" s="369"/>
      <c r="N1305" s="369"/>
      <c r="O1305" s="369"/>
      <c r="P1305" s="369"/>
      <c r="Q1305" s="369"/>
      <c r="R1305" s="369"/>
      <c r="S1305" s="369"/>
      <c r="T1305" s="369"/>
      <c r="U1305" s="357"/>
      <c r="V1305" s="357"/>
      <c r="W1305" s="357"/>
      <c r="X1305" s="357"/>
      <c r="Y1305" s="357"/>
      <c r="Z1305" s="357"/>
      <c r="AA1305" s="357"/>
      <c r="AB1305" s="357"/>
      <c r="AC1305" s="357"/>
      <c r="AD1305" s="357"/>
      <c r="AE1305" s="357"/>
      <c r="AF1305" s="357"/>
      <c r="AG1305" s="357"/>
      <c r="AH1305" s="357"/>
      <c r="AI1305" s="253"/>
    </row>
    <row r="1306" spans="1:35" hidden="1">
      <c r="A1306" s="346"/>
      <c r="B1306" s="869">
        <v>2</v>
      </c>
      <c r="C1306" s="869"/>
      <c r="D1306" s="869"/>
      <c r="E1306" s="870" t="s">
        <v>1323</v>
      </c>
      <c r="F1306" s="870"/>
      <c r="G1306" s="870"/>
      <c r="H1306" s="870"/>
      <c r="I1306" s="870"/>
      <c r="J1306" s="369"/>
      <c r="K1306" s="369"/>
      <c r="L1306" s="369"/>
      <c r="M1306" s="369"/>
      <c r="N1306" s="369"/>
      <c r="O1306" s="369"/>
      <c r="P1306" s="369"/>
      <c r="Q1306" s="369"/>
      <c r="R1306" s="369"/>
      <c r="S1306" s="369"/>
      <c r="T1306" s="369"/>
      <c r="U1306" s="357"/>
      <c r="V1306" s="357"/>
      <c r="W1306" s="357"/>
      <c r="X1306" s="357"/>
      <c r="Y1306" s="357"/>
      <c r="Z1306" s="357"/>
      <c r="AA1306" s="357"/>
      <c r="AB1306" s="357"/>
      <c r="AC1306" s="357"/>
      <c r="AD1306" s="357"/>
      <c r="AE1306" s="357"/>
      <c r="AF1306" s="357"/>
      <c r="AG1306" s="357"/>
      <c r="AH1306" s="357"/>
      <c r="AI1306" s="253"/>
    </row>
    <row r="1307" spans="1:35" hidden="1">
      <c r="A1307" s="346"/>
      <c r="B1307" s="869">
        <v>3</v>
      </c>
      <c r="C1307" s="869"/>
      <c r="D1307" s="869"/>
      <c r="E1307" s="870" t="s">
        <v>1324</v>
      </c>
      <c r="F1307" s="870"/>
      <c r="G1307" s="870"/>
      <c r="H1307" s="870"/>
      <c r="I1307" s="870"/>
      <c r="J1307" s="369"/>
      <c r="K1307" s="369"/>
      <c r="L1307" s="369"/>
      <c r="M1307" s="369"/>
      <c r="N1307" s="369"/>
      <c r="O1307" s="369"/>
      <c r="P1307" s="369"/>
      <c r="Q1307" s="369"/>
      <c r="R1307" s="369"/>
      <c r="S1307" s="369"/>
      <c r="T1307" s="369"/>
      <c r="U1307" s="357"/>
      <c r="V1307" s="357"/>
      <c r="W1307" s="357"/>
      <c r="X1307" s="357"/>
      <c r="Y1307" s="357"/>
      <c r="Z1307" s="357"/>
      <c r="AA1307" s="357"/>
      <c r="AB1307" s="357"/>
      <c r="AC1307" s="357"/>
      <c r="AD1307" s="357"/>
      <c r="AE1307" s="357"/>
      <c r="AF1307" s="357"/>
      <c r="AG1307" s="357"/>
      <c r="AH1307" s="357"/>
      <c r="AI1307" s="253"/>
    </row>
    <row r="1308" spans="1:35" hidden="1">
      <c r="A1308" s="346"/>
      <c r="B1308" s="869">
        <v>4</v>
      </c>
      <c r="C1308" s="869"/>
      <c r="D1308" s="869"/>
      <c r="E1308" s="870" t="s">
        <v>1325</v>
      </c>
      <c r="F1308" s="870"/>
      <c r="G1308" s="870"/>
      <c r="H1308" s="870"/>
      <c r="I1308" s="870"/>
      <c r="J1308" s="369"/>
      <c r="K1308" s="369"/>
      <c r="L1308" s="369"/>
      <c r="M1308" s="369"/>
      <c r="N1308" s="369"/>
      <c r="O1308" s="369"/>
      <c r="P1308" s="369"/>
      <c r="Q1308" s="369"/>
      <c r="R1308" s="369"/>
      <c r="S1308" s="369"/>
      <c r="T1308" s="369"/>
      <c r="U1308" s="357"/>
      <c r="V1308" s="357"/>
      <c r="W1308" s="357"/>
      <c r="X1308" s="357"/>
      <c r="Y1308" s="357"/>
      <c r="Z1308" s="357"/>
      <c r="AA1308" s="357"/>
      <c r="AB1308" s="357"/>
      <c r="AC1308" s="357"/>
      <c r="AD1308" s="357"/>
      <c r="AE1308" s="357"/>
      <c r="AF1308" s="357"/>
      <c r="AG1308" s="357"/>
      <c r="AH1308" s="357"/>
      <c r="AI1308" s="253"/>
    </row>
    <row r="1309" spans="1:35" hidden="1">
      <c r="A1309" s="346"/>
      <c r="B1309" s="869">
        <v>5</v>
      </c>
      <c r="C1309" s="869"/>
      <c r="D1309" s="869"/>
      <c r="E1309" s="870" t="s">
        <v>1326</v>
      </c>
      <c r="F1309" s="870"/>
      <c r="G1309" s="870"/>
      <c r="H1309" s="870"/>
      <c r="I1309" s="870"/>
      <c r="J1309" s="369"/>
      <c r="K1309" s="369"/>
      <c r="L1309" s="369"/>
      <c r="M1309" s="369"/>
      <c r="N1309" s="369"/>
      <c r="O1309" s="369"/>
      <c r="P1309" s="369"/>
      <c r="Q1309" s="369"/>
      <c r="R1309" s="369"/>
      <c r="S1309" s="369"/>
      <c r="T1309" s="369"/>
      <c r="U1309" s="357"/>
      <c r="V1309" s="357"/>
      <c r="W1309" s="357"/>
      <c r="X1309" s="357"/>
      <c r="Y1309" s="357"/>
      <c r="Z1309" s="357"/>
      <c r="AA1309" s="357"/>
      <c r="AB1309" s="357"/>
      <c r="AC1309" s="357"/>
      <c r="AD1309" s="357"/>
      <c r="AE1309" s="357"/>
      <c r="AF1309" s="357"/>
      <c r="AG1309" s="357"/>
      <c r="AH1309" s="357"/>
      <c r="AI1309" s="253"/>
    </row>
    <row r="1310" spans="1:35" hidden="1">
      <c r="A1310" s="346"/>
      <c r="B1310" s="869">
        <v>6</v>
      </c>
      <c r="C1310" s="869"/>
      <c r="D1310" s="869"/>
      <c r="E1310" s="870" t="s">
        <v>1327</v>
      </c>
      <c r="F1310" s="870"/>
      <c r="G1310" s="870"/>
      <c r="H1310" s="870"/>
      <c r="I1310" s="870"/>
      <c r="J1310" s="357"/>
      <c r="K1310" s="357"/>
      <c r="L1310" s="357"/>
      <c r="M1310" s="357"/>
      <c r="N1310" s="357"/>
      <c r="O1310" s="357"/>
      <c r="P1310" s="357"/>
      <c r="Q1310" s="357"/>
      <c r="R1310" s="357"/>
      <c r="S1310" s="357"/>
      <c r="T1310" s="357"/>
      <c r="U1310" s="357"/>
      <c r="V1310" s="357"/>
      <c r="W1310" s="357"/>
      <c r="X1310" s="357"/>
      <c r="Y1310" s="357"/>
      <c r="Z1310" s="357"/>
      <c r="AA1310" s="357"/>
      <c r="AB1310" s="357"/>
      <c r="AC1310" s="357"/>
      <c r="AD1310" s="357"/>
      <c r="AE1310" s="357"/>
      <c r="AF1310" s="357"/>
      <c r="AG1310" s="357"/>
      <c r="AH1310" s="357"/>
      <c r="AI1310" s="253"/>
    </row>
    <row r="1311" spans="1:35" hidden="1">
      <c r="A1311" s="346"/>
      <c r="B1311" s="869">
        <v>7</v>
      </c>
      <c r="C1311" s="869"/>
      <c r="D1311" s="869"/>
      <c r="E1311" s="870" t="s">
        <v>1328</v>
      </c>
      <c r="F1311" s="870"/>
      <c r="G1311" s="870"/>
      <c r="H1311" s="870"/>
      <c r="I1311" s="870"/>
      <c r="J1311" s="342"/>
      <c r="K1311" s="342"/>
      <c r="L1311" s="342"/>
      <c r="M1311" s="342"/>
      <c r="N1311" s="342"/>
      <c r="O1311" s="342"/>
      <c r="P1311" s="342"/>
      <c r="Q1311" s="342"/>
      <c r="R1311" s="342"/>
      <c r="S1311" s="342"/>
      <c r="T1311" s="342"/>
      <c r="U1311" s="342"/>
      <c r="V1311" s="342"/>
      <c r="W1311" s="342"/>
      <c r="X1311" s="342"/>
      <c r="Y1311" s="342"/>
      <c r="Z1311" s="342"/>
      <c r="AA1311" s="342"/>
      <c r="AB1311" s="342"/>
      <c r="AC1311" s="342"/>
      <c r="AD1311" s="342"/>
      <c r="AE1311" s="342"/>
      <c r="AF1311" s="342"/>
      <c r="AG1311" s="342"/>
      <c r="AH1311" s="342"/>
      <c r="AI1311" s="240"/>
    </row>
    <row r="1312" spans="1:35" hidden="1">
      <c r="A1312" s="346"/>
      <c r="B1312" s="869">
        <v>8</v>
      </c>
      <c r="C1312" s="869"/>
      <c r="D1312" s="869"/>
      <c r="E1312" s="870" t="s">
        <v>1329</v>
      </c>
      <c r="F1312" s="870"/>
      <c r="G1312" s="870"/>
      <c r="H1312" s="870"/>
      <c r="I1312" s="870"/>
      <c r="J1312" s="342"/>
      <c r="K1312" s="342"/>
      <c r="L1312" s="342"/>
      <c r="M1312" s="342"/>
      <c r="N1312" s="342"/>
      <c r="O1312" s="342"/>
      <c r="P1312" s="342"/>
      <c r="Q1312" s="342"/>
      <c r="R1312" s="342"/>
      <c r="S1312" s="342"/>
      <c r="T1312" s="342"/>
      <c r="U1312" s="342"/>
      <c r="V1312" s="342"/>
      <c r="W1312" s="342"/>
      <c r="X1312" s="342"/>
      <c r="Y1312" s="342"/>
      <c r="Z1312" s="342"/>
      <c r="AA1312" s="342"/>
      <c r="AB1312" s="342"/>
      <c r="AC1312" s="342"/>
      <c r="AD1312" s="342"/>
      <c r="AE1312" s="342"/>
      <c r="AF1312" s="342"/>
      <c r="AG1312" s="342"/>
      <c r="AH1312" s="342"/>
      <c r="AI1312" s="240"/>
    </row>
    <row r="1313" spans="1:35" hidden="1">
      <c r="A1313" s="346"/>
      <c r="B1313" s="869">
        <v>9</v>
      </c>
      <c r="C1313" s="869"/>
      <c r="D1313" s="869"/>
      <c r="E1313" s="870" t="s">
        <v>1330</v>
      </c>
      <c r="F1313" s="870"/>
      <c r="G1313" s="870"/>
      <c r="H1313" s="870"/>
      <c r="I1313" s="870"/>
      <c r="J1313" s="342"/>
      <c r="K1313" s="342"/>
      <c r="L1313" s="342"/>
      <c r="M1313" s="342"/>
      <c r="N1313" s="342"/>
      <c r="O1313" s="342"/>
      <c r="P1313" s="342"/>
      <c r="Q1313" s="342"/>
      <c r="R1313" s="342"/>
      <c r="S1313" s="342"/>
      <c r="T1313" s="342"/>
      <c r="U1313" s="342"/>
      <c r="V1313" s="342"/>
      <c r="W1313" s="342"/>
      <c r="X1313" s="342"/>
      <c r="Y1313" s="342"/>
      <c r="Z1313" s="342"/>
      <c r="AA1313" s="342"/>
      <c r="AB1313" s="342"/>
      <c r="AC1313" s="342"/>
      <c r="AD1313" s="342"/>
      <c r="AE1313" s="342"/>
      <c r="AF1313" s="342"/>
      <c r="AG1313" s="342"/>
      <c r="AH1313" s="342"/>
      <c r="AI1313" s="240"/>
    </row>
    <row r="1314" spans="1:35" hidden="1">
      <c r="A1314" s="346"/>
      <c r="B1314" s="869">
        <v>10</v>
      </c>
      <c r="C1314" s="869"/>
      <c r="D1314" s="869"/>
      <c r="E1314" s="870" t="s">
        <v>1331</v>
      </c>
      <c r="F1314" s="870"/>
      <c r="G1314" s="870"/>
      <c r="H1314" s="870"/>
      <c r="I1314" s="870"/>
      <c r="J1314" s="342"/>
      <c r="K1314" s="342"/>
      <c r="L1314" s="342"/>
      <c r="M1314" s="342"/>
      <c r="N1314" s="342"/>
      <c r="O1314" s="342"/>
      <c r="P1314" s="342"/>
      <c r="Q1314" s="342"/>
      <c r="R1314" s="342"/>
      <c r="S1314" s="342"/>
      <c r="T1314" s="342"/>
      <c r="U1314" s="342"/>
      <c r="V1314" s="342"/>
      <c r="W1314" s="342"/>
      <c r="X1314" s="342"/>
      <c r="Y1314" s="342"/>
      <c r="Z1314" s="342"/>
      <c r="AA1314" s="342"/>
      <c r="AB1314" s="342"/>
      <c r="AC1314" s="342"/>
      <c r="AD1314" s="342"/>
      <c r="AE1314" s="342"/>
      <c r="AF1314" s="342"/>
      <c r="AG1314" s="342"/>
      <c r="AH1314" s="342"/>
      <c r="AI1314" s="240"/>
    </row>
    <row r="1315" spans="1:35" hidden="1">
      <c r="A1315" s="346"/>
      <c r="B1315" s="847">
        <v>11</v>
      </c>
      <c r="C1315" s="847"/>
      <c r="D1315" s="847"/>
      <c r="E1315" s="848" t="s">
        <v>1332</v>
      </c>
      <c r="F1315" s="848"/>
      <c r="G1315" s="848"/>
      <c r="H1315" s="848"/>
      <c r="I1315" s="848"/>
      <c r="J1315" s="342"/>
      <c r="K1315" s="342"/>
      <c r="L1315" s="342"/>
      <c r="M1315" s="342"/>
      <c r="N1315" s="342"/>
      <c r="O1315" s="342"/>
      <c r="P1315" s="342"/>
      <c r="Q1315" s="342"/>
      <c r="R1315" s="342"/>
      <c r="S1315" s="342"/>
      <c r="T1315" s="342"/>
      <c r="U1315" s="342"/>
      <c r="V1315" s="342"/>
      <c r="W1315" s="342"/>
      <c r="X1315" s="342"/>
      <c r="Y1315" s="342"/>
      <c r="Z1315" s="342"/>
      <c r="AA1315" s="342"/>
      <c r="AB1315" s="342"/>
      <c r="AC1315" s="342"/>
      <c r="AD1315" s="342"/>
      <c r="AE1315" s="342"/>
      <c r="AF1315" s="342"/>
      <c r="AG1315" s="342"/>
      <c r="AH1315" s="342"/>
      <c r="AI1315" s="240"/>
    </row>
    <row r="1316" spans="1:35" hidden="1">
      <c r="A1316" s="369"/>
      <c r="B1316" s="342"/>
      <c r="C1316" s="342"/>
      <c r="D1316" s="342"/>
      <c r="E1316" s="342"/>
      <c r="F1316" s="342"/>
      <c r="G1316" s="342"/>
      <c r="H1316" s="342"/>
      <c r="I1316" s="342"/>
      <c r="J1316" s="342"/>
      <c r="K1316" s="342"/>
      <c r="L1316" s="342"/>
      <c r="M1316" s="342"/>
      <c r="N1316" s="342"/>
      <c r="O1316" s="342"/>
      <c r="P1316" s="342"/>
      <c r="Q1316" s="342"/>
      <c r="R1316" s="342"/>
      <c r="S1316" s="342"/>
      <c r="T1316" s="342"/>
      <c r="U1316" s="342"/>
      <c r="V1316" s="342"/>
      <c r="W1316" s="342"/>
      <c r="X1316" s="342"/>
      <c r="Y1316" s="342"/>
      <c r="Z1316" s="342"/>
      <c r="AA1316" s="342"/>
      <c r="AB1316" s="342"/>
      <c r="AC1316" s="342"/>
      <c r="AD1316" s="342"/>
      <c r="AE1316" s="342"/>
      <c r="AF1316" s="342"/>
      <c r="AG1316" s="342"/>
      <c r="AH1316" s="342"/>
    </row>
    <row r="1317" spans="1:35">
      <c r="A1317" s="240"/>
      <c r="B1317" s="240"/>
      <c r="C1317" s="240"/>
      <c r="D1317" s="240"/>
      <c r="E1317" s="240"/>
      <c r="F1317" s="240"/>
      <c r="G1317" s="240"/>
      <c r="H1317" s="240"/>
      <c r="I1317" s="240"/>
      <c r="J1317" s="240"/>
      <c r="K1317" s="240"/>
      <c r="L1317" s="240"/>
      <c r="M1317" s="240"/>
      <c r="N1317" s="240"/>
      <c r="O1317" s="240"/>
      <c r="P1317" s="240"/>
      <c r="Q1317" s="240"/>
      <c r="R1317" s="240"/>
      <c r="S1317" s="240"/>
      <c r="T1317" s="240"/>
      <c r="U1317" s="240"/>
      <c r="V1317" s="240"/>
      <c r="W1317" s="240"/>
      <c r="X1317" s="240"/>
      <c r="Y1317" s="240"/>
      <c r="Z1317" s="240"/>
      <c r="AA1317" s="240"/>
      <c r="AB1317" s="240"/>
      <c r="AC1317" s="240"/>
      <c r="AD1317" s="240"/>
      <c r="AE1317" s="240"/>
      <c r="AF1317" s="240"/>
      <c r="AG1317" s="240"/>
      <c r="AH1317" s="240"/>
    </row>
    <row r="1318" spans="1:35">
      <c r="A1318" s="241" t="s">
        <v>1661</v>
      </c>
      <c r="B1318" s="241"/>
      <c r="C1318" s="241"/>
      <c r="D1318" s="849" t="s">
        <v>1333</v>
      </c>
      <c r="E1318" s="849"/>
      <c r="F1318" s="849"/>
      <c r="G1318" s="849"/>
      <c r="H1318" s="849"/>
      <c r="I1318" s="849"/>
      <c r="J1318" s="849"/>
      <c r="K1318" s="849"/>
      <c r="L1318" s="849"/>
      <c r="M1318" s="849"/>
      <c r="N1318" s="849"/>
      <c r="O1318" s="849"/>
      <c r="P1318" s="849"/>
      <c r="Q1318" s="849"/>
      <c r="R1318" s="849"/>
      <c r="S1318" s="849"/>
      <c r="T1318" s="849"/>
      <c r="U1318" s="849"/>
      <c r="V1318" s="849"/>
      <c r="W1318" s="849"/>
      <c r="X1318" s="849"/>
      <c r="Y1318" s="849"/>
      <c r="Z1318" s="849"/>
      <c r="AA1318" s="849"/>
      <c r="AB1318" s="849"/>
      <c r="AC1318" s="849"/>
      <c r="AD1318" s="849"/>
      <c r="AE1318" s="849"/>
      <c r="AF1318" s="849"/>
      <c r="AG1318" s="849"/>
      <c r="AH1318" s="849"/>
    </row>
    <row r="1319" spans="1:35">
      <c r="A1319" s="241"/>
      <c r="B1319" s="241"/>
      <c r="C1319" s="241"/>
      <c r="D1319" s="849"/>
      <c r="E1319" s="849"/>
      <c r="F1319" s="849"/>
      <c r="G1319" s="849"/>
      <c r="H1319" s="849"/>
      <c r="I1319" s="849"/>
      <c r="J1319" s="849"/>
      <c r="K1319" s="849"/>
      <c r="L1319" s="849"/>
      <c r="M1319" s="849"/>
      <c r="N1319" s="849"/>
      <c r="O1319" s="849"/>
      <c r="P1319" s="849"/>
      <c r="Q1319" s="849"/>
      <c r="R1319" s="849"/>
      <c r="S1319" s="849"/>
      <c r="T1319" s="849"/>
      <c r="U1319" s="849"/>
      <c r="V1319" s="849"/>
      <c r="W1319" s="849"/>
      <c r="X1319" s="849"/>
      <c r="Y1319" s="849"/>
      <c r="Z1319" s="849"/>
      <c r="AA1319" s="849"/>
      <c r="AB1319" s="849"/>
      <c r="AC1319" s="849"/>
      <c r="AD1319" s="849"/>
      <c r="AE1319" s="849"/>
      <c r="AF1319" s="849"/>
      <c r="AG1319" s="849"/>
      <c r="AH1319" s="849"/>
    </row>
    <row r="1320" spans="1:35">
      <c r="A1320" s="240"/>
      <c r="B1320" s="240"/>
      <c r="C1320" s="240"/>
      <c r="D1320" s="240"/>
      <c r="E1320" s="240"/>
      <c r="F1320" s="240"/>
      <c r="G1320" s="240"/>
      <c r="H1320" s="240"/>
      <c r="I1320" s="240"/>
      <c r="J1320" s="240"/>
      <c r="K1320" s="240"/>
      <c r="L1320" s="240"/>
      <c r="M1320" s="240"/>
      <c r="N1320" s="240"/>
      <c r="O1320" s="240"/>
      <c r="P1320" s="240"/>
      <c r="Q1320" s="240"/>
      <c r="R1320" s="240"/>
      <c r="S1320" s="240"/>
      <c r="T1320" s="240"/>
      <c r="U1320" s="240"/>
      <c r="V1320" s="240"/>
      <c r="W1320" s="240"/>
      <c r="X1320" s="240"/>
      <c r="Y1320" s="240"/>
      <c r="Z1320" s="240"/>
      <c r="AA1320" s="240"/>
      <c r="AB1320" s="240"/>
      <c r="AC1320" s="240"/>
      <c r="AD1320" s="240"/>
      <c r="AE1320" s="240"/>
      <c r="AF1320" s="240"/>
      <c r="AG1320" s="240"/>
      <c r="AH1320" s="240"/>
    </row>
    <row r="1321" spans="1:35">
      <c r="A1321" s="850" t="s">
        <v>1643</v>
      </c>
      <c r="B1321" s="850"/>
      <c r="C1321" s="850"/>
      <c r="D1321" s="850"/>
      <c r="E1321" s="850"/>
      <c r="F1321" s="850"/>
      <c r="G1321" s="850"/>
      <c r="H1321" s="850"/>
      <c r="I1321" s="850"/>
      <c r="J1321" s="850"/>
      <c r="K1321" s="850"/>
      <c r="L1321" s="850"/>
      <c r="M1321" s="850"/>
      <c r="N1321" s="850"/>
      <c r="O1321" s="850"/>
      <c r="P1321" s="850"/>
      <c r="Q1321" s="850"/>
      <c r="R1321" s="850"/>
      <c r="S1321" s="850"/>
      <c r="T1321" s="850"/>
      <c r="U1321" s="850"/>
      <c r="V1321" s="850"/>
      <c r="W1321" s="850"/>
      <c r="X1321" s="850"/>
      <c r="Y1321" s="850"/>
      <c r="Z1321" s="850"/>
      <c r="AA1321" s="850"/>
      <c r="AB1321" s="850"/>
      <c r="AC1321" s="850"/>
      <c r="AD1321" s="850"/>
      <c r="AE1321" s="850"/>
      <c r="AF1321" s="850"/>
      <c r="AG1321" s="850"/>
      <c r="AH1321" s="850"/>
    </row>
    <row r="1322" spans="1:35">
      <c r="A1322" s="850"/>
      <c r="B1322" s="850"/>
      <c r="C1322" s="850"/>
      <c r="D1322" s="850"/>
      <c r="E1322" s="850"/>
      <c r="F1322" s="850"/>
      <c r="G1322" s="850"/>
      <c r="H1322" s="850"/>
      <c r="I1322" s="850"/>
      <c r="J1322" s="850"/>
      <c r="K1322" s="850"/>
      <c r="L1322" s="850"/>
      <c r="M1322" s="850"/>
      <c r="N1322" s="850"/>
      <c r="O1322" s="850"/>
      <c r="P1322" s="850"/>
      <c r="Q1322" s="850"/>
      <c r="R1322" s="850"/>
      <c r="S1322" s="850"/>
      <c r="T1322" s="850"/>
      <c r="U1322" s="850"/>
      <c r="V1322" s="850"/>
      <c r="W1322" s="850"/>
      <c r="X1322" s="850"/>
      <c r="Y1322" s="850"/>
      <c r="Z1322" s="850"/>
      <c r="AA1322" s="850"/>
      <c r="AB1322" s="850"/>
      <c r="AC1322" s="850"/>
      <c r="AD1322" s="850"/>
      <c r="AE1322" s="850"/>
      <c r="AF1322" s="850"/>
      <c r="AG1322" s="850"/>
      <c r="AH1322" s="850"/>
    </row>
    <row r="1323" spans="1:35">
      <c r="A1323" s="240"/>
      <c r="B1323" s="240"/>
      <c r="C1323" s="240"/>
      <c r="D1323" s="240"/>
      <c r="E1323" s="240"/>
      <c r="F1323" s="240"/>
      <c r="G1323" s="240"/>
      <c r="H1323" s="240"/>
      <c r="I1323" s="240"/>
      <c r="J1323" s="240"/>
      <c r="K1323" s="240"/>
      <c r="L1323" s="240"/>
      <c r="M1323" s="240"/>
      <c r="N1323" s="240"/>
      <c r="O1323" s="240"/>
      <c r="P1323" s="240"/>
      <c r="Q1323" s="240"/>
      <c r="R1323" s="240"/>
      <c r="S1323" s="240"/>
      <c r="T1323" s="240"/>
      <c r="U1323" s="240"/>
      <c r="V1323" s="240"/>
      <c r="W1323" s="240"/>
      <c r="X1323" s="240"/>
      <c r="Y1323" s="240"/>
      <c r="Z1323" s="240"/>
      <c r="AA1323" s="240"/>
      <c r="AB1323" s="240"/>
      <c r="AC1323" s="240"/>
      <c r="AD1323" s="240"/>
      <c r="AE1323" s="240"/>
      <c r="AF1323" s="240"/>
      <c r="AG1323" s="240"/>
      <c r="AH1323" s="240"/>
    </row>
    <row r="1324" spans="1:35">
      <c r="A1324" s="240"/>
      <c r="B1324" s="240"/>
      <c r="C1324" s="240"/>
      <c r="D1324" s="240"/>
      <c r="E1324" s="240"/>
      <c r="F1324" s="240"/>
      <c r="G1324" s="240"/>
      <c r="H1324" s="240"/>
      <c r="I1324" s="240"/>
      <c r="J1324" s="240"/>
      <c r="K1324" s="240"/>
      <c r="L1324" s="240"/>
      <c r="M1324" s="240"/>
      <c r="N1324" s="240"/>
      <c r="O1324" s="240"/>
      <c r="P1324" s="240"/>
      <c r="Q1324" s="240"/>
      <c r="R1324" s="240"/>
      <c r="S1324" s="240"/>
      <c r="T1324" s="240"/>
      <c r="U1324" s="240"/>
      <c r="V1324" s="240"/>
      <c r="W1324" s="240"/>
      <c r="X1324" s="240"/>
      <c r="Y1324" s="240"/>
      <c r="Z1324" s="240"/>
      <c r="AA1324" s="240"/>
      <c r="AB1324" s="240"/>
      <c r="AC1324" s="240"/>
      <c r="AD1324" s="240"/>
      <c r="AE1324" s="240"/>
      <c r="AF1324" s="240"/>
      <c r="AG1324" s="240"/>
      <c r="AH1324" s="240"/>
    </row>
    <row r="1325" spans="1:35">
      <c r="A1325" s="241" t="s">
        <v>1199</v>
      </c>
      <c r="B1325" s="241"/>
      <c r="C1325" s="241"/>
      <c r="D1325" s="241" t="s">
        <v>1334</v>
      </c>
      <c r="E1325" s="241"/>
      <c r="F1325" s="241"/>
      <c r="G1325" s="241"/>
      <c r="H1325" s="241"/>
      <c r="I1325" s="241"/>
      <c r="J1325" s="241"/>
      <c r="K1325" s="241"/>
      <c r="L1325" s="241"/>
      <c r="M1325" s="241"/>
      <c r="N1325" s="241"/>
      <c r="O1325" s="241"/>
      <c r="P1325" s="241"/>
      <c r="Q1325" s="240"/>
      <c r="R1325" s="240"/>
      <c r="S1325" s="240"/>
      <c r="T1325" s="240"/>
      <c r="U1325" s="240"/>
      <c r="V1325" s="240"/>
      <c r="W1325" s="240"/>
      <c r="X1325" s="240"/>
      <c r="Y1325" s="240"/>
      <c r="Z1325" s="240"/>
      <c r="AA1325" s="240"/>
      <c r="AB1325" s="240"/>
      <c r="AC1325" s="240"/>
      <c r="AD1325" s="240"/>
      <c r="AE1325" s="240"/>
      <c r="AF1325" s="240"/>
      <c r="AG1325" s="240"/>
      <c r="AH1325" s="240"/>
    </row>
    <row r="1326" spans="1:35">
      <c r="A1326" s="240"/>
      <c r="B1326" s="240"/>
      <c r="C1326" s="240"/>
      <c r="D1326" s="240"/>
      <c r="E1326" s="240"/>
      <c r="F1326" s="240"/>
      <c r="G1326" s="240"/>
      <c r="H1326" s="240"/>
      <c r="I1326" s="240"/>
      <c r="J1326" s="240"/>
      <c r="K1326" s="240"/>
      <c r="L1326" s="240"/>
      <c r="M1326" s="240"/>
      <c r="N1326" s="240"/>
      <c r="O1326" s="240"/>
      <c r="P1326" s="240"/>
      <c r="Q1326" s="240"/>
      <c r="R1326" s="240"/>
      <c r="S1326" s="240"/>
      <c r="T1326" s="240"/>
      <c r="U1326" s="240"/>
      <c r="V1326" s="240"/>
      <c r="W1326" s="240"/>
      <c r="X1326" s="240"/>
      <c r="Y1326" s="240"/>
      <c r="Z1326" s="240"/>
      <c r="AA1326" s="240"/>
      <c r="AB1326" s="240"/>
      <c r="AC1326" s="240"/>
      <c r="AD1326" s="240"/>
      <c r="AE1326" s="240"/>
      <c r="AF1326" s="240"/>
      <c r="AG1326" s="240"/>
      <c r="AH1326" s="240"/>
    </row>
    <row r="1327" spans="1:35" s="340" customFormat="1">
      <c r="A1327" s="382" t="s">
        <v>1653</v>
      </c>
      <c r="B1327" s="330"/>
      <c r="C1327" s="330"/>
      <c r="D1327" s="330"/>
      <c r="E1327" s="330"/>
      <c r="F1327" s="330"/>
      <c r="G1327" s="330"/>
      <c r="H1327" s="330"/>
      <c r="I1327" s="330"/>
      <c r="J1327" s="330"/>
      <c r="K1327" s="330"/>
      <c r="L1327" s="330"/>
      <c r="M1327" s="330"/>
      <c r="N1327" s="330"/>
      <c r="O1327" s="330"/>
      <c r="P1327" s="330"/>
      <c r="Q1327" s="330"/>
      <c r="R1327" s="330"/>
      <c r="S1327" s="330"/>
      <c r="T1327" s="330"/>
      <c r="U1327" s="330"/>
      <c r="V1327" s="330"/>
      <c r="W1327" s="330"/>
      <c r="X1327" s="330"/>
      <c r="Y1327" s="330"/>
      <c r="Z1327" s="330"/>
      <c r="AA1327" s="330"/>
      <c r="AB1327" s="330"/>
      <c r="AC1327" s="330"/>
      <c r="AD1327" s="330"/>
      <c r="AE1327" s="330"/>
      <c r="AF1327" s="330"/>
      <c r="AG1327" s="330"/>
      <c r="AH1327" s="330"/>
      <c r="AI1327" s="348"/>
    </row>
    <row r="1328" spans="1:35">
      <c r="A1328" s="240"/>
      <c r="B1328" s="240"/>
      <c r="C1328" s="240"/>
      <c r="D1328" s="240"/>
      <c r="E1328" s="240"/>
      <c r="F1328" s="240"/>
      <c r="G1328" s="240"/>
      <c r="H1328" s="240"/>
      <c r="I1328" s="240"/>
      <c r="J1328" s="240"/>
      <c r="K1328" s="240"/>
      <c r="L1328" s="240"/>
      <c r="M1328" s="240"/>
      <c r="N1328" s="240"/>
      <c r="O1328" s="240"/>
      <c r="P1328" s="240"/>
      <c r="Q1328" s="240"/>
      <c r="R1328" s="240"/>
      <c r="S1328" s="240"/>
      <c r="T1328" s="240"/>
      <c r="U1328" s="240"/>
      <c r="V1328" s="240"/>
      <c r="W1328" s="240"/>
      <c r="X1328" s="240"/>
      <c r="Y1328" s="240"/>
      <c r="Z1328" s="240"/>
      <c r="AA1328" s="240"/>
      <c r="AB1328" s="240"/>
      <c r="AC1328" s="240"/>
      <c r="AD1328" s="240"/>
      <c r="AE1328" s="240"/>
      <c r="AF1328" s="240"/>
      <c r="AG1328" s="240"/>
      <c r="AH1328" s="240"/>
    </row>
    <row r="1329" spans="1:35" hidden="1">
      <c r="A1329" s="851" t="s">
        <v>1335</v>
      </c>
      <c r="B1329" s="852"/>
      <c r="C1329" s="852"/>
      <c r="D1329" s="857" t="s">
        <v>1336</v>
      </c>
      <c r="E1329" s="852"/>
      <c r="F1329" s="852"/>
      <c r="G1329" s="852"/>
      <c r="H1329" s="852"/>
      <c r="I1329" s="852"/>
      <c r="J1329" s="852"/>
      <c r="K1329" s="852"/>
      <c r="L1329" s="852"/>
      <c r="M1329" s="852"/>
      <c r="N1329" s="852"/>
      <c r="O1329" s="852"/>
      <c r="P1329" s="852"/>
      <c r="Q1329" s="852"/>
      <c r="R1329" s="852"/>
      <c r="S1329" s="852"/>
      <c r="T1329" s="852"/>
      <c r="U1329" s="852"/>
      <c r="V1329" s="852"/>
      <c r="W1329" s="858"/>
      <c r="X1329" s="863"/>
      <c r="Y1329" s="857" t="s">
        <v>519</v>
      </c>
      <c r="Z1329" s="852"/>
      <c r="AA1329" s="852"/>
      <c r="AB1329" s="852"/>
      <c r="AC1329" s="858"/>
      <c r="AD1329" s="852" t="s">
        <v>597</v>
      </c>
      <c r="AE1329" s="852"/>
      <c r="AF1329" s="852"/>
      <c r="AG1329" s="852"/>
      <c r="AH1329" s="866"/>
      <c r="AI1329" s="352" t="s">
        <v>1647</v>
      </c>
    </row>
    <row r="1330" spans="1:35" hidden="1">
      <c r="A1330" s="853"/>
      <c r="B1330" s="854"/>
      <c r="C1330" s="854"/>
      <c r="D1330" s="859"/>
      <c r="E1330" s="854"/>
      <c r="F1330" s="854"/>
      <c r="G1330" s="854"/>
      <c r="H1330" s="854"/>
      <c r="I1330" s="854"/>
      <c r="J1330" s="854"/>
      <c r="K1330" s="854"/>
      <c r="L1330" s="854"/>
      <c r="M1330" s="854"/>
      <c r="N1330" s="854"/>
      <c r="O1330" s="854"/>
      <c r="P1330" s="854"/>
      <c r="Q1330" s="854"/>
      <c r="R1330" s="854"/>
      <c r="S1330" s="854"/>
      <c r="T1330" s="854"/>
      <c r="U1330" s="854"/>
      <c r="V1330" s="854"/>
      <c r="W1330" s="860"/>
      <c r="X1330" s="864"/>
      <c r="Y1330" s="859"/>
      <c r="Z1330" s="854"/>
      <c r="AA1330" s="854"/>
      <c r="AB1330" s="854"/>
      <c r="AC1330" s="860"/>
      <c r="AD1330" s="854"/>
      <c r="AE1330" s="854"/>
      <c r="AF1330" s="854"/>
      <c r="AG1330" s="854"/>
      <c r="AH1330" s="867"/>
    </row>
    <row r="1331" spans="1:35" ht="15.75" hidden="1" thickBot="1">
      <c r="A1331" s="855"/>
      <c r="B1331" s="856"/>
      <c r="C1331" s="856"/>
      <c r="D1331" s="861"/>
      <c r="E1331" s="856"/>
      <c r="F1331" s="856"/>
      <c r="G1331" s="856"/>
      <c r="H1331" s="856"/>
      <c r="I1331" s="856"/>
      <c r="J1331" s="856"/>
      <c r="K1331" s="856"/>
      <c r="L1331" s="856"/>
      <c r="M1331" s="856"/>
      <c r="N1331" s="856"/>
      <c r="O1331" s="856"/>
      <c r="P1331" s="856"/>
      <c r="Q1331" s="856"/>
      <c r="R1331" s="856"/>
      <c r="S1331" s="856"/>
      <c r="T1331" s="856"/>
      <c r="U1331" s="856"/>
      <c r="V1331" s="856"/>
      <c r="W1331" s="862"/>
      <c r="X1331" s="865"/>
      <c r="Y1331" s="861"/>
      <c r="Z1331" s="856"/>
      <c r="AA1331" s="856"/>
      <c r="AB1331" s="856"/>
      <c r="AC1331" s="862"/>
      <c r="AD1331" s="856"/>
      <c r="AE1331" s="856"/>
      <c r="AF1331" s="856"/>
      <c r="AG1331" s="856"/>
      <c r="AH1331" s="868"/>
    </row>
    <row r="1332" spans="1:35" s="229" customFormat="1" ht="15.75" hidden="1" thickBot="1">
      <c r="A1332" s="733" t="s">
        <v>108</v>
      </c>
      <c r="B1332" s="734"/>
      <c r="C1332" s="734"/>
      <c r="D1332" s="772" t="s">
        <v>1337</v>
      </c>
      <c r="E1332" s="773"/>
      <c r="F1332" s="773"/>
      <c r="G1332" s="773"/>
      <c r="H1332" s="773"/>
      <c r="I1332" s="773"/>
      <c r="J1332" s="773"/>
      <c r="K1332" s="773"/>
      <c r="L1332" s="773"/>
      <c r="M1332" s="773"/>
      <c r="N1332" s="773"/>
      <c r="O1332" s="773"/>
      <c r="P1332" s="773"/>
      <c r="Q1332" s="773"/>
      <c r="R1332" s="773"/>
      <c r="S1332" s="773"/>
      <c r="T1332" s="773"/>
      <c r="U1332" s="773"/>
      <c r="V1332" s="773"/>
      <c r="W1332" s="774"/>
      <c r="X1332" s="370"/>
      <c r="Y1332" s="838"/>
      <c r="Z1332" s="839"/>
      <c r="AA1332" s="839"/>
      <c r="AB1332" s="839"/>
      <c r="AC1332" s="840"/>
      <c r="AD1332" s="841"/>
      <c r="AE1332" s="841"/>
      <c r="AF1332" s="841"/>
      <c r="AG1332" s="841"/>
      <c r="AH1332" s="842"/>
    </row>
    <row r="1333" spans="1:35" s="229" customFormat="1" ht="15.75" hidden="1" thickBot="1">
      <c r="A1333" s="639" t="s">
        <v>1338</v>
      </c>
      <c r="B1333" s="640"/>
      <c r="C1333" s="640"/>
      <c r="D1333" s="741" t="s">
        <v>1339</v>
      </c>
      <c r="E1333" s="795"/>
      <c r="F1333" s="795"/>
      <c r="G1333" s="795"/>
      <c r="H1333" s="795"/>
      <c r="I1333" s="795"/>
      <c r="J1333" s="795"/>
      <c r="K1333" s="795"/>
      <c r="L1333" s="795"/>
      <c r="M1333" s="795"/>
      <c r="N1333" s="795"/>
      <c r="O1333" s="795"/>
      <c r="P1333" s="795"/>
      <c r="Q1333" s="795"/>
      <c r="R1333" s="795"/>
      <c r="S1333" s="795"/>
      <c r="T1333" s="795"/>
      <c r="U1333" s="795"/>
      <c r="V1333" s="795"/>
      <c r="W1333" s="796"/>
      <c r="X1333" s="371" t="s">
        <v>1340</v>
      </c>
      <c r="Y1333" s="843"/>
      <c r="Z1333" s="844"/>
      <c r="AA1333" s="844"/>
      <c r="AB1333" s="844"/>
      <c r="AC1333" s="845"/>
      <c r="AD1333" s="844"/>
      <c r="AE1333" s="844"/>
      <c r="AF1333" s="844"/>
      <c r="AG1333" s="844"/>
      <c r="AH1333" s="846"/>
    </row>
    <row r="1334" spans="1:35" s="229" customFormat="1" ht="15.75" hidden="1" thickBot="1">
      <c r="A1334" s="639" t="s">
        <v>1341</v>
      </c>
      <c r="B1334" s="640"/>
      <c r="C1334" s="640"/>
      <c r="D1334" s="741" t="s">
        <v>1342</v>
      </c>
      <c r="E1334" s="795"/>
      <c r="F1334" s="795"/>
      <c r="G1334" s="795"/>
      <c r="H1334" s="795"/>
      <c r="I1334" s="795"/>
      <c r="J1334" s="795"/>
      <c r="K1334" s="795"/>
      <c r="L1334" s="795"/>
      <c r="M1334" s="795"/>
      <c r="N1334" s="795"/>
      <c r="O1334" s="795"/>
      <c r="P1334" s="795"/>
      <c r="Q1334" s="795"/>
      <c r="R1334" s="795"/>
      <c r="S1334" s="795"/>
      <c r="T1334" s="795"/>
      <c r="U1334" s="795"/>
      <c r="V1334" s="795"/>
      <c r="W1334" s="796"/>
      <c r="X1334" s="371" t="s">
        <v>1340</v>
      </c>
      <c r="Y1334" s="829">
        <f>SUM(Y1335:AC1350)</f>
        <v>0</v>
      </c>
      <c r="Z1334" s="830"/>
      <c r="AA1334" s="830"/>
      <c r="AB1334" s="830"/>
      <c r="AC1334" s="831"/>
      <c r="AD1334" s="830">
        <f>SUM(AD1335:AH1350)</f>
        <v>0</v>
      </c>
      <c r="AE1334" s="830"/>
      <c r="AF1334" s="830"/>
      <c r="AG1334" s="830"/>
      <c r="AH1334" s="832"/>
    </row>
    <row r="1335" spans="1:35" s="229" customFormat="1" hidden="1">
      <c r="A1335" s="717" t="s">
        <v>1343</v>
      </c>
      <c r="B1335" s="718"/>
      <c r="C1335" s="718"/>
      <c r="D1335" s="719" t="s">
        <v>1344</v>
      </c>
      <c r="E1335" s="801"/>
      <c r="F1335" s="801"/>
      <c r="G1335" s="801"/>
      <c r="H1335" s="801"/>
      <c r="I1335" s="801"/>
      <c r="J1335" s="801"/>
      <c r="K1335" s="801"/>
      <c r="L1335" s="801"/>
      <c r="M1335" s="801"/>
      <c r="N1335" s="801"/>
      <c r="O1335" s="801"/>
      <c r="P1335" s="801"/>
      <c r="Q1335" s="801"/>
      <c r="R1335" s="801"/>
      <c r="S1335" s="801"/>
      <c r="T1335" s="801"/>
      <c r="U1335" s="801"/>
      <c r="V1335" s="801"/>
      <c r="W1335" s="802"/>
      <c r="X1335" s="372" t="s">
        <v>148</v>
      </c>
      <c r="Y1335" s="833"/>
      <c r="Z1335" s="834"/>
      <c r="AA1335" s="834"/>
      <c r="AB1335" s="834"/>
      <c r="AC1335" s="835"/>
      <c r="AD1335" s="836"/>
      <c r="AE1335" s="836"/>
      <c r="AF1335" s="836"/>
      <c r="AG1335" s="836"/>
      <c r="AH1335" s="837"/>
    </row>
    <row r="1336" spans="1:35" hidden="1">
      <c r="A1336" s="698" t="s">
        <v>1345</v>
      </c>
      <c r="B1336" s="699"/>
      <c r="C1336" s="699"/>
      <c r="D1336" s="670" t="s">
        <v>1346</v>
      </c>
      <c r="E1336" s="753"/>
      <c r="F1336" s="753"/>
      <c r="G1336" s="753"/>
      <c r="H1336" s="753"/>
      <c r="I1336" s="753"/>
      <c r="J1336" s="753"/>
      <c r="K1336" s="753"/>
      <c r="L1336" s="753"/>
      <c r="M1336" s="753"/>
      <c r="N1336" s="753"/>
      <c r="O1336" s="753"/>
      <c r="P1336" s="753"/>
      <c r="Q1336" s="753"/>
      <c r="R1336" s="753"/>
      <c r="S1336" s="753"/>
      <c r="T1336" s="753"/>
      <c r="U1336" s="753"/>
      <c r="V1336" s="753"/>
      <c r="W1336" s="754"/>
      <c r="X1336" s="373" t="s">
        <v>148</v>
      </c>
      <c r="Y1336" s="826"/>
      <c r="Z1336" s="827"/>
      <c r="AA1336" s="827"/>
      <c r="AB1336" s="827"/>
      <c r="AC1336" s="828"/>
      <c r="AD1336" s="811"/>
      <c r="AE1336" s="811"/>
      <c r="AF1336" s="811"/>
      <c r="AG1336" s="811"/>
      <c r="AH1336" s="816"/>
    </row>
    <row r="1337" spans="1:35" hidden="1">
      <c r="A1337" s="698" t="s">
        <v>1347</v>
      </c>
      <c r="B1337" s="699"/>
      <c r="C1337" s="699"/>
      <c r="D1337" s="670" t="s">
        <v>1348</v>
      </c>
      <c r="E1337" s="753"/>
      <c r="F1337" s="753"/>
      <c r="G1337" s="753"/>
      <c r="H1337" s="753"/>
      <c r="I1337" s="753"/>
      <c r="J1337" s="753"/>
      <c r="K1337" s="753"/>
      <c r="L1337" s="753"/>
      <c r="M1337" s="753"/>
      <c r="N1337" s="753"/>
      <c r="O1337" s="753"/>
      <c r="P1337" s="753"/>
      <c r="Q1337" s="753"/>
      <c r="R1337" s="753"/>
      <c r="S1337" s="753"/>
      <c r="T1337" s="753"/>
      <c r="U1337" s="753"/>
      <c r="V1337" s="753"/>
      <c r="W1337" s="754"/>
      <c r="X1337" s="373" t="s">
        <v>1340</v>
      </c>
      <c r="Y1337" s="826"/>
      <c r="Z1337" s="827"/>
      <c r="AA1337" s="827"/>
      <c r="AB1337" s="827"/>
      <c r="AC1337" s="828"/>
      <c r="AD1337" s="811"/>
      <c r="AE1337" s="811"/>
      <c r="AF1337" s="811"/>
      <c r="AG1337" s="811"/>
      <c r="AH1337" s="816"/>
    </row>
    <row r="1338" spans="1:35" hidden="1">
      <c r="A1338" s="698" t="s">
        <v>1349</v>
      </c>
      <c r="B1338" s="699"/>
      <c r="C1338" s="699"/>
      <c r="D1338" s="670" t="s">
        <v>1350</v>
      </c>
      <c r="E1338" s="753"/>
      <c r="F1338" s="753"/>
      <c r="G1338" s="753"/>
      <c r="H1338" s="753"/>
      <c r="I1338" s="753"/>
      <c r="J1338" s="753"/>
      <c r="K1338" s="753"/>
      <c r="L1338" s="753"/>
      <c r="M1338" s="753"/>
      <c r="N1338" s="753"/>
      <c r="O1338" s="753"/>
      <c r="P1338" s="753"/>
      <c r="Q1338" s="753"/>
      <c r="R1338" s="753"/>
      <c r="S1338" s="753"/>
      <c r="T1338" s="753"/>
      <c r="U1338" s="753"/>
      <c r="V1338" s="753"/>
      <c r="W1338" s="754"/>
      <c r="X1338" s="373" t="s">
        <v>1340</v>
      </c>
      <c r="Y1338" s="826"/>
      <c r="Z1338" s="827"/>
      <c r="AA1338" s="827"/>
      <c r="AB1338" s="827"/>
      <c r="AC1338" s="828"/>
      <c r="AD1338" s="811"/>
      <c r="AE1338" s="811"/>
      <c r="AF1338" s="811"/>
      <c r="AG1338" s="811"/>
      <c r="AH1338" s="816"/>
    </row>
    <row r="1339" spans="1:35" hidden="1">
      <c r="A1339" s="698" t="s">
        <v>1351</v>
      </c>
      <c r="B1339" s="699"/>
      <c r="C1339" s="699"/>
      <c r="D1339" s="670" t="s">
        <v>1352</v>
      </c>
      <c r="E1339" s="753"/>
      <c r="F1339" s="753"/>
      <c r="G1339" s="753"/>
      <c r="H1339" s="753"/>
      <c r="I1339" s="753"/>
      <c r="J1339" s="753"/>
      <c r="K1339" s="753"/>
      <c r="L1339" s="753"/>
      <c r="M1339" s="753"/>
      <c r="N1339" s="753"/>
      <c r="O1339" s="753"/>
      <c r="P1339" s="753"/>
      <c r="Q1339" s="753"/>
      <c r="R1339" s="753"/>
      <c r="S1339" s="753"/>
      <c r="T1339" s="753"/>
      <c r="U1339" s="753"/>
      <c r="V1339" s="753"/>
      <c r="W1339" s="754"/>
      <c r="X1339" s="373" t="s">
        <v>1340</v>
      </c>
      <c r="Y1339" s="826"/>
      <c r="Z1339" s="827"/>
      <c r="AA1339" s="827"/>
      <c r="AB1339" s="827"/>
      <c r="AC1339" s="828"/>
      <c r="AD1339" s="811"/>
      <c r="AE1339" s="811"/>
      <c r="AF1339" s="811"/>
      <c r="AG1339" s="811"/>
      <c r="AH1339" s="816"/>
    </row>
    <row r="1340" spans="1:35" hidden="1">
      <c r="A1340" s="783" t="s">
        <v>1353</v>
      </c>
      <c r="B1340" s="784"/>
      <c r="C1340" s="784"/>
      <c r="D1340" s="652" t="s">
        <v>1354</v>
      </c>
      <c r="E1340" s="805"/>
      <c r="F1340" s="805"/>
      <c r="G1340" s="805"/>
      <c r="H1340" s="805"/>
      <c r="I1340" s="805"/>
      <c r="J1340" s="805"/>
      <c r="K1340" s="805"/>
      <c r="L1340" s="805"/>
      <c r="M1340" s="805"/>
      <c r="N1340" s="805"/>
      <c r="O1340" s="805"/>
      <c r="P1340" s="805"/>
      <c r="Q1340" s="805"/>
      <c r="R1340" s="805"/>
      <c r="S1340" s="805"/>
      <c r="T1340" s="805"/>
      <c r="U1340" s="805"/>
      <c r="V1340" s="805"/>
      <c r="W1340" s="806"/>
      <c r="X1340" s="374" t="s">
        <v>1340</v>
      </c>
      <c r="Y1340" s="810"/>
      <c r="Z1340" s="811"/>
      <c r="AA1340" s="811"/>
      <c r="AB1340" s="811"/>
      <c r="AC1340" s="812"/>
      <c r="AD1340" s="811"/>
      <c r="AE1340" s="811"/>
      <c r="AF1340" s="811"/>
      <c r="AG1340" s="811"/>
      <c r="AH1340" s="816"/>
    </row>
    <row r="1341" spans="1:35" hidden="1">
      <c r="A1341" s="698" t="s">
        <v>1355</v>
      </c>
      <c r="B1341" s="699"/>
      <c r="C1341" s="699"/>
      <c r="D1341" s="760" t="s">
        <v>1356</v>
      </c>
      <c r="E1341" s="824"/>
      <c r="F1341" s="824"/>
      <c r="G1341" s="824"/>
      <c r="H1341" s="824"/>
      <c r="I1341" s="824"/>
      <c r="J1341" s="824"/>
      <c r="K1341" s="824"/>
      <c r="L1341" s="824"/>
      <c r="M1341" s="824"/>
      <c r="N1341" s="824"/>
      <c r="O1341" s="824"/>
      <c r="P1341" s="824"/>
      <c r="Q1341" s="824"/>
      <c r="R1341" s="824"/>
      <c r="S1341" s="824"/>
      <c r="T1341" s="824"/>
      <c r="U1341" s="824"/>
      <c r="V1341" s="824"/>
      <c r="W1341" s="825"/>
      <c r="X1341" s="373" t="s">
        <v>1357</v>
      </c>
      <c r="Y1341" s="826"/>
      <c r="Z1341" s="827"/>
      <c r="AA1341" s="827"/>
      <c r="AB1341" s="827"/>
      <c r="AC1341" s="828"/>
      <c r="AD1341" s="811"/>
      <c r="AE1341" s="811"/>
      <c r="AF1341" s="811"/>
      <c r="AG1341" s="811"/>
      <c r="AH1341" s="816"/>
    </row>
    <row r="1342" spans="1:35" hidden="1">
      <c r="A1342" s="698" t="s">
        <v>1358</v>
      </c>
      <c r="B1342" s="699"/>
      <c r="C1342" s="699"/>
      <c r="D1342" s="760" t="s">
        <v>1359</v>
      </c>
      <c r="E1342" s="824"/>
      <c r="F1342" s="824"/>
      <c r="G1342" s="824"/>
      <c r="H1342" s="824"/>
      <c r="I1342" s="824"/>
      <c r="J1342" s="824"/>
      <c r="K1342" s="824"/>
      <c r="L1342" s="824"/>
      <c r="M1342" s="824"/>
      <c r="N1342" s="824"/>
      <c r="O1342" s="824"/>
      <c r="P1342" s="824"/>
      <c r="Q1342" s="824"/>
      <c r="R1342" s="824"/>
      <c r="S1342" s="824"/>
      <c r="T1342" s="824"/>
      <c r="U1342" s="824"/>
      <c r="V1342" s="824"/>
      <c r="W1342" s="825"/>
      <c r="X1342" s="373" t="s">
        <v>148</v>
      </c>
      <c r="Y1342" s="826"/>
      <c r="Z1342" s="827"/>
      <c r="AA1342" s="827"/>
      <c r="AB1342" s="827"/>
      <c r="AC1342" s="828"/>
      <c r="AD1342" s="811"/>
      <c r="AE1342" s="811"/>
      <c r="AF1342" s="811"/>
      <c r="AG1342" s="811"/>
      <c r="AH1342" s="816"/>
    </row>
    <row r="1343" spans="1:35" hidden="1">
      <c r="A1343" s="698" t="s">
        <v>1360</v>
      </c>
      <c r="B1343" s="699"/>
      <c r="C1343" s="699"/>
      <c r="D1343" s="760" t="s">
        <v>1361</v>
      </c>
      <c r="E1343" s="824"/>
      <c r="F1343" s="824"/>
      <c r="G1343" s="824"/>
      <c r="H1343" s="824"/>
      <c r="I1343" s="824"/>
      <c r="J1343" s="824"/>
      <c r="K1343" s="824"/>
      <c r="L1343" s="824"/>
      <c r="M1343" s="824"/>
      <c r="N1343" s="824"/>
      <c r="O1343" s="824"/>
      <c r="P1343" s="824"/>
      <c r="Q1343" s="824"/>
      <c r="R1343" s="824"/>
      <c r="S1343" s="824"/>
      <c r="T1343" s="824"/>
      <c r="U1343" s="824"/>
      <c r="V1343" s="824"/>
      <c r="W1343" s="825"/>
      <c r="X1343" s="373" t="s">
        <v>1357</v>
      </c>
      <c r="Y1343" s="826"/>
      <c r="Z1343" s="827"/>
      <c r="AA1343" s="827"/>
      <c r="AB1343" s="827"/>
      <c r="AC1343" s="828"/>
      <c r="AD1343" s="811"/>
      <c r="AE1343" s="811"/>
      <c r="AF1343" s="811"/>
      <c r="AG1343" s="811"/>
      <c r="AH1343" s="816"/>
    </row>
    <row r="1344" spans="1:35" hidden="1">
      <c r="A1344" s="783" t="s">
        <v>1362</v>
      </c>
      <c r="B1344" s="784"/>
      <c r="C1344" s="784"/>
      <c r="D1344" s="652" t="s">
        <v>1363</v>
      </c>
      <c r="E1344" s="805"/>
      <c r="F1344" s="805"/>
      <c r="G1344" s="805"/>
      <c r="H1344" s="805"/>
      <c r="I1344" s="805"/>
      <c r="J1344" s="805"/>
      <c r="K1344" s="805"/>
      <c r="L1344" s="805"/>
      <c r="M1344" s="805"/>
      <c r="N1344" s="805"/>
      <c r="O1344" s="805"/>
      <c r="P1344" s="805"/>
      <c r="Q1344" s="805"/>
      <c r="R1344" s="805"/>
      <c r="S1344" s="805"/>
      <c r="T1344" s="805"/>
      <c r="U1344" s="805"/>
      <c r="V1344" s="805"/>
      <c r="W1344" s="806"/>
      <c r="X1344" s="658" t="s">
        <v>1357</v>
      </c>
      <c r="Y1344" s="810"/>
      <c r="Z1344" s="811"/>
      <c r="AA1344" s="811"/>
      <c r="AB1344" s="811"/>
      <c r="AC1344" s="812"/>
      <c r="AD1344" s="811"/>
      <c r="AE1344" s="811"/>
      <c r="AF1344" s="811"/>
      <c r="AG1344" s="811"/>
      <c r="AH1344" s="816"/>
    </row>
    <row r="1345" spans="1:34" hidden="1">
      <c r="A1345" s="803"/>
      <c r="B1345" s="804"/>
      <c r="C1345" s="804"/>
      <c r="D1345" s="807"/>
      <c r="E1345" s="808"/>
      <c r="F1345" s="808"/>
      <c r="G1345" s="808"/>
      <c r="H1345" s="808"/>
      <c r="I1345" s="808"/>
      <c r="J1345" s="808"/>
      <c r="K1345" s="808"/>
      <c r="L1345" s="808"/>
      <c r="M1345" s="808"/>
      <c r="N1345" s="808"/>
      <c r="O1345" s="808"/>
      <c r="P1345" s="808"/>
      <c r="Q1345" s="808"/>
      <c r="R1345" s="808"/>
      <c r="S1345" s="808"/>
      <c r="T1345" s="808"/>
      <c r="U1345" s="808"/>
      <c r="V1345" s="808"/>
      <c r="W1345" s="809"/>
      <c r="X1345" s="659"/>
      <c r="Y1345" s="813"/>
      <c r="Z1345" s="814"/>
      <c r="AA1345" s="814"/>
      <c r="AB1345" s="814"/>
      <c r="AC1345" s="815"/>
      <c r="AD1345" s="814"/>
      <c r="AE1345" s="814"/>
      <c r="AF1345" s="814"/>
      <c r="AG1345" s="814"/>
      <c r="AH1345" s="817"/>
    </row>
    <row r="1346" spans="1:34" hidden="1">
      <c r="A1346" s="783" t="s">
        <v>1364</v>
      </c>
      <c r="B1346" s="784"/>
      <c r="C1346" s="784"/>
      <c r="D1346" s="652" t="s">
        <v>1365</v>
      </c>
      <c r="E1346" s="805"/>
      <c r="F1346" s="805"/>
      <c r="G1346" s="805"/>
      <c r="H1346" s="805"/>
      <c r="I1346" s="805"/>
      <c r="J1346" s="805"/>
      <c r="K1346" s="805"/>
      <c r="L1346" s="805"/>
      <c r="M1346" s="805"/>
      <c r="N1346" s="805"/>
      <c r="O1346" s="805"/>
      <c r="P1346" s="805"/>
      <c r="Q1346" s="805"/>
      <c r="R1346" s="805"/>
      <c r="S1346" s="805"/>
      <c r="T1346" s="805"/>
      <c r="U1346" s="805"/>
      <c r="V1346" s="805"/>
      <c r="W1346" s="806"/>
      <c r="X1346" s="658" t="s">
        <v>148</v>
      </c>
      <c r="Y1346" s="810"/>
      <c r="Z1346" s="811"/>
      <c r="AA1346" s="811"/>
      <c r="AB1346" s="811"/>
      <c r="AC1346" s="812"/>
      <c r="AD1346" s="811"/>
      <c r="AE1346" s="811"/>
      <c r="AF1346" s="811"/>
      <c r="AG1346" s="811"/>
      <c r="AH1346" s="816"/>
    </row>
    <row r="1347" spans="1:34" hidden="1">
      <c r="A1347" s="803"/>
      <c r="B1347" s="804"/>
      <c r="C1347" s="804"/>
      <c r="D1347" s="807"/>
      <c r="E1347" s="808"/>
      <c r="F1347" s="808"/>
      <c r="G1347" s="808"/>
      <c r="H1347" s="808"/>
      <c r="I1347" s="808"/>
      <c r="J1347" s="808"/>
      <c r="K1347" s="808"/>
      <c r="L1347" s="808"/>
      <c r="M1347" s="808"/>
      <c r="N1347" s="808"/>
      <c r="O1347" s="808"/>
      <c r="P1347" s="808"/>
      <c r="Q1347" s="808"/>
      <c r="R1347" s="808"/>
      <c r="S1347" s="808"/>
      <c r="T1347" s="808"/>
      <c r="U1347" s="808"/>
      <c r="V1347" s="808"/>
      <c r="W1347" s="809"/>
      <c r="X1347" s="659"/>
      <c r="Y1347" s="813"/>
      <c r="Z1347" s="814"/>
      <c r="AA1347" s="814"/>
      <c r="AB1347" s="814"/>
      <c r="AC1347" s="815"/>
      <c r="AD1347" s="814"/>
      <c r="AE1347" s="814"/>
      <c r="AF1347" s="814"/>
      <c r="AG1347" s="814"/>
      <c r="AH1347" s="817"/>
    </row>
    <row r="1348" spans="1:34" hidden="1">
      <c r="A1348" s="783" t="s">
        <v>1366</v>
      </c>
      <c r="B1348" s="784"/>
      <c r="C1348" s="784"/>
      <c r="D1348" s="652" t="s">
        <v>1367</v>
      </c>
      <c r="E1348" s="805"/>
      <c r="F1348" s="805"/>
      <c r="G1348" s="805"/>
      <c r="H1348" s="805"/>
      <c r="I1348" s="805"/>
      <c r="J1348" s="805"/>
      <c r="K1348" s="805"/>
      <c r="L1348" s="805"/>
      <c r="M1348" s="805"/>
      <c r="N1348" s="805"/>
      <c r="O1348" s="805"/>
      <c r="P1348" s="805"/>
      <c r="Q1348" s="805"/>
      <c r="R1348" s="805"/>
      <c r="S1348" s="805"/>
      <c r="T1348" s="805"/>
      <c r="U1348" s="805"/>
      <c r="V1348" s="805"/>
      <c r="W1348" s="806"/>
      <c r="X1348" s="658" t="s">
        <v>1340</v>
      </c>
      <c r="Y1348" s="810"/>
      <c r="Z1348" s="811"/>
      <c r="AA1348" s="811"/>
      <c r="AB1348" s="811"/>
      <c r="AC1348" s="812"/>
      <c r="AD1348" s="811"/>
      <c r="AE1348" s="811"/>
      <c r="AF1348" s="811"/>
      <c r="AG1348" s="811"/>
      <c r="AH1348" s="816"/>
    </row>
    <row r="1349" spans="1:34" hidden="1">
      <c r="A1349" s="803"/>
      <c r="B1349" s="804"/>
      <c r="C1349" s="804"/>
      <c r="D1349" s="807"/>
      <c r="E1349" s="808"/>
      <c r="F1349" s="808"/>
      <c r="G1349" s="808"/>
      <c r="H1349" s="808"/>
      <c r="I1349" s="808"/>
      <c r="J1349" s="808"/>
      <c r="K1349" s="808"/>
      <c r="L1349" s="808"/>
      <c r="M1349" s="808"/>
      <c r="N1349" s="808"/>
      <c r="O1349" s="808"/>
      <c r="P1349" s="808"/>
      <c r="Q1349" s="808"/>
      <c r="R1349" s="808"/>
      <c r="S1349" s="808"/>
      <c r="T1349" s="808"/>
      <c r="U1349" s="808"/>
      <c r="V1349" s="808"/>
      <c r="W1349" s="809"/>
      <c r="X1349" s="659"/>
      <c r="Y1349" s="813"/>
      <c r="Z1349" s="814"/>
      <c r="AA1349" s="814"/>
      <c r="AB1349" s="814"/>
      <c r="AC1349" s="815"/>
      <c r="AD1349" s="814"/>
      <c r="AE1349" s="814"/>
      <c r="AF1349" s="814"/>
      <c r="AG1349" s="814"/>
      <c r="AH1349" s="817"/>
    </row>
    <row r="1350" spans="1:34" s="229" customFormat="1" ht="15.75" hidden="1" thickBot="1">
      <c r="A1350" s="725" t="s">
        <v>1368</v>
      </c>
      <c r="B1350" s="726"/>
      <c r="C1350" s="726"/>
      <c r="D1350" s="630" t="s">
        <v>1369</v>
      </c>
      <c r="E1350" s="818"/>
      <c r="F1350" s="818"/>
      <c r="G1350" s="818"/>
      <c r="H1350" s="818"/>
      <c r="I1350" s="818"/>
      <c r="J1350" s="818"/>
      <c r="K1350" s="818"/>
      <c r="L1350" s="818"/>
      <c r="M1350" s="818"/>
      <c r="N1350" s="818"/>
      <c r="O1350" s="818"/>
      <c r="P1350" s="818"/>
      <c r="Q1350" s="818"/>
      <c r="R1350" s="818"/>
      <c r="S1350" s="818"/>
      <c r="T1350" s="818"/>
      <c r="U1350" s="818"/>
      <c r="V1350" s="818"/>
      <c r="W1350" s="819"/>
      <c r="X1350" s="375" t="s">
        <v>1340</v>
      </c>
      <c r="Y1350" s="820"/>
      <c r="Z1350" s="821"/>
      <c r="AA1350" s="821"/>
      <c r="AB1350" s="821"/>
      <c r="AC1350" s="822"/>
      <c r="AD1350" s="821"/>
      <c r="AE1350" s="821"/>
      <c r="AF1350" s="821"/>
      <c r="AG1350" s="821"/>
      <c r="AH1350" s="823"/>
    </row>
    <row r="1351" spans="1:34" s="229" customFormat="1" ht="15.75" hidden="1" thickBot="1">
      <c r="A1351" s="639" t="s">
        <v>1370</v>
      </c>
      <c r="B1351" s="640"/>
      <c r="C1351" s="640"/>
      <c r="D1351" s="741" t="s">
        <v>1371</v>
      </c>
      <c r="E1351" s="795"/>
      <c r="F1351" s="795"/>
      <c r="G1351" s="795"/>
      <c r="H1351" s="795"/>
      <c r="I1351" s="795"/>
      <c r="J1351" s="795"/>
      <c r="K1351" s="795"/>
      <c r="L1351" s="795"/>
      <c r="M1351" s="795"/>
      <c r="N1351" s="795"/>
      <c r="O1351" s="795"/>
      <c r="P1351" s="795"/>
      <c r="Q1351" s="795"/>
      <c r="R1351" s="795"/>
      <c r="S1351" s="795"/>
      <c r="T1351" s="795"/>
      <c r="U1351" s="795"/>
      <c r="V1351" s="795"/>
      <c r="W1351" s="796"/>
      <c r="X1351" s="371" t="s">
        <v>1340</v>
      </c>
      <c r="Y1351" s="797">
        <f>SUM(Y1352:AC1356)</f>
        <v>0</v>
      </c>
      <c r="Z1351" s="798"/>
      <c r="AA1351" s="798"/>
      <c r="AB1351" s="798"/>
      <c r="AC1351" s="799"/>
      <c r="AD1351" s="798">
        <f>SUM(AD1352:AH1356)</f>
        <v>0</v>
      </c>
      <c r="AE1351" s="798"/>
      <c r="AF1351" s="798"/>
      <c r="AG1351" s="798"/>
      <c r="AH1351" s="800"/>
    </row>
    <row r="1352" spans="1:34" s="229" customFormat="1" hidden="1">
      <c r="A1352" s="717" t="s">
        <v>1372</v>
      </c>
      <c r="B1352" s="718"/>
      <c r="C1352" s="718"/>
      <c r="D1352" s="719" t="s">
        <v>1373</v>
      </c>
      <c r="E1352" s="801"/>
      <c r="F1352" s="801"/>
      <c r="G1352" s="801"/>
      <c r="H1352" s="801"/>
      <c r="I1352" s="801"/>
      <c r="J1352" s="801"/>
      <c r="K1352" s="801"/>
      <c r="L1352" s="801"/>
      <c r="M1352" s="801"/>
      <c r="N1352" s="801"/>
      <c r="O1352" s="801"/>
      <c r="P1352" s="801"/>
      <c r="Q1352" s="801"/>
      <c r="R1352" s="801"/>
      <c r="S1352" s="801"/>
      <c r="T1352" s="801"/>
      <c r="U1352" s="801"/>
      <c r="V1352" s="801"/>
      <c r="W1352" s="802"/>
      <c r="X1352" s="372" t="s">
        <v>1374</v>
      </c>
      <c r="Y1352" s="775"/>
      <c r="Z1352" s="776"/>
      <c r="AA1352" s="776"/>
      <c r="AB1352" s="776"/>
      <c r="AC1352" s="777"/>
      <c r="AD1352" s="776"/>
      <c r="AE1352" s="776"/>
      <c r="AF1352" s="776"/>
      <c r="AG1352" s="776"/>
      <c r="AH1352" s="778"/>
    </row>
    <row r="1353" spans="1:34" s="229" customFormat="1" hidden="1">
      <c r="A1353" s="698" t="s">
        <v>1375</v>
      </c>
      <c r="B1353" s="699"/>
      <c r="C1353" s="699"/>
      <c r="D1353" s="670" t="s">
        <v>1376</v>
      </c>
      <c r="E1353" s="671"/>
      <c r="F1353" s="671"/>
      <c r="G1353" s="671"/>
      <c r="H1353" s="671"/>
      <c r="I1353" s="671"/>
      <c r="J1353" s="671"/>
      <c r="K1353" s="671"/>
      <c r="L1353" s="671"/>
      <c r="M1353" s="671"/>
      <c r="N1353" s="671"/>
      <c r="O1353" s="671"/>
      <c r="P1353" s="671"/>
      <c r="Q1353" s="671"/>
      <c r="R1353" s="671"/>
      <c r="S1353" s="671"/>
      <c r="T1353" s="671"/>
      <c r="U1353" s="671"/>
      <c r="V1353" s="671"/>
      <c r="W1353" s="672"/>
      <c r="X1353" s="373" t="s">
        <v>1340</v>
      </c>
      <c r="Y1353" s="791"/>
      <c r="Z1353" s="792"/>
      <c r="AA1353" s="792"/>
      <c r="AB1353" s="792"/>
      <c r="AC1353" s="793"/>
      <c r="AD1353" s="792"/>
      <c r="AE1353" s="792"/>
      <c r="AF1353" s="792"/>
      <c r="AG1353" s="792"/>
      <c r="AH1353" s="794"/>
    </row>
    <row r="1354" spans="1:34" s="229" customFormat="1" hidden="1">
      <c r="A1354" s="698" t="s">
        <v>1377</v>
      </c>
      <c r="B1354" s="699"/>
      <c r="C1354" s="699"/>
      <c r="D1354" s="670" t="s">
        <v>1378</v>
      </c>
      <c r="E1354" s="671"/>
      <c r="F1354" s="671"/>
      <c r="G1354" s="671"/>
      <c r="H1354" s="671"/>
      <c r="I1354" s="671"/>
      <c r="J1354" s="671"/>
      <c r="K1354" s="671"/>
      <c r="L1354" s="671"/>
      <c r="M1354" s="671"/>
      <c r="N1354" s="671"/>
      <c r="O1354" s="671"/>
      <c r="P1354" s="671"/>
      <c r="Q1354" s="671"/>
      <c r="R1354" s="671"/>
      <c r="S1354" s="671"/>
      <c r="T1354" s="671"/>
      <c r="U1354" s="671"/>
      <c r="V1354" s="671"/>
      <c r="W1354" s="672"/>
      <c r="X1354" s="373" t="s">
        <v>1340</v>
      </c>
      <c r="Y1354" s="779"/>
      <c r="Z1354" s="780"/>
      <c r="AA1354" s="780"/>
      <c r="AB1354" s="780"/>
      <c r="AC1354" s="781"/>
      <c r="AD1354" s="780"/>
      <c r="AE1354" s="780"/>
      <c r="AF1354" s="780"/>
      <c r="AG1354" s="780"/>
      <c r="AH1354" s="782"/>
    </row>
    <row r="1355" spans="1:34" s="229" customFormat="1" hidden="1">
      <c r="A1355" s="783" t="s">
        <v>1379</v>
      </c>
      <c r="B1355" s="784"/>
      <c r="C1355" s="784"/>
      <c r="D1355" s="652" t="s">
        <v>1380</v>
      </c>
      <c r="E1355" s="653"/>
      <c r="F1355" s="653"/>
      <c r="G1355" s="653"/>
      <c r="H1355" s="653"/>
      <c r="I1355" s="653"/>
      <c r="J1355" s="653"/>
      <c r="K1355" s="653"/>
      <c r="L1355" s="653"/>
      <c r="M1355" s="653"/>
      <c r="N1355" s="653"/>
      <c r="O1355" s="653"/>
      <c r="P1355" s="653"/>
      <c r="Q1355" s="653"/>
      <c r="R1355" s="653"/>
      <c r="S1355" s="653"/>
      <c r="T1355" s="653"/>
      <c r="U1355" s="653"/>
      <c r="V1355" s="653"/>
      <c r="W1355" s="654"/>
      <c r="X1355" s="658" t="s">
        <v>1340</v>
      </c>
      <c r="Y1355" s="704"/>
      <c r="Z1355" s="705"/>
      <c r="AA1355" s="705"/>
      <c r="AB1355" s="705"/>
      <c r="AC1355" s="706"/>
      <c r="AD1355" s="705"/>
      <c r="AE1355" s="705"/>
      <c r="AF1355" s="705"/>
      <c r="AG1355" s="705"/>
      <c r="AH1355" s="710"/>
    </row>
    <row r="1356" spans="1:34" s="229" customFormat="1" ht="15.75" hidden="1" thickBot="1">
      <c r="A1356" s="785"/>
      <c r="B1356" s="786"/>
      <c r="C1356" s="786"/>
      <c r="D1356" s="714"/>
      <c r="E1356" s="715"/>
      <c r="F1356" s="715"/>
      <c r="G1356" s="715"/>
      <c r="H1356" s="715"/>
      <c r="I1356" s="715"/>
      <c r="J1356" s="715"/>
      <c r="K1356" s="715"/>
      <c r="L1356" s="715"/>
      <c r="M1356" s="715"/>
      <c r="N1356" s="715"/>
      <c r="O1356" s="715"/>
      <c r="P1356" s="715"/>
      <c r="Q1356" s="715"/>
      <c r="R1356" s="715"/>
      <c r="S1356" s="715"/>
      <c r="T1356" s="715"/>
      <c r="U1356" s="715"/>
      <c r="V1356" s="715"/>
      <c r="W1356" s="716"/>
      <c r="X1356" s="579"/>
      <c r="Y1356" s="604"/>
      <c r="Z1356" s="605"/>
      <c r="AA1356" s="605"/>
      <c r="AB1356" s="605"/>
      <c r="AC1356" s="606"/>
      <c r="AD1356" s="605"/>
      <c r="AE1356" s="605"/>
      <c r="AF1356" s="605"/>
      <c r="AG1356" s="605"/>
      <c r="AH1356" s="609"/>
    </row>
    <row r="1357" spans="1:34" s="229" customFormat="1" hidden="1">
      <c r="A1357" s="787" t="s">
        <v>1381</v>
      </c>
      <c r="B1357" s="788"/>
      <c r="C1357" s="788"/>
      <c r="D1357" s="572" t="s">
        <v>1382</v>
      </c>
      <c r="E1357" s="712"/>
      <c r="F1357" s="712"/>
      <c r="G1357" s="712"/>
      <c r="H1357" s="712"/>
      <c r="I1357" s="712"/>
      <c r="J1357" s="712"/>
      <c r="K1357" s="712"/>
      <c r="L1357" s="712"/>
      <c r="M1357" s="712"/>
      <c r="N1357" s="712"/>
      <c r="O1357" s="712"/>
      <c r="P1357" s="712"/>
      <c r="Q1357" s="712"/>
      <c r="R1357" s="712"/>
      <c r="S1357" s="712"/>
      <c r="T1357" s="712"/>
      <c r="U1357" s="712"/>
      <c r="V1357" s="712"/>
      <c r="W1357" s="713"/>
      <c r="X1357" s="578"/>
      <c r="Y1357" s="764">
        <f>Y1333+Y1334+Y1351</f>
        <v>0</v>
      </c>
      <c r="Z1357" s="765"/>
      <c r="AA1357" s="765"/>
      <c r="AB1357" s="765"/>
      <c r="AC1357" s="766"/>
      <c r="AD1357" s="765">
        <f>AD1333+AD1334+AD1351</f>
        <v>0</v>
      </c>
      <c r="AE1357" s="765"/>
      <c r="AF1357" s="765"/>
      <c r="AG1357" s="765"/>
      <c r="AH1357" s="770"/>
    </row>
    <row r="1358" spans="1:34" s="229" customFormat="1" ht="15.75" hidden="1" thickBot="1">
      <c r="A1358" s="789"/>
      <c r="B1358" s="790"/>
      <c r="C1358" s="790"/>
      <c r="D1358" s="714"/>
      <c r="E1358" s="715"/>
      <c r="F1358" s="715"/>
      <c r="G1358" s="715"/>
      <c r="H1358" s="715"/>
      <c r="I1358" s="715"/>
      <c r="J1358" s="715"/>
      <c r="K1358" s="715"/>
      <c r="L1358" s="715"/>
      <c r="M1358" s="715"/>
      <c r="N1358" s="715"/>
      <c r="O1358" s="715"/>
      <c r="P1358" s="715"/>
      <c r="Q1358" s="715"/>
      <c r="R1358" s="715"/>
      <c r="S1358" s="715"/>
      <c r="T1358" s="715"/>
      <c r="U1358" s="715"/>
      <c r="V1358" s="715"/>
      <c r="W1358" s="716"/>
      <c r="X1358" s="579"/>
      <c r="Y1358" s="767"/>
      <c r="Z1358" s="768"/>
      <c r="AA1358" s="768"/>
      <c r="AB1358" s="768"/>
      <c r="AC1358" s="769"/>
      <c r="AD1358" s="768" t="e">
        <f>AD1333+#REF!+AD1334+AD1351</f>
        <v>#REF!</v>
      </c>
      <c r="AE1358" s="768"/>
      <c r="AF1358" s="768"/>
      <c r="AG1358" s="768"/>
      <c r="AH1358" s="771"/>
    </row>
    <row r="1359" spans="1:34" hidden="1">
      <c r="A1359" s="755" t="s">
        <v>1383</v>
      </c>
      <c r="B1359" s="756"/>
      <c r="C1359" s="756"/>
      <c r="D1359" s="719" t="s">
        <v>1384</v>
      </c>
      <c r="E1359" s="720"/>
      <c r="F1359" s="720"/>
      <c r="G1359" s="720"/>
      <c r="H1359" s="720"/>
      <c r="I1359" s="720"/>
      <c r="J1359" s="720"/>
      <c r="K1359" s="720"/>
      <c r="L1359" s="720"/>
      <c r="M1359" s="720"/>
      <c r="N1359" s="720"/>
      <c r="O1359" s="720"/>
      <c r="P1359" s="720"/>
      <c r="Q1359" s="720"/>
      <c r="R1359" s="720"/>
      <c r="S1359" s="720"/>
      <c r="T1359" s="720"/>
      <c r="U1359" s="720"/>
      <c r="V1359" s="720"/>
      <c r="W1359" s="721"/>
      <c r="X1359" s="372" t="s">
        <v>148</v>
      </c>
      <c r="Y1359" s="775"/>
      <c r="Z1359" s="776"/>
      <c r="AA1359" s="776"/>
      <c r="AB1359" s="776"/>
      <c r="AC1359" s="777"/>
      <c r="AD1359" s="776"/>
      <c r="AE1359" s="776"/>
      <c r="AF1359" s="776"/>
      <c r="AG1359" s="776"/>
      <c r="AH1359" s="778"/>
    </row>
    <row r="1360" spans="1:34" s="229" customFormat="1" hidden="1">
      <c r="A1360" s="668" t="s">
        <v>1385</v>
      </c>
      <c r="B1360" s="669"/>
      <c r="C1360" s="669"/>
      <c r="D1360" s="670" t="s">
        <v>1386</v>
      </c>
      <c r="E1360" s="671"/>
      <c r="F1360" s="671"/>
      <c r="G1360" s="671"/>
      <c r="H1360" s="671"/>
      <c r="I1360" s="671"/>
      <c r="J1360" s="671"/>
      <c r="K1360" s="671"/>
      <c r="L1360" s="671"/>
      <c r="M1360" s="671"/>
      <c r="N1360" s="671"/>
      <c r="O1360" s="671"/>
      <c r="P1360" s="671"/>
      <c r="Q1360" s="671"/>
      <c r="R1360" s="671"/>
      <c r="S1360" s="671"/>
      <c r="T1360" s="671"/>
      <c r="U1360" s="671"/>
      <c r="V1360" s="671"/>
      <c r="W1360" s="672"/>
      <c r="X1360" s="373" t="s">
        <v>1357</v>
      </c>
      <c r="Y1360" s="779"/>
      <c r="Z1360" s="780"/>
      <c r="AA1360" s="780"/>
      <c r="AB1360" s="780"/>
      <c r="AC1360" s="781"/>
      <c r="AD1360" s="780"/>
      <c r="AE1360" s="780"/>
      <c r="AF1360" s="780"/>
      <c r="AG1360" s="780"/>
      <c r="AH1360" s="782"/>
    </row>
    <row r="1361" spans="1:36" s="229" customFormat="1" hidden="1">
      <c r="A1361" s="747" t="s">
        <v>1387</v>
      </c>
      <c r="B1361" s="748"/>
      <c r="C1361" s="748"/>
      <c r="D1361" s="652" t="s">
        <v>1388</v>
      </c>
      <c r="E1361" s="653"/>
      <c r="F1361" s="653"/>
      <c r="G1361" s="653"/>
      <c r="H1361" s="653"/>
      <c r="I1361" s="653"/>
      <c r="J1361" s="653"/>
      <c r="K1361" s="653"/>
      <c r="L1361" s="653"/>
      <c r="M1361" s="653"/>
      <c r="N1361" s="653"/>
      <c r="O1361" s="653"/>
      <c r="P1361" s="653"/>
      <c r="Q1361" s="653"/>
      <c r="R1361" s="653"/>
      <c r="S1361" s="653"/>
      <c r="T1361" s="653"/>
      <c r="U1361" s="653"/>
      <c r="V1361" s="653"/>
      <c r="W1361" s="654"/>
      <c r="X1361" s="658" t="s">
        <v>148</v>
      </c>
      <c r="Y1361" s="704"/>
      <c r="Z1361" s="705"/>
      <c r="AA1361" s="705"/>
      <c r="AB1361" s="705"/>
      <c r="AC1361" s="706"/>
      <c r="AD1361" s="705"/>
      <c r="AE1361" s="705"/>
      <c r="AF1361" s="705"/>
      <c r="AG1361" s="705"/>
      <c r="AH1361" s="710"/>
    </row>
    <row r="1362" spans="1:36" s="229" customFormat="1" hidden="1">
      <c r="A1362" s="751"/>
      <c r="B1362" s="752"/>
      <c r="C1362" s="752"/>
      <c r="D1362" s="655"/>
      <c r="E1362" s="656"/>
      <c r="F1362" s="656"/>
      <c r="G1362" s="656"/>
      <c r="H1362" s="656"/>
      <c r="I1362" s="656"/>
      <c r="J1362" s="656"/>
      <c r="K1362" s="656"/>
      <c r="L1362" s="656"/>
      <c r="M1362" s="656"/>
      <c r="N1362" s="656"/>
      <c r="O1362" s="656"/>
      <c r="P1362" s="656"/>
      <c r="Q1362" s="656"/>
      <c r="R1362" s="656"/>
      <c r="S1362" s="656"/>
      <c r="T1362" s="656"/>
      <c r="U1362" s="656"/>
      <c r="V1362" s="656"/>
      <c r="W1362" s="657"/>
      <c r="X1362" s="659"/>
      <c r="Y1362" s="707"/>
      <c r="Z1362" s="708"/>
      <c r="AA1362" s="708"/>
      <c r="AB1362" s="708"/>
      <c r="AC1362" s="709"/>
      <c r="AD1362" s="708"/>
      <c r="AE1362" s="708"/>
      <c r="AF1362" s="708"/>
      <c r="AG1362" s="708"/>
      <c r="AH1362" s="711"/>
    </row>
    <row r="1363" spans="1:36" s="229" customFormat="1" hidden="1">
      <c r="A1363" s="648" t="s">
        <v>1389</v>
      </c>
      <c r="B1363" s="649"/>
      <c r="C1363" s="649"/>
      <c r="D1363" s="652" t="s">
        <v>1390</v>
      </c>
      <c r="E1363" s="653"/>
      <c r="F1363" s="653"/>
      <c r="G1363" s="653"/>
      <c r="H1363" s="653"/>
      <c r="I1363" s="653"/>
      <c r="J1363" s="653"/>
      <c r="K1363" s="653"/>
      <c r="L1363" s="653"/>
      <c r="M1363" s="653"/>
      <c r="N1363" s="653"/>
      <c r="O1363" s="653"/>
      <c r="P1363" s="653"/>
      <c r="Q1363" s="653"/>
      <c r="R1363" s="653"/>
      <c r="S1363" s="653"/>
      <c r="T1363" s="653"/>
      <c r="U1363" s="653"/>
      <c r="V1363" s="653"/>
      <c r="W1363" s="654"/>
      <c r="X1363" s="658" t="s">
        <v>1357</v>
      </c>
      <c r="Y1363" s="704"/>
      <c r="Z1363" s="705"/>
      <c r="AA1363" s="705"/>
      <c r="AB1363" s="705"/>
      <c r="AC1363" s="706"/>
      <c r="AD1363" s="705"/>
      <c r="AE1363" s="705"/>
      <c r="AF1363" s="705"/>
      <c r="AG1363" s="705"/>
      <c r="AH1363" s="710"/>
    </row>
    <row r="1364" spans="1:36" s="229" customFormat="1" ht="15.75" hidden="1" thickBot="1">
      <c r="A1364" s="570"/>
      <c r="B1364" s="571"/>
      <c r="C1364" s="571"/>
      <c r="D1364" s="714"/>
      <c r="E1364" s="715"/>
      <c r="F1364" s="715"/>
      <c r="G1364" s="715"/>
      <c r="H1364" s="715"/>
      <c r="I1364" s="715"/>
      <c r="J1364" s="715"/>
      <c r="K1364" s="715"/>
      <c r="L1364" s="715"/>
      <c r="M1364" s="715"/>
      <c r="N1364" s="715"/>
      <c r="O1364" s="715"/>
      <c r="P1364" s="715"/>
      <c r="Q1364" s="715"/>
      <c r="R1364" s="715"/>
      <c r="S1364" s="715"/>
      <c r="T1364" s="715"/>
      <c r="U1364" s="715"/>
      <c r="V1364" s="715"/>
      <c r="W1364" s="716"/>
      <c r="X1364" s="579"/>
      <c r="Y1364" s="604"/>
      <c r="Z1364" s="605"/>
      <c r="AA1364" s="605"/>
      <c r="AB1364" s="605"/>
      <c r="AC1364" s="606"/>
      <c r="AD1364" s="605"/>
      <c r="AE1364" s="605"/>
      <c r="AF1364" s="605"/>
      <c r="AG1364" s="605"/>
      <c r="AH1364" s="609"/>
    </row>
    <row r="1365" spans="1:36" s="229" customFormat="1" hidden="1">
      <c r="A1365" s="568" t="s">
        <v>1391</v>
      </c>
      <c r="B1365" s="569"/>
      <c r="C1365" s="569"/>
      <c r="D1365" s="572" t="s">
        <v>1392</v>
      </c>
      <c r="E1365" s="573"/>
      <c r="F1365" s="573"/>
      <c r="G1365" s="573"/>
      <c r="H1365" s="573"/>
      <c r="I1365" s="573"/>
      <c r="J1365" s="573"/>
      <c r="K1365" s="573"/>
      <c r="L1365" s="573"/>
      <c r="M1365" s="573"/>
      <c r="N1365" s="573"/>
      <c r="O1365" s="573"/>
      <c r="P1365" s="573"/>
      <c r="Q1365" s="573"/>
      <c r="R1365" s="573"/>
      <c r="S1365" s="573"/>
      <c r="T1365" s="573"/>
      <c r="U1365" s="573"/>
      <c r="V1365" s="573"/>
      <c r="W1365" s="574"/>
      <c r="X1365" s="578"/>
      <c r="Y1365" s="764">
        <f>SUM(Y1357+Y1359+Y1360+Y1361+Y1363)</f>
        <v>0</v>
      </c>
      <c r="Z1365" s="765"/>
      <c r="AA1365" s="765"/>
      <c r="AB1365" s="765"/>
      <c r="AC1365" s="766"/>
      <c r="AD1365" s="765">
        <f>SUM(AD1357+AD1359+AD1360+AD1361+AD1363)</f>
        <v>0</v>
      </c>
      <c r="AE1365" s="765"/>
      <c r="AF1365" s="765"/>
      <c r="AG1365" s="765"/>
      <c r="AH1365" s="770"/>
    </row>
    <row r="1366" spans="1:36" s="229" customFormat="1" ht="15.75" hidden="1" thickBot="1">
      <c r="A1366" s="570"/>
      <c r="B1366" s="571"/>
      <c r="C1366" s="571"/>
      <c r="D1366" s="575"/>
      <c r="E1366" s="576"/>
      <c r="F1366" s="576"/>
      <c r="G1366" s="576"/>
      <c r="H1366" s="576"/>
      <c r="I1366" s="576"/>
      <c r="J1366" s="576"/>
      <c r="K1366" s="576"/>
      <c r="L1366" s="576"/>
      <c r="M1366" s="576"/>
      <c r="N1366" s="576"/>
      <c r="O1366" s="576"/>
      <c r="P1366" s="576"/>
      <c r="Q1366" s="576"/>
      <c r="R1366" s="576"/>
      <c r="S1366" s="576"/>
      <c r="T1366" s="576"/>
      <c r="U1366" s="576"/>
      <c r="V1366" s="576"/>
      <c r="W1366" s="577"/>
      <c r="X1366" s="579"/>
      <c r="Y1366" s="767"/>
      <c r="Z1366" s="768"/>
      <c r="AA1366" s="768"/>
      <c r="AB1366" s="768"/>
      <c r="AC1366" s="769"/>
      <c r="AD1366" s="768" t="e">
        <f>SUM(AD1358+AD1359+AD1360+AD1362+AD1364)</f>
        <v>#REF!</v>
      </c>
      <c r="AE1366" s="768"/>
      <c r="AF1366" s="768"/>
      <c r="AG1366" s="768"/>
      <c r="AH1366" s="771"/>
    </row>
    <row r="1367" spans="1:36" s="229" customFormat="1" hidden="1">
      <c r="A1367" s="568" t="s">
        <v>1393</v>
      </c>
      <c r="B1367" s="569"/>
      <c r="C1367" s="569"/>
      <c r="D1367" s="572" t="s">
        <v>1394</v>
      </c>
      <c r="E1367" s="712"/>
      <c r="F1367" s="712"/>
      <c r="G1367" s="712"/>
      <c r="H1367" s="712"/>
      <c r="I1367" s="712"/>
      <c r="J1367" s="712"/>
      <c r="K1367" s="712"/>
      <c r="L1367" s="712"/>
      <c r="M1367" s="712"/>
      <c r="N1367" s="712"/>
      <c r="O1367" s="712"/>
      <c r="P1367" s="712"/>
      <c r="Q1367" s="712"/>
      <c r="R1367" s="712"/>
      <c r="S1367" s="712"/>
      <c r="T1367" s="712"/>
      <c r="U1367" s="712"/>
      <c r="V1367" s="712"/>
      <c r="W1367" s="713"/>
      <c r="X1367" s="578" t="s">
        <v>1340</v>
      </c>
      <c r="Y1367" s="598"/>
      <c r="Z1367" s="599"/>
      <c r="AA1367" s="599"/>
      <c r="AB1367" s="599"/>
      <c r="AC1367" s="600"/>
      <c r="AD1367" s="599"/>
      <c r="AE1367" s="599"/>
      <c r="AF1367" s="599"/>
      <c r="AG1367" s="599"/>
      <c r="AH1367" s="607"/>
    </row>
    <row r="1368" spans="1:36" s="229" customFormat="1" hidden="1">
      <c r="A1368" s="650"/>
      <c r="B1368" s="651"/>
      <c r="C1368" s="651"/>
      <c r="D1368" s="655"/>
      <c r="E1368" s="656"/>
      <c r="F1368" s="656"/>
      <c r="G1368" s="656"/>
      <c r="H1368" s="656"/>
      <c r="I1368" s="656"/>
      <c r="J1368" s="656"/>
      <c r="K1368" s="656"/>
      <c r="L1368" s="656"/>
      <c r="M1368" s="656"/>
      <c r="N1368" s="656"/>
      <c r="O1368" s="656"/>
      <c r="P1368" s="656"/>
      <c r="Q1368" s="656"/>
      <c r="R1368" s="656"/>
      <c r="S1368" s="656"/>
      <c r="T1368" s="656"/>
      <c r="U1368" s="656"/>
      <c r="V1368" s="656"/>
      <c r="W1368" s="657"/>
      <c r="X1368" s="659"/>
      <c r="Y1368" s="707"/>
      <c r="Z1368" s="708"/>
      <c r="AA1368" s="708"/>
      <c r="AB1368" s="708"/>
      <c r="AC1368" s="709"/>
      <c r="AD1368" s="708"/>
      <c r="AE1368" s="708"/>
      <c r="AF1368" s="708"/>
      <c r="AG1368" s="708"/>
      <c r="AH1368" s="711"/>
    </row>
    <row r="1369" spans="1:36" s="229" customFormat="1" hidden="1">
      <c r="A1369" s="648" t="s">
        <v>1395</v>
      </c>
      <c r="B1369" s="649"/>
      <c r="C1369" s="649"/>
      <c r="D1369" s="652" t="s">
        <v>1396</v>
      </c>
      <c r="E1369" s="653"/>
      <c r="F1369" s="653"/>
      <c r="G1369" s="653"/>
      <c r="H1369" s="653"/>
      <c r="I1369" s="653"/>
      <c r="J1369" s="653"/>
      <c r="K1369" s="653"/>
      <c r="L1369" s="653"/>
      <c r="M1369" s="653"/>
      <c r="N1369" s="653"/>
      <c r="O1369" s="653"/>
      <c r="P1369" s="653"/>
      <c r="Q1369" s="653"/>
      <c r="R1369" s="653"/>
      <c r="S1369" s="653"/>
      <c r="T1369" s="653"/>
      <c r="U1369" s="653"/>
      <c r="V1369" s="653"/>
      <c r="W1369" s="654"/>
      <c r="X1369" s="374" t="s">
        <v>148</v>
      </c>
      <c r="Y1369" s="704"/>
      <c r="Z1369" s="705"/>
      <c r="AA1369" s="705"/>
      <c r="AB1369" s="705"/>
      <c r="AC1369" s="706"/>
      <c r="AD1369" s="705"/>
      <c r="AE1369" s="705"/>
      <c r="AF1369" s="705"/>
      <c r="AG1369" s="705"/>
      <c r="AH1369" s="710"/>
      <c r="AJ1369" s="292" t="s">
        <v>1397</v>
      </c>
    </row>
    <row r="1370" spans="1:36" s="229" customFormat="1" ht="15.75" hidden="1" thickBot="1">
      <c r="A1370" s="648" t="s">
        <v>1398</v>
      </c>
      <c r="B1370" s="649"/>
      <c r="C1370" s="649"/>
      <c r="D1370" s="652" t="s">
        <v>1399</v>
      </c>
      <c r="E1370" s="653"/>
      <c r="F1370" s="653"/>
      <c r="G1370" s="653"/>
      <c r="H1370" s="653"/>
      <c r="I1370" s="653"/>
      <c r="J1370" s="653"/>
      <c r="K1370" s="653"/>
      <c r="L1370" s="653"/>
      <c r="M1370" s="653"/>
      <c r="N1370" s="653"/>
      <c r="O1370" s="653"/>
      <c r="P1370" s="653"/>
      <c r="Q1370" s="653"/>
      <c r="R1370" s="653"/>
      <c r="S1370" s="653"/>
      <c r="T1370" s="653"/>
      <c r="U1370" s="653"/>
      <c r="V1370" s="653"/>
      <c r="W1370" s="654"/>
      <c r="X1370" s="374" t="s">
        <v>1357</v>
      </c>
      <c r="Y1370" s="704"/>
      <c r="Z1370" s="705"/>
      <c r="AA1370" s="705"/>
      <c r="AB1370" s="705"/>
      <c r="AC1370" s="706"/>
      <c r="AD1370" s="705"/>
      <c r="AE1370" s="705"/>
      <c r="AF1370" s="705"/>
      <c r="AG1370" s="705"/>
      <c r="AH1370" s="710"/>
    </row>
    <row r="1371" spans="1:36" s="229" customFormat="1" hidden="1">
      <c r="A1371" s="568" t="s">
        <v>1400</v>
      </c>
      <c r="B1371" s="569"/>
      <c r="C1371" s="569"/>
      <c r="D1371" s="763" t="s">
        <v>1401</v>
      </c>
      <c r="E1371" s="712"/>
      <c r="F1371" s="712"/>
      <c r="G1371" s="712"/>
      <c r="H1371" s="712"/>
      <c r="I1371" s="712"/>
      <c r="J1371" s="712"/>
      <c r="K1371" s="712"/>
      <c r="L1371" s="712"/>
      <c r="M1371" s="712"/>
      <c r="N1371" s="712"/>
      <c r="O1371" s="712"/>
      <c r="P1371" s="712"/>
      <c r="Q1371" s="712"/>
      <c r="R1371" s="712"/>
      <c r="S1371" s="712"/>
      <c r="T1371" s="712"/>
      <c r="U1371" s="712"/>
      <c r="V1371" s="712"/>
      <c r="W1371" s="713"/>
      <c r="X1371" s="578"/>
      <c r="Y1371" s="764">
        <f>SUM(Y1365+Y1367+Y1369+Y1370)</f>
        <v>0</v>
      </c>
      <c r="Z1371" s="765"/>
      <c r="AA1371" s="765"/>
      <c r="AB1371" s="765"/>
      <c r="AC1371" s="766"/>
      <c r="AD1371" s="765">
        <f>SUM(AD1365+AD1367+AD1369+AD1370)</f>
        <v>0</v>
      </c>
      <c r="AE1371" s="765"/>
      <c r="AF1371" s="765"/>
      <c r="AG1371" s="765"/>
      <c r="AH1371" s="770"/>
    </row>
    <row r="1372" spans="1:36" s="229" customFormat="1" ht="15.75" hidden="1" thickBot="1">
      <c r="A1372" s="570"/>
      <c r="B1372" s="571"/>
      <c r="C1372" s="571"/>
      <c r="D1372" s="714"/>
      <c r="E1372" s="715"/>
      <c r="F1372" s="715"/>
      <c r="G1372" s="715"/>
      <c r="H1372" s="715"/>
      <c r="I1372" s="715"/>
      <c r="J1372" s="715"/>
      <c r="K1372" s="715"/>
      <c r="L1372" s="715"/>
      <c r="M1372" s="715"/>
      <c r="N1372" s="715"/>
      <c r="O1372" s="715"/>
      <c r="P1372" s="715"/>
      <c r="Q1372" s="715"/>
      <c r="R1372" s="715"/>
      <c r="S1372" s="715"/>
      <c r="T1372" s="715"/>
      <c r="U1372" s="715"/>
      <c r="V1372" s="715"/>
      <c r="W1372" s="716"/>
      <c r="X1372" s="579"/>
      <c r="Y1372" s="767"/>
      <c r="Z1372" s="768"/>
      <c r="AA1372" s="768"/>
      <c r="AB1372" s="768"/>
      <c r="AC1372" s="769"/>
      <c r="AD1372" s="768" t="e">
        <f>SUM(AD1366+AD1368+#REF!+#REF!)</f>
        <v>#REF!</v>
      </c>
      <c r="AE1372" s="768"/>
      <c r="AF1372" s="768"/>
      <c r="AG1372" s="768"/>
      <c r="AH1372" s="771"/>
    </row>
    <row r="1373" spans="1:36" s="229" customFormat="1" ht="15.75" hidden="1" thickBot="1">
      <c r="A1373" s="733" t="s">
        <v>109</v>
      </c>
      <c r="B1373" s="734"/>
      <c r="C1373" s="734"/>
      <c r="D1373" s="772" t="s">
        <v>1402</v>
      </c>
      <c r="E1373" s="773"/>
      <c r="F1373" s="773"/>
      <c r="G1373" s="773"/>
      <c r="H1373" s="773"/>
      <c r="I1373" s="773"/>
      <c r="J1373" s="773"/>
      <c r="K1373" s="773"/>
      <c r="L1373" s="773"/>
      <c r="M1373" s="773"/>
      <c r="N1373" s="773"/>
      <c r="O1373" s="773"/>
      <c r="P1373" s="773"/>
      <c r="Q1373" s="773"/>
      <c r="R1373" s="773"/>
      <c r="S1373" s="773"/>
      <c r="T1373" s="773"/>
      <c r="U1373" s="773"/>
      <c r="V1373" s="773"/>
      <c r="W1373" s="774"/>
      <c r="X1373" s="376"/>
      <c r="Y1373" s="737"/>
      <c r="Z1373" s="738"/>
      <c r="AA1373" s="738"/>
      <c r="AB1373" s="738"/>
      <c r="AC1373" s="739"/>
      <c r="AD1373" s="737"/>
      <c r="AE1373" s="738"/>
      <c r="AF1373" s="738"/>
      <c r="AG1373" s="738"/>
      <c r="AH1373" s="740"/>
    </row>
    <row r="1374" spans="1:36" s="229" customFormat="1" hidden="1">
      <c r="A1374" s="755" t="s">
        <v>1403</v>
      </c>
      <c r="B1374" s="756"/>
      <c r="C1374" s="756"/>
      <c r="D1374" s="757" t="s">
        <v>1404</v>
      </c>
      <c r="E1374" s="758"/>
      <c r="F1374" s="758"/>
      <c r="G1374" s="758"/>
      <c r="H1374" s="758"/>
      <c r="I1374" s="758"/>
      <c r="J1374" s="758"/>
      <c r="K1374" s="758"/>
      <c r="L1374" s="758"/>
      <c r="M1374" s="758"/>
      <c r="N1374" s="758"/>
      <c r="O1374" s="758"/>
      <c r="P1374" s="758"/>
      <c r="Q1374" s="758"/>
      <c r="R1374" s="758"/>
      <c r="S1374" s="758"/>
      <c r="T1374" s="758"/>
      <c r="U1374" s="758"/>
      <c r="V1374" s="758"/>
      <c r="W1374" s="759"/>
      <c r="X1374" s="372" t="s">
        <v>1357</v>
      </c>
      <c r="Y1374" s="722"/>
      <c r="Z1374" s="723"/>
      <c r="AA1374" s="723"/>
      <c r="AB1374" s="723"/>
      <c r="AC1374" s="724"/>
      <c r="AD1374" s="700"/>
      <c r="AE1374" s="701"/>
      <c r="AF1374" s="701"/>
      <c r="AG1374" s="701"/>
      <c r="AH1374" s="703"/>
    </row>
    <row r="1375" spans="1:36" s="229" customFormat="1" hidden="1">
      <c r="A1375" s="668" t="s">
        <v>1405</v>
      </c>
      <c r="B1375" s="669"/>
      <c r="C1375" s="669"/>
      <c r="D1375" s="760" t="s">
        <v>1406</v>
      </c>
      <c r="E1375" s="761"/>
      <c r="F1375" s="761"/>
      <c r="G1375" s="761"/>
      <c r="H1375" s="761"/>
      <c r="I1375" s="761"/>
      <c r="J1375" s="761"/>
      <c r="K1375" s="761"/>
      <c r="L1375" s="761"/>
      <c r="M1375" s="761"/>
      <c r="N1375" s="761"/>
      <c r="O1375" s="761"/>
      <c r="P1375" s="761"/>
      <c r="Q1375" s="761"/>
      <c r="R1375" s="761"/>
      <c r="S1375" s="761"/>
      <c r="T1375" s="761"/>
      <c r="U1375" s="761"/>
      <c r="V1375" s="761"/>
      <c r="W1375" s="762"/>
      <c r="X1375" s="373" t="s">
        <v>1357</v>
      </c>
      <c r="Y1375" s="700"/>
      <c r="Z1375" s="701"/>
      <c r="AA1375" s="701"/>
      <c r="AB1375" s="701"/>
      <c r="AC1375" s="702"/>
      <c r="AD1375" s="700"/>
      <c r="AE1375" s="701"/>
      <c r="AF1375" s="701"/>
      <c r="AG1375" s="701"/>
      <c r="AH1375" s="703"/>
    </row>
    <row r="1376" spans="1:36" s="229" customFormat="1" hidden="1">
      <c r="A1376" s="648" t="s">
        <v>1407</v>
      </c>
      <c r="B1376" s="649"/>
      <c r="C1376" s="649"/>
      <c r="D1376" s="652" t="s">
        <v>1408</v>
      </c>
      <c r="E1376" s="653"/>
      <c r="F1376" s="653"/>
      <c r="G1376" s="653"/>
      <c r="H1376" s="653"/>
      <c r="I1376" s="653"/>
      <c r="J1376" s="653"/>
      <c r="K1376" s="653"/>
      <c r="L1376" s="653"/>
      <c r="M1376" s="653"/>
      <c r="N1376" s="653"/>
      <c r="O1376" s="653"/>
      <c r="P1376" s="653"/>
      <c r="Q1376" s="653"/>
      <c r="R1376" s="653"/>
      <c r="S1376" s="653"/>
      <c r="T1376" s="653"/>
      <c r="U1376" s="653"/>
      <c r="V1376" s="653"/>
      <c r="W1376" s="654"/>
      <c r="X1376" s="658" t="s">
        <v>148</v>
      </c>
      <c r="Y1376" s="686"/>
      <c r="Z1376" s="687"/>
      <c r="AA1376" s="687"/>
      <c r="AB1376" s="687"/>
      <c r="AC1376" s="688"/>
      <c r="AD1376" s="686"/>
      <c r="AE1376" s="687"/>
      <c r="AF1376" s="687"/>
      <c r="AG1376" s="687"/>
      <c r="AH1376" s="695"/>
    </row>
    <row r="1377" spans="1:34" s="229" customFormat="1" hidden="1">
      <c r="A1377" s="622"/>
      <c r="B1377" s="623"/>
      <c r="C1377" s="623"/>
      <c r="D1377" s="683"/>
      <c r="E1377" s="684"/>
      <c r="F1377" s="684"/>
      <c r="G1377" s="684"/>
      <c r="H1377" s="684"/>
      <c r="I1377" s="684"/>
      <c r="J1377" s="684"/>
      <c r="K1377" s="684"/>
      <c r="L1377" s="684"/>
      <c r="M1377" s="684"/>
      <c r="N1377" s="684"/>
      <c r="O1377" s="684"/>
      <c r="P1377" s="684"/>
      <c r="Q1377" s="684"/>
      <c r="R1377" s="684"/>
      <c r="S1377" s="684"/>
      <c r="T1377" s="684"/>
      <c r="U1377" s="684"/>
      <c r="V1377" s="684"/>
      <c r="W1377" s="685"/>
      <c r="X1377" s="597"/>
      <c r="Y1377" s="689"/>
      <c r="Z1377" s="690"/>
      <c r="AA1377" s="690"/>
      <c r="AB1377" s="690"/>
      <c r="AC1377" s="691"/>
      <c r="AD1377" s="689"/>
      <c r="AE1377" s="690"/>
      <c r="AF1377" s="690"/>
      <c r="AG1377" s="690"/>
      <c r="AH1377" s="696"/>
    </row>
    <row r="1378" spans="1:34" hidden="1">
      <c r="A1378" s="650"/>
      <c r="B1378" s="651"/>
      <c r="C1378" s="651"/>
      <c r="D1378" s="655"/>
      <c r="E1378" s="656"/>
      <c r="F1378" s="656"/>
      <c r="G1378" s="656"/>
      <c r="H1378" s="656"/>
      <c r="I1378" s="656"/>
      <c r="J1378" s="656"/>
      <c r="K1378" s="656"/>
      <c r="L1378" s="656"/>
      <c r="M1378" s="656"/>
      <c r="N1378" s="656"/>
      <c r="O1378" s="656"/>
      <c r="P1378" s="656"/>
      <c r="Q1378" s="656"/>
      <c r="R1378" s="656"/>
      <c r="S1378" s="656"/>
      <c r="T1378" s="656"/>
      <c r="U1378" s="656"/>
      <c r="V1378" s="656"/>
      <c r="W1378" s="657"/>
      <c r="X1378" s="659"/>
      <c r="Y1378" s="692"/>
      <c r="Z1378" s="693"/>
      <c r="AA1378" s="693"/>
      <c r="AB1378" s="693"/>
      <c r="AC1378" s="694"/>
      <c r="AD1378" s="692"/>
      <c r="AE1378" s="693"/>
      <c r="AF1378" s="693"/>
      <c r="AG1378" s="693"/>
      <c r="AH1378" s="697"/>
    </row>
    <row r="1379" spans="1:34" hidden="1">
      <c r="A1379" s="668" t="s">
        <v>1409</v>
      </c>
      <c r="B1379" s="669"/>
      <c r="C1379" s="669"/>
      <c r="D1379" s="670" t="s">
        <v>1410</v>
      </c>
      <c r="E1379" s="753"/>
      <c r="F1379" s="753"/>
      <c r="G1379" s="753"/>
      <c r="H1379" s="753"/>
      <c r="I1379" s="753"/>
      <c r="J1379" s="753"/>
      <c r="K1379" s="753"/>
      <c r="L1379" s="753"/>
      <c r="M1379" s="753"/>
      <c r="N1379" s="753"/>
      <c r="O1379" s="753"/>
      <c r="P1379" s="753"/>
      <c r="Q1379" s="753"/>
      <c r="R1379" s="753"/>
      <c r="S1379" s="753"/>
      <c r="T1379" s="753"/>
      <c r="U1379" s="753"/>
      <c r="V1379" s="753"/>
      <c r="W1379" s="754"/>
      <c r="X1379" s="373" t="s">
        <v>148</v>
      </c>
      <c r="Y1379" s="700"/>
      <c r="Z1379" s="701"/>
      <c r="AA1379" s="701"/>
      <c r="AB1379" s="701"/>
      <c r="AC1379" s="702"/>
      <c r="AD1379" s="700"/>
      <c r="AE1379" s="701"/>
      <c r="AF1379" s="701"/>
      <c r="AG1379" s="701"/>
      <c r="AH1379" s="703"/>
    </row>
    <row r="1380" spans="1:34" hidden="1">
      <c r="A1380" s="668" t="s">
        <v>1411</v>
      </c>
      <c r="B1380" s="669"/>
      <c r="C1380" s="669"/>
      <c r="D1380" s="670" t="s">
        <v>1412</v>
      </c>
      <c r="E1380" s="671"/>
      <c r="F1380" s="671"/>
      <c r="G1380" s="671"/>
      <c r="H1380" s="671"/>
      <c r="I1380" s="671"/>
      <c r="J1380" s="671"/>
      <c r="K1380" s="671"/>
      <c r="L1380" s="671"/>
      <c r="M1380" s="671"/>
      <c r="N1380" s="671"/>
      <c r="O1380" s="671"/>
      <c r="P1380" s="671"/>
      <c r="Q1380" s="671"/>
      <c r="R1380" s="671"/>
      <c r="S1380" s="671"/>
      <c r="T1380" s="671"/>
      <c r="U1380" s="671"/>
      <c r="V1380" s="671"/>
      <c r="W1380" s="672"/>
      <c r="X1380" s="373" t="s">
        <v>148</v>
      </c>
      <c r="Y1380" s="700"/>
      <c r="Z1380" s="701"/>
      <c r="AA1380" s="701"/>
      <c r="AB1380" s="701"/>
      <c r="AC1380" s="702"/>
      <c r="AD1380" s="700"/>
      <c r="AE1380" s="701"/>
      <c r="AF1380" s="701"/>
      <c r="AG1380" s="701"/>
      <c r="AH1380" s="703"/>
    </row>
    <row r="1381" spans="1:34" hidden="1">
      <c r="A1381" s="648" t="s">
        <v>1413</v>
      </c>
      <c r="B1381" s="649"/>
      <c r="C1381" s="649"/>
      <c r="D1381" s="652" t="s">
        <v>1414</v>
      </c>
      <c r="E1381" s="653"/>
      <c r="F1381" s="653"/>
      <c r="G1381" s="653"/>
      <c r="H1381" s="653"/>
      <c r="I1381" s="653"/>
      <c r="J1381" s="653"/>
      <c r="K1381" s="653"/>
      <c r="L1381" s="653"/>
      <c r="M1381" s="653"/>
      <c r="N1381" s="653"/>
      <c r="O1381" s="653"/>
      <c r="P1381" s="653"/>
      <c r="Q1381" s="653"/>
      <c r="R1381" s="653"/>
      <c r="S1381" s="653"/>
      <c r="T1381" s="653"/>
      <c r="U1381" s="653"/>
      <c r="V1381" s="653"/>
      <c r="W1381" s="654"/>
      <c r="X1381" s="658" t="s">
        <v>148</v>
      </c>
      <c r="Y1381" s="686"/>
      <c r="Z1381" s="687"/>
      <c r="AA1381" s="687"/>
      <c r="AB1381" s="687"/>
      <c r="AC1381" s="688"/>
      <c r="AD1381" s="686"/>
      <c r="AE1381" s="687"/>
      <c r="AF1381" s="687"/>
      <c r="AG1381" s="687"/>
      <c r="AH1381" s="695"/>
    </row>
    <row r="1382" spans="1:34" hidden="1">
      <c r="A1382" s="622"/>
      <c r="B1382" s="623"/>
      <c r="C1382" s="623"/>
      <c r="D1382" s="683"/>
      <c r="E1382" s="684"/>
      <c r="F1382" s="684"/>
      <c r="G1382" s="684"/>
      <c r="H1382" s="684"/>
      <c r="I1382" s="684"/>
      <c r="J1382" s="684"/>
      <c r="K1382" s="684"/>
      <c r="L1382" s="684"/>
      <c r="M1382" s="684"/>
      <c r="N1382" s="684"/>
      <c r="O1382" s="684"/>
      <c r="P1382" s="684"/>
      <c r="Q1382" s="684"/>
      <c r="R1382" s="684"/>
      <c r="S1382" s="684"/>
      <c r="T1382" s="684"/>
      <c r="U1382" s="684"/>
      <c r="V1382" s="684"/>
      <c r="W1382" s="685"/>
      <c r="X1382" s="597"/>
      <c r="Y1382" s="689"/>
      <c r="Z1382" s="690"/>
      <c r="AA1382" s="690"/>
      <c r="AB1382" s="690"/>
      <c r="AC1382" s="691"/>
      <c r="AD1382" s="689"/>
      <c r="AE1382" s="690"/>
      <c r="AF1382" s="690"/>
      <c r="AG1382" s="690"/>
      <c r="AH1382" s="696"/>
    </row>
    <row r="1383" spans="1:34" hidden="1">
      <c r="A1383" s="650"/>
      <c r="B1383" s="651"/>
      <c r="C1383" s="651"/>
      <c r="D1383" s="655"/>
      <c r="E1383" s="656"/>
      <c r="F1383" s="656"/>
      <c r="G1383" s="656"/>
      <c r="H1383" s="656"/>
      <c r="I1383" s="656"/>
      <c r="J1383" s="656"/>
      <c r="K1383" s="656"/>
      <c r="L1383" s="656"/>
      <c r="M1383" s="656"/>
      <c r="N1383" s="656"/>
      <c r="O1383" s="656"/>
      <c r="P1383" s="656"/>
      <c r="Q1383" s="656"/>
      <c r="R1383" s="656"/>
      <c r="S1383" s="656"/>
      <c r="T1383" s="656"/>
      <c r="U1383" s="656"/>
      <c r="V1383" s="656"/>
      <c r="W1383" s="657"/>
      <c r="X1383" s="659"/>
      <c r="Y1383" s="692"/>
      <c r="Z1383" s="693"/>
      <c r="AA1383" s="693"/>
      <c r="AB1383" s="693"/>
      <c r="AC1383" s="694"/>
      <c r="AD1383" s="692"/>
      <c r="AE1383" s="693"/>
      <c r="AF1383" s="693"/>
      <c r="AG1383" s="693"/>
      <c r="AH1383" s="697"/>
    </row>
    <row r="1384" spans="1:34" hidden="1">
      <c r="A1384" s="648" t="s">
        <v>1415</v>
      </c>
      <c r="B1384" s="649"/>
      <c r="C1384" s="649"/>
      <c r="D1384" s="652" t="s">
        <v>1416</v>
      </c>
      <c r="E1384" s="653"/>
      <c r="F1384" s="653"/>
      <c r="G1384" s="653"/>
      <c r="H1384" s="653"/>
      <c r="I1384" s="653"/>
      <c r="J1384" s="653"/>
      <c r="K1384" s="653"/>
      <c r="L1384" s="653"/>
      <c r="M1384" s="653"/>
      <c r="N1384" s="653"/>
      <c r="O1384" s="653"/>
      <c r="P1384" s="653"/>
      <c r="Q1384" s="653"/>
      <c r="R1384" s="653"/>
      <c r="S1384" s="653"/>
      <c r="T1384" s="653"/>
      <c r="U1384" s="653"/>
      <c r="V1384" s="653"/>
      <c r="W1384" s="654"/>
      <c r="X1384" s="658" t="s">
        <v>1357</v>
      </c>
      <c r="Y1384" s="686"/>
      <c r="Z1384" s="687"/>
      <c r="AA1384" s="687"/>
      <c r="AB1384" s="687"/>
      <c r="AC1384" s="688"/>
      <c r="AD1384" s="686"/>
      <c r="AE1384" s="687"/>
      <c r="AF1384" s="687"/>
      <c r="AG1384" s="687"/>
      <c r="AH1384" s="695"/>
    </row>
    <row r="1385" spans="1:34" hidden="1">
      <c r="A1385" s="650"/>
      <c r="B1385" s="651"/>
      <c r="C1385" s="651"/>
      <c r="D1385" s="655"/>
      <c r="E1385" s="656"/>
      <c r="F1385" s="656"/>
      <c r="G1385" s="656"/>
      <c r="H1385" s="656"/>
      <c r="I1385" s="656"/>
      <c r="J1385" s="656"/>
      <c r="K1385" s="656"/>
      <c r="L1385" s="656"/>
      <c r="M1385" s="656"/>
      <c r="N1385" s="656"/>
      <c r="O1385" s="656"/>
      <c r="P1385" s="656"/>
      <c r="Q1385" s="656"/>
      <c r="R1385" s="656"/>
      <c r="S1385" s="656"/>
      <c r="T1385" s="656"/>
      <c r="U1385" s="656"/>
      <c r="V1385" s="656"/>
      <c r="W1385" s="657"/>
      <c r="X1385" s="659"/>
      <c r="Y1385" s="692"/>
      <c r="Z1385" s="693"/>
      <c r="AA1385" s="693"/>
      <c r="AB1385" s="693"/>
      <c r="AC1385" s="694"/>
      <c r="AD1385" s="692"/>
      <c r="AE1385" s="693"/>
      <c r="AF1385" s="693"/>
      <c r="AG1385" s="693"/>
      <c r="AH1385" s="697"/>
    </row>
    <row r="1386" spans="1:34" hidden="1">
      <c r="A1386" s="648" t="s">
        <v>1417</v>
      </c>
      <c r="B1386" s="649"/>
      <c r="C1386" s="649"/>
      <c r="D1386" s="652" t="s">
        <v>1418</v>
      </c>
      <c r="E1386" s="653"/>
      <c r="F1386" s="653"/>
      <c r="G1386" s="653"/>
      <c r="H1386" s="653"/>
      <c r="I1386" s="653"/>
      <c r="J1386" s="653"/>
      <c r="K1386" s="653"/>
      <c r="L1386" s="653"/>
      <c r="M1386" s="653"/>
      <c r="N1386" s="653"/>
      <c r="O1386" s="653"/>
      <c r="P1386" s="653"/>
      <c r="Q1386" s="653"/>
      <c r="R1386" s="653"/>
      <c r="S1386" s="653"/>
      <c r="T1386" s="653"/>
      <c r="U1386" s="653"/>
      <c r="V1386" s="653"/>
      <c r="W1386" s="654"/>
      <c r="X1386" s="658" t="s">
        <v>148</v>
      </c>
      <c r="Y1386" s="686"/>
      <c r="Z1386" s="687"/>
      <c r="AA1386" s="687"/>
      <c r="AB1386" s="687"/>
      <c r="AC1386" s="688"/>
      <c r="AD1386" s="686"/>
      <c r="AE1386" s="687"/>
      <c r="AF1386" s="687"/>
      <c r="AG1386" s="687"/>
      <c r="AH1386" s="695"/>
    </row>
    <row r="1387" spans="1:34" hidden="1">
      <c r="A1387" s="650"/>
      <c r="B1387" s="651"/>
      <c r="C1387" s="651"/>
      <c r="D1387" s="655"/>
      <c r="E1387" s="656"/>
      <c r="F1387" s="656"/>
      <c r="G1387" s="656"/>
      <c r="H1387" s="656"/>
      <c r="I1387" s="656"/>
      <c r="J1387" s="656"/>
      <c r="K1387" s="656"/>
      <c r="L1387" s="656"/>
      <c r="M1387" s="656"/>
      <c r="N1387" s="656"/>
      <c r="O1387" s="656"/>
      <c r="P1387" s="656"/>
      <c r="Q1387" s="656"/>
      <c r="R1387" s="656"/>
      <c r="S1387" s="656"/>
      <c r="T1387" s="656"/>
      <c r="U1387" s="656"/>
      <c r="V1387" s="656"/>
      <c r="W1387" s="657"/>
      <c r="X1387" s="659"/>
      <c r="Y1387" s="692"/>
      <c r="Z1387" s="693"/>
      <c r="AA1387" s="693"/>
      <c r="AB1387" s="693"/>
      <c r="AC1387" s="694"/>
      <c r="AD1387" s="692"/>
      <c r="AE1387" s="693"/>
      <c r="AF1387" s="693"/>
      <c r="AG1387" s="693"/>
      <c r="AH1387" s="697"/>
    </row>
    <row r="1388" spans="1:34" hidden="1">
      <c r="A1388" s="648" t="s">
        <v>1419</v>
      </c>
      <c r="B1388" s="649"/>
      <c r="C1388" s="649"/>
      <c r="D1388" s="652" t="s">
        <v>1420</v>
      </c>
      <c r="E1388" s="653"/>
      <c r="F1388" s="653"/>
      <c r="G1388" s="653"/>
      <c r="H1388" s="653"/>
      <c r="I1388" s="653"/>
      <c r="J1388" s="653"/>
      <c r="K1388" s="653"/>
      <c r="L1388" s="653"/>
      <c r="M1388" s="653"/>
      <c r="N1388" s="653"/>
      <c r="O1388" s="653"/>
      <c r="P1388" s="653"/>
      <c r="Q1388" s="653"/>
      <c r="R1388" s="653"/>
      <c r="S1388" s="653"/>
      <c r="T1388" s="653"/>
      <c r="U1388" s="653"/>
      <c r="V1388" s="653"/>
      <c r="W1388" s="654"/>
      <c r="X1388" s="658" t="s">
        <v>1357</v>
      </c>
      <c r="Y1388" s="686"/>
      <c r="Z1388" s="687"/>
      <c r="AA1388" s="687"/>
      <c r="AB1388" s="687"/>
      <c r="AC1388" s="688"/>
      <c r="AD1388" s="686"/>
      <c r="AE1388" s="687"/>
      <c r="AF1388" s="687"/>
      <c r="AG1388" s="687"/>
      <c r="AH1388" s="695"/>
    </row>
    <row r="1389" spans="1:34" hidden="1">
      <c r="A1389" s="622"/>
      <c r="B1389" s="623"/>
      <c r="C1389" s="623"/>
      <c r="D1389" s="683"/>
      <c r="E1389" s="684"/>
      <c r="F1389" s="684"/>
      <c r="G1389" s="684"/>
      <c r="H1389" s="684"/>
      <c r="I1389" s="684"/>
      <c r="J1389" s="684"/>
      <c r="K1389" s="684"/>
      <c r="L1389" s="684"/>
      <c r="M1389" s="684"/>
      <c r="N1389" s="684"/>
      <c r="O1389" s="684"/>
      <c r="P1389" s="684"/>
      <c r="Q1389" s="684"/>
      <c r="R1389" s="684"/>
      <c r="S1389" s="684"/>
      <c r="T1389" s="684"/>
      <c r="U1389" s="684"/>
      <c r="V1389" s="684"/>
      <c r="W1389" s="685"/>
      <c r="X1389" s="597"/>
      <c r="Y1389" s="689"/>
      <c r="Z1389" s="690"/>
      <c r="AA1389" s="690"/>
      <c r="AB1389" s="690"/>
      <c r="AC1389" s="691"/>
      <c r="AD1389" s="689"/>
      <c r="AE1389" s="690"/>
      <c r="AF1389" s="690"/>
      <c r="AG1389" s="690"/>
      <c r="AH1389" s="696"/>
    </row>
    <row r="1390" spans="1:34" hidden="1">
      <c r="A1390" s="650"/>
      <c r="B1390" s="651"/>
      <c r="C1390" s="651"/>
      <c r="D1390" s="655"/>
      <c r="E1390" s="656"/>
      <c r="F1390" s="656"/>
      <c r="G1390" s="656"/>
      <c r="H1390" s="656"/>
      <c r="I1390" s="656"/>
      <c r="J1390" s="656"/>
      <c r="K1390" s="656"/>
      <c r="L1390" s="656"/>
      <c r="M1390" s="656"/>
      <c r="N1390" s="656"/>
      <c r="O1390" s="656"/>
      <c r="P1390" s="656"/>
      <c r="Q1390" s="656"/>
      <c r="R1390" s="656"/>
      <c r="S1390" s="656"/>
      <c r="T1390" s="656"/>
      <c r="U1390" s="656"/>
      <c r="V1390" s="656"/>
      <c r="W1390" s="657"/>
      <c r="X1390" s="659"/>
      <c r="Y1390" s="692"/>
      <c r="Z1390" s="693"/>
      <c r="AA1390" s="693"/>
      <c r="AB1390" s="693"/>
      <c r="AC1390" s="694"/>
      <c r="AD1390" s="692"/>
      <c r="AE1390" s="693"/>
      <c r="AF1390" s="693"/>
      <c r="AG1390" s="693"/>
      <c r="AH1390" s="697"/>
    </row>
    <row r="1391" spans="1:34" hidden="1">
      <c r="A1391" s="648" t="s">
        <v>1421</v>
      </c>
      <c r="B1391" s="649"/>
      <c r="C1391" s="649"/>
      <c r="D1391" s="652" t="s">
        <v>1422</v>
      </c>
      <c r="E1391" s="653"/>
      <c r="F1391" s="653"/>
      <c r="G1391" s="653"/>
      <c r="H1391" s="653"/>
      <c r="I1391" s="653"/>
      <c r="J1391" s="653"/>
      <c r="K1391" s="653"/>
      <c r="L1391" s="653"/>
      <c r="M1391" s="653"/>
      <c r="N1391" s="653"/>
      <c r="O1391" s="653"/>
      <c r="P1391" s="653"/>
      <c r="Q1391" s="653"/>
      <c r="R1391" s="653"/>
      <c r="S1391" s="653"/>
      <c r="T1391" s="653"/>
      <c r="U1391" s="653"/>
      <c r="V1391" s="653"/>
      <c r="W1391" s="654"/>
      <c r="X1391" s="658" t="s">
        <v>148</v>
      </c>
      <c r="Y1391" s="686"/>
      <c r="Z1391" s="687"/>
      <c r="AA1391" s="687"/>
      <c r="AB1391" s="687"/>
      <c r="AC1391" s="688"/>
      <c r="AD1391" s="686"/>
      <c r="AE1391" s="687"/>
      <c r="AF1391" s="687"/>
      <c r="AG1391" s="687"/>
      <c r="AH1391" s="695"/>
    </row>
    <row r="1392" spans="1:34" hidden="1">
      <c r="A1392" s="622"/>
      <c r="B1392" s="623"/>
      <c r="C1392" s="623"/>
      <c r="D1392" s="683"/>
      <c r="E1392" s="684"/>
      <c r="F1392" s="684"/>
      <c r="G1392" s="684"/>
      <c r="H1392" s="684"/>
      <c r="I1392" s="684"/>
      <c r="J1392" s="684"/>
      <c r="K1392" s="684"/>
      <c r="L1392" s="684"/>
      <c r="M1392" s="684"/>
      <c r="N1392" s="684"/>
      <c r="O1392" s="684"/>
      <c r="P1392" s="684"/>
      <c r="Q1392" s="684"/>
      <c r="R1392" s="684"/>
      <c r="S1392" s="684"/>
      <c r="T1392" s="684"/>
      <c r="U1392" s="684"/>
      <c r="V1392" s="684"/>
      <c r="W1392" s="685"/>
      <c r="X1392" s="597"/>
      <c r="Y1392" s="689"/>
      <c r="Z1392" s="690"/>
      <c r="AA1392" s="690"/>
      <c r="AB1392" s="690"/>
      <c r="AC1392" s="691"/>
      <c r="AD1392" s="689"/>
      <c r="AE1392" s="690"/>
      <c r="AF1392" s="690"/>
      <c r="AG1392" s="690"/>
      <c r="AH1392" s="696"/>
    </row>
    <row r="1393" spans="1:34" hidden="1">
      <c r="A1393" s="650"/>
      <c r="B1393" s="651"/>
      <c r="C1393" s="651"/>
      <c r="D1393" s="655"/>
      <c r="E1393" s="656"/>
      <c r="F1393" s="656"/>
      <c r="G1393" s="656"/>
      <c r="H1393" s="656"/>
      <c r="I1393" s="656"/>
      <c r="J1393" s="656"/>
      <c r="K1393" s="656"/>
      <c r="L1393" s="656"/>
      <c r="M1393" s="656"/>
      <c r="N1393" s="656"/>
      <c r="O1393" s="656"/>
      <c r="P1393" s="656"/>
      <c r="Q1393" s="656"/>
      <c r="R1393" s="656"/>
      <c r="S1393" s="656"/>
      <c r="T1393" s="656"/>
      <c r="U1393" s="656"/>
      <c r="V1393" s="656"/>
      <c r="W1393" s="657"/>
      <c r="X1393" s="659"/>
      <c r="Y1393" s="692"/>
      <c r="Z1393" s="693"/>
      <c r="AA1393" s="693"/>
      <c r="AB1393" s="693"/>
      <c r="AC1393" s="694"/>
      <c r="AD1393" s="692"/>
      <c r="AE1393" s="693"/>
      <c r="AF1393" s="693"/>
      <c r="AG1393" s="693"/>
      <c r="AH1393" s="697"/>
    </row>
    <row r="1394" spans="1:34" hidden="1">
      <c r="A1394" s="668" t="s">
        <v>1423</v>
      </c>
      <c r="B1394" s="669"/>
      <c r="C1394" s="669"/>
      <c r="D1394" s="670" t="s">
        <v>1424</v>
      </c>
      <c r="E1394" s="671"/>
      <c r="F1394" s="671"/>
      <c r="G1394" s="671"/>
      <c r="H1394" s="671"/>
      <c r="I1394" s="671"/>
      <c r="J1394" s="671"/>
      <c r="K1394" s="671"/>
      <c r="L1394" s="671"/>
      <c r="M1394" s="671"/>
      <c r="N1394" s="671"/>
      <c r="O1394" s="671"/>
      <c r="P1394" s="671"/>
      <c r="Q1394" s="671"/>
      <c r="R1394" s="671"/>
      <c r="S1394" s="671"/>
      <c r="T1394" s="671"/>
      <c r="U1394" s="671"/>
      <c r="V1394" s="671"/>
      <c r="W1394" s="672"/>
      <c r="X1394" s="373" t="s">
        <v>148</v>
      </c>
      <c r="Y1394" s="636"/>
      <c r="Z1394" s="637"/>
      <c r="AA1394" s="637"/>
      <c r="AB1394" s="637"/>
      <c r="AC1394" s="673"/>
      <c r="AD1394" s="636"/>
      <c r="AE1394" s="637"/>
      <c r="AF1394" s="637"/>
      <c r="AG1394" s="637"/>
      <c r="AH1394" s="638"/>
    </row>
    <row r="1395" spans="1:34" hidden="1">
      <c r="A1395" s="648" t="s">
        <v>1425</v>
      </c>
      <c r="B1395" s="649"/>
      <c r="C1395" s="649"/>
      <c r="D1395" s="652" t="s">
        <v>1426</v>
      </c>
      <c r="E1395" s="653"/>
      <c r="F1395" s="653"/>
      <c r="G1395" s="653"/>
      <c r="H1395" s="653"/>
      <c r="I1395" s="653"/>
      <c r="J1395" s="653"/>
      <c r="K1395" s="653"/>
      <c r="L1395" s="653"/>
      <c r="M1395" s="653"/>
      <c r="N1395" s="653"/>
      <c r="O1395" s="653"/>
      <c r="P1395" s="653"/>
      <c r="Q1395" s="653"/>
      <c r="R1395" s="653"/>
      <c r="S1395" s="653"/>
      <c r="T1395" s="653"/>
      <c r="U1395" s="653"/>
      <c r="V1395" s="653"/>
      <c r="W1395" s="654"/>
      <c r="X1395" s="658" t="s">
        <v>148</v>
      </c>
      <c r="Y1395" s="686"/>
      <c r="Z1395" s="687"/>
      <c r="AA1395" s="687"/>
      <c r="AB1395" s="687"/>
      <c r="AC1395" s="688"/>
      <c r="AD1395" s="686"/>
      <c r="AE1395" s="687"/>
      <c r="AF1395" s="687"/>
      <c r="AG1395" s="687"/>
      <c r="AH1395" s="695"/>
    </row>
    <row r="1396" spans="1:34" hidden="1">
      <c r="A1396" s="650"/>
      <c r="B1396" s="651"/>
      <c r="C1396" s="651"/>
      <c r="D1396" s="655"/>
      <c r="E1396" s="656"/>
      <c r="F1396" s="656"/>
      <c r="G1396" s="656"/>
      <c r="H1396" s="656"/>
      <c r="I1396" s="656"/>
      <c r="J1396" s="656"/>
      <c r="K1396" s="656"/>
      <c r="L1396" s="656"/>
      <c r="M1396" s="656"/>
      <c r="N1396" s="656"/>
      <c r="O1396" s="656"/>
      <c r="P1396" s="656"/>
      <c r="Q1396" s="656"/>
      <c r="R1396" s="656"/>
      <c r="S1396" s="656"/>
      <c r="T1396" s="656"/>
      <c r="U1396" s="656"/>
      <c r="V1396" s="656"/>
      <c r="W1396" s="657"/>
      <c r="X1396" s="659"/>
      <c r="Y1396" s="692"/>
      <c r="Z1396" s="693"/>
      <c r="AA1396" s="693"/>
      <c r="AB1396" s="693"/>
      <c r="AC1396" s="694"/>
      <c r="AD1396" s="692"/>
      <c r="AE1396" s="693"/>
      <c r="AF1396" s="693"/>
      <c r="AG1396" s="693"/>
      <c r="AH1396" s="697"/>
    </row>
    <row r="1397" spans="1:34" hidden="1">
      <c r="A1397" s="648" t="s">
        <v>1427</v>
      </c>
      <c r="B1397" s="649"/>
      <c r="C1397" s="649"/>
      <c r="D1397" s="652" t="s">
        <v>1428</v>
      </c>
      <c r="E1397" s="653"/>
      <c r="F1397" s="653"/>
      <c r="G1397" s="653"/>
      <c r="H1397" s="653"/>
      <c r="I1397" s="653"/>
      <c r="J1397" s="653"/>
      <c r="K1397" s="653"/>
      <c r="L1397" s="653"/>
      <c r="M1397" s="653"/>
      <c r="N1397" s="653"/>
      <c r="O1397" s="653"/>
      <c r="P1397" s="653"/>
      <c r="Q1397" s="653"/>
      <c r="R1397" s="653"/>
      <c r="S1397" s="653"/>
      <c r="T1397" s="653"/>
      <c r="U1397" s="653"/>
      <c r="V1397" s="653"/>
      <c r="W1397" s="654"/>
      <c r="X1397" s="658" t="s">
        <v>1357</v>
      </c>
      <c r="Y1397" s="660"/>
      <c r="Z1397" s="661"/>
      <c r="AA1397" s="661"/>
      <c r="AB1397" s="661"/>
      <c r="AC1397" s="662"/>
      <c r="AD1397" s="660"/>
      <c r="AE1397" s="661"/>
      <c r="AF1397" s="661"/>
      <c r="AG1397" s="661"/>
      <c r="AH1397" s="666"/>
    </row>
    <row r="1398" spans="1:34" hidden="1">
      <c r="A1398" s="622"/>
      <c r="B1398" s="623"/>
      <c r="C1398" s="623"/>
      <c r="D1398" s="683"/>
      <c r="E1398" s="684"/>
      <c r="F1398" s="684"/>
      <c r="G1398" s="684"/>
      <c r="H1398" s="684"/>
      <c r="I1398" s="684"/>
      <c r="J1398" s="684"/>
      <c r="K1398" s="684"/>
      <c r="L1398" s="684"/>
      <c r="M1398" s="684"/>
      <c r="N1398" s="684"/>
      <c r="O1398" s="684"/>
      <c r="P1398" s="684"/>
      <c r="Q1398" s="684"/>
      <c r="R1398" s="684"/>
      <c r="S1398" s="684"/>
      <c r="T1398" s="684"/>
      <c r="U1398" s="684"/>
      <c r="V1398" s="684"/>
      <c r="W1398" s="685"/>
      <c r="X1398" s="597"/>
      <c r="Y1398" s="674"/>
      <c r="Z1398" s="675"/>
      <c r="AA1398" s="675"/>
      <c r="AB1398" s="675"/>
      <c r="AC1398" s="746"/>
      <c r="AD1398" s="674"/>
      <c r="AE1398" s="675"/>
      <c r="AF1398" s="675"/>
      <c r="AG1398" s="675"/>
      <c r="AH1398" s="676"/>
    </row>
    <row r="1399" spans="1:34" hidden="1">
      <c r="A1399" s="650"/>
      <c r="B1399" s="651"/>
      <c r="C1399" s="651"/>
      <c r="D1399" s="655"/>
      <c r="E1399" s="656"/>
      <c r="F1399" s="656"/>
      <c r="G1399" s="656"/>
      <c r="H1399" s="656"/>
      <c r="I1399" s="656"/>
      <c r="J1399" s="656"/>
      <c r="K1399" s="656"/>
      <c r="L1399" s="656"/>
      <c r="M1399" s="656"/>
      <c r="N1399" s="656"/>
      <c r="O1399" s="656"/>
      <c r="P1399" s="656"/>
      <c r="Q1399" s="656"/>
      <c r="R1399" s="656"/>
      <c r="S1399" s="656"/>
      <c r="T1399" s="656"/>
      <c r="U1399" s="656"/>
      <c r="V1399" s="656"/>
      <c r="W1399" s="657"/>
      <c r="X1399" s="659"/>
      <c r="Y1399" s="663"/>
      <c r="Z1399" s="664"/>
      <c r="AA1399" s="664"/>
      <c r="AB1399" s="664"/>
      <c r="AC1399" s="665"/>
      <c r="AD1399" s="663"/>
      <c r="AE1399" s="664"/>
      <c r="AF1399" s="664"/>
      <c r="AG1399" s="664"/>
      <c r="AH1399" s="667"/>
    </row>
    <row r="1400" spans="1:34" hidden="1">
      <c r="A1400" s="747" t="s">
        <v>1429</v>
      </c>
      <c r="B1400" s="748"/>
      <c r="C1400" s="748"/>
      <c r="D1400" s="652" t="s">
        <v>1430</v>
      </c>
      <c r="E1400" s="653"/>
      <c r="F1400" s="653"/>
      <c r="G1400" s="653"/>
      <c r="H1400" s="653"/>
      <c r="I1400" s="653"/>
      <c r="J1400" s="653"/>
      <c r="K1400" s="653"/>
      <c r="L1400" s="653"/>
      <c r="M1400" s="653"/>
      <c r="N1400" s="653"/>
      <c r="O1400" s="653"/>
      <c r="P1400" s="653"/>
      <c r="Q1400" s="653"/>
      <c r="R1400" s="653"/>
      <c r="S1400" s="653"/>
      <c r="T1400" s="653"/>
      <c r="U1400" s="653"/>
      <c r="V1400" s="653"/>
      <c r="W1400" s="654"/>
      <c r="X1400" s="658" t="s">
        <v>148</v>
      </c>
      <c r="Y1400" s="660"/>
      <c r="Z1400" s="661"/>
      <c r="AA1400" s="661"/>
      <c r="AB1400" s="661"/>
      <c r="AC1400" s="662"/>
      <c r="AD1400" s="660"/>
      <c r="AE1400" s="661"/>
      <c r="AF1400" s="661"/>
      <c r="AG1400" s="661"/>
      <c r="AH1400" s="666"/>
    </row>
    <row r="1401" spans="1:34" hidden="1">
      <c r="A1401" s="749"/>
      <c r="B1401" s="750"/>
      <c r="C1401" s="750"/>
      <c r="D1401" s="683"/>
      <c r="E1401" s="684"/>
      <c r="F1401" s="684"/>
      <c r="G1401" s="684"/>
      <c r="H1401" s="684"/>
      <c r="I1401" s="684"/>
      <c r="J1401" s="684"/>
      <c r="K1401" s="684"/>
      <c r="L1401" s="684"/>
      <c r="M1401" s="684"/>
      <c r="N1401" s="684"/>
      <c r="O1401" s="684"/>
      <c r="P1401" s="684"/>
      <c r="Q1401" s="684"/>
      <c r="R1401" s="684"/>
      <c r="S1401" s="684"/>
      <c r="T1401" s="684"/>
      <c r="U1401" s="684"/>
      <c r="V1401" s="684"/>
      <c r="W1401" s="685"/>
      <c r="X1401" s="597"/>
      <c r="Y1401" s="674"/>
      <c r="Z1401" s="675"/>
      <c r="AA1401" s="675"/>
      <c r="AB1401" s="675"/>
      <c r="AC1401" s="746"/>
      <c r="AD1401" s="674"/>
      <c r="AE1401" s="675"/>
      <c r="AF1401" s="675"/>
      <c r="AG1401" s="675"/>
      <c r="AH1401" s="676"/>
    </row>
    <row r="1402" spans="1:34" hidden="1">
      <c r="A1402" s="751"/>
      <c r="B1402" s="752"/>
      <c r="C1402" s="752"/>
      <c r="D1402" s="655"/>
      <c r="E1402" s="656"/>
      <c r="F1402" s="656"/>
      <c r="G1402" s="656"/>
      <c r="H1402" s="656"/>
      <c r="I1402" s="656"/>
      <c r="J1402" s="656"/>
      <c r="K1402" s="656"/>
      <c r="L1402" s="656"/>
      <c r="M1402" s="656"/>
      <c r="N1402" s="656"/>
      <c r="O1402" s="656"/>
      <c r="P1402" s="656"/>
      <c r="Q1402" s="656"/>
      <c r="R1402" s="656"/>
      <c r="S1402" s="656"/>
      <c r="T1402" s="656"/>
      <c r="U1402" s="656"/>
      <c r="V1402" s="656"/>
      <c r="W1402" s="657"/>
      <c r="X1402" s="659"/>
      <c r="Y1402" s="663"/>
      <c r="Z1402" s="664"/>
      <c r="AA1402" s="664"/>
      <c r="AB1402" s="664"/>
      <c r="AC1402" s="665"/>
      <c r="AD1402" s="663"/>
      <c r="AE1402" s="664"/>
      <c r="AF1402" s="664"/>
      <c r="AG1402" s="664"/>
      <c r="AH1402" s="667"/>
    </row>
    <row r="1403" spans="1:34" hidden="1">
      <c r="A1403" s="648" t="s">
        <v>1431</v>
      </c>
      <c r="B1403" s="649"/>
      <c r="C1403" s="649"/>
      <c r="D1403" s="652" t="s">
        <v>1432</v>
      </c>
      <c r="E1403" s="653"/>
      <c r="F1403" s="653"/>
      <c r="G1403" s="653"/>
      <c r="H1403" s="653"/>
      <c r="I1403" s="653"/>
      <c r="J1403" s="653"/>
      <c r="K1403" s="653"/>
      <c r="L1403" s="653"/>
      <c r="M1403" s="653"/>
      <c r="N1403" s="653"/>
      <c r="O1403" s="653"/>
      <c r="P1403" s="653"/>
      <c r="Q1403" s="653"/>
      <c r="R1403" s="653"/>
      <c r="S1403" s="653"/>
      <c r="T1403" s="653"/>
      <c r="U1403" s="653"/>
      <c r="V1403" s="653"/>
      <c r="W1403" s="654"/>
      <c r="X1403" s="658" t="s">
        <v>1357</v>
      </c>
      <c r="Y1403" s="660"/>
      <c r="Z1403" s="661"/>
      <c r="AA1403" s="661"/>
      <c r="AB1403" s="661"/>
      <c r="AC1403" s="662"/>
      <c r="AD1403" s="660"/>
      <c r="AE1403" s="661"/>
      <c r="AF1403" s="661"/>
      <c r="AG1403" s="661"/>
      <c r="AH1403" s="666"/>
    </row>
    <row r="1404" spans="1:34" hidden="1">
      <c r="A1404" s="650"/>
      <c r="B1404" s="651"/>
      <c r="C1404" s="651"/>
      <c r="D1404" s="655"/>
      <c r="E1404" s="656"/>
      <c r="F1404" s="656"/>
      <c r="G1404" s="656"/>
      <c r="H1404" s="656"/>
      <c r="I1404" s="656"/>
      <c r="J1404" s="656"/>
      <c r="K1404" s="656"/>
      <c r="L1404" s="656"/>
      <c r="M1404" s="656"/>
      <c r="N1404" s="656"/>
      <c r="O1404" s="656"/>
      <c r="P1404" s="656"/>
      <c r="Q1404" s="656"/>
      <c r="R1404" s="656"/>
      <c r="S1404" s="656"/>
      <c r="T1404" s="656"/>
      <c r="U1404" s="656"/>
      <c r="V1404" s="656"/>
      <c r="W1404" s="657"/>
      <c r="X1404" s="659"/>
      <c r="Y1404" s="663"/>
      <c r="Z1404" s="664"/>
      <c r="AA1404" s="664"/>
      <c r="AB1404" s="664"/>
      <c r="AC1404" s="665"/>
      <c r="AD1404" s="663"/>
      <c r="AE1404" s="664"/>
      <c r="AF1404" s="664"/>
      <c r="AG1404" s="664"/>
      <c r="AH1404" s="667"/>
    </row>
    <row r="1405" spans="1:34" hidden="1">
      <c r="A1405" s="668" t="s">
        <v>1433</v>
      </c>
      <c r="B1405" s="669"/>
      <c r="C1405" s="669"/>
      <c r="D1405" s="670" t="s">
        <v>1434</v>
      </c>
      <c r="E1405" s="671"/>
      <c r="F1405" s="671"/>
      <c r="G1405" s="671"/>
      <c r="H1405" s="671"/>
      <c r="I1405" s="671"/>
      <c r="J1405" s="671"/>
      <c r="K1405" s="671"/>
      <c r="L1405" s="671"/>
      <c r="M1405" s="671"/>
      <c r="N1405" s="671"/>
      <c r="O1405" s="671"/>
      <c r="P1405" s="671"/>
      <c r="Q1405" s="671"/>
      <c r="R1405" s="671"/>
      <c r="S1405" s="671"/>
      <c r="T1405" s="671"/>
      <c r="U1405" s="671"/>
      <c r="V1405" s="671"/>
      <c r="W1405" s="672"/>
      <c r="X1405" s="373" t="s">
        <v>148</v>
      </c>
      <c r="Y1405" s="636"/>
      <c r="Z1405" s="637"/>
      <c r="AA1405" s="637"/>
      <c r="AB1405" s="637"/>
      <c r="AC1405" s="673"/>
      <c r="AD1405" s="636"/>
      <c r="AE1405" s="637"/>
      <c r="AF1405" s="637"/>
      <c r="AG1405" s="637"/>
      <c r="AH1405" s="638"/>
    </row>
    <row r="1406" spans="1:34" hidden="1">
      <c r="A1406" s="668" t="s">
        <v>1435</v>
      </c>
      <c r="B1406" s="669"/>
      <c r="C1406" s="669"/>
      <c r="D1406" s="670" t="s">
        <v>1436</v>
      </c>
      <c r="E1406" s="671"/>
      <c r="F1406" s="671"/>
      <c r="G1406" s="671"/>
      <c r="H1406" s="671"/>
      <c r="I1406" s="671"/>
      <c r="J1406" s="671"/>
      <c r="K1406" s="671"/>
      <c r="L1406" s="671"/>
      <c r="M1406" s="671"/>
      <c r="N1406" s="671"/>
      <c r="O1406" s="671"/>
      <c r="P1406" s="671"/>
      <c r="Q1406" s="671"/>
      <c r="R1406" s="671"/>
      <c r="S1406" s="671"/>
      <c r="T1406" s="671"/>
      <c r="U1406" s="671"/>
      <c r="V1406" s="671"/>
      <c r="W1406" s="672"/>
      <c r="X1406" s="373" t="s">
        <v>1357</v>
      </c>
      <c r="Y1406" s="636"/>
      <c r="Z1406" s="637"/>
      <c r="AA1406" s="637"/>
      <c r="AB1406" s="637"/>
      <c r="AC1406" s="673"/>
      <c r="AD1406" s="636"/>
      <c r="AE1406" s="637"/>
      <c r="AF1406" s="637"/>
      <c r="AG1406" s="637"/>
      <c r="AH1406" s="638"/>
    </row>
    <row r="1407" spans="1:34" hidden="1">
      <c r="A1407" s="668" t="s">
        <v>1437</v>
      </c>
      <c r="B1407" s="669"/>
      <c r="C1407" s="669"/>
      <c r="D1407" s="670" t="s">
        <v>1438</v>
      </c>
      <c r="E1407" s="671"/>
      <c r="F1407" s="671"/>
      <c r="G1407" s="671"/>
      <c r="H1407" s="671"/>
      <c r="I1407" s="671"/>
      <c r="J1407" s="671"/>
      <c r="K1407" s="671"/>
      <c r="L1407" s="671"/>
      <c r="M1407" s="671"/>
      <c r="N1407" s="671"/>
      <c r="O1407" s="671"/>
      <c r="P1407" s="671"/>
      <c r="Q1407" s="671"/>
      <c r="R1407" s="671"/>
      <c r="S1407" s="671"/>
      <c r="T1407" s="671"/>
      <c r="U1407" s="671"/>
      <c r="V1407" s="671"/>
      <c r="W1407" s="672"/>
      <c r="X1407" s="373" t="s">
        <v>148</v>
      </c>
      <c r="Y1407" s="636"/>
      <c r="Z1407" s="637"/>
      <c r="AA1407" s="637"/>
      <c r="AB1407" s="637"/>
      <c r="AC1407" s="673"/>
      <c r="AD1407" s="636"/>
      <c r="AE1407" s="637"/>
      <c r="AF1407" s="637"/>
      <c r="AG1407" s="637"/>
      <c r="AH1407" s="638"/>
    </row>
    <row r="1408" spans="1:34" ht="15.75" hidden="1" thickBot="1">
      <c r="A1408" s="628" t="s">
        <v>1439</v>
      </c>
      <c r="B1408" s="629"/>
      <c r="C1408" s="629"/>
      <c r="D1408" s="630" t="s">
        <v>1440</v>
      </c>
      <c r="E1408" s="631"/>
      <c r="F1408" s="631"/>
      <c r="G1408" s="631"/>
      <c r="H1408" s="631"/>
      <c r="I1408" s="631"/>
      <c r="J1408" s="631"/>
      <c r="K1408" s="631"/>
      <c r="L1408" s="631"/>
      <c r="M1408" s="631"/>
      <c r="N1408" s="631"/>
      <c r="O1408" s="631"/>
      <c r="P1408" s="631"/>
      <c r="Q1408" s="631"/>
      <c r="R1408" s="631"/>
      <c r="S1408" s="631"/>
      <c r="T1408" s="631"/>
      <c r="U1408" s="631"/>
      <c r="V1408" s="631"/>
      <c r="W1408" s="632"/>
      <c r="X1408" s="375" t="s">
        <v>1357</v>
      </c>
      <c r="Y1408" s="633"/>
      <c r="Z1408" s="634"/>
      <c r="AA1408" s="634"/>
      <c r="AB1408" s="634"/>
      <c r="AC1408" s="635"/>
      <c r="AD1408" s="636"/>
      <c r="AE1408" s="637"/>
      <c r="AF1408" s="637"/>
      <c r="AG1408" s="637"/>
      <c r="AH1408" s="638"/>
    </row>
    <row r="1409" spans="1:34" ht="15.75" hidden="1" thickBot="1">
      <c r="A1409" s="639" t="s">
        <v>1441</v>
      </c>
      <c r="B1409" s="640"/>
      <c r="C1409" s="640"/>
      <c r="D1409" s="641" t="s">
        <v>1442</v>
      </c>
      <c r="E1409" s="642"/>
      <c r="F1409" s="642"/>
      <c r="G1409" s="642"/>
      <c r="H1409" s="642"/>
      <c r="I1409" s="642"/>
      <c r="J1409" s="642"/>
      <c r="K1409" s="642"/>
      <c r="L1409" s="642"/>
      <c r="M1409" s="642"/>
      <c r="N1409" s="642"/>
      <c r="O1409" s="642"/>
      <c r="P1409" s="642"/>
      <c r="Q1409" s="642"/>
      <c r="R1409" s="642"/>
      <c r="S1409" s="642"/>
      <c r="T1409" s="642"/>
      <c r="U1409" s="642"/>
      <c r="V1409" s="642"/>
      <c r="W1409" s="643"/>
      <c r="X1409" s="371"/>
      <c r="Y1409" s="644">
        <f>SUM(Y1374+Y1375+Y1376+Y1379+Y1380+Y1381+Y1384+Y1386+Y1388+Y1391+Y1394+Y1395+Y1397+Y1400+Y1403+Y1405+Y1406+Y1407+Y1408)</f>
        <v>0</v>
      </c>
      <c r="Z1409" s="645"/>
      <c r="AA1409" s="645"/>
      <c r="AB1409" s="645"/>
      <c r="AC1409" s="646"/>
      <c r="AD1409" s="644">
        <f>SUM(AD1374+AD1375+AD1376+AD1379+AD1380+AD1381+AD1384+AD1386+AD1388+AD1391+AD1394+AD1395+AD1397+AD1400+AD1403+AD1405+AD1406+AD1407+AD1408)</f>
        <v>0</v>
      </c>
      <c r="AE1409" s="645"/>
      <c r="AF1409" s="645"/>
      <c r="AG1409" s="645"/>
      <c r="AH1409" s="647"/>
    </row>
    <row r="1410" spans="1:34" hidden="1">
      <c r="A1410" s="731"/>
      <c r="B1410" s="731"/>
      <c r="C1410" s="731"/>
      <c r="D1410" s="731"/>
      <c r="E1410" s="731"/>
      <c r="F1410" s="731"/>
      <c r="G1410" s="731"/>
      <c r="H1410" s="731"/>
      <c r="I1410" s="731"/>
      <c r="J1410" s="731"/>
      <c r="K1410" s="731"/>
      <c r="L1410" s="731"/>
      <c r="M1410" s="731"/>
      <c r="N1410" s="731"/>
      <c r="O1410" s="731"/>
      <c r="P1410" s="731"/>
      <c r="Q1410" s="731"/>
      <c r="R1410" s="731"/>
      <c r="S1410" s="731"/>
      <c r="T1410" s="731"/>
      <c r="U1410" s="731"/>
      <c r="V1410" s="731"/>
      <c r="W1410" s="731"/>
      <c r="X1410" s="731"/>
      <c r="Y1410" s="731"/>
      <c r="Z1410" s="731"/>
      <c r="AA1410" s="731"/>
      <c r="AB1410" s="731"/>
      <c r="AC1410" s="731"/>
      <c r="AD1410" s="731"/>
      <c r="AE1410" s="731"/>
      <c r="AF1410" s="731"/>
      <c r="AG1410" s="731"/>
      <c r="AH1410" s="731"/>
    </row>
    <row r="1411" spans="1:34" ht="15.75" hidden="1" thickBot="1">
      <c r="A1411" s="732"/>
      <c r="B1411" s="732"/>
      <c r="C1411" s="732"/>
      <c r="D1411" s="732"/>
      <c r="E1411" s="732"/>
      <c r="F1411" s="732"/>
      <c r="G1411" s="732"/>
      <c r="H1411" s="732"/>
      <c r="I1411" s="732"/>
      <c r="J1411" s="732"/>
      <c r="K1411" s="732"/>
      <c r="L1411" s="732"/>
      <c r="M1411" s="732"/>
      <c r="N1411" s="732"/>
      <c r="O1411" s="732"/>
      <c r="P1411" s="732"/>
      <c r="Q1411" s="732"/>
      <c r="R1411" s="732"/>
      <c r="S1411" s="732"/>
      <c r="T1411" s="732"/>
      <c r="U1411" s="732"/>
      <c r="V1411" s="732"/>
      <c r="W1411" s="732"/>
      <c r="X1411" s="732"/>
      <c r="Y1411" s="732"/>
      <c r="Z1411" s="732"/>
      <c r="AA1411" s="732"/>
      <c r="AB1411" s="732"/>
      <c r="AC1411" s="732"/>
      <c r="AD1411" s="732"/>
      <c r="AE1411" s="732"/>
      <c r="AF1411" s="732"/>
      <c r="AG1411" s="732"/>
      <c r="AH1411" s="732"/>
    </row>
    <row r="1412" spans="1:34" ht="15.75" hidden="1" thickBot="1">
      <c r="A1412" s="733" t="s">
        <v>125</v>
      </c>
      <c r="B1412" s="734"/>
      <c r="C1412" s="734"/>
      <c r="D1412" s="641" t="s">
        <v>1443</v>
      </c>
      <c r="E1412" s="735"/>
      <c r="F1412" s="735"/>
      <c r="G1412" s="735"/>
      <c r="H1412" s="735"/>
      <c r="I1412" s="735"/>
      <c r="J1412" s="735"/>
      <c r="K1412" s="735"/>
      <c r="L1412" s="735"/>
      <c r="M1412" s="735"/>
      <c r="N1412" s="735"/>
      <c r="O1412" s="735"/>
      <c r="P1412" s="735"/>
      <c r="Q1412" s="735"/>
      <c r="R1412" s="735"/>
      <c r="S1412" s="735"/>
      <c r="T1412" s="735"/>
      <c r="U1412" s="735"/>
      <c r="V1412" s="735"/>
      <c r="W1412" s="736"/>
      <c r="X1412" s="376"/>
      <c r="Y1412" s="737"/>
      <c r="Z1412" s="738"/>
      <c r="AA1412" s="738"/>
      <c r="AB1412" s="738"/>
      <c r="AC1412" s="739"/>
      <c r="AD1412" s="737"/>
      <c r="AE1412" s="738"/>
      <c r="AF1412" s="738"/>
      <c r="AG1412" s="738"/>
      <c r="AH1412" s="740"/>
    </row>
    <row r="1413" spans="1:34" ht="15.75" hidden="1" thickBot="1">
      <c r="A1413" s="639" t="s">
        <v>152</v>
      </c>
      <c r="B1413" s="640"/>
      <c r="C1413" s="640"/>
      <c r="D1413" s="741" t="s">
        <v>1444</v>
      </c>
      <c r="E1413" s="642"/>
      <c r="F1413" s="642"/>
      <c r="G1413" s="642"/>
      <c r="H1413" s="642"/>
      <c r="I1413" s="642"/>
      <c r="J1413" s="642"/>
      <c r="K1413" s="642"/>
      <c r="L1413" s="642"/>
      <c r="M1413" s="642"/>
      <c r="N1413" s="642"/>
      <c r="O1413" s="642"/>
      <c r="P1413" s="642"/>
      <c r="Q1413" s="642"/>
      <c r="R1413" s="642"/>
      <c r="S1413" s="642"/>
      <c r="T1413" s="642"/>
      <c r="U1413" s="642"/>
      <c r="V1413" s="642"/>
      <c r="W1413" s="643"/>
      <c r="X1413" s="371" t="s">
        <v>1340</v>
      </c>
      <c r="Y1413" s="742">
        <f>SUM(Y1414+Y1415+Y1417+Y1418+Y1419+Y1421+Y1422+Y1424)</f>
        <v>0</v>
      </c>
      <c r="Z1413" s="743"/>
      <c r="AA1413" s="743"/>
      <c r="AB1413" s="743"/>
      <c r="AC1413" s="744"/>
      <c r="AD1413" s="742">
        <f>SUM(AD1414+AD1415+AD1417+AD1418+AD1419+AD1421+AD1422+AD1424)</f>
        <v>0</v>
      </c>
      <c r="AE1413" s="743"/>
      <c r="AF1413" s="743"/>
      <c r="AG1413" s="743"/>
      <c r="AH1413" s="745"/>
    </row>
    <row r="1414" spans="1:34" hidden="1">
      <c r="A1414" s="717" t="s">
        <v>1445</v>
      </c>
      <c r="B1414" s="718"/>
      <c r="C1414" s="718"/>
      <c r="D1414" s="719" t="s">
        <v>1446</v>
      </c>
      <c r="E1414" s="720"/>
      <c r="F1414" s="720"/>
      <c r="G1414" s="720"/>
      <c r="H1414" s="720"/>
      <c r="I1414" s="720"/>
      <c r="J1414" s="720"/>
      <c r="K1414" s="720"/>
      <c r="L1414" s="720"/>
      <c r="M1414" s="720"/>
      <c r="N1414" s="720"/>
      <c r="O1414" s="720"/>
      <c r="P1414" s="720"/>
      <c r="Q1414" s="720"/>
      <c r="R1414" s="720"/>
      <c r="S1414" s="720"/>
      <c r="T1414" s="720"/>
      <c r="U1414" s="720"/>
      <c r="V1414" s="720"/>
      <c r="W1414" s="721"/>
      <c r="X1414" s="372" t="s">
        <v>148</v>
      </c>
      <c r="Y1414" s="722"/>
      <c r="Z1414" s="723"/>
      <c r="AA1414" s="723"/>
      <c r="AB1414" s="723"/>
      <c r="AC1414" s="724"/>
      <c r="AD1414" s="700"/>
      <c r="AE1414" s="701"/>
      <c r="AF1414" s="701"/>
      <c r="AG1414" s="701"/>
      <c r="AH1414" s="703"/>
    </row>
    <row r="1415" spans="1:34" hidden="1">
      <c r="A1415" s="677" t="s">
        <v>1447</v>
      </c>
      <c r="B1415" s="678"/>
      <c r="C1415" s="678"/>
      <c r="D1415" s="652" t="s">
        <v>1448</v>
      </c>
      <c r="E1415" s="653"/>
      <c r="F1415" s="653"/>
      <c r="G1415" s="653"/>
      <c r="H1415" s="653"/>
      <c r="I1415" s="653"/>
      <c r="J1415" s="653"/>
      <c r="K1415" s="653"/>
      <c r="L1415" s="653"/>
      <c r="M1415" s="653"/>
      <c r="N1415" s="653"/>
      <c r="O1415" s="653"/>
      <c r="P1415" s="653"/>
      <c r="Q1415" s="653"/>
      <c r="R1415" s="653"/>
      <c r="S1415" s="653"/>
      <c r="T1415" s="653"/>
      <c r="U1415" s="653"/>
      <c r="V1415" s="653"/>
      <c r="W1415" s="654"/>
      <c r="X1415" s="658" t="s">
        <v>148</v>
      </c>
      <c r="Y1415" s="686"/>
      <c r="Z1415" s="687"/>
      <c r="AA1415" s="687"/>
      <c r="AB1415" s="687"/>
      <c r="AC1415" s="688"/>
      <c r="AD1415" s="686"/>
      <c r="AE1415" s="687"/>
      <c r="AF1415" s="687"/>
      <c r="AG1415" s="687"/>
      <c r="AH1415" s="695"/>
    </row>
    <row r="1416" spans="1:34" hidden="1">
      <c r="A1416" s="681"/>
      <c r="B1416" s="682"/>
      <c r="C1416" s="682"/>
      <c r="D1416" s="655"/>
      <c r="E1416" s="656"/>
      <c r="F1416" s="656"/>
      <c r="G1416" s="656"/>
      <c r="H1416" s="656"/>
      <c r="I1416" s="656"/>
      <c r="J1416" s="656"/>
      <c r="K1416" s="656"/>
      <c r="L1416" s="656"/>
      <c r="M1416" s="656"/>
      <c r="N1416" s="656"/>
      <c r="O1416" s="656"/>
      <c r="P1416" s="656"/>
      <c r="Q1416" s="656"/>
      <c r="R1416" s="656"/>
      <c r="S1416" s="656"/>
      <c r="T1416" s="656"/>
      <c r="U1416" s="656"/>
      <c r="V1416" s="656"/>
      <c r="W1416" s="657"/>
      <c r="X1416" s="659"/>
      <c r="Y1416" s="692"/>
      <c r="Z1416" s="693"/>
      <c r="AA1416" s="693"/>
      <c r="AB1416" s="693"/>
      <c r="AC1416" s="694"/>
      <c r="AD1416" s="692"/>
      <c r="AE1416" s="693"/>
      <c r="AF1416" s="693"/>
      <c r="AG1416" s="693"/>
      <c r="AH1416" s="697"/>
    </row>
    <row r="1417" spans="1:34" hidden="1">
      <c r="A1417" s="698" t="s">
        <v>1449</v>
      </c>
      <c r="B1417" s="699"/>
      <c r="C1417" s="699"/>
      <c r="D1417" s="670" t="s">
        <v>1450</v>
      </c>
      <c r="E1417" s="671"/>
      <c r="F1417" s="671"/>
      <c r="G1417" s="671"/>
      <c r="H1417" s="671"/>
      <c r="I1417" s="671"/>
      <c r="J1417" s="671"/>
      <c r="K1417" s="671"/>
      <c r="L1417" s="671"/>
      <c r="M1417" s="671"/>
      <c r="N1417" s="671"/>
      <c r="O1417" s="671"/>
      <c r="P1417" s="671"/>
      <c r="Q1417" s="671"/>
      <c r="R1417" s="671"/>
      <c r="S1417" s="671"/>
      <c r="T1417" s="671"/>
      <c r="U1417" s="671"/>
      <c r="V1417" s="671"/>
      <c r="W1417" s="672"/>
      <c r="X1417" s="373" t="s">
        <v>148</v>
      </c>
      <c r="Y1417" s="700"/>
      <c r="Z1417" s="701"/>
      <c r="AA1417" s="701"/>
      <c r="AB1417" s="701"/>
      <c r="AC1417" s="702"/>
      <c r="AD1417" s="700"/>
      <c r="AE1417" s="701"/>
      <c r="AF1417" s="701"/>
      <c r="AG1417" s="701"/>
      <c r="AH1417" s="703"/>
    </row>
    <row r="1418" spans="1:34" hidden="1">
      <c r="A1418" s="698" t="s">
        <v>1451</v>
      </c>
      <c r="B1418" s="699"/>
      <c r="C1418" s="699"/>
      <c r="D1418" s="670" t="s">
        <v>1452</v>
      </c>
      <c r="E1418" s="671"/>
      <c r="F1418" s="671"/>
      <c r="G1418" s="671"/>
      <c r="H1418" s="671"/>
      <c r="I1418" s="671"/>
      <c r="J1418" s="671"/>
      <c r="K1418" s="671"/>
      <c r="L1418" s="671"/>
      <c r="M1418" s="671"/>
      <c r="N1418" s="671"/>
      <c r="O1418" s="671"/>
      <c r="P1418" s="671"/>
      <c r="Q1418" s="671"/>
      <c r="R1418" s="671"/>
      <c r="S1418" s="671"/>
      <c r="T1418" s="671"/>
      <c r="U1418" s="671"/>
      <c r="V1418" s="671"/>
      <c r="W1418" s="672"/>
      <c r="X1418" s="373" t="s">
        <v>148</v>
      </c>
      <c r="Y1418" s="700"/>
      <c r="Z1418" s="701"/>
      <c r="AA1418" s="701"/>
      <c r="AB1418" s="701"/>
      <c r="AC1418" s="702"/>
      <c r="AD1418" s="700"/>
      <c r="AE1418" s="701"/>
      <c r="AF1418" s="701"/>
      <c r="AG1418" s="701"/>
      <c r="AH1418" s="703"/>
    </row>
    <row r="1419" spans="1:34" hidden="1">
      <c r="A1419" s="677" t="s">
        <v>1453</v>
      </c>
      <c r="B1419" s="678"/>
      <c r="C1419" s="678"/>
      <c r="D1419" s="652" t="s">
        <v>1454</v>
      </c>
      <c r="E1419" s="653"/>
      <c r="F1419" s="653"/>
      <c r="G1419" s="653"/>
      <c r="H1419" s="653"/>
      <c r="I1419" s="653"/>
      <c r="J1419" s="653"/>
      <c r="K1419" s="653"/>
      <c r="L1419" s="653"/>
      <c r="M1419" s="653"/>
      <c r="N1419" s="653"/>
      <c r="O1419" s="653"/>
      <c r="P1419" s="653"/>
      <c r="Q1419" s="653"/>
      <c r="R1419" s="653"/>
      <c r="S1419" s="653"/>
      <c r="T1419" s="653"/>
      <c r="U1419" s="653"/>
      <c r="V1419" s="653"/>
      <c r="W1419" s="654"/>
      <c r="X1419" s="658" t="s">
        <v>1357</v>
      </c>
      <c r="Y1419" s="686"/>
      <c r="Z1419" s="687"/>
      <c r="AA1419" s="687"/>
      <c r="AB1419" s="687"/>
      <c r="AC1419" s="688"/>
      <c r="AD1419" s="686"/>
      <c r="AE1419" s="687"/>
      <c r="AF1419" s="687"/>
      <c r="AG1419" s="687"/>
      <c r="AH1419" s="695"/>
    </row>
    <row r="1420" spans="1:34" hidden="1">
      <c r="A1420" s="681"/>
      <c r="B1420" s="682"/>
      <c r="C1420" s="682"/>
      <c r="D1420" s="655"/>
      <c r="E1420" s="656"/>
      <c r="F1420" s="656"/>
      <c r="G1420" s="656"/>
      <c r="H1420" s="656"/>
      <c r="I1420" s="656"/>
      <c r="J1420" s="656"/>
      <c r="K1420" s="656"/>
      <c r="L1420" s="656"/>
      <c r="M1420" s="656"/>
      <c r="N1420" s="656"/>
      <c r="O1420" s="656"/>
      <c r="P1420" s="656"/>
      <c r="Q1420" s="656"/>
      <c r="R1420" s="656"/>
      <c r="S1420" s="656"/>
      <c r="T1420" s="656"/>
      <c r="U1420" s="656"/>
      <c r="V1420" s="656"/>
      <c r="W1420" s="657"/>
      <c r="X1420" s="659"/>
      <c r="Y1420" s="692"/>
      <c r="Z1420" s="693"/>
      <c r="AA1420" s="693"/>
      <c r="AB1420" s="693"/>
      <c r="AC1420" s="694"/>
      <c r="AD1420" s="692"/>
      <c r="AE1420" s="693"/>
      <c r="AF1420" s="693"/>
      <c r="AG1420" s="693"/>
      <c r="AH1420" s="697"/>
    </row>
    <row r="1421" spans="1:34" hidden="1">
      <c r="A1421" s="698" t="s">
        <v>1455</v>
      </c>
      <c r="B1421" s="699"/>
      <c r="C1421" s="699"/>
      <c r="D1421" s="670" t="s">
        <v>1456</v>
      </c>
      <c r="E1421" s="671"/>
      <c r="F1421" s="671"/>
      <c r="G1421" s="671"/>
      <c r="H1421" s="671"/>
      <c r="I1421" s="671"/>
      <c r="J1421" s="671"/>
      <c r="K1421" s="671"/>
      <c r="L1421" s="671"/>
      <c r="M1421" s="671"/>
      <c r="N1421" s="671"/>
      <c r="O1421" s="671"/>
      <c r="P1421" s="671"/>
      <c r="Q1421" s="671"/>
      <c r="R1421" s="671"/>
      <c r="S1421" s="671"/>
      <c r="T1421" s="671"/>
      <c r="U1421" s="671"/>
      <c r="V1421" s="671"/>
      <c r="W1421" s="672"/>
      <c r="X1421" s="373" t="s">
        <v>1357</v>
      </c>
      <c r="Y1421" s="700"/>
      <c r="Z1421" s="701"/>
      <c r="AA1421" s="701"/>
      <c r="AB1421" s="701"/>
      <c r="AC1421" s="702"/>
      <c r="AD1421" s="700"/>
      <c r="AE1421" s="701"/>
      <c r="AF1421" s="701"/>
      <c r="AG1421" s="701"/>
      <c r="AH1421" s="703"/>
    </row>
    <row r="1422" spans="1:34" hidden="1">
      <c r="A1422" s="677" t="s">
        <v>1457</v>
      </c>
      <c r="B1422" s="678"/>
      <c r="C1422" s="678"/>
      <c r="D1422" s="652" t="s">
        <v>1458</v>
      </c>
      <c r="E1422" s="653"/>
      <c r="F1422" s="653"/>
      <c r="G1422" s="653"/>
      <c r="H1422" s="653"/>
      <c r="I1422" s="653"/>
      <c r="J1422" s="653"/>
      <c r="K1422" s="653"/>
      <c r="L1422" s="653"/>
      <c r="M1422" s="653"/>
      <c r="N1422" s="653"/>
      <c r="O1422" s="653"/>
      <c r="P1422" s="653"/>
      <c r="Q1422" s="653"/>
      <c r="R1422" s="653"/>
      <c r="S1422" s="653"/>
      <c r="T1422" s="653"/>
      <c r="U1422" s="653"/>
      <c r="V1422" s="653"/>
      <c r="W1422" s="654"/>
      <c r="X1422" s="658" t="s">
        <v>1357</v>
      </c>
      <c r="Y1422" s="686"/>
      <c r="Z1422" s="687"/>
      <c r="AA1422" s="687"/>
      <c r="AB1422" s="687"/>
      <c r="AC1422" s="688"/>
      <c r="AD1422" s="686"/>
      <c r="AE1422" s="687"/>
      <c r="AF1422" s="687"/>
      <c r="AG1422" s="687"/>
      <c r="AH1422" s="695"/>
    </row>
    <row r="1423" spans="1:34" hidden="1">
      <c r="A1423" s="681"/>
      <c r="B1423" s="682"/>
      <c r="C1423" s="682"/>
      <c r="D1423" s="655"/>
      <c r="E1423" s="656"/>
      <c r="F1423" s="656"/>
      <c r="G1423" s="656"/>
      <c r="H1423" s="656"/>
      <c r="I1423" s="656"/>
      <c r="J1423" s="656"/>
      <c r="K1423" s="656"/>
      <c r="L1423" s="656"/>
      <c r="M1423" s="656"/>
      <c r="N1423" s="656"/>
      <c r="O1423" s="656"/>
      <c r="P1423" s="656"/>
      <c r="Q1423" s="656"/>
      <c r="R1423" s="656"/>
      <c r="S1423" s="656"/>
      <c r="T1423" s="656"/>
      <c r="U1423" s="656"/>
      <c r="V1423" s="656"/>
      <c r="W1423" s="657"/>
      <c r="X1423" s="659"/>
      <c r="Y1423" s="692"/>
      <c r="Z1423" s="693"/>
      <c r="AA1423" s="693"/>
      <c r="AB1423" s="693"/>
      <c r="AC1423" s="694"/>
      <c r="AD1423" s="692"/>
      <c r="AE1423" s="693"/>
      <c r="AF1423" s="693"/>
      <c r="AG1423" s="693"/>
      <c r="AH1423" s="697"/>
    </row>
    <row r="1424" spans="1:34" ht="15.75" hidden="1" thickBot="1">
      <c r="A1424" s="725" t="s">
        <v>1459</v>
      </c>
      <c r="B1424" s="726"/>
      <c r="C1424" s="726"/>
      <c r="D1424" s="630" t="s">
        <v>1460</v>
      </c>
      <c r="E1424" s="631"/>
      <c r="F1424" s="631"/>
      <c r="G1424" s="631"/>
      <c r="H1424" s="631"/>
      <c r="I1424" s="631"/>
      <c r="J1424" s="631"/>
      <c r="K1424" s="631"/>
      <c r="L1424" s="631"/>
      <c r="M1424" s="631"/>
      <c r="N1424" s="631"/>
      <c r="O1424" s="631"/>
      <c r="P1424" s="631"/>
      <c r="Q1424" s="631"/>
      <c r="R1424" s="631"/>
      <c r="S1424" s="631"/>
      <c r="T1424" s="631"/>
      <c r="U1424" s="631"/>
      <c r="V1424" s="631"/>
      <c r="W1424" s="632"/>
      <c r="X1424" s="375" t="s">
        <v>1357</v>
      </c>
      <c r="Y1424" s="727"/>
      <c r="Z1424" s="728"/>
      <c r="AA1424" s="728"/>
      <c r="AB1424" s="728"/>
      <c r="AC1424" s="729"/>
      <c r="AD1424" s="727"/>
      <c r="AE1424" s="728"/>
      <c r="AF1424" s="728"/>
      <c r="AG1424" s="728"/>
      <c r="AH1424" s="730"/>
    </row>
    <row r="1425" spans="1:34" hidden="1">
      <c r="A1425" s="568" t="s">
        <v>1461</v>
      </c>
      <c r="B1425" s="569"/>
      <c r="C1425" s="569"/>
      <c r="D1425" s="572" t="s">
        <v>1462</v>
      </c>
      <c r="E1425" s="712"/>
      <c r="F1425" s="712"/>
      <c r="G1425" s="712"/>
      <c r="H1425" s="712"/>
      <c r="I1425" s="712"/>
      <c r="J1425" s="712"/>
      <c r="K1425" s="712"/>
      <c r="L1425" s="712"/>
      <c r="M1425" s="712"/>
      <c r="N1425" s="712"/>
      <c r="O1425" s="712"/>
      <c r="P1425" s="712"/>
      <c r="Q1425" s="712"/>
      <c r="R1425" s="712"/>
      <c r="S1425" s="712"/>
      <c r="T1425" s="712"/>
      <c r="U1425" s="712"/>
      <c r="V1425" s="712"/>
      <c r="W1425" s="713"/>
      <c r="X1425" s="578" t="s">
        <v>1340</v>
      </c>
      <c r="Y1425" s="598">
        <f>SUM(Y1427+Y1428+Y1429+Y1432+Y1435+Y1436+Y1437+Y1439+Y1442)</f>
        <v>0</v>
      </c>
      <c r="Z1425" s="599"/>
      <c r="AA1425" s="599"/>
      <c r="AB1425" s="599"/>
      <c r="AC1425" s="600"/>
      <c r="AD1425" s="598">
        <f>SUM(AD1427+AD1428+AD1429+AD1432+AD1435+AD1436+AD1437+AD1439+AD1442)</f>
        <v>0</v>
      </c>
      <c r="AE1425" s="599"/>
      <c r="AF1425" s="599"/>
      <c r="AG1425" s="599"/>
      <c r="AH1425" s="607"/>
    </row>
    <row r="1426" spans="1:34" ht="15.75" hidden="1" thickBot="1">
      <c r="A1426" s="570"/>
      <c r="B1426" s="571"/>
      <c r="C1426" s="571"/>
      <c r="D1426" s="714"/>
      <c r="E1426" s="715"/>
      <c r="F1426" s="715"/>
      <c r="G1426" s="715"/>
      <c r="H1426" s="715"/>
      <c r="I1426" s="715"/>
      <c r="J1426" s="715"/>
      <c r="K1426" s="715"/>
      <c r="L1426" s="715"/>
      <c r="M1426" s="715"/>
      <c r="N1426" s="715"/>
      <c r="O1426" s="715"/>
      <c r="P1426" s="715"/>
      <c r="Q1426" s="715"/>
      <c r="R1426" s="715"/>
      <c r="S1426" s="715"/>
      <c r="T1426" s="715"/>
      <c r="U1426" s="715"/>
      <c r="V1426" s="715"/>
      <c r="W1426" s="716"/>
      <c r="X1426" s="579"/>
      <c r="Y1426" s="604"/>
      <c r="Z1426" s="605"/>
      <c r="AA1426" s="605"/>
      <c r="AB1426" s="605"/>
      <c r="AC1426" s="606"/>
      <c r="AD1426" s="604"/>
      <c r="AE1426" s="605"/>
      <c r="AF1426" s="605"/>
      <c r="AG1426" s="605"/>
      <c r="AH1426" s="609"/>
    </row>
    <row r="1427" spans="1:34" hidden="1">
      <c r="A1427" s="717" t="s">
        <v>1463</v>
      </c>
      <c r="B1427" s="718"/>
      <c r="C1427" s="718"/>
      <c r="D1427" s="719" t="s">
        <v>1464</v>
      </c>
      <c r="E1427" s="720"/>
      <c r="F1427" s="720"/>
      <c r="G1427" s="720"/>
      <c r="H1427" s="720"/>
      <c r="I1427" s="720"/>
      <c r="J1427" s="720"/>
      <c r="K1427" s="720"/>
      <c r="L1427" s="720"/>
      <c r="M1427" s="720"/>
      <c r="N1427" s="720"/>
      <c r="O1427" s="720"/>
      <c r="P1427" s="720"/>
      <c r="Q1427" s="720"/>
      <c r="R1427" s="720"/>
      <c r="S1427" s="720"/>
      <c r="T1427" s="720"/>
      <c r="U1427" s="720"/>
      <c r="V1427" s="720"/>
      <c r="W1427" s="721"/>
      <c r="X1427" s="372" t="s">
        <v>148</v>
      </c>
      <c r="Y1427" s="722"/>
      <c r="Z1427" s="723"/>
      <c r="AA1427" s="723"/>
      <c r="AB1427" s="723"/>
      <c r="AC1427" s="724"/>
      <c r="AD1427" s="700"/>
      <c r="AE1427" s="701"/>
      <c r="AF1427" s="701"/>
      <c r="AG1427" s="701"/>
      <c r="AH1427" s="703"/>
    </row>
    <row r="1428" spans="1:34" hidden="1">
      <c r="A1428" s="698" t="s">
        <v>1465</v>
      </c>
      <c r="B1428" s="699"/>
      <c r="C1428" s="699"/>
      <c r="D1428" s="670" t="s">
        <v>1466</v>
      </c>
      <c r="E1428" s="671"/>
      <c r="F1428" s="671"/>
      <c r="G1428" s="671"/>
      <c r="H1428" s="671"/>
      <c r="I1428" s="671"/>
      <c r="J1428" s="671"/>
      <c r="K1428" s="671"/>
      <c r="L1428" s="671"/>
      <c r="M1428" s="671"/>
      <c r="N1428" s="671"/>
      <c r="O1428" s="671"/>
      <c r="P1428" s="671"/>
      <c r="Q1428" s="671"/>
      <c r="R1428" s="671"/>
      <c r="S1428" s="671"/>
      <c r="T1428" s="671"/>
      <c r="U1428" s="671"/>
      <c r="V1428" s="671"/>
      <c r="W1428" s="672"/>
      <c r="X1428" s="373" t="s">
        <v>1357</v>
      </c>
      <c r="Y1428" s="700"/>
      <c r="Z1428" s="701"/>
      <c r="AA1428" s="701"/>
      <c r="AB1428" s="701"/>
      <c r="AC1428" s="702"/>
      <c r="AD1428" s="700"/>
      <c r="AE1428" s="701"/>
      <c r="AF1428" s="701"/>
      <c r="AG1428" s="701"/>
      <c r="AH1428" s="703"/>
    </row>
    <row r="1429" spans="1:34" hidden="1">
      <c r="A1429" s="677" t="s">
        <v>1467</v>
      </c>
      <c r="B1429" s="678"/>
      <c r="C1429" s="678"/>
      <c r="D1429" s="652" t="s">
        <v>1468</v>
      </c>
      <c r="E1429" s="653"/>
      <c r="F1429" s="653"/>
      <c r="G1429" s="653"/>
      <c r="H1429" s="653"/>
      <c r="I1429" s="653"/>
      <c r="J1429" s="653"/>
      <c r="K1429" s="653"/>
      <c r="L1429" s="653"/>
      <c r="M1429" s="653"/>
      <c r="N1429" s="653"/>
      <c r="O1429" s="653"/>
      <c r="P1429" s="653"/>
      <c r="Q1429" s="653"/>
      <c r="R1429" s="653"/>
      <c r="S1429" s="653"/>
      <c r="T1429" s="653"/>
      <c r="U1429" s="653"/>
      <c r="V1429" s="653"/>
      <c r="W1429" s="654"/>
      <c r="X1429" s="658" t="s">
        <v>148</v>
      </c>
      <c r="Y1429" s="686"/>
      <c r="Z1429" s="687"/>
      <c r="AA1429" s="687"/>
      <c r="AB1429" s="687"/>
      <c r="AC1429" s="688"/>
      <c r="AD1429" s="686"/>
      <c r="AE1429" s="687"/>
      <c r="AF1429" s="687"/>
      <c r="AG1429" s="687"/>
      <c r="AH1429" s="695"/>
    </row>
    <row r="1430" spans="1:34" hidden="1">
      <c r="A1430" s="679"/>
      <c r="B1430" s="680"/>
      <c r="C1430" s="680"/>
      <c r="D1430" s="683"/>
      <c r="E1430" s="684"/>
      <c r="F1430" s="684"/>
      <c r="G1430" s="684"/>
      <c r="H1430" s="684"/>
      <c r="I1430" s="684"/>
      <c r="J1430" s="684"/>
      <c r="K1430" s="684"/>
      <c r="L1430" s="684"/>
      <c r="M1430" s="684"/>
      <c r="N1430" s="684"/>
      <c r="O1430" s="684"/>
      <c r="P1430" s="684"/>
      <c r="Q1430" s="684"/>
      <c r="R1430" s="684"/>
      <c r="S1430" s="684"/>
      <c r="T1430" s="684"/>
      <c r="U1430" s="684"/>
      <c r="V1430" s="684"/>
      <c r="W1430" s="685"/>
      <c r="X1430" s="597"/>
      <c r="Y1430" s="689"/>
      <c r="Z1430" s="690"/>
      <c r="AA1430" s="690"/>
      <c r="AB1430" s="690"/>
      <c r="AC1430" s="691"/>
      <c r="AD1430" s="689"/>
      <c r="AE1430" s="690"/>
      <c r="AF1430" s="690"/>
      <c r="AG1430" s="690"/>
      <c r="AH1430" s="696"/>
    </row>
    <row r="1431" spans="1:34" hidden="1">
      <c r="A1431" s="681"/>
      <c r="B1431" s="682"/>
      <c r="C1431" s="682"/>
      <c r="D1431" s="655"/>
      <c r="E1431" s="656"/>
      <c r="F1431" s="656"/>
      <c r="G1431" s="656"/>
      <c r="H1431" s="656"/>
      <c r="I1431" s="656"/>
      <c r="J1431" s="656"/>
      <c r="K1431" s="656"/>
      <c r="L1431" s="656"/>
      <c r="M1431" s="656"/>
      <c r="N1431" s="656"/>
      <c r="O1431" s="656"/>
      <c r="P1431" s="656"/>
      <c r="Q1431" s="656"/>
      <c r="R1431" s="656"/>
      <c r="S1431" s="656"/>
      <c r="T1431" s="656"/>
      <c r="U1431" s="656"/>
      <c r="V1431" s="656"/>
      <c r="W1431" s="657"/>
      <c r="X1431" s="659"/>
      <c r="Y1431" s="692"/>
      <c r="Z1431" s="693"/>
      <c r="AA1431" s="693"/>
      <c r="AB1431" s="693"/>
      <c r="AC1431" s="694"/>
      <c r="AD1431" s="692"/>
      <c r="AE1431" s="693"/>
      <c r="AF1431" s="693"/>
      <c r="AG1431" s="693"/>
      <c r="AH1431" s="697"/>
    </row>
    <row r="1432" spans="1:34" hidden="1">
      <c r="A1432" s="677" t="s">
        <v>1469</v>
      </c>
      <c r="B1432" s="678"/>
      <c r="C1432" s="678"/>
      <c r="D1432" s="652" t="s">
        <v>1470</v>
      </c>
      <c r="E1432" s="653"/>
      <c r="F1432" s="653"/>
      <c r="G1432" s="653"/>
      <c r="H1432" s="653"/>
      <c r="I1432" s="653"/>
      <c r="J1432" s="653"/>
      <c r="K1432" s="653"/>
      <c r="L1432" s="653"/>
      <c r="M1432" s="653"/>
      <c r="N1432" s="653"/>
      <c r="O1432" s="653"/>
      <c r="P1432" s="653"/>
      <c r="Q1432" s="653"/>
      <c r="R1432" s="653"/>
      <c r="S1432" s="653"/>
      <c r="T1432" s="653"/>
      <c r="U1432" s="653"/>
      <c r="V1432" s="653"/>
      <c r="W1432" s="654"/>
      <c r="X1432" s="658" t="s">
        <v>1357</v>
      </c>
      <c r="Y1432" s="686"/>
      <c r="Z1432" s="687"/>
      <c r="AA1432" s="687"/>
      <c r="AB1432" s="687"/>
      <c r="AC1432" s="688"/>
      <c r="AD1432" s="689"/>
      <c r="AE1432" s="690"/>
      <c r="AF1432" s="690"/>
      <c r="AG1432" s="690"/>
      <c r="AH1432" s="696"/>
    </row>
    <row r="1433" spans="1:34" hidden="1">
      <c r="A1433" s="679"/>
      <c r="B1433" s="680"/>
      <c r="C1433" s="680"/>
      <c r="D1433" s="683"/>
      <c r="E1433" s="684"/>
      <c r="F1433" s="684"/>
      <c r="G1433" s="684"/>
      <c r="H1433" s="684"/>
      <c r="I1433" s="684"/>
      <c r="J1433" s="684"/>
      <c r="K1433" s="684"/>
      <c r="L1433" s="684"/>
      <c r="M1433" s="684"/>
      <c r="N1433" s="684"/>
      <c r="O1433" s="684"/>
      <c r="P1433" s="684"/>
      <c r="Q1433" s="684"/>
      <c r="R1433" s="684"/>
      <c r="S1433" s="684"/>
      <c r="T1433" s="684"/>
      <c r="U1433" s="684"/>
      <c r="V1433" s="684"/>
      <c r="W1433" s="685"/>
      <c r="X1433" s="597"/>
      <c r="Y1433" s="689"/>
      <c r="Z1433" s="690"/>
      <c r="AA1433" s="690"/>
      <c r="AB1433" s="690"/>
      <c r="AC1433" s="691"/>
      <c r="AD1433" s="689"/>
      <c r="AE1433" s="690"/>
      <c r="AF1433" s="690"/>
      <c r="AG1433" s="690"/>
      <c r="AH1433" s="696"/>
    </row>
    <row r="1434" spans="1:34" hidden="1">
      <c r="A1434" s="681"/>
      <c r="B1434" s="682"/>
      <c r="C1434" s="682"/>
      <c r="D1434" s="655"/>
      <c r="E1434" s="656"/>
      <c r="F1434" s="656"/>
      <c r="G1434" s="656"/>
      <c r="H1434" s="656"/>
      <c r="I1434" s="656"/>
      <c r="J1434" s="656"/>
      <c r="K1434" s="656"/>
      <c r="L1434" s="656"/>
      <c r="M1434" s="656"/>
      <c r="N1434" s="656"/>
      <c r="O1434" s="656"/>
      <c r="P1434" s="656"/>
      <c r="Q1434" s="656"/>
      <c r="R1434" s="656"/>
      <c r="S1434" s="656"/>
      <c r="T1434" s="656"/>
      <c r="U1434" s="656"/>
      <c r="V1434" s="656"/>
      <c r="W1434" s="657"/>
      <c r="X1434" s="659"/>
      <c r="Y1434" s="692"/>
      <c r="Z1434" s="693"/>
      <c r="AA1434" s="693"/>
      <c r="AB1434" s="693"/>
      <c r="AC1434" s="694"/>
      <c r="AD1434" s="692"/>
      <c r="AE1434" s="693"/>
      <c r="AF1434" s="693"/>
      <c r="AG1434" s="693"/>
      <c r="AH1434" s="697"/>
    </row>
    <row r="1435" spans="1:34" hidden="1">
      <c r="A1435" s="698" t="s">
        <v>1471</v>
      </c>
      <c r="B1435" s="699"/>
      <c r="C1435" s="699"/>
      <c r="D1435" s="670" t="s">
        <v>1472</v>
      </c>
      <c r="E1435" s="671"/>
      <c r="F1435" s="671"/>
      <c r="G1435" s="671"/>
      <c r="H1435" s="671"/>
      <c r="I1435" s="671"/>
      <c r="J1435" s="671"/>
      <c r="K1435" s="671"/>
      <c r="L1435" s="671"/>
      <c r="M1435" s="671"/>
      <c r="N1435" s="671"/>
      <c r="O1435" s="671"/>
      <c r="P1435" s="671"/>
      <c r="Q1435" s="671"/>
      <c r="R1435" s="671"/>
      <c r="S1435" s="671"/>
      <c r="T1435" s="671"/>
      <c r="U1435" s="671"/>
      <c r="V1435" s="671"/>
      <c r="W1435" s="672"/>
      <c r="X1435" s="373" t="s">
        <v>148</v>
      </c>
      <c r="Y1435" s="700"/>
      <c r="Z1435" s="701"/>
      <c r="AA1435" s="701"/>
      <c r="AB1435" s="701"/>
      <c r="AC1435" s="702"/>
      <c r="AD1435" s="700"/>
      <c r="AE1435" s="701"/>
      <c r="AF1435" s="701"/>
      <c r="AG1435" s="701"/>
      <c r="AH1435" s="703"/>
    </row>
    <row r="1436" spans="1:34" hidden="1">
      <c r="A1436" s="698" t="s">
        <v>1473</v>
      </c>
      <c r="B1436" s="699"/>
      <c r="C1436" s="699"/>
      <c r="D1436" s="670" t="s">
        <v>1474</v>
      </c>
      <c r="E1436" s="671"/>
      <c r="F1436" s="671"/>
      <c r="G1436" s="671"/>
      <c r="H1436" s="671"/>
      <c r="I1436" s="671"/>
      <c r="J1436" s="671"/>
      <c r="K1436" s="671"/>
      <c r="L1436" s="671"/>
      <c r="M1436" s="671"/>
      <c r="N1436" s="671"/>
      <c r="O1436" s="671"/>
      <c r="P1436" s="671"/>
      <c r="Q1436" s="671"/>
      <c r="R1436" s="671"/>
      <c r="S1436" s="671"/>
      <c r="T1436" s="671"/>
      <c r="U1436" s="671"/>
      <c r="V1436" s="671"/>
      <c r="W1436" s="672"/>
      <c r="X1436" s="373" t="s">
        <v>1357</v>
      </c>
      <c r="Y1436" s="700"/>
      <c r="Z1436" s="701"/>
      <c r="AA1436" s="701"/>
      <c r="AB1436" s="701"/>
      <c r="AC1436" s="702"/>
      <c r="AD1436" s="700"/>
      <c r="AE1436" s="701"/>
      <c r="AF1436" s="701"/>
      <c r="AG1436" s="701"/>
      <c r="AH1436" s="703"/>
    </row>
    <row r="1437" spans="1:34" hidden="1">
      <c r="A1437" s="677" t="s">
        <v>1475</v>
      </c>
      <c r="B1437" s="678"/>
      <c r="C1437" s="678"/>
      <c r="D1437" s="652" t="s">
        <v>1476</v>
      </c>
      <c r="E1437" s="653"/>
      <c r="F1437" s="653"/>
      <c r="G1437" s="653"/>
      <c r="H1437" s="653"/>
      <c r="I1437" s="653"/>
      <c r="J1437" s="653"/>
      <c r="K1437" s="653"/>
      <c r="L1437" s="653"/>
      <c r="M1437" s="653"/>
      <c r="N1437" s="653"/>
      <c r="O1437" s="653"/>
      <c r="P1437" s="653"/>
      <c r="Q1437" s="653"/>
      <c r="R1437" s="653"/>
      <c r="S1437" s="653"/>
      <c r="T1437" s="653"/>
      <c r="U1437" s="653"/>
      <c r="V1437" s="653"/>
      <c r="W1437" s="654"/>
      <c r="X1437" s="658" t="s">
        <v>1357</v>
      </c>
      <c r="Y1437" s="704"/>
      <c r="Z1437" s="705"/>
      <c r="AA1437" s="705"/>
      <c r="AB1437" s="705"/>
      <c r="AC1437" s="706"/>
      <c r="AD1437" s="704"/>
      <c r="AE1437" s="705"/>
      <c r="AF1437" s="705"/>
      <c r="AG1437" s="705"/>
      <c r="AH1437" s="710"/>
    </row>
    <row r="1438" spans="1:34" hidden="1">
      <c r="A1438" s="681"/>
      <c r="B1438" s="682"/>
      <c r="C1438" s="682"/>
      <c r="D1438" s="655"/>
      <c r="E1438" s="656"/>
      <c r="F1438" s="656"/>
      <c r="G1438" s="656"/>
      <c r="H1438" s="656"/>
      <c r="I1438" s="656"/>
      <c r="J1438" s="656"/>
      <c r="K1438" s="656"/>
      <c r="L1438" s="656"/>
      <c r="M1438" s="656"/>
      <c r="N1438" s="656"/>
      <c r="O1438" s="656"/>
      <c r="P1438" s="656"/>
      <c r="Q1438" s="656"/>
      <c r="R1438" s="656"/>
      <c r="S1438" s="656"/>
      <c r="T1438" s="656"/>
      <c r="U1438" s="656"/>
      <c r="V1438" s="656"/>
      <c r="W1438" s="657"/>
      <c r="X1438" s="659"/>
      <c r="Y1438" s="707"/>
      <c r="Z1438" s="708"/>
      <c r="AA1438" s="708"/>
      <c r="AB1438" s="708"/>
      <c r="AC1438" s="709"/>
      <c r="AD1438" s="707"/>
      <c r="AE1438" s="708"/>
      <c r="AF1438" s="708"/>
      <c r="AG1438" s="708"/>
      <c r="AH1438" s="711"/>
    </row>
    <row r="1439" spans="1:34" hidden="1">
      <c r="A1439" s="677" t="s">
        <v>1477</v>
      </c>
      <c r="B1439" s="678"/>
      <c r="C1439" s="678"/>
      <c r="D1439" s="652" t="s">
        <v>1478</v>
      </c>
      <c r="E1439" s="653"/>
      <c r="F1439" s="653"/>
      <c r="G1439" s="653"/>
      <c r="H1439" s="653"/>
      <c r="I1439" s="653"/>
      <c r="J1439" s="653"/>
      <c r="K1439" s="653"/>
      <c r="L1439" s="653"/>
      <c r="M1439" s="653"/>
      <c r="N1439" s="653"/>
      <c r="O1439" s="653"/>
      <c r="P1439" s="653"/>
      <c r="Q1439" s="653"/>
      <c r="R1439" s="653"/>
      <c r="S1439" s="653"/>
      <c r="T1439" s="653"/>
      <c r="U1439" s="653"/>
      <c r="V1439" s="653"/>
      <c r="W1439" s="654"/>
      <c r="X1439" s="658" t="s">
        <v>148</v>
      </c>
      <c r="Y1439" s="686"/>
      <c r="Z1439" s="687"/>
      <c r="AA1439" s="687"/>
      <c r="AB1439" s="687"/>
      <c r="AC1439" s="688"/>
      <c r="AD1439" s="686"/>
      <c r="AE1439" s="687"/>
      <c r="AF1439" s="687"/>
      <c r="AG1439" s="687"/>
      <c r="AH1439" s="695"/>
    </row>
    <row r="1440" spans="1:34" hidden="1">
      <c r="A1440" s="679"/>
      <c r="B1440" s="680"/>
      <c r="C1440" s="680"/>
      <c r="D1440" s="683"/>
      <c r="E1440" s="684"/>
      <c r="F1440" s="684"/>
      <c r="G1440" s="684"/>
      <c r="H1440" s="684"/>
      <c r="I1440" s="684"/>
      <c r="J1440" s="684"/>
      <c r="K1440" s="684"/>
      <c r="L1440" s="684"/>
      <c r="M1440" s="684"/>
      <c r="N1440" s="684"/>
      <c r="O1440" s="684"/>
      <c r="P1440" s="684"/>
      <c r="Q1440" s="684"/>
      <c r="R1440" s="684"/>
      <c r="S1440" s="684"/>
      <c r="T1440" s="684"/>
      <c r="U1440" s="684"/>
      <c r="V1440" s="684"/>
      <c r="W1440" s="685"/>
      <c r="X1440" s="597"/>
      <c r="Y1440" s="689"/>
      <c r="Z1440" s="690"/>
      <c r="AA1440" s="690"/>
      <c r="AB1440" s="690"/>
      <c r="AC1440" s="691"/>
      <c r="AD1440" s="689"/>
      <c r="AE1440" s="690"/>
      <c r="AF1440" s="690"/>
      <c r="AG1440" s="690"/>
      <c r="AH1440" s="696"/>
    </row>
    <row r="1441" spans="1:34" s="229" customFormat="1" hidden="1">
      <c r="A1441" s="681"/>
      <c r="B1441" s="682"/>
      <c r="C1441" s="682"/>
      <c r="D1441" s="655"/>
      <c r="E1441" s="656"/>
      <c r="F1441" s="656"/>
      <c r="G1441" s="656"/>
      <c r="H1441" s="656"/>
      <c r="I1441" s="656"/>
      <c r="J1441" s="656"/>
      <c r="K1441" s="656"/>
      <c r="L1441" s="656"/>
      <c r="M1441" s="656"/>
      <c r="N1441" s="656"/>
      <c r="O1441" s="656"/>
      <c r="P1441" s="656"/>
      <c r="Q1441" s="656"/>
      <c r="R1441" s="656"/>
      <c r="S1441" s="656"/>
      <c r="T1441" s="656"/>
      <c r="U1441" s="656"/>
      <c r="V1441" s="656"/>
      <c r="W1441" s="657"/>
      <c r="X1441" s="659"/>
      <c r="Y1441" s="692"/>
      <c r="Z1441" s="693"/>
      <c r="AA1441" s="693"/>
      <c r="AB1441" s="693"/>
      <c r="AC1441" s="694"/>
      <c r="AD1441" s="692"/>
      <c r="AE1441" s="693"/>
      <c r="AF1441" s="693"/>
      <c r="AG1441" s="693"/>
      <c r="AH1441" s="697"/>
    </row>
    <row r="1442" spans="1:34" s="229" customFormat="1" hidden="1">
      <c r="A1442" s="677" t="s">
        <v>1479</v>
      </c>
      <c r="B1442" s="678"/>
      <c r="C1442" s="678"/>
      <c r="D1442" s="652" t="s">
        <v>1480</v>
      </c>
      <c r="E1442" s="653"/>
      <c r="F1442" s="653"/>
      <c r="G1442" s="653"/>
      <c r="H1442" s="653"/>
      <c r="I1442" s="653"/>
      <c r="J1442" s="653"/>
      <c r="K1442" s="653"/>
      <c r="L1442" s="653"/>
      <c r="M1442" s="653"/>
      <c r="N1442" s="653"/>
      <c r="O1442" s="653"/>
      <c r="P1442" s="653"/>
      <c r="Q1442" s="653"/>
      <c r="R1442" s="653"/>
      <c r="S1442" s="653"/>
      <c r="T1442" s="653"/>
      <c r="U1442" s="653"/>
      <c r="V1442" s="653"/>
      <c r="W1442" s="654"/>
      <c r="X1442" s="658" t="s">
        <v>1357</v>
      </c>
      <c r="Y1442" s="686"/>
      <c r="Z1442" s="687"/>
      <c r="AA1442" s="687"/>
      <c r="AB1442" s="687"/>
      <c r="AC1442" s="688"/>
      <c r="AD1442" s="686"/>
      <c r="AE1442" s="687"/>
      <c r="AF1442" s="687"/>
      <c r="AG1442" s="687"/>
      <c r="AH1442" s="695"/>
    </row>
    <row r="1443" spans="1:34" s="229" customFormat="1" hidden="1">
      <c r="A1443" s="679"/>
      <c r="B1443" s="680"/>
      <c r="C1443" s="680"/>
      <c r="D1443" s="683"/>
      <c r="E1443" s="684"/>
      <c r="F1443" s="684"/>
      <c r="G1443" s="684"/>
      <c r="H1443" s="684"/>
      <c r="I1443" s="684"/>
      <c r="J1443" s="684"/>
      <c r="K1443" s="684"/>
      <c r="L1443" s="684"/>
      <c r="M1443" s="684"/>
      <c r="N1443" s="684"/>
      <c r="O1443" s="684"/>
      <c r="P1443" s="684"/>
      <c r="Q1443" s="684"/>
      <c r="R1443" s="684"/>
      <c r="S1443" s="684"/>
      <c r="T1443" s="684"/>
      <c r="U1443" s="684"/>
      <c r="V1443" s="684"/>
      <c r="W1443" s="685"/>
      <c r="X1443" s="597"/>
      <c r="Y1443" s="689"/>
      <c r="Z1443" s="690"/>
      <c r="AA1443" s="690"/>
      <c r="AB1443" s="690"/>
      <c r="AC1443" s="691"/>
      <c r="AD1443" s="689"/>
      <c r="AE1443" s="690"/>
      <c r="AF1443" s="690"/>
      <c r="AG1443" s="690"/>
      <c r="AH1443" s="696"/>
    </row>
    <row r="1444" spans="1:34" s="229" customFormat="1" hidden="1">
      <c r="A1444" s="681"/>
      <c r="B1444" s="682"/>
      <c r="C1444" s="682"/>
      <c r="D1444" s="655"/>
      <c r="E1444" s="656"/>
      <c r="F1444" s="656"/>
      <c r="G1444" s="656"/>
      <c r="H1444" s="656"/>
      <c r="I1444" s="656"/>
      <c r="J1444" s="656"/>
      <c r="K1444" s="656"/>
      <c r="L1444" s="656"/>
      <c r="M1444" s="656"/>
      <c r="N1444" s="656"/>
      <c r="O1444" s="656"/>
      <c r="P1444" s="656"/>
      <c r="Q1444" s="656"/>
      <c r="R1444" s="656"/>
      <c r="S1444" s="656"/>
      <c r="T1444" s="656"/>
      <c r="U1444" s="656"/>
      <c r="V1444" s="656"/>
      <c r="W1444" s="657"/>
      <c r="X1444" s="659"/>
      <c r="Y1444" s="692"/>
      <c r="Z1444" s="693"/>
      <c r="AA1444" s="693"/>
      <c r="AB1444" s="693"/>
      <c r="AC1444" s="694"/>
      <c r="AD1444" s="689"/>
      <c r="AE1444" s="690"/>
      <c r="AF1444" s="690"/>
      <c r="AG1444" s="690"/>
      <c r="AH1444" s="696"/>
    </row>
    <row r="1445" spans="1:34" s="229" customFormat="1" hidden="1">
      <c r="A1445" s="648" t="s">
        <v>1481</v>
      </c>
      <c r="B1445" s="649"/>
      <c r="C1445" s="649"/>
      <c r="D1445" s="652" t="s">
        <v>1482</v>
      </c>
      <c r="E1445" s="653"/>
      <c r="F1445" s="653"/>
      <c r="G1445" s="653"/>
      <c r="H1445" s="653"/>
      <c r="I1445" s="653"/>
      <c r="J1445" s="653"/>
      <c r="K1445" s="653"/>
      <c r="L1445" s="653"/>
      <c r="M1445" s="653"/>
      <c r="N1445" s="653"/>
      <c r="O1445" s="653"/>
      <c r="P1445" s="653"/>
      <c r="Q1445" s="653"/>
      <c r="R1445" s="653"/>
      <c r="S1445" s="653"/>
      <c r="T1445" s="653"/>
      <c r="U1445" s="653"/>
      <c r="V1445" s="653"/>
      <c r="W1445" s="654"/>
      <c r="X1445" s="658" t="s">
        <v>1357</v>
      </c>
      <c r="Y1445" s="660"/>
      <c r="Z1445" s="661"/>
      <c r="AA1445" s="661"/>
      <c r="AB1445" s="661"/>
      <c r="AC1445" s="662"/>
      <c r="AD1445" s="660"/>
      <c r="AE1445" s="661"/>
      <c r="AF1445" s="661"/>
      <c r="AG1445" s="661"/>
      <c r="AH1445" s="666"/>
    </row>
    <row r="1446" spans="1:34" s="229" customFormat="1" hidden="1">
      <c r="A1446" s="650"/>
      <c r="B1446" s="651"/>
      <c r="C1446" s="651"/>
      <c r="D1446" s="655"/>
      <c r="E1446" s="656"/>
      <c r="F1446" s="656"/>
      <c r="G1446" s="656"/>
      <c r="H1446" s="656"/>
      <c r="I1446" s="656"/>
      <c r="J1446" s="656"/>
      <c r="K1446" s="656"/>
      <c r="L1446" s="656"/>
      <c r="M1446" s="656"/>
      <c r="N1446" s="656"/>
      <c r="O1446" s="656"/>
      <c r="P1446" s="656"/>
      <c r="Q1446" s="656"/>
      <c r="R1446" s="656"/>
      <c r="S1446" s="656"/>
      <c r="T1446" s="656"/>
      <c r="U1446" s="656"/>
      <c r="V1446" s="656"/>
      <c r="W1446" s="657"/>
      <c r="X1446" s="659"/>
      <c r="Y1446" s="663"/>
      <c r="Z1446" s="664"/>
      <c r="AA1446" s="664"/>
      <c r="AB1446" s="664"/>
      <c r="AC1446" s="665"/>
      <c r="AD1446" s="663"/>
      <c r="AE1446" s="664"/>
      <c r="AF1446" s="664"/>
      <c r="AG1446" s="664"/>
      <c r="AH1446" s="667"/>
    </row>
    <row r="1447" spans="1:34" s="229" customFormat="1" hidden="1">
      <c r="A1447" s="648" t="s">
        <v>1483</v>
      </c>
      <c r="B1447" s="649"/>
      <c r="C1447" s="649"/>
      <c r="D1447" s="652" t="s">
        <v>1484</v>
      </c>
      <c r="E1447" s="653"/>
      <c r="F1447" s="653"/>
      <c r="G1447" s="653"/>
      <c r="H1447" s="653"/>
      <c r="I1447" s="653"/>
      <c r="J1447" s="653"/>
      <c r="K1447" s="653"/>
      <c r="L1447" s="653"/>
      <c r="M1447" s="653"/>
      <c r="N1447" s="653"/>
      <c r="O1447" s="653"/>
      <c r="P1447" s="653"/>
      <c r="Q1447" s="653"/>
      <c r="R1447" s="653"/>
      <c r="S1447" s="653"/>
      <c r="T1447" s="653"/>
      <c r="U1447" s="653"/>
      <c r="V1447" s="653"/>
      <c r="W1447" s="654"/>
      <c r="X1447" s="658" t="s">
        <v>1357</v>
      </c>
      <c r="Y1447" s="660"/>
      <c r="Z1447" s="661"/>
      <c r="AA1447" s="661"/>
      <c r="AB1447" s="661"/>
      <c r="AC1447" s="662"/>
      <c r="AD1447" s="674"/>
      <c r="AE1447" s="675"/>
      <c r="AF1447" s="675"/>
      <c r="AG1447" s="675"/>
      <c r="AH1447" s="676"/>
    </row>
    <row r="1448" spans="1:34" s="229" customFormat="1" hidden="1">
      <c r="A1448" s="650"/>
      <c r="B1448" s="651"/>
      <c r="C1448" s="651"/>
      <c r="D1448" s="655"/>
      <c r="E1448" s="656"/>
      <c r="F1448" s="656"/>
      <c r="G1448" s="656"/>
      <c r="H1448" s="656"/>
      <c r="I1448" s="656"/>
      <c r="J1448" s="656"/>
      <c r="K1448" s="656"/>
      <c r="L1448" s="656"/>
      <c r="M1448" s="656"/>
      <c r="N1448" s="656"/>
      <c r="O1448" s="656"/>
      <c r="P1448" s="656"/>
      <c r="Q1448" s="656"/>
      <c r="R1448" s="656"/>
      <c r="S1448" s="656"/>
      <c r="T1448" s="656"/>
      <c r="U1448" s="656"/>
      <c r="V1448" s="656"/>
      <c r="W1448" s="657"/>
      <c r="X1448" s="659"/>
      <c r="Y1448" s="663"/>
      <c r="Z1448" s="664"/>
      <c r="AA1448" s="664"/>
      <c r="AB1448" s="664"/>
      <c r="AC1448" s="665"/>
      <c r="AD1448" s="663"/>
      <c r="AE1448" s="664"/>
      <c r="AF1448" s="664"/>
      <c r="AG1448" s="664"/>
      <c r="AH1448" s="667"/>
    </row>
    <row r="1449" spans="1:34" s="229" customFormat="1" hidden="1">
      <c r="A1449" s="648" t="s">
        <v>1485</v>
      </c>
      <c r="B1449" s="649"/>
      <c r="C1449" s="649"/>
      <c r="D1449" s="652" t="s">
        <v>1486</v>
      </c>
      <c r="E1449" s="653"/>
      <c r="F1449" s="653"/>
      <c r="G1449" s="653"/>
      <c r="H1449" s="653"/>
      <c r="I1449" s="653"/>
      <c r="J1449" s="653"/>
      <c r="K1449" s="653"/>
      <c r="L1449" s="653"/>
      <c r="M1449" s="653"/>
      <c r="N1449" s="653"/>
      <c r="O1449" s="653"/>
      <c r="P1449" s="653"/>
      <c r="Q1449" s="653"/>
      <c r="R1449" s="653"/>
      <c r="S1449" s="653"/>
      <c r="T1449" s="653"/>
      <c r="U1449" s="653"/>
      <c r="V1449" s="653"/>
      <c r="W1449" s="654"/>
      <c r="X1449" s="658" t="s">
        <v>1357</v>
      </c>
      <c r="Y1449" s="660"/>
      <c r="Z1449" s="661"/>
      <c r="AA1449" s="661"/>
      <c r="AB1449" s="661"/>
      <c r="AC1449" s="662"/>
      <c r="AD1449" s="660"/>
      <c r="AE1449" s="661"/>
      <c r="AF1449" s="661"/>
      <c r="AG1449" s="661"/>
      <c r="AH1449" s="666"/>
    </row>
    <row r="1450" spans="1:34" s="229" customFormat="1" hidden="1">
      <c r="A1450" s="650"/>
      <c r="B1450" s="651"/>
      <c r="C1450" s="651"/>
      <c r="D1450" s="655"/>
      <c r="E1450" s="656"/>
      <c r="F1450" s="656"/>
      <c r="G1450" s="656"/>
      <c r="H1450" s="656"/>
      <c r="I1450" s="656"/>
      <c r="J1450" s="656"/>
      <c r="K1450" s="656"/>
      <c r="L1450" s="656"/>
      <c r="M1450" s="656"/>
      <c r="N1450" s="656"/>
      <c r="O1450" s="656"/>
      <c r="P1450" s="656"/>
      <c r="Q1450" s="656"/>
      <c r="R1450" s="656"/>
      <c r="S1450" s="656"/>
      <c r="T1450" s="656"/>
      <c r="U1450" s="656"/>
      <c r="V1450" s="656"/>
      <c r="W1450" s="657"/>
      <c r="X1450" s="659"/>
      <c r="Y1450" s="663"/>
      <c r="Z1450" s="664"/>
      <c r="AA1450" s="664"/>
      <c r="AB1450" s="664"/>
      <c r="AC1450" s="665"/>
      <c r="AD1450" s="663"/>
      <c r="AE1450" s="664"/>
      <c r="AF1450" s="664"/>
      <c r="AG1450" s="664"/>
      <c r="AH1450" s="667"/>
    </row>
    <row r="1451" spans="1:34" s="229" customFormat="1" hidden="1">
      <c r="A1451" s="648" t="s">
        <v>1487</v>
      </c>
      <c r="B1451" s="649"/>
      <c r="C1451" s="649"/>
      <c r="D1451" s="652" t="s">
        <v>1488</v>
      </c>
      <c r="E1451" s="653"/>
      <c r="F1451" s="653"/>
      <c r="G1451" s="653"/>
      <c r="H1451" s="653"/>
      <c r="I1451" s="653"/>
      <c r="J1451" s="653"/>
      <c r="K1451" s="653"/>
      <c r="L1451" s="653"/>
      <c r="M1451" s="653"/>
      <c r="N1451" s="653"/>
      <c r="O1451" s="653"/>
      <c r="P1451" s="653"/>
      <c r="Q1451" s="653"/>
      <c r="R1451" s="653"/>
      <c r="S1451" s="653"/>
      <c r="T1451" s="653"/>
      <c r="U1451" s="653"/>
      <c r="V1451" s="653"/>
      <c r="W1451" s="654"/>
      <c r="X1451" s="658" t="s">
        <v>148</v>
      </c>
      <c r="Y1451" s="660"/>
      <c r="Z1451" s="661"/>
      <c r="AA1451" s="661"/>
      <c r="AB1451" s="661"/>
      <c r="AC1451" s="662"/>
      <c r="AD1451" s="660"/>
      <c r="AE1451" s="661"/>
      <c r="AF1451" s="661"/>
      <c r="AG1451" s="661"/>
      <c r="AH1451" s="666"/>
    </row>
    <row r="1452" spans="1:34" s="229" customFormat="1" hidden="1">
      <c r="A1452" s="650"/>
      <c r="B1452" s="651"/>
      <c r="C1452" s="651"/>
      <c r="D1452" s="655"/>
      <c r="E1452" s="656"/>
      <c r="F1452" s="656"/>
      <c r="G1452" s="656"/>
      <c r="H1452" s="656"/>
      <c r="I1452" s="656"/>
      <c r="J1452" s="656"/>
      <c r="K1452" s="656"/>
      <c r="L1452" s="656"/>
      <c r="M1452" s="656"/>
      <c r="N1452" s="656"/>
      <c r="O1452" s="656"/>
      <c r="P1452" s="656"/>
      <c r="Q1452" s="656"/>
      <c r="R1452" s="656"/>
      <c r="S1452" s="656"/>
      <c r="T1452" s="656"/>
      <c r="U1452" s="656"/>
      <c r="V1452" s="656"/>
      <c r="W1452" s="657"/>
      <c r="X1452" s="659"/>
      <c r="Y1452" s="663"/>
      <c r="Z1452" s="664"/>
      <c r="AA1452" s="664"/>
      <c r="AB1452" s="664"/>
      <c r="AC1452" s="665"/>
      <c r="AD1452" s="663"/>
      <c r="AE1452" s="664"/>
      <c r="AF1452" s="664"/>
      <c r="AG1452" s="664"/>
      <c r="AH1452" s="667"/>
    </row>
    <row r="1453" spans="1:34" s="229" customFormat="1" hidden="1">
      <c r="A1453" s="648" t="s">
        <v>1489</v>
      </c>
      <c r="B1453" s="649"/>
      <c r="C1453" s="649"/>
      <c r="D1453" s="652" t="s">
        <v>1490</v>
      </c>
      <c r="E1453" s="653"/>
      <c r="F1453" s="653"/>
      <c r="G1453" s="653"/>
      <c r="H1453" s="653"/>
      <c r="I1453" s="653"/>
      <c r="J1453" s="653"/>
      <c r="K1453" s="653"/>
      <c r="L1453" s="653"/>
      <c r="M1453" s="653"/>
      <c r="N1453" s="653"/>
      <c r="O1453" s="653"/>
      <c r="P1453" s="653"/>
      <c r="Q1453" s="653"/>
      <c r="R1453" s="653"/>
      <c r="S1453" s="653"/>
      <c r="T1453" s="653"/>
      <c r="U1453" s="653"/>
      <c r="V1453" s="653"/>
      <c r="W1453" s="654"/>
      <c r="X1453" s="658" t="s">
        <v>1357</v>
      </c>
      <c r="Y1453" s="660"/>
      <c r="Z1453" s="661"/>
      <c r="AA1453" s="661"/>
      <c r="AB1453" s="661"/>
      <c r="AC1453" s="662"/>
      <c r="AD1453" s="660"/>
      <c r="AE1453" s="661"/>
      <c r="AF1453" s="661"/>
      <c r="AG1453" s="661"/>
      <c r="AH1453" s="666"/>
    </row>
    <row r="1454" spans="1:34" s="229" customFormat="1" hidden="1">
      <c r="A1454" s="650"/>
      <c r="B1454" s="651"/>
      <c r="C1454" s="651"/>
      <c r="D1454" s="655"/>
      <c r="E1454" s="656"/>
      <c r="F1454" s="656"/>
      <c r="G1454" s="656"/>
      <c r="H1454" s="656"/>
      <c r="I1454" s="656"/>
      <c r="J1454" s="656"/>
      <c r="K1454" s="656"/>
      <c r="L1454" s="656"/>
      <c r="M1454" s="656"/>
      <c r="N1454" s="656"/>
      <c r="O1454" s="656"/>
      <c r="P1454" s="656"/>
      <c r="Q1454" s="656"/>
      <c r="R1454" s="656"/>
      <c r="S1454" s="656"/>
      <c r="T1454" s="656"/>
      <c r="U1454" s="656"/>
      <c r="V1454" s="656"/>
      <c r="W1454" s="657"/>
      <c r="X1454" s="659"/>
      <c r="Y1454" s="663"/>
      <c r="Z1454" s="664"/>
      <c r="AA1454" s="664"/>
      <c r="AB1454" s="664"/>
      <c r="AC1454" s="665"/>
      <c r="AD1454" s="663"/>
      <c r="AE1454" s="664"/>
      <c r="AF1454" s="664"/>
      <c r="AG1454" s="664"/>
      <c r="AH1454" s="667"/>
    </row>
    <row r="1455" spans="1:34" s="229" customFormat="1" hidden="1">
      <c r="A1455" s="668" t="s">
        <v>1491</v>
      </c>
      <c r="B1455" s="669"/>
      <c r="C1455" s="669"/>
      <c r="D1455" s="670" t="s">
        <v>1492</v>
      </c>
      <c r="E1455" s="671"/>
      <c r="F1455" s="671"/>
      <c r="G1455" s="671"/>
      <c r="H1455" s="671"/>
      <c r="I1455" s="671"/>
      <c r="J1455" s="671"/>
      <c r="K1455" s="671"/>
      <c r="L1455" s="671"/>
      <c r="M1455" s="671"/>
      <c r="N1455" s="671"/>
      <c r="O1455" s="671"/>
      <c r="P1455" s="671"/>
      <c r="Q1455" s="671"/>
      <c r="R1455" s="671"/>
      <c r="S1455" s="671"/>
      <c r="T1455" s="671"/>
      <c r="U1455" s="671"/>
      <c r="V1455" s="671"/>
      <c r="W1455" s="672"/>
      <c r="X1455" s="373" t="s">
        <v>148</v>
      </c>
      <c r="Y1455" s="636"/>
      <c r="Z1455" s="637"/>
      <c r="AA1455" s="637"/>
      <c r="AB1455" s="637"/>
      <c r="AC1455" s="673"/>
      <c r="AD1455" s="636"/>
      <c r="AE1455" s="637"/>
      <c r="AF1455" s="637"/>
      <c r="AG1455" s="637"/>
      <c r="AH1455" s="638"/>
    </row>
    <row r="1456" spans="1:34" s="229" customFormat="1" ht="15.75" hidden="1" thickBot="1">
      <c r="A1456" s="628" t="s">
        <v>1493</v>
      </c>
      <c r="B1456" s="629"/>
      <c r="C1456" s="629"/>
      <c r="D1456" s="630" t="s">
        <v>1494</v>
      </c>
      <c r="E1456" s="631"/>
      <c r="F1456" s="631"/>
      <c r="G1456" s="631"/>
      <c r="H1456" s="631"/>
      <c r="I1456" s="631"/>
      <c r="J1456" s="631"/>
      <c r="K1456" s="631"/>
      <c r="L1456" s="631"/>
      <c r="M1456" s="631"/>
      <c r="N1456" s="631"/>
      <c r="O1456" s="631"/>
      <c r="P1456" s="631"/>
      <c r="Q1456" s="631"/>
      <c r="R1456" s="631"/>
      <c r="S1456" s="631"/>
      <c r="T1456" s="631"/>
      <c r="U1456" s="631"/>
      <c r="V1456" s="631"/>
      <c r="W1456" s="632"/>
      <c r="X1456" s="375" t="s">
        <v>1357</v>
      </c>
      <c r="Y1456" s="633"/>
      <c r="Z1456" s="634"/>
      <c r="AA1456" s="634"/>
      <c r="AB1456" s="634"/>
      <c r="AC1456" s="635"/>
      <c r="AD1456" s="636"/>
      <c r="AE1456" s="637"/>
      <c r="AF1456" s="637"/>
      <c r="AG1456" s="637"/>
      <c r="AH1456" s="638"/>
    </row>
    <row r="1457" spans="1:34" s="229" customFormat="1" ht="15.75" hidden="1" thickBot="1">
      <c r="A1457" s="639" t="s">
        <v>1495</v>
      </c>
      <c r="B1457" s="640"/>
      <c r="C1457" s="640"/>
      <c r="D1457" s="641" t="s">
        <v>1496</v>
      </c>
      <c r="E1457" s="642"/>
      <c r="F1457" s="642"/>
      <c r="G1457" s="642"/>
      <c r="H1457" s="642"/>
      <c r="I1457" s="642"/>
      <c r="J1457" s="642"/>
      <c r="K1457" s="642"/>
      <c r="L1457" s="642"/>
      <c r="M1457" s="642"/>
      <c r="N1457" s="642"/>
      <c r="O1457" s="642"/>
      <c r="P1457" s="642"/>
      <c r="Q1457" s="642"/>
      <c r="R1457" s="642"/>
      <c r="S1457" s="642"/>
      <c r="T1457" s="642"/>
      <c r="U1457" s="642"/>
      <c r="V1457" s="642"/>
      <c r="W1457" s="643"/>
      <c r="X1457" s="371"/>
      <c r="Y1457" s="644">
        <f>Y1413+Y1425+Y1445+Y1447+Y1449+Y1451+Y1453+Y1455+Y1456</f>
        <v>0</v>
      </c>
      <c r="Z1457" s="645"/>
      <c r="AA1457" s="645"/>
      <c r="AB1457" s="645"/>
      <c r="AC1457" s="646"/>
      <c r="AD1457" s="644">
        <f>AD1413+AD1425+AD1445+AD1447+AD1449+AD1451+AD1453+AD1455+AD1456</f>
        <v>0</v>
      </c>
      <c r="AE1457" s="645"/>
      <c r="AF1457" s="645"/>
      <c r="AG1457" s="645"/>
      <c r="AH1457" s="647"/>
    </row>
    <row r="1458" spans="1:34" s="229" customFormat="1" ht="15.75" hidden="1" thickBot="1">
      <c r="A1458" s="627"/>
      <c r="B1458" s="627"/>
      <c r="C1458" s="627"/>
      <c r="D1458" s="627"/>
      <c r="E1458" s="627"/>
      <c r="F1458" s="627"/>
      <c r="G1458" s="627"/>
      <c r="H1458" s="627"/>
      <c r="I1458" s="627"/>
      <c r="J1458" s="627"/>
      <c r="K1458" s="627"/>
      <c r="L1458" s="627"/>
      <c r="M1458" s="627"/>
      <c r="N1458" s="627"/>
      <c r="O1458" s="627"/>
      <c r="P1458" s="627"/>
      <c r="Q1458" s="627"/>
      <c r="R1458" s="627"/>
      <c r="S1458" s="627"/>
      <c r="T1458" s="627"/>
      <c r="U1458" s="627"/>
      <c r="V1458" s="627"/>
      <c r="W1458" s="627"/>
      <c r="X1458" s="627"/>
      <c r="Y1458" s="627"/>
      <c r="Z1458" s="627"/>
      <c r="AA1458" s="627"/>
      <c r="AB1458" s="627"/>
      <c r="AC1458" s="627"/>
      <c r="AD1458" s="627"/>
      <c r="AE1458" s="627"/>
      <c r="AF1458" s="627"/>
      <c r="AG1458" s="627"/>
      <c r="AH1458" s="627"/>
    </row>
    <row r="1459" spans="1:34" s="229" customFormat="1" hidden="1">
      <c r="A1459" s="610" t="s">
        <v>128</v>
      </c>
      <c r="B1459" s="611"/>
      <c r="C1459" s="611"/>
      <c r="D1459" s="614" t="s">
        <v>1497</v>
      </c>
      <c r="E1459" s="615"/>
      <c r="F1459" s="615"/>
      <c r="G1459" s="615"/>
      <c r="H1459" s="615"/>
      <c r="I1459" s="615"/>
      <c r="J1459" s="615"/>
      <c r="K1459" s="615"/>
      <c r="L1459" s="615"/>
      <c r="M1459" s="615"/>
      <c r="N1459" s="615"/>
      <c r="O1459" s="615"/>
      <c r="P1459" s="615"/>
      <c r="Q1459" s="615"/>
      <c r="R1459" s="615"/>
      <c r="S1459" s="615"/>
      <c r="T1459" s="615"/>
      <c r="U1459" s="615"/>
      <c r="V1459" s="615"/>
      <c r="W1459" s="616"/>
      <c r="X1459" s="620" t="s">
        <v>1340</v>
      </c>
      <c r="Y1459" s="598">
        <f>Y1371+Y1409+Y1457</f>
        <v>0</v>
      </c>
      <c r="Z1459" s="599"/>
      <c r="AA1459" s="599"/>
      <c r="AB1459" s="599"/>
      <c r="AC1459" s="600"/>
      <c r="AD1459" s="598">
        <f>AD1371+AD1409+AD1457</f>
        <v>0</v>
      </c>
      <c r="AE1459" s="599"/>
      <c r="AF1459" s="599"/>
      <c r="AG1459" s="599"/>
      <c r="AH1459" s="607"/>
    </row>
    <row r="1460" spans="1:34" s="229" customFormat="1" ht="15.75" hidden="1" thickBot="1">
      <c r="A1460" s="612"/>
      <c r="B1460" s="613"/>
      <c r="C1460" s="613"/>
      <c r="D1460" s="617"/>
      <c r="E1460" s="618"/>
      <c r="F1460" s="618"/>
      <c r="G1460" s="618"/>
      <c r="H1460" s="618"/>
      <c r="I1460" s="618"/>
      <c r="J1460" s="618"/>
      <c r="K1460" s="618"/>
      <c r="L1460" s="618"/>
      <c r="M1460" s="618"/>
      <c r="N1460" s="618"/>
      <c r="O1460" s="618"/>
      <c r="P1460" s="618"/>
      <c r="Q1460" s="618"/>
      <c r="R1460" s="618"/>
      <c r="S1460" s="618"/>
      <c r="T1460" s="618"/>
      <c r="U1460" s="618"/>
      <c r="V1460" s="618"/>
      <c r="W1460" s="619"/>
      <c r="X1460" s="621"/>
      <c r="Y1460" s="604"/>
      <c r="Z1460" s="605"/>
      <c r="AA1460" s="605"/>
      <c r="AB1460" s="605"/>
      <c r="AC1460" s="606"/>
      <c r="AD1460" s="604"/>
      <c r="AE1460" s="605"/>
      <c r="AF1460" s="605"/>
      <c r="AG1460" s="605"/>
      <c r="AH1460" s="609"/>
    </row>
    <row r="1461" spans="1:34" s="229" customFormat="1" hidden="1">
      <c r="A1461" s="610" t="s">
        <v>155</v>
      </c>
      <c r="B1461" s="611"/>
      <c r="C1461" s="611"/>
      <c r="D1461" s="614" t="s">
        <v>1498</v>
      </c>
      <c r="E1461" s="615"/>
      <c r="F1461" s="615"/>
      <c r="G1461" s="615"/>
      <c r="H1461" s="615"/>
      <c r="I1461" s="615"/>
      <c r="J1461" s="615"/>
      <c r="K1461" s="615"/>
      <c r="L1461" s="615"/>
      <c r="M1461" s="615"/>
      <c r="N1461" s="615"/>
      <c r="O1461" s="615"/>
      <c r="P1461" s="615"/>
      <c r="Q1461" s="615"/>
      <c r="R1461" s="615"/>
      <c r="S1461" s="615"/>
      <c r="T1461" s="615"/>
      <c r="U1461" s="615"/>
      <c r="V1461" s="615"/>
      <c r="W1461" s="616"/>
      <c r="X1461" s="620" t="s">
        <v>1340</v>
      </c>
      <c r="Y1461" s="598"/>
      <c r="Z1461" s="599"/>
      <c r="AA1461" s="599"/>
      <c r="AB1461" s="599"/>
      <c r="AC1461" s="600"/>
      <c r="AD1461" s="598"/>
      <c r="AE1461" s="599"/>
      <c r="AF1461" s="599"/>
      <c r="AG1461" s="599"/>
      <c r="AH1461" s="607"/>
    </row>
    <row r="1462" spans="1:34" s="229" customFormat="1" ht="15.75" hidden="1" thickBot="1">
      <c r="A1462" s="612"/>
      <c r="B1462" s="613"/>
      <c r="C1462" s="613"/>
      <c r="D1462" s="617"/>
      <c r="E1462" s="618"/>
      <c r="F1462" s="618"/>
      <c r="G1462" s="618"/>
      <c r="H1462" s="618"/>
      <c r="I1462" s="618"/>
      <c r="J1462" s="618"/>
      <c r="K1462" s="618"/>
      <c r="L1462" s="618"/>
      <c r="M1462" s="618"/>
      <c r="N1462" s="618"/>
      <c r="O1462" s="618"/>
      <c r="P1462" s="618"/>
      <c r="Q1462" s="618"/>
      <c r="R1462" s="618"/>
      <c r="S1462" s="618"/>
      <c r="T1462" s="618"/>
      <c r="U1462" s="618"/>
      <c r="V1462" s="618"/>
      <c r="W1462" s="619"/>
      <c r="X1462" s="621"/>
      <c r="Y1462" s="604"/>
      <c r="Z1462" s="605"/>
      <c r="AA1462" s="605"/>
      <c r="AB1462" s="605"/>
      <c r="AC1462" s="606"/>
      <c r="AD1462" s="604"/>
      <c r="AE1462" s="605"/>
      <c r="AF1462" s="605"/>
      <c r="AG1462" s="605"/>
      <c r="AH1462" s="609"/>
    </row>
    <row r="1463" spans="1:34" s="229" customFormat="1" hidden="1">
      <c r="A1463" s="568" t="s">
        <v>157</v>
      </c>
      <c r="B1463" s="569"/>
      <c r="C1463" s="569"/>
      <c r="D1463" s="614" t="s">
        <v>1499</v>
      </c>
      <c r="E1463" s="615"/>
      <c r="F1463" s="615"/>
      <c r="G1463" s="615"/>
      <c r="H1463" s="615"/>
      <c r="I1463" s="615"/>
      <c r="J1463" s="615"/>
      <c r="K1463" s="615"/>
      <c r="L1463" s="615"/>
      <c r="M1463" s="615"/>
      <c r="N1463" s="615"/>
      <c r="O1463" s="615"/>
      <c r="P1463" s="615"/>
      <c r="Q1463" s="615"/>
      <c r="R1463" s="615"/>
      <c r="S1463" s="615"/>
      <c r="T1463" s="615"/>
      <c r="U1463" s="615"/>
      <c r="V1463" s="615"/>
      <c r="W1463" s="616"/>
      <c r="X1463" s="578" t="s">
        <v>1340</v>
      </c>
      <c r="Y1463" s="598">
        <f>Y1459+Y1461</f>
        <v>0</v>
      </c>
      <c r="Z1463" s="599"/>
      <c r="AA1463" s="599"/>
      <c r="AB1463" s="599"/>
      <c r="AC1463" s="600"/>
      <c r="AD1463" s="598">
        <f>AD1459+AD1461</f>
        <v>0</v>
      </c>
      <c r="AE1463" s="599"/>
      <c r="AF1463" s="599"/>
      <c r="AG1463" s="599"/>
      <c r="AH1463" s="607"/>
    </row>
    <row r="1464" spans="1:34" s="229" customFormat="1" hidden="1">
      <c r="A1464" s="622"/>
      <c r="B1464" s="623"/>
      <c r="C1464" s="623"/>
      <c r="D1464" s="624"/>
      <c r="E1464" s="625"/>
      <c r="F1464" s="625"/>
      <c r="G1464" s="625"/>
      <c r="H1464" s="625"/>
      <c r="I1464" s="625"/>
      <c r="J1464" s="625"/>
      <c r="K1464" s="625"/>
      <c r="L1464" s="625"/>
      <c r="M1464" s="625"/>
      <c r="N1464" s="625"/>
      <c r="O1464" s="625"/>
      <c r="P1464" s="625"/>
      <c r="Q1464" s="625"/>
      <c r="R1464" s="625"/>
      <c r="S1464" s="625"/>
      <c r="T1464" s="625"/>
      <c r="U1464" s="625"/>
      <c r="V1464" s="625"/>
      <c r="W1464" s="626"/>
      <c r="X1464" s="597"/>
      <c r="Y1464" s="601"/>
      <c r="Z1464" s="602"/>
      <c r="AA1464" s="602"/>
      <c r="AB1464" s="602"/>
      <c r="AC1464" s="603"/>
      <c r="AD1464" s="601"/>
      <c r="AE1464" s="602"/>
      <c r="AF1464" s="602"/>
      <c r="AG1464" s="602"/>
      <c r="AH1464" s="608"/>
    </row>
    <row r="1465" spans="1:34" s="229" customFormat="1" ht="15.75" hidden="1" thickBot="1">
      <c r="A1465" s="570"/>
      <c r="B1465" s="571"/>
      <c r="C1465" s="571"/>
      <c r="D1465" s="617"/>
      <c r="E1465" s="618"/>
      <c r="F1465" s="618"/>
      <c r="G1465" s="618"/>
      <c r="H1465" s="618"/>
      <c r="I1465" s="618"/>
      <c r="J1465" s="618"/>
      <c r="K1465" s="618"/>
      <c r="L1465" s="618"/>
      <c r="M1465" s="618"/>
      <c r="N1465" s="618"/>
      <c r="O1465" s="618"/>
      <c r="P1465" s="618"/>
      <c r="Q1465" s="618"/>
      <c r="R1465" s="618"/>
      <c r="S1465" s="618"/>
      <c r="T1465" s="618"/>
      <c r="U1465" s="618"/>
      <c r="V1465" s="618"/>
      <c r="W1465" s="619"/>
      <c r="X1465" s="579"/>
      <c r="Y1465" s="604"/>
      <c r="Z1465" s="605"/>
      <c r="AA1465" s="605"/>
      <c r="AB1465" s="605"/>
      <c r="AC1465" s="606"/>
      <c r="AD1465" s="601"/>
      <c r="AE1465" s="602"/>
      <c r="AF1465" s="602"/>
      <c r="AG1465" s="602"/>
      <c r="AH1465" s="608"/>
    </row>
    <row r="1466" spans="1:34" s="229" customFormat="1" hidden="1">
      <c r="A1466" s="568" t="s">
        <v>159</v>
      </c>
      <c r="B1466" s="569"/>
      <c r="C1466" s="569"/>
      <c r="D1466" s="572" t="s">
        <v>1500</v>
      </c>
      <c r="E1466" s="573"/>
      <c r="F1466" s="573"/>
      <c r="G1466" s="573"/>
      <c r="H1466" s="573"/>
      <c r="I1466" s="573"/>
      <c r="J1466" s="573"/>
      <c r="K1466" s="573"/>
      <c r="L1466" s="573"/>
      <c r="M1466" s="573"/>
      <c r="N1466" s="573"/>
      <c r="O1466" s="573"/>
      <c r="P1466" s="573"/>
      <c r="Q1466" s="573"/>
      <c r="R1466" s="573"/>
      <c r="S1466" s="573"/>
      <c r="T1466" s="573"/>
      <c r="U1466" s="573"/>
      <c r="V1466" s="573"/>
      <c r="W1466" s="574"/>
      <c r="X1466" s="578" t="s">
        <v>1340</v>
      </c>
      <c r="Y1466" s="580"/>
      <c r="Z1466" s="581"/>
      <c r="AA1466" s="581"/>
      <c r="AB1466" s="581"/>
      <c r="AC1466" s="582"/>
      <c r="AD1466" s="580"/>
      <c r="AE1466" s="581"/>
      <c r="AF1466" s="581"/>
      <c r="AG1466" s="581"/>
      <c r="AH1466" s="586"/>
    </row>
    <row r="1467" spans="1:34" ht="15.75" hidden="1" thickBot="1">
      <c r="A1467" s="570"/>
      <c r="B1467" s="571"/>
      <c r="C1467" s="571"/>
      <c r="D1467" s="575"/>
      <c r="E1467" s="576"/>
      <c r="F1467" s="576"/>
      <c r="G1467" s="576"/>
      <c r="H1467" s="576"/>
      <c r="I1467" s="576"/>
      <c r="J1467" s="576"/>
      <c r="K1467" s="576"/>
      <c r="L1467" s="576"/>
      <c r="M1467" s="576"/>
      <c r="N1467" s="576"/>
      <c r="O1467" s="576"/>
      <c r="P1467" s="576"/>
      <c r="Q1467" s="576"/>
      <c r="R1467" s="576"/>
      <c r="S1467" s="576"/>
      <c r="T1467" s="576"/>
      <c r="U1467" s="576"/>
      <c r="V1467" s="576"/>
      <c r="W1467" s="577"/>
      <c r="X1467" s="579"/>
      <c r="Y1467" s="583"/>
      <c r="Z1467" s="584"/>
      <c r="AA1467" s="584"/>
      <c r="AB1467" s="584"/>
      <c r="AC1467" s="585"/>
      <c r="AD1467" s="583"/>
      <c r="AE1467" s="584"/>
      <c r="AF1467" s="584"/>
      <c r="AG1467" s="584"/>
      <c r="AH1467" s="587"/>
    </row>
    <row r="1468" spans="1:34" hidden="1">
      <c r="A1468" s="588" t="s">
        <v>1501</v>
      </c>
      <c r="B1468" s="589"/>
      <c r="C1468" s="589"/>
      <c r="D1468" s="572" t="s">
        <v>1502</v>
      </c>
      <c r="E1468" s="573"/>
      <c r="F1468" s="573"/>
      <c r="G1468" s="573"/>
      <c r="H1468" s="573"/>
      <c r="I1468" s="573"/>
      <c r="J1468" s="573"/>
      <c r="K1468" s="573"/>
      <c r="L1468" s="573"/>
      <c r="M1468" s="573"/>
      <c r="N1468" s="573"/>
      <c r="O1468" s="573"/>
      <c r="P1468" s="573"/>
      <c r="Q1468" s="573"/>
      <c r="R1468" s="573"/>
      <c r="S1468" s="573"/>
      <c r="T1468" s="573"/>
      <c r="U1468" s="573"/>
      <c r="V1468" s="573"/>
      <c r="W1468" s="574"/>
      <c r="X1468" s="578" t="s">
        <v>1340</v>
      </c>
      <c r="Y1468" s="598">
        <f>Y1463+Y1466</f>
        <v>0</v>
      </c>
      <c r="Z1468" s="599"/>
      <c r="AA1468" s="599"/>
      <c r="AB1468" s="599"/>
      <c r="AC1468" s="600"/>
      <c r="AD1468" s="598">
        <f>AD1463+AD1466</f>
        <v>0</v>
      </c>
      <c r="AE1468" s="599"/>
      <c r="AF1468" s="599"/>
      <c r="AG1468" s="599"/>
      <c r="AH1468" s="607"/>
    </row>
    <row r="1469" spans="1:34" hidden="1">
      <c r="A1469" s="590"/>
      <c r="B1469" s="591"/>
      <c r="C1469" s="591"/>
      <c r="D1469" s="594"/>
      <c r="E1469" s="595"/>
      <c r="F1469" s="595"/>
      <c r="G1469" s="595"/>
      <c r="H1469" s="595"/>
      <c r="I1469" s="595"/>
      <c r="J1469" s="595"/>
      <c r="K1469" s="595"/>
      <c r="L1469" s="595"/>
      <c r="M1469" s="595"/>
      <c r="N1469" s="595"/>
      <c r="O1469" s="595"/>
      <c r="P1469" s="595"/>
      <c r="Q1469" s="595"/>
      <c r="R1469" s="595"/>
      <c r="S1469" s="595"/>
      <c r="T1469" s="595"/>
      <c r="U1469" s="595"/>
      <c r="V1469" s="595"/>
      <c r="W1469" s="596"/>
      <c r="X1469" s="597"/>
      <c r="Y1469" s="601"/>
      <c r="Z1469" s="602"/>
      <c r="AA1469" s="602"/>
      <c r="AB1469" s="602"/>
      <c r="AC1469" s="603"/>
      <c r="AD1469" s="601"/>
      <c r="AE1469" s="602"/>
      <c r="AF1469" s="602"/>
      <c r="AG1469" s="602"/>
      <c r="AH1469" s="608"/>
    </row>
    <row r="1470" spans="1:34" ht="15.75" hidden="1" thickBot="1">
      <c r="A1470" s="592"/>
      <c r="B1470" s="593"/>
      <c r="C1470" s="593"/>
      <c r="D1470" s="575"/>
      <c r="E1470" s="576"/>
      <c r="F1470" s="576"/>
      <c r="G1470" s="576"/>
      <c r="H1470" s="576"/>
      <c r="I1470" s="576"/>
      <c r="J1470" s="576"/>
      <c r="K1470" s="576"/>
      <c r="L1470" s="576"/>
      <c r="M1470" s="576"/>
      <c r="N1470" s="576"/>
      <c r="O1470" s="576"/>
      <c r="P1470" s="576"/>
      <c r="Q1470" s="576"/>
      <c r="R1470" s="576"/>
      <c r="S1470" s="576"/>
      <c r="T1470" s="576"/>
      <c r="U1470" s="576"/>
      <c r="V1470" s="576"/>
      <c r="W1470" s="577"/>
      <c r="X1470" s="579"/>
      <c r="Y1470" s="604"/>
      <c r="Z1470" s="605"/>
      <c r="AA1470" s="605"/>
      <c r="AB1470" s="605"/>
      <c r="AC1470" s="606"/>
      <c r="AD1470" s="604"/>
      <c r="AE1470" s="605"/>
      <c r="AF1470" s="605"/>
      <c r="AG1470" s="605"/>
      <c r="AH1470" s="609"/>
    </row>
    <row r="1471" spans="1:34" hidden="1">
      <c r="A1471" s="346"/>
      <c r="B1471" s="346"/>
      <c r="C1471" s="346"/>
      <c r="D1471" s="346"/>
      <c r="E1471" s="346"/>
      <c r="F1471" s="346"/>
      <c r="G1471" s="346"/>
      <c r="H1471" s="346"/>
      <c r="I1471" s="346"/>
      <c r="J1471" s="346"/>
      <c r="K1471" s="346"/>
      <c r="L1471" s="346"/>
      <c r="M1471" s="346"/>
      <c r="N1471" s="346"/>
      <c r="O1471" s="346"/>
      <c r="P1471" s="346"/>
      <c r="Q1471" s="346"/>
      <c r="R1471" s="346"/>
      <c r="S1471" s="346"/>
      <c r="T1471" s="346"/>
      <c r="U1471" s="346"/>
      <c r="V1471" s="346"/>
      <c r="W1471" s="346"/>
      <c r="X1471" s="346"/>
      <c r="Y1471" s="346"/>
      <c r="Z1471" s="346"/>
      <c r="AA1471" s="346"/>
      <c r="AB1471" s="346"/>
      <c r="AC1471" s="346"/>
      <c r="AD1471" s="346"/>
      <c r="AE1471" s="346"/>
      <c r="AF1471" s="346"/>
      <c r="AG1471" s="346"/>
      <c r="AH1471" s="346"/>
    </row>
    <row r="1474" spans="1:43" hidden="1">
      <c r="A1474" s="293" t="s">
        <v>711</v>
      </c>
      <c r="B1474" s="294"/>
      <c r="C1474" s="295"/>
      <c r="D1474" s="294"/>
      <c r="E1474" s="294"/>
      <c r="F1474" s="295"/>
      <c r="G1474" s="294"/>
      <c r="H1474" s="294"/>
      <c r="I1474" s="294"/>
      <c r="J1474" s="296"/>
      <c r="K1474" s="559" t="s">
        <v>594</v>
      </c>
      <c r="L1474" s="560"/>
      <c r="M1474" s="560"/>
      <c r="N1474" s="560"/>
      <c r="O1474" s="560"/>
      <c r="P1474" s="560"/>
      <c r="Q1474" s="560"/>
      <c r="R1474" s="561"/>
      <c r="S1474" s="559" t="s">
        <v>595</v>
      </c>
      <c r="T1474" s="560"/>
      <c r="U1474" s="560"/>
      <c r="V1474" s="560"/>
      <c r="W1474" s="560"/>
      <c r="X1474" s="560"/>
      <c r="Y1474" s="560"/>
      <c r="Z1474" s="561"/>
      <c r="AA1474" s="559" t="s">
        <v>1503</v>
      </c>
      <c r="AB1474" s="560"/>
      <c r="AC1474" s="560"/>
      <c r="AD1474" s="560"/>
      <c r="AE1474" s="560"/>
      <c r="AF1474" s="560"/>
      <c r="AG1474" s="560"/>
      <c r="AH1474" s="561"/>
      <c r="AJ1474" s="297"/>
      <c r="AK1474" s="297"/>
      <c r="AL1474" s="297"/>
      <c r="AM1474" s="297"/>
      <c r="AN1474" s="297"/>
      <c r="AO1474" s="297"/>
      <c r="AP1474" s="297"/>
      <c r="AQ1474" s="297"/>
    </row>
    <row r="1475" spans="1:43" hidden="1">
      <c r="A1475" s="298">
        <v>0</v>
      </c>
      <c r="B1475" s="298">
        <v>5</v>
      </c>
      <c r="C1475" s="299" t="s">
        <v>435</v>
      </c>
      <c r="D1475" s="298">
        <v>0</v>
      </c>
      <c r="E1475" s="298">
        <v>2</v>
      </c>
      <c r="F1475" s="299" t="s">
        <v>435</v>
      </c>
      <c r="G1475" s="298">
        <v>2</v>
      </c>
      <c r="H1475" s="298">
        <v>0</v>
      </c>
      <c r="I1475" s="298">
        <v>1</v>
      </c>
      <c r="J1475" s="298">
        <v>5</v>
      </c>
      <c r="K1475" s="562"/>
      <c r="L1475" s="563"/>
      <c r="M1475" s="563"/>
      <c r="N1475" s="563"/>
      <c r="O1475" s="563"/>
      <c r="P1475" s="563"/>
      <c r="Q1475" s="563"/>
      <c r="R1475" s="564"/>
      <c r="S1475" s="562"/>
      <c r="T1475" s="563"/>
      <c r="U1475" s="563"/>
      <c r="V1475" s="563"/>
      <c r="W1475" s="563"/>
      <c r="X1475" s="563"/>
      <c r="Y1475" s="563"/>
      <c r="Z1475" s="564"/>
      <c r="AA1475" s="562"/>
      <c r="AB1475" s="563"/>
      <c r="AC1475" s="563"/>
      <c r="AD1475" s="563"/>
      <c r="AE1475" s="563"/>
      <c r="AF1475" s="563"/>
      <c r="AG1475" s="563"/>
      <c r="AH1475" s="564"/>
      <c r="AJ1475" s="297"/>
      <c r="AK1475" s="297"/>
      <c r="AL1475" s="297"/>
      <c r="AM1475" s="297"/>
      <c r="AN1475" s="297"/>
      <c r="AO1475" s="297"/>
      <c r="AP1475" s="297"/>
      <c r="AQ1475" s="297"/>
    </row>
    <row r="1476" spans="1:43" hidden="1">
      <c r="A1476" s="300"/>
      <c r="B1476" s="301"/>
      <c r="C1476" s="302"/>
      <c r="D1476" s="301"/>
      <c r="E1476" s="301"/>
      <c r="F1476" s="302"/>
      <c r="G1476" s="301"/>
      <c r="H1476" s="301"/>
      <c r="I1476" s="301"/>
      <c r="J1476" s="303"/>
      <c r="K1476" s="562"/>
      <c r="L1476" s="563"/>
      <c r="M1476" s="563"/>
      <c r="N1476" s="563"/>
      <c r="O1476" s="563"/>
      <c r="P1476" s="563"/>
      <c r="Q1476" s="563"/>
      <c r="R1476" s="564"/>
      <c r="S1476" s="562"/>
      <c r="T1476" s="563"/>
      <c r="U1476" s="563"/>
      <c r="V1476" s="563"/>
      <c r="W1476" s="563"/>
      <c r="X1476" s="563"/>
      <c r="Y1476" s="563"/>
      <c r="Z1476" s="564"/>
      <c r="AA1476" s="562"/>
      <c r="AB1476" s="563"/>
      <c r="AC1476" s="563"/>
      <c r="AD1476" s="563"/>
      <c r="AE1476" s="563"/>
      <c r="AF1476" s="563"/>
      <c r="AG1476" s="563"/>
      <c r="AH1476" s="564"/>
      <c r="AJ1476" s="297"/>
      <c r="AK1476" s="297"/>
      <c r="AL1476" s="297"/>
      <c r="AM1476" s="297"/>
      <c r="AN1476" s="297"/>
      <c r="AO1476" s="297"/>
      <c r="AP1476" s="297"/>
      <c r="AQ1476" s="297"/>
    </row>
    <row r="1477" spans="1:43" hidden="1">
      <c r="A1477" s="300"/>
      <c r="B1477" s="301"/>
      <c r="C1477" s="301"/>
      <c r="D1477" s="301"/>
      <c r="E1477" s="301"/>
      <c r="F1477" s="301"/>
      <c r="G1477" s="301"/>
      <c r="H1477" s="301"/>
      <c r="I1477" s="301"/>
      <c r="J1477" s="303"/>
      <c r="K1477" s="562"/>
      <c r="L1477" s="563"/>
      <c r="M1477" s="563"/>
      <c r="N1477" s="563"/>
      <c r="O1477" s="563"/>
      <c r="P1477" s="563"/>
      <c r="Q1477" s="563"/>
      <c r="R1477" s="564"/>
      <c r="S1477" s="562"/>
      <c r="T1477" s="563"/>
      <c r="U1477" s="563"/>
      <c r="V1477" s="563"/>
      <c r="W1477" s="563"/>
      <c r="X1477" s="563"/>
      <c r="Y1477" s="563"/>
      <c r="Z1477" s="564"/>
      <c r="AA1477" s="562"/>
      <c r="AB1477" s="563"/>
      <c r="AC1477" s="563"/>
      <c r="AD1477" s="563"/>
      <c r="AE1477" s="563"/>
      <c r="AF1477" s="563"/>
      <c r="AG1477" s="563"/>
      <c r="AH1477" s="564"/>
      <c r="AJ1477" s="297"/>
      <c r="AK1477" s="297"/>
      <c r="AL1477" s="297"/>
      <c r="AM1477" s="297"/>
      <c r="AN1477" s="297"/>
      <c r="AO1477" s="297"/>
      <c r="AP1477" s="297"/>
      <c r="AQ1477" s="297"/>
    </row>
    <row r="1478" spans="1:43" hidden="1">
      <c r="A1478" s="300" t="s">
        <v>712</v>
      </c>
      <c r="B1478" s="301"/>
      <c r="C1478" s="301"/>
      <c r="D1478" s="301"/>
      <c r="E1478" s="301"/>
      <c r="F1478" s="301"/>
      <c r="G1478" s="301"/>
      <c r="H1478" s="301"/>
      <c r="I1478" s="301"/>
      <c r="J1478" s="303"/>
      <c r="K1478" s="562"/>
      <c r="L1478" s="563"/>
      <c r="M1478" s="563"/>
      <c r="N1478" s="563"/>
      <c r="O1478" s="563"/>
      <c r="P1478" s="563"/>
      <c r="Q1478" s="563"/>
      <c r="R1478" s="564"/>
      <c r="S1478" s="562"/>
      <c r="T1478" s="563"/>
      <c r="U1478" s="563"/>
      <c r="V1478" s="563"/>
      <c r="W1478" s="563"/>
      <c r="X1478" s="563"/>
      <c r="Y1478" s="563"/>
      <c r="Z1478" s="564"/>
      <c r="AA1478" s="562"/>
      <c r="AB1478" s="563"/>
      <c r="AC1478" s="563"/>
      <c r="AD1478" s="563"/>
      <c r="AE1478" s="563"/>
      <c r="AF1478" s="563"/>
      <c r="AG1478" s="563"/>
      <c r="AH1478" s="564"/>
      <c r="AJ1478" s="297"/>
      <c r="AK1478" s="297"/>
      <c r="AL1478" s="297"/>
      <c r="AM1478" s="297"/>
      <c r="AN1478" s="297"/>
      <c r="AO1478" s="297"/>
      <c r="AP1478" s="297"/>
      <c r="AQ1478" s="297"/>
    </row>
    <row r="1479" spans="1:43" hidden="1">
      <c r="A1479" s="298"/>
      <c r="B1479" s="298"/>
      <c r="C1479" s="304" t="s">
        <v>435</v>
      </c>
      <c r="D1479" s="298"/>
      <c r="E1479" s="298"/>
      <c r="F1479" s="304" t="s">
        <v>435</v>
      </c>
      <c r="G1479" s="298"/>
      <c r="H1479" s="298"/>
      <c r="I1479" s="298"/>
      <c r="J1479" s="298"/>
      <c r="K1479" s="565"/>
      <c r="L1479" s="566"/>
      <c r="M1479" s="566"/>
      <c r="N1479" s="566"/>
      <c r="O1479" s="566"/>
      <c r="P1479" s="566"/>
      <c r="Q1479" s="566"/>
      <c r="R1479" s="567"/>
      <c r="S1479" s="565"/>
      <c r="T1479" s="566"/>
      <c r="U1479" s="566"/>
      <c r="V1479" s="566"/>
      <c r="W1479" s="566"/>
      <c r="X1479" s="566"/>
      <c r="Y1479" s="566"/>
      <c r="Z1479" s="567"/>
      <c r="AA1479" s="565"/>
      <c r="AB1479" s="566"/>
      <c r="AC1479" s="566"/>
      <c r="AD1479" s="566"/>
      <c r="AE1479" s="566"/>
      <c r="AF1479" s="566"/>
      <c r="AG1479" s="566"/>
      <c r="AH1479" s="567"/>
      <c r="AJ1479" s="297"/>
      <c r="AK1479" s="297"/>
      <c r="AL1479" s="297"/>
      <c r="AM1479" s="297"/>
      <c r="AN1479" s="297"/>
      <c r="AO1479" s="297"/>
      <c r="AP1479" s="297"/>
      <c r="AQ1479" s="297"/>
    </row>
  </sheetData>
  <mergeCells count="3374">
    <mergeCell ref="A4:AH4"/>
    <mergeCell ref="A6:AH6"/>
    <mergeCell ref="A8:AH8"/>
    <mergeCell ref="A10:AH10"/>
    <mergeCell ref="A11:AH11"/>
    <mergeCell ref="A12:AH12"/>
    <mergeCell ref="A26:AH26"/>
    <mergeCell ref="A27:J30"/>
    <mergeCell ref="K27:R28"/>
    <mergeCell ref="S27:Z30"/>
    <mergeCell ref="AA27:AH30"/>
    <mergeCell ref="K29:N30"/>
    <mergeCell ref="O29:R30"/>
    <mergeCell ref="A21:K22"/>
    <mergeCell ref="L21:W22"/>
    <mergeCell ref="X21:AH22"/>
    <mergeCell ref="A23:K24"/>
    <mergeCell ref="L23:W24"/>
    <mergeCell ref="X23:AH24"/>
    <mergeCell ref="A14:AH14"/>
    <mergeCell ref="A16:K18"/>
    <mergeCell ref="L16:W18"/>
    <mergeCell ref="X16:AH18"/>
    <mergeCell ref="A19:K20"/>
    <mergeCell ref="L19:W20"/>
    <mergeCell ref="X19:AH20"/>
    <mergeCell ref="A35:J36"/>
    <mergeCell ref="K35:N36"/>
    <mergeCell ref="O35:R36"/>
    <mergeCell ref="S35:Z36"/>
    <mergeCell ref="AA35:AH36"/>
    <mergeCell ref="A37:J38"/>
    <mergeCell ref="K37:N38"/>
    <mergeCell ref="O37:R38"/>
    <mergeCell ref="S37:Z38"/>
    <mergeCell ref="AA37:AH38"/>
    <mergeCell ref="A31:J32"/>
    <mergeCell ref="K31:N32"/>
    <mergeCell ref="O31:R32"/>
    <mergeCell ref="S31:Z32"/>
    <mergeCell ref="AA31:AH32"/>
    <mergeCell ref="A33:J34"/>
    <mergeCell ref="K33:N34"/>
    <mergeCell ref="O33:R34"/>
    <mergeCell ref="S33:Z34"/>
    <mergeCell ref="AA33:AH34"/>
    <mergeCell ref="A45:J47"/>
    <mergeCell ref="K45:R47"/>
    <mergeCell ref="S45:Z49"/>
    <mergeCell ref="AA45:AH49"/>
    <mergeCell ref="A48:F49"/>
    <mergeCell ref="G48:J49"/>
    <mergeCell ref="K48:N49"/>
    <mergeCell ref="O48:R49"/>
    <mergeCell ref="A39:J40"/>
    <mergeCell ref="K39:N40"/>
    <mergeCell ref="O39:R40"/>
    <mergeCell ref="S39:Z40"/>
    <mergeCell ref="AA39:AH40"/>
    <mergeCell ref="A41:J42"/>
    <mergeCell ref="K41:N42"/>
    <mergeCell ref="O41:R42"/>
    <mergeCell ref="S41:Z42"/>
    <mergeCell ref="AA41:AH42"/>
    <mergeCell ref="A54:F55"/>
    <mergeCell ref="G54:J55"/>
    <mergeCell ref="K54:N55"/>
    <mergeCell ref="O54:R55"/>
    <mergeCell ref="S54:Z55"/>
    <mergeCell ref="AA54:AH55"/>
    <mergeCell ref="A52:F53"/>
    <mergeCell ref="G52:J53"/>
    <mergeCell ref="K52:N53"/>
    <mergeCell ref="O52:R53"/>
    <mergeCell ref="S52:Z53"/>
    <mergeCell ref="AA52:AH53"/>
    <mergeCell ref="A50:F51"/>
    <mergeCell ref="G50:J51"/>
    <mergeCell ref="K50:N51"/>
    <mergeCell ref="O50:R51"/>
    <mergeCell ref="S50:Z51"/>
    <mergeCell ref="AA50:AH51"/>
    <mergeCell ref="A82:AH82"/>
    <mergeCell ref="A84:AH84"/>
    <mergeCell ref="A87:AH87"/>
    <mergeCell ref="A89:AH89"/>
    <mergeCell ref="A92:AH92"/>
    <mergeCell ref="A60:AH60"/>
    <mergeCell ref="A62:AH62"/>
    <mergeCell ref="A64:AH64"/>
    <mergeCell ref="A66:AH66"/>
    <mergeCell ref="A71:AH71"/>
    <mergeCell ref="A73:AH73"/>
    <mergeCell ref="A56:F57"/>
    <mergeCell ref="G56:J57"/>
    <mergeCell ref="K56:N57"/>
    <mergeCell ref="O56:R57"/>
    <mergeCell ref="S56:Z57"/>
    <mergeCell ref="AA56:AH57"/>
    <mergeCell ref="A86:AH86"/>
    <mergeCell ref="A102:J102"/>
    <mergeCell ref="K102:R102"/>
    <mergeCell ref="S102:Z102"/>
    <mergeCell ref="AA102:AH102"/>
    <mergeCell ref="A103:J103"/>
    <mergeCell ref="K103:R103"/>
    <mergeCell ref="S103:Z103"/>
    <mergeCell ref="AA103:AH103"/>
    <mergeCell ref="A100:J100"/>
    <mergeCell ref="K100:R100"/>
    <mergeCell ref="S100:Z100"/>
    <mergeCell ref="AA100:AH100"/>
    <mergeCell ref="A101:J101"/>
    <mergeCell ref="K101:R101"/>
    <mergeCell ref="S101:Z101"/>
    <mergeCell ref="AA101:AH101"/>
    <mergeCell ref="A94:AH94"/>
    <mergeCell ref="A96:AH96"/>
    <mergeCell ref="A98:J99"/>
    <mergeCell ref="K98:R99"/>
    <mergeCell ref="S98:Z99"/>
    <mergeCell ref="AA98:AH99"/>
    <mergeCell ref="A122:AH122"/>
    <mergeCell ref="A123:AH123"/>
    <mergeCell ref="A125:AH125"/>
    <mergeCell ref="A127:AH127"/>
    <mergeCell ref="A129:J130"/>
    <mergeCell ref="K129:R130"/>
    <mergeCell ref="S129:Z130"/>
    <mergeCell ref="AA129:AH130"/>
    <mergeCell ref="A110:AH110"/>
    <mergeCell ref="A112:AH112"/>
    <mergeCell ref="A114:AH114"/>
    <mergeCell ref="A116:AH116"/>
    <mergeCell ref="A118:AH118"/>
    <mergeCell ref="A120:AH120"/>
    <mergeCell ref="A104:J104"/>
    <mergeCell ref="K104:R104"/>
    <mergeCell ref="S104:Z104"/>
    <mergeCell ref="AA104:AH104"/>
    <mergeCell ref="A106:AH106"/>
    <mergeCell ref="A108:AH108"/>
    <mergeCell ref="A135:J135"/>
    <mergeCell ref="K135:R135"/>
    <mergeCell ref="S135:Z135"/>
    <mergeCell ref="AA135:AH135"/>
    <mergeCell ref="A137:AH137"/>
    <mergeCell ref="A139:AH139"/>
    <mergeCell ref="A133:J133"/>
    <mergeCell ref="K133:R133"/>
    <mergeCell ref="S133:Z133"/>
    <mergeCell ref="AA133:AH133"/>
    <mergeCell ref="A134:J134"/>
    <mergeCell ref="K134:R134"/>
    <mergeCell ref="S134:Z134"/>
    <mergeCell ref="AA134:AH134"/>
    <mergeCell ref="A131:J131"/>
    <mergeCell ref="K131:R131"/>
    <mergeCell ref="S131:Z131"/>
    <mergeCell ref="AA131:AH131"/>
    <mergeCell ref="A132:J132"/>
    <mergeCell ref="K132:R132"/>
    <mergeCell ref="S132:Z132"/>
    <mergeCell ref="AA132:AH132"/>
    <mergeCell ref="A170:AH170"/>
    <mergeCell ref="A172:AH172"/>
    <mergeCell ref="A174:AH174"/>
    <mergeCell ref="A176:AH176"/>
    <mergeCell ref="A178:AH178"/>
    <mergeCell ref="A180:AH180"/>
    <mergeCell ref="A159:AH159"/>
    <mergeCell ref="A161:AH161"/>
    <mergeCell ref="A163:AH163"/>
    <mergeCell ref="A165:AH165"/>
    <mergeCell ref="A168:AH168"/>
    <mergeCell ref="A154:AH154"/>
    <mergeCell ref="A157:AH157"/>
    <mergeCell ref="A152:AH152"/>
    <mergeCell ref="A148:AH148"/>
    <mergeCell ref="A141:AH141"/>
    <mergeCell ref="A143:AH143"/>
    <mergeCell ref="A145:AH145"/>
    <mergeCell ref="A236:AH236"/>
    <mergeCell ref="A238:AH238"/>
    <mergeCell ref="A240:AH240"/>
    <mergeCell ref="A242:AH242"/>
    <mergeCell ref="A230:AH230"/>
    <mergeCell ref="A232:AH232"/>
    <mergeCell ref="A234:AH234"/>
    <mergeCell ref="A228:AH228"/>
    <mergeCell ref="A222:AH222"/>
    <mergeCell ref="A224:AH224"/>
    <mergeCell ref="A210:AH210"/>
    <mergeCell ref="A212:AH212"/>
    <mergeCell ref="A214:AH214"/>
    <mergeCell ref="A216:AH216"/>
    <mergeCell ref="A218:AH218"/>
    <mergeCell ref="A220:AH220"/>
    <mergeCell ref="A182:AH182"/>
    <mergeCell ref="A184:AH184"/>
    <mergeCell ref="A186:AH186"/>
    <mergeCell ref="A188:AH188"/>
    <mergeCell ref="A190:AH190"/>
    <mergeCell ref="A192:AH192"/>
    <mergeCell ref="AC260:AE261"/>
    <mergeCell ref="AF260:AH261"/>
    <mergeCell ref="A262:J262"/>
    <mergeCell ref="K262:M262"/>
    <mergeCell ref="N262:P262"/>
    <mergeCell ref="Q262:S262"/>
    <mergeCell ref="T262:V262"/>
    <mergeCell ref="W262:Y262"/>
    <mergeCell ref="Z262:AB262"/>
    <mergeCell ref="AC262:AE262"/>
    <mergeCell ref="A255:AH257"/>
    <mergeCell ref="A259:J261"/>
    <mergeCell ref="K259:AH259"/>
    <mergeCell ref="K260:M261"/>
    <mergeCell ref="N260:P261"/>
    <mergeCell ref="Q260:S261"/>
    <mergeCell ref="T260:V261"/>
    <mergeCell ref="W260:Y261"/>
    <mergeCell ref="Z260:AB261"/>
    <mergeCell ref="AF264:AH264"/>
    <mergeCell ref="A265:J265"/>
    <mergeCell ref="K265:M265"/>
    <mergeCell ref="N265:P265"/>
    <mergeCell ref="Q265:S265"/>
    <mergeCell ref="T265:V265"/>
    <mergeCell ref="W265:Y265"/>
    <mergeCell ref="Z265:AB265"/>
    <mergeCell ref="AC265:AE265"/>
    <mergeCell ref="AF265:AH265"/>
    <mergeCell ref="AF262:AH262"/>
    <mergeCell ref="A263:AH263"/>
    <mergeCell ref="A264:J264"/>
    <mergeCell ref="K264:M264"/>
    <mergeCell ref="N264:P264"/>
    <mergeCell ref="Q264:S264"/>
    <mergeCell ref="T264:V264"/>
    <mergeCell ref="W264:Y264"/>
    <mergeCell ref="Z264:AB264"/>
    <mergeCell ref="AC264:AE264"/>
    <mergeCell ref="AC267:AE267"/>
    <mergeCell ref="AF267:AH267"/>
    <mergeCell ref="A268:J268"/>
    <mergeCell ref="K268:M268"/>
    <mergeCell ref="N268:P268"/>
    <mergeCell ref="Q268:S268"/>
    <mergeCell ref="T268:V268"/>
    <mergeCell ref="W268:Y268"/>
    <mergeCell ref="Z268:AB268"/>
    <mergeCell ref="AC268:AE268"/>
    <mergeCell ref="Z266:AB266"/>
    <mergeCell ref="AC266:AE266"/>
    <mergeCell ref="AF266:AH266"/>
    <mergeCell ref="A267:J267"/>
    <mergeCell ref="K267:M267"/>
    <mergeCell ref="N267:P267"/>
    <mergeCell ref="Q267:S267"/>
    <mergeCell ref="T267:V267"/>
    <mergeCell ref="W267:Y267"/>
    <mergeCell ref="Z267:AB267"/>
    <mergeCell ref="A266:J266"/>
    <mergeCell ref="K266:M266"/>
    <mergeCell ref="N266:P266"/>
    <mergeCell ref="Q266:S266"/>
    <mergeCell ref="T266:V266"/>
    <mergeCell ref="W266:Y266"/>
    <mergeCell ref="AF270:AH270"/>
    <mergeCell ref="A271:J271"/>
    <mergeCell ref="K271:M271"/>
    <mergeCell ref="N271:P271"/>
    <mergeCell ref="Q271:S271"/>
    <mergeCell ref="T271:V271"/>
    <mergeCell ref="W271:Y271"/>
    <mergeCell ref="Z271:AB271"/>
    <mergeCell ref="AC271:AE271"/>
    <mergeCell ref="AF271:AH271"/>
    <mergeCell ref="AF268:AH268"/>
    <mergeCell ref="A269:AH269"/>
    <mergeCell ref="A270:J270"/>
    <mergeCell ref="K270:M270"/>
    <mergeCell ref="N270:P270"/>
    <mergeCell ref="Q270:S270"/>
    <mergeCell ref="T270:V270"/>
    <mergeCell ref="W270:Y270"/>
    <mergeCell ref="Z270:AB270"/>
    <mergeCell ref="AC270:AE270"/>
    <mergeCell ref="AC273:AE273"/>
    <mergeCell ref="AF273:AH273"/>
    <mergeCell ref="A274:J274"/>
    <mergeCell ref="K274:M274"/>
    <mergeCell ref="N274:P274"/>
    <mergeCell ref="Q274:S274"/>
    <mergeCell ref="T274:V274"/>
    <mergeCell ref="W274:Y274"/>
    <mergeCell ref="Z274:AB274"/>
    <mergeCell ref="AC274:AE274"/>
    <mergeCell ref="Z272:AB272"/>
    <mergeCell ref="AC272:AE272"/>
    <mergeCell ref="AF272:AH272"/>
    <mergeCell ref="A273:J273"/>
    <mergeCell ref="K273:M273"/>
    <mergeCell ref="N273:P273"/>
    <mergeCell ref="Q273:S273"/>
    <mergeCell ref="T273:V273"/>
    <mergeCell ref="W273:Y273"/>
    <mergeCell ref="Z273:AB273"/>
    <mergeCell ref="A272:J272"/>
    <mergeCell ref="K272:M272"/>
    <mergeCell ref="N272:P272"/>
    <mergeCell ref="Q272:S272"/>
    <mergeCell ref="T272:V272"/>
    <mergeCell ref="W272:Y272"/>
    <mergeCell ref="AF276:AH276"/>
    <mergeCell ref="A277:J277"/>
    <mergeCell ref="K277:M277"/>
    <mergeCell ref="N277:P277"/>
    <mergeCell ref="Q277:S277"/>
    <mergeCell ref="T277:V277"/>
    <mergeCell ref="W277:Y277"/>
    <mergeCell ref="Z277:AB277"/>
    <mergeCell ref="AC277:AE277"/>
    <mergeCell ref="AF277:AH277"/>
    <mergeCell ref="AF274:AH274"/>
    <mergeCell ref="A275:AH275"/>
    <mergeCell ref="A276:J276"/>
    <mergeCell ref="K276:M276"/>
    <mergeCell ref="N276:P276"/>
    <mergeCell ref="Q276:S276"/>
    <mergeCell ref="T276:V276"/>
    <mergeCell ref="W276:Y276"/>
    <mergeCell ref="Z276:AB276"/>
    <mergeCell ref="AC276:AE276"/>
    <mergeCell ref="AC279:AE279"/>
    <mergeCell ref="AF279:AH279"/>
    <mergeCell ref="A280:J280"/>
    <mergeCell ref="K280:M280"/>
    <mergeCell ref="N280:P280"/>
    <mergeCell ref="Q280:S280"/>
    <mergeCell ref="T280:V280"/>
    <mergeCell ref="W280:Y280"/>
    <mergeCell ref="Z280:AB280"/>
    <mergeCell ref="AC280:AE280"/>
    <mergeCell ref="Z278:AB278"/>
    <mergeCell ref="AC278:AE278"/>
    <mergeCell ref="AF278:AH278"/>
    <mergeCell ref="A279:J279"/>
    <mergeCell ref="K279:M279"/>
    <mergeCell ref="N279:P279"/>
    <mergeCell ref="Q279:S279"/>
    <mergeCell ref="T279:V279"/>
    <mergeCell ref="W279:Y279"/>
    <mergeCell ref="Z279:AB279"/>
    <mergeCell ref="A278:J278"/>
    <mergeCell ref="K278:M278"/>
    <mergeCell ref="N278:P278"/>
    <mergeCell ref="Q278:S278"/>
    <mergeCell ref="T278:V278"/>
    <mergeCell ref="W278:Y278"/>
    <mergeCell ref="AF282:AH282"/>
    <mergeCell ref="A283:J283"/>
    <mergeCell ref="K283:M283"/>
    <mergeCell ref="N283:P283"/>
    <mergeCell ref="Q283:S283"/>
    <mergeCell ref="T283:V283"/>
    <mergeCell ref="W283:Y283"/>
    <mergeCell ref="Z283:AB283"/>
    <mergeCell ref="AC283:AE283"/>
    <mergeCell ref="AF283:AH283"/>
    <mergeCell ref="AF280:AH280"/>
    <mergeCell ref="A281:AH281"/>
    <mergeCell ref="A282:J282"/>
    <mergeCell ref="K282:M282"/>
    <mergeCell ref="N282:P282"/>
    <mergeCell ref="Q282:S282"/>
    <mergeCell ref="T282:V282"/>
    <mergeCell ref="W282:Y282"/>
    <mergeCell ref="Z282:AB282"/>
    <mergeCell ref="AC282:AE282"/>
    <mergeCell ref="Z289:AB289"/>
    <mergeCell ref="AC289:AE289"/>
    <mergeCell ref="AF289:AH289"/>
    <mergeCell ref="A290:AH290"/>
    <mergeCell ref="A291:J291"/>
    <mergeCell ref="K291:M291"/>
    <mergeCell ref="N291:P291"/>
    <mergeCell ref="Q291:S291"/>
    <mergeCell ref="T291:V291"/>
    <mergeCell ref="W291:Y291"/>
    <mergeCell ref="A289:J289"/>
    <mergeCell ref="K289:M289"/>
    <mergeCell ref="N289:P289"/>
    <mergeCell ref="Q289:S289"/>
    <mergeCell ref="T289:V289"/>
    <mergeCell ref="W289:Y289"/>
    <mergeCell ref="A286:J288"/>
    <mergeCell ref="K286:AH286"/>
    <mergeCell ref="K287:M288"/>
    <mergeCell ref="N287:P288"/>
    <mergeCell ref="Q287:S288"/>
    <mergeCell ref="T287:V288"/>
    <mergeCell ref="W287:Y288"/>
    <mergeCell ref="Z287:AB288"/>
    <mergeCell ref="AC287:AE288"/>
    <mergeCell ref="AF287:AH288"/>
    <mergeCell ref="AC292:AE292"/>
    <mergeCell ref="AF292:AH292"/>
    <mergeCell ref="A293:J293"/>
    <mergeCell ref="K293:M293"/>
    <mergeCell ref="N293:P293"/>
    <mergeCell ref="Q293:S293"/>
    <mergeCell ref="T293:V293"/>
    <mergeCell ref="W293:Y293"/>
    <mergeCell ref="Z293:AB293"/>
    <mergeCell ref="AC293:AE293"/>
    <mergeCell ref="Z291:AB291"/>
    <mergeCell ref="AC291:AE291"/>
    <mergeCell ref="AF291:AH291"/>
    <mergeCell ref="A292:J292"/>
    <mergeCell ref="K292:M292"/>
    <mergeCell ref="N292:P292"/>
    <mergeCell ref="Q292:S292"/>
    <mergeCell ref="T292:V292"/>
    <mergeCell ref="W292:Y292"/>
    <mergeCell ref="Z292:AB292"/>
    <mergeCell ref="Z295:AB295"/>
    <mergeCell ref="AC295:AE295"/>
    <mergeCell ref="AF295:AH295"/>
    <mergeCell ref="A296:AH296"/>
    <mergeCell ref="A297:J297"/>
    <mergeCell ref="K297:M297"/>
    <mergeCell ref="N297:P297"/>
    <mergeCell ref="Q297:S297"/>
    <mergeCell ref="T297:V297"/>
    <mergeCell ref="W297:Y297"/>
    <mergeCell ref="A295:J295"/>
    <mergeCell ref="K295:M295"/>
    <mergeCell ref="N295:P295"/>
    <mergeCell ref="Q295:S295"/>
    <mergeCell ref="T295:V295"/>
    <mergeCell ref="W295:Y295"/>
    <mergeCell ref="AF293:AH293"/>
    <mergeCell ref="A294:J294"/>
    <mergeCell ref="K294:M294"/>
    <mergeCell ref="N294:P294"/>
    <mergeCell ref="Q294:S294"/>
    <mergeCell ref="T294:V294"/>
    <mergeCell ref="W294:Y294"/>
    <mergeCell ref="Z294:AB294"/>
    <mergeCell ref="AC294:AE294"/>
    <mergeCell ref="AF294:AH294"/>
    <mergeCell ref="AC298:AE298"/>
    <mergeCell ref="AF298:AH298"/>
    <mergeCell ref="A299:J299"/>
    <mergeCell ref="K299:M299"/>
    <mergeCell ref="N299:P299"/>
    <mergeCell ref="Q299:S299"/>
    <mergeCell ref="T299:V299"/>
    <mergeCell ref="W299:Y299"/>
    <mergeCell ref="Z299:AB299"/>
    <mergeCell ref="AC299:AE299"/>
    <mergeCell ref="Z297:AB297"/>
    <mergeCell ref="AC297:AE297"/>
    <mergeCell ref="AF297:AH297"/>
    <mergeCell ref="A298:J298"/>
    <mergeCell ref="K298:M298"/>
    <mergeCell ref="N298:P298"/>
    <mergeCell ref="Q298:S298"/>
    <mergeCell ref="T298:V298"/>
    <mergeCell ref="W298:Y298"/>
    <mergeCell ref="Z298:AB298"/>
    <mergeCell ref="Z301:AB301"/>
    <mergeCell ref="AC301:AE301"/>
    <mergeCell ref="AF301:AH301"/>
    <mergeCell ref="A302:AH302"/>
    <mergeCell ref="A303:J303"/>
    <mergeCell ref="K303:M303"/>
    <mergeCell ref="N303:P303"/>
    <mergeCell ref="Q303:S303"/>
    <mergeCell ref="T303:V303"/>
    <mergeCell ref="W303:Y303"/>
    <mergeCell ref="A301:J301"/>
    <mergeCell ref="K301:M301"/>
    <mergeCell ref="N301:P301"/>
    <mergeCell ref="Q301:S301"/>
    <mergeCell ref="T301:V301"/>
    <mergeCell ref="W301:Y301"/>
    <mergeCell ref="AF299:AH299"/>
    <mergeCell ref="A300:J300"/>
    <mergeCell ref="K300:M300"/>
    <mergeCell ref="N300:P300"/>
    <mergeCell ref="Q300:S300"/>
    <mergeCell ref="T300:V300"/>
    <mergeCell ref="W300:Y300"/>
    <mergeCell ref="Z300:AB300"/>
    <mergeCell ref="AC300:AE300"/>
    <mergeCell ref="AF300:AH300"/>
    <mergeCell ref="AC304:AE304"/>
    <mergeCell ref="AF304:AH304"/>
    <mergeCell ref="A305:J305"/>
    <mergeCell ref="K305:M305"/>
    <mergeCell ref="N305:P305"/>
    <mergeCell ref="Q305:S305"/>
    <mergeCell ref="T305:V305"/>
    <mergeCell ref="W305:Y305"/>
    <mergeCell ref="Z305:AB305"/>
    <mergeCell ref="AC305:AE305"/>
    <mergeCell ref="Z303:AB303"/>
    <mergeCell ref="AC303:AE303"/>
    <mergeCell ref="AF303:AH303"/>
    <mergeCell ref="A304:J304"/>
    <mergeCell ref="K304:M304"/>
    <mergeCell ref="N304:P304"/>
    <mergeCell ref="Q304:S304"/>
    <mergeCell ref="T304:V304"/>
    <mergeCell ref="W304:Y304"/>
    <mergeCell ref="Z304:AB304"/>
    <mergeCell ref="Z307:AB307"/>
    <mergeCell ref="AC307:AE307"/>
    <mergeCell ref="AF307:AH307"/>
    <mergeCell ref="A308:AH308"/>
    <mergeCell ref="A309:J309"/>
    <mergeCell ref="K309:M309"/>
    <mergeCell ref="N309:P309"/>
    <mergeCell ref="Q309:S309"/>
    <mergeCell ref="T309:V309"/>
    <mergeCell ref="W309:Y309"/>
    <mergeCell ref="A307:J307"/>
    <mergeCell ref="K307:M307"/>
    <mergeCell ref="N307:P307"/>
    <mergeCell ref="Q307:S307"/>
    <mergeCell ref="T307:V307"/>
    <mergeCell ref="W307:Y307"/>
    <mergeCell ref="AF305:AH305"/>
    <mergeCell ref="A306:J306"/>
    <mergeCell ref="K306:M306"/>
    <mergeCell ref="N306:P306"/>
    <mergeCell ref="Q306:S306"/>
    <mergeCell ref="T306:V306"/>
    <mergeCell ref="W306:Y306"/>
    <mergeCell ref="Z306:AB306"/>
    <mergeCell ref="AC306:AE306"/>
    <mergeCell ref="AF306:AH306"/>
    <mergeCell ref="A319:AH320"/>
    <mergeCell ref="A322:G324"/>
    <mergeCell ref="H322:AH322"/>
    <mergeCell ref="H323:J324"/>
    <mergeCell ref="K323:M324"/>
    <mergeCell ref="N323:P324"/>
    <mergeCell ref="Q323:S324"/>
    <mergeCell ref="T323:V324"/>
    <mergeCell ref="W323:Y324"/>
    <mergeCell ref="Z323:AB324"/>
    <mergeCell ref="AC310:AE310"/>
    <mergeCell ref="AF310:AH310"/>
    <mergeCell ref="A312:P312"/>
    <mergeCell ref="Q312:AH312"/>
    <mergeCell ref="A313:P313"/>
    <mergeCell ref="Q313:AH313"/>
    <mergeCell ref="Z309:AB309"/>
    <mergeCell ref="AC309:AE309"/>
    <mergeCell ref="AF309:AH309"/>
    <mergeCell ref="A310:J310"/>
    <mergeCell ref="K310:M310"/>
    <mergeCell ref="N310:P310"/>
    <mergeCell ref="Q310:S310"/>
    <mergeCell ref="T310:V310"/>
    <mergeCell ref="W310:Y310"/>
    <mergeCell ref="Z310:AB310"/>
    <mergeCell ref="AC325:AE325"/>
    <mergeCell ref="AF325:AH325"/>
    <mergeCell ref="A326:AH326"/>
    <mergeCell ref="A327:G327"/>
    <mergeCell ref="H327:J327"/>
    <mergeCell ref="K327:M327"/>
    <mergeCell ref="N327:P327"/>
    <mergeCell ref="Q327:S327"/>
    <mergeCell ref="T327:V327"/>
    <mergeCell ref="W327:Y327"/>
    <mergeCell ref="AC323:AE324"/>
    <mergeCell ref="AF323:AH324"/>
    <mergeCell ref="A325:G325"/>
    <mergeCell ref="H325:J325"/>
    <mergeCell ref="K325:M325"/>
    <mergeCell ref="N325:P325"/>
    <mergeCell ref="Q325:S325"/>
    <mergeCell ref="T325:V325"/>
    <mergeCell ref="W325:Y325"/>
    <mergeCell ref="Z325:AB325"/>
    <mergeCell ref="Z328:AB328"/>
    <mergeCell ref="AC328:AE328"/>
    <mergeCell ref="AF328:AH328"/>
    <mergeCell ref="A329:G329"/>
    <mergeCell ref="H329:J329"/>
    <mergeCell ref="K329:M329"/>
    <mergeCell ref="N329:P329"/>
    <mergeCell ref="Q329:S329"/>
    <mergeCell ref="T329:V329"/>
    <mergeCell ref="W329:Y329"/>
    <mergeCell ref="Z327:AB327"/>
    <mergeCell ref="AC327:AE327"/>
    <mergeCell ref="AF327:AH327"/>
    <mergeCell ref="A328:G328"/>
    <mergeCell ref="H328:J328"/>
    <mergeCell ref="K328:M328"/>
    <mergeCell ref="N328:P328"/>
    <mergeCell ref="Q328:S328"/>
    <mergeCell ref="T328:V328"/>
    <mergeCell ref="W328:Y328"/>
    <mergeCell ref="Z330:AB330"/>
    <mergeCell ref="AC330:AE330"/>
    <mergeCell ref="AF330:AH330"/>
    <mergeCell ref="A331:G331"/>
    <mergeCell ref="H331:J331"/>
    <mergeCell ref="K331:M331"/>
    <mergeCell ref="N331:P331"/>
    <mergeCell ref="Q331:S331"/>
    <mergeCell ref="T331:V331"/>
    <mergeCell ref="W331:Y331"/>
    <mergeCell ref="Z329:AB329"/>
    <mergeCell ref="AC329:AE329"/>
    <mergeCell ref="AF329:AH329"/>
    <mergeCell ref="A330:G330"/>
    <mergeCell ref="H330:J330"/>
    <mergeCell ref="K330:M330"/>
    <mergeCell ref="N330:P330"/>
    <mergeCell ref="Q330:S330"/>
    <mergeCell ref="T330:V330"/>
    <mergeCell ref="W330:Y330"/>
    <mergeCell ref="W333:Y333"/>
    <mergeCell ref="Z333:AB333"/>
    <mergeCell ref="AC333:AE333"/>
    <mergeCell ref="AF333:AH333"/>
    <mergeCell ref="A334:G334"/>
    <mergeCell ref="H334:J334"/>
    <mergeCell ref="K334:M334"/>
    <mergeCell ref="N334:P334"/>
    <mergeCell ref="Q334:S334"/>
    <mergeCell ref="T334:V334"/>
    <mergeCell ref="Z331:AB331"/>
    <mergeCell ref="AC331:AE331"/>
    <mergeCell ref="AF331:AH331"/>
    <mergeCell ref="A332:AH332"/>
    <mergeCell ref="A333:G333"/>
    <mergeCell ref="H333:J333"/>
    <mergeCell ref="K333:M333"/>
    <mergeCell ref="N333:P333"/>
    <mergeCell ref="Q333:S333"/>
    <mergeCell ref="T333:V333"/>
    <mergeCell ref="W335:Y335"/>
    <mergeCell ref="Z335:AB335"/>
    <mergeCell ref="AC335:AE335"/>
    <mergeCell ref="AF335:AH335"/>
    <mergeCell ref="A336:G336"/>
    <mergeCell ref="H336:J336"/>
    <mergeCell ref="K336:M336"/>
    <mergeCell ref="N336:P336"/>
    <mergeCell ref="Q336:S336"/>
    <mergeCell ref="T336:V336"/>
    <mergeCell ref="W334:Y334"/>
    <mergeCell ref="Z334:AB334"/>
    <mergeCell ref="AC334:AE334"/>
    <mergeCell ref="AF334:AH334"/>
    <mergeCell ref="A335:G335"/>
    <mergeCell ref="H335:J335"/>
    <mergeCell ref="K335:M335"/>
    <mergeCell ref="N335:P335"/>
    <mergeCell ref="Q335:S335"/>
    <mergeCell ref="T335:V335"/>
    <mergeCell ref="W337:Y337"/>
    <mergeCell ref="Z337:AB337"/>
    <mergeCell ref="AC337:AE337"/>
    <mergeCell ref="AF337:AH337"/>
    <mergeCell ref="A338:AH338"/>
    <mergeCell ref="A339:G339"/>
    <mergeCell ref="H339:J339"/>
    <mergeCell ref="K339:M339"/>
    <mergeCell ref="N339:P339"/>
    <mergeCell ref="Q339:S339"/>
    <mergeCell ref="W336:Y336"/>
    <mergeCell ref="Z336:AB336"/>
    <mergeCell ref="AC336:AE336"/>
    <mergeCell ref="AF336:AH336"/>
    <mergeCell ref="A337:G337"/>
    <mergeCell ref="H337:J337"/>
    <mergeCell ref="K337:M337"/>
    <mergeCell ref="N337:P337"/>
    <mergeCell ref="Q337:S337"/>
    <mergeCell ref="T337:V337"/>
    <mergeCell ref="T340:V340"/>
    <mergeCell ref="W340:Y340"/>
    <mergeCell ref="Z340:AB340"/>
    <mergeCell ref="AC340:AE340"/>
    <mergeCell ref="AF340:AH340"/>
    <mergeCell ref="A341:G341"/>
    <mergeCell ref="H341:J341"/>
    <mergeCell ref="K341:M341"/>
    <mergeCell ref="N341:P341"/>
    <mergeCell ref="Q341:S341"/>
    <mergeCell ref="T339:V339"/>
    <mergeCell ref="W339:Y339"/>
    <mergeCell ref="Z339:AB339"/>
    <mergeCell ref="AC339:AE339"/>
    <mergeCell ref="AF339:AH339"/>
    <mergeCell ref="A340:G340"/>
    <mergeCell ref="H340:J340"/>
    <mergeCell ref="K340:M340"/>
    <mergeCell ref="N340:P340"/>
    <mergeCell ref="Q340:S340"/>
    <mergeCell ref="T342:V342"/>
    <mergeCell ref="W342:Y342"/>
    <mergeCell ref="Z342:AB342"/>
    <mergeCell ref="AC342:AE342"/>
    <mergeCell ref="AF342:AH342"/>
    <mergeCell ref="A343:G343"/>
    <mergeCell ref="H343:J343"/>
    <mergeCell ref="K343:M343"/>
    <mergeCell ref="N343:P343"/>
    <mergeCell ref="Q343:S343"/>
    <mergeCell ref="T341:V341"/>
    <mergeCell ref="W341:Y341"/>
    <mergeCell ref="Z341:AB341"/>
    <mergeCell ref="AC341:AE341"/>
    <mergeCell ref="AF341:AH341"/>
    <mergeCell ref="A342:G342"/>
    <mergeCell ref="H342:J342"/>
    <mergeCell ref="K342:M342"/>
    <mergeCell ref="N342:P342"/>
    <mergeCell ref="Q342:S342"/>
    <mergeCell ref="W345:Y345"/>
    <mergeCell ref="Z345:AB345"/>
    <mergeCell ref="AC345:AE345"/>
    <mergeCell ref="AF345:AH345"/>
    <mergeCell ref="A346:G346"/>
    <mergeCell ref="H346:J346"/>
    <mergeCell ref="K346:M346"/>
    <mergeCell ref="N346:P346"/>
    <mergeCell ref="Q346:S346"/>
    <mergeCell ref="T346:V346"/>
    <mergeCell ref="A345:G345"/>
    <mergeCell ref="H345:J345"/>
    <mergeCell ref="K345:M345"/>
    <mergeCell ref="N345:P345"/>
    <mergeCell ref="Q345:S345"/>
    <mergeCell ref="T345:V345"/>
    <mergeCell ref="T343:V343"/>
    <mergeCell ref="W343:Y343"/>
    <mergeCell ref="Z343:AB343"/>
    <mergeCell ref="AC343:AE343"/>
    <mergeCell ref="AF343:AH343"/>
    <mergeCell ref="A344:AH344"/>
    <mergeCell ref="T350:V351"/>
    <mergeCell ref="W350:Y351"/>
    <mergeCell ref="Z350:AB351"/>
    <mergeCell ref="AC350:AE351"/>
    <mergeCell ref="AF350:AH351"/>
    <mergeCell ref="A352:G352"/>
    <mergeCell ref="H352:J352"/>
    <mergeCell ref="K352:M352"/>
    <mergeCell ref="N352:P352"/>
    <mergeCell ref="Q352:S352"/>
    <mergeCell ref="W346:Y346"/>
    <mergeCell ref="Z346:AB346"/>
    <mergeCell ref="AC346:AE346"/>
    <mergeCell ref="AF346:AH346"/>
    <mergeCell ref="A349:G351"/>
    <mergeCell ref="H349:AH349"/>
    <mergeCell ref="H350:J351"/>
    <mergeCell ref="K350:M351"/>
    <mergeCell ref="N350:P351"/>
    <mergeCell ref="Q350:S351"/>
    <mergeCell ref="W354:Y354"/>
    <mergeCell ref="Z354:AB354"/>
    <mergeCell ref="AC354:AE354"/>
    <mergeCell ref="AF354:AH354"/>
    <mergeCell ref="A355:G355"/>
    <mergeCell ref="H355:J355"/>
    <mergeCell ref="K355:M355"/>
    <mergeCell ref="N355:P355"/>
    <mergeCell ref="Q355:S355"/>
    <mergeCell ref="T355:V355"/>
    <mergeCell ref="A354:G354"/>
    <mergeCell ref="H354:J354"/>
    <mergeCell ref="K354:M354"/>
    <mergeCell ref="N354:P354"/>
    <mergeCell ref="Q354:S354"/>
    <mergeCell ref="T354:V354"/>
    <mergeCell ref="T352:V352"/>
    <mergeCell ref="W352:Y352"/>
    <mergeCell ref="Z352:AB352"/>
    <mergeCell ref="AC352:AE352"/>
    <mergeCell ref="AF352:AH352"/>
    <mergeCell ref="A353:AH353"/>
    <mergeCell ref="W356:Y356"/>
    <mergeCell ref="Z356:AB356"/>
    <mergeCell ref="AC356:AE356"/>
    <mergeCell ref="AF356:AH356"/>
    <mergeCell ref="A357:G357"/>
    <mergeCell ref="H357:J357"/>
    <mergeCell ref="K357:M357"/>
    <mergeCell ref="N357:P357"/>
    <mergeCell ref="Q357:S357"/>
    <mergeCell ref="T357:V357"/>
    <mergeCell ref="W355:Y355"/>
    <mergeCell ref="Z355:AB355"/>
    <mergeCell ref="AC355:AE355"/>
    <mergeCell ref="AF355:AH355"/>
    <mergeCell ref="A356:G356"/>
    <mergeCell ref="H356:J356"/>
    <mergeCell ref="K356:M356"/>
    <mergeCell ref="N356:P356"/>
    <mergeCell ref="Q356:S356"/>
    <mergeCell ref="T356:V356"/>
    <mergeCell ref="W358:Y358"/>
    <mergeCell ref="Z358:AB358"/>
    <mergeCell ref="AC358:AE358"/>
    <mergeCell ref="AF358:AH358"/>
    <mergeCell ref="A359:AH359"/>
    <mergeCell ref="A360:G360"/>
    <mergeCell ref="H360:J360"/>
    <mergeCell ref="K360:M360"/>
    <mergeCell ref="N360:P360"/>
    <mergeCell ref="Q360:S360"/>
    <mergeCell ref="W357:Y357"/>
    <mergeCell ref="Z357:AB357"/>
    <mergeCell ref="AC357:AE357"/>
    <mergeCell ref="AF357:AH357"/>
    <mergeCell ref="A358:G358"/>
    <mergeCell ref="H358:J358"/>
    <mergeCell ref="K358:M358"/>
    <mergeCell ref="N358:P358"/>
    <mergeCell ref="Q358:S358"/>
    <mergeCell ref="T358:V358"/>
    <mergeCell ref="T361:V361"/>
    <mergeCell ref="W361:Y361"/>
    <mergeCell ref="Z361:AB361"/>
    <mergeCell ref="AC361:AE361"/>
    <mergeCell ref="AF361:AH361"/>
    <mergeCell ref="A362:G362"/>
    <mergeCell ref="H362:J362"/>
    <mergeCell ref="K362:M362"/>
    <mergeCell ref="N362:P362"/>
    <mergeCell ref="Q362:S362"/>
    <mergeCell ref="T360:V360"/>
    <mergeCell ref="W360:Y360"/>
    <mergeCell ref="Z360:AB360"/>
    <mergeCell ref="AC360:AE360"/>
    <mergeCell ref="AF360:AH360"/>
    <mergeCell ref="A361:G361"/>
    <mergeCell ref="H361:J361"/>
    <mergeCell ref="K361:M361"/>
    <mergeCell ref="N361:P361"/>
    <mergeCell ref="Q361:S361"/>
    <mergeCell ref="T364:V364"/>
    <mergeCell ref="W364:Y364"/>
    <mergeCell ref="Z364:AB364"/>
    <mergeCell ref="AC364:AE364"/>
    <mergeCell ref="AF364:AH364"/>
    <mergeCell ref="A365:AH365"/>
    <mergeCell ref="T363:V363"/>
    <mergeCell ref="W363:Y363"/>
    <mergeCell ref="Z363:AB363"/>
    <mergeCell ref="AC363:AE363"/>
    <mergeCell ref="AF363:AH363"/>
    <mergeCell ref="A364:G364"/>
    <mergeCell ref="H364:J364"/>
    <mergeCell ref="K364:M364"/>
    <mergeCell ref="N364:P364"/>
    <mergeCell ref="Q364:S364"/>
    <mergeCell ref="T362:V362"/>
    <mergeCell ref="W362:Y362"/>
    <mergeCell ref="Z362:AB362"/>
    <mergeCell ref="AC362:AE362"/>
    <mergeCell ref="AF362:AH362"/>
    <mergeCell ref="A363:G363"/>
    <mergeCell ref="H363:J363"/>
    <mergeCell ref="K363:M363"/>
    <mergeCell ref="N363:P363"/>
    <mergeCell ref="Q363:S363"/>
    <mergeCell ref="W367:Y367"/>
    <mergeCell ref="Z367:AB367"/>
    <mergeCell ref="AC367:AE367"/>
    <mergeCell ref="AF367:AH367"/>
    <mergeCell ref="A368:G368"/>
    <mergeCell ref="H368:J368"/>
    <mergeCell ref="K368:M368"/>
    <mergeCell ref="N368:P368"/>
    <mergeCell ref="Q368:S368"/>
    <mergeCell ref="T368:V368"/>
    <mergeCell ref="W366:Y366"/>
    <mergeCell ref="Z366:AB366"/>
    <mergeCell ref="AC366:AE366"/>
    <mergeCell ref="AF366:AH366"/>
    <mergeCell ref="A367:G367"/>
    <mergeCell ref="H367:J367"/>
    <mergeCell ref="K367:M367"/>
    <mergeCell ref="N367:P367"/>
    <mergeCell ref="Q367:S367"/>
    <mergeCell ref="T367:V367"/>
    <mergeCell ref="A366:G366"/>
    <mergeCell ref="H366:J366"/>
    <mergeCell ref="K366:M366"/>
    <mergeCell ref="N366:P366"/>
    <mergeCell ref="Q366:S366"/>
    <mergeCell ref="T366:V366"/>
    <mergeCell ref="W369:Y369"/>
    <mergeCell ref="Z369:AB369"/>
    <mergeCell ref="AC369:AE369"/>
    <mergeCell ref="AF369:AH369"/>
    <mergeCell ref="A370:G370"/>
    <mergeCell ref="H370:J370"/>
    <mergeCell ref="K370:M370"/>
    <mergeCell ref="N370:P370"/>
    <mergeCell ref="Q370:S370"/>
    <mergeCell ref="T370:V370"/>
    <mergeCell ref="W368:Y368"/>
    <mergeCell ref="Z368:AB368"/>
    <mergeCell ref="AC368:AE368"/>
    <mergeCell ref="AF368:AH368"/>
    <mergeCell ref="A369:G369"/>
    <mergeCell ref="H369:J369"/>
    <mergeCell ref="K369:M369"/>
    <mergeCell ref="N369:P369"/>
    <mergeCell ref="Q369:S369"/>
    <mergeCell ref="T369:V369"/>
    <mergeCell ref="T372:V372"/>
    <mergeCell ref="W372:Y372"/>
    <mergeCell ref="Z372:AB372"/>
    <mergeCell ref="AC372:AE372"/>
    <mergeCell ref="AF372:AH372"/>
    <mergeCell ref="A373:G373"/>
    <mergeCell ref="H373:J373"/>
    <mergeCell ref="K373:M373"/>
    <mergeCell ref="N373:P373"/>
    <mergeCell ref="Q373:S373"/>
    <mergeCell ref="W370:Y370"/>
    <mergeCell ref="Z370:AB370"/>
    <mergeCell ref="AC370:AE370"/>
    <mergeCell ref="AF370:AH370"/>
    <mergeCell ref="A371:AH371"/>
    <mergeCell ref="A372:G372"/>
    <mergeCell ref="H372:J372"/>
    <mergeCell ref="K372:M372"/>
    <mergeCell ref="N372:P372"/>
    <mergeCell ref="Q372:S372"/>
    <mergeCell ref="A392:AH393"/>
    <mergeCell ref="A386:K386"/>
    <mergeCell ref="L386:V386"/>
    <mergeCell ref="W386:AH386"/>
    <mergeCell ref="A387:K387"/>
    <mergeCell ref="L387:V387"/>
    <mergeCell ref="W387:AH387"/>
    <mergeCell ref="A383:K384"/>
    <mergeCell ref="L383:V384"/>
    <mergeCell ref="W383:AH384"/>
    <mergeCell ref="A385:K385"/>
    <mergeCell ref="L385:V385"/>
    <mergeCell ref="W385:AH385"/>
    <mergeCell ref="A376:P376"/>
    <mergeCell ref="Q376:AH376"/>
    <mergeCell ref="T373:V373"/>
    <mergeCell ref="W373:Y373"/>
    <mergeCell ref="Z373:AB373"/>
    <mergeCell ref="AC373:AE373"/>
    <mergeCell ref="AF373:AH373"/>
    <mergeCell ref="A375:P375"/>
    <mergeCell ref="Q375:AH375"/>
    <mergeCell ref="A405:I405"/>
    <mergeCell ref="J405:N405"/>
    <mergeCell ref="O405:S405"/>
    <mergeCell ref="T405:X405"/>
    <mergeCell ref="Y405:AC405"/>
    <mergeCell ref="AD405:AH405"/>
    <mergeCell ref="A403:AH403"/>
    <mergeCell ref="A404:I404"/>
    <mergeCell ref="J404:N404"/>
    <mergeCell ref="O404:S404"/>
    <mergeCell ref="T404:X404"/>
    <mergeCell ref="Y404:AC404"/>
    <mergeCell ref="AD404:AH404"/>
    <mergeCell ref="AD399:AH401"/>
    <mergeCell ref="A402:I402"/>
    <mergeCell ref="J402:N402"/>
    <mergeCell ref="O402:S402"/>
    <mergeCell ref="T402:X402"/>
    <mergeCell ref="Y402:AC402"/>
    <mergeCell ref="AD402:AH402"/>
    <mergeCell ref="A398:I401"/>
    <mergeCell ref="J398:AH398"/>
    <mergeCell ref="J399:N401"/>
    <mergeCell ref="O399:S401"/>
    <mergeCell ref="T399:X401"/>
    <mergeCell ref="Y399:AC401"/>
    <mergeCell ref="A409:I409"/>
    <mergeCell ref="J409:N409"/>
    <mergeCell ref="O409:S409"/>
    <mergeCell ref="T409:X409"/>
    <mergeCell ref="Y409:AC409"/>
    <mergeCell ref="AD409:AH409"/>
    <mergeCell ref="A407:AH407"/>
    <mergeCell ref="A408:I408"/>
    <mergeCell ref="J408:N408"/>
    <mergeCell ref="O408:S408"/>
    <mergeCell ref="T408:X408"/>
    <mergeCell ref="Y408:AC408"/>
    <mergeCell ref="AD408:AH408"/>
    <mergeCell ref="A406:I406"/>
    <mergeCell ref="J406:N406"/>
    <mergeCell ref="O406:S406"/>
    <mergeCell ref="T406:X406"/>
    <mergeCell ref="Y406:AC406"/>
    <mergeCell ref="AD406:AH406"/>
    <mergeCell ref="A413:I413"/>
    <mergeCell ref="J413:N413"/>
    <mergeCell ref="O413:S413"/>
    <mergeCell ref="T413:X413"/>
    <mergeCell ref="Y413:AC413"/>
    <mergeCell ref="AD413:AH413"/>
    <mergeCell ref="A411:AH411"/>
    <mergeCell ref="A412:I412"/>
    <mergeCell ref="J412:N412"/>
    <mergeCell ref="O412:S412"/>
    <mergeCell ref="T412:X412"/>
    <mergeCell ref="Y412:AC412"/>
    <mergeCell ref="AD412:AH412"/>
    <mergeCell ref="A410:I410"/>
    <mergeCell ref="J410:N410"/>
    <mergeCell ref="O410:S410"/>
    <mergeCell ref="T410:X410"/>
    <mergeCell ref="Y410:AC410"/>
    <mergeCell ref="AD410:AH410"/>
    <mergeCell ref="A417:I417"/>
    <mergeCell ref="J417:N417"/>
    <mergeCell ref="O417:S417"/>
    <mergeCell ref="T417:X417"/>
    <mergeCell ref="Y417:AC417"/>
    <mergeCell ref="AD417:AH417"/>
    <mergeCell ref="A415:AH415"/>
    <mergeCell ref="A416:I416"/>
    <mergeCell ref="J416:N416"/>
    <mergeCell ref="O416:S416"/>
    <mergeCell ref="T416:X416"/>
    <mergeCell ref="Y416:AC416"/>
    <mergeCell ref="AD416:AH416"/>
    <mergeCell ref="A414:I414"/>
    <mergeCell ref="J414:N414"/>
    <mergeCell ref="O414:S414"/>
    <mergeCell ref="T414:X414"/>
    <mergeCell ref="Y414:AC414"/>
    <mergeCell ref="AD414:AH414"/>
    <mergeCell ref="A424:J426"/>
    <mergeCell ref="K424:N426"/>
    <mergeCell ref="O424:R426"/>
    <mergeCell ref="S424:V426"/>
    <mergeCell ref="W424:Z426"/>
    <mergeCell ref="AA424:AD426"/>
    <mergeCell ref="AE424:AH426"/>
    <mergeCell ref="A419:I419"/>
    <mergeCell ref="J419:N419"/>
    <mergeCell ref="O419:S419"/>
    <mergeCell ref="T419:X419"/>
    <mergeCell ref="Y419:AC419"/>
    <mergeCell ref="AD419:AH419"/>
    <mergeCell ref="A418:I418"/>
    <mergeCell ref="J418:N418"/>
    <mergeCell ref="O418:S418"/>
    <mergeCell ref="T418:X418"/>
    <mergeCell ref="Y418:AC418"/>
    <mergeCell ref="AD418:AH418"/>
    <mergeCell ref="AE429:AH429"/>
    <mergeCell ref="A430:J430"/>
    <mergeCell ref="K430:N430"/>
    <mergeCell ref="O430:R430"/>
    <mergeCell ref="S430:V430"/>
    <mergeCell ref="W430:Z430"/>
    <mergeCell ref="AA430:AD430"/>
    <mergeCell ref="AE430:AH430"/>
    <mergeCell ref="A429:J429"/>
    <mergeCell ref="K429:N429"/>
    <mergeCell ref="O429:R429"/>
    <mergeCell ref="S429:V429"/>
    <mergeCell ref="W429:Z429"/>
    <mergeCell ref="AA429:AD429"/>
    <mergeCell ref="AE427:AH427"/>
    <mergeCell ref="A428:J428"/>
    <mergeCell ref="K428:N428"/>
    <mergeCell ref="O428:R428"/>
    <mergeCell ref="S428:V428"/>
    <mergeCell ref="W428:Z428"/>
    <mergeCell ref="AA428:AD428"/>
    <mergeCell ref="AE428:AH428"/>
    <mergeCell ref="A427:J427"/>
    <mergeCell ref="K427:N427"/>
    <mergeCell ref="O427:R427"/>
    <mergeCell ref="S427:V427"/>
    <mergeCell ref="W427:Z427"/>
    <mergeCell ref="AA427:AD427"/>
    <mergeCell ref="A439:I439"/>
    <mergeCell ref="J439:N439"/>
    <mergeCell ref="O439:S439"/>
    <mergeCell ref="T439:X439"/>
    <mergeCell ref="Y439:AC439"/>
    <mergeCell ref="AD439:AH439"/>
    <mergeCell ref="A436:I438"/>
    <mergeCell ref="J436:N438"/>
    <mergeCell ref="O436:S438"/>
    <mergeCell ref="T436:X438"/>
    <mergeCell ref="Y436:AC438"/>
    <mergeCell ref="AD436:AH438"/>
    <mergeCell ref="AE431:AH431"/>
    <mergeCell ref="A432:J432"/>
    <mergeCell ref="K432:N432"/>
    <mergeCell ref="O432:R432"/>
    <mergeCell ref="S432:V432"/>
    <mergeCell ref="W432:Z432"/>
    <mergeCell ref="AA432:AD432"/>
    <mergeCell ref="AE432:AH432"/>
    <mergeCell ref="A431:J431"/>
    <mergeCell ref="K431:N431"/>
    <mergeCell ref="O431:R431"/>
    <mergeCell ref="S431:V431"/>
    <mergeCell ref="W431:Z431"/>
    <mergeCell ref="AA431:AD431"/>
    <mergeCell ref="A442:I442"/>
    <mergeCell ref="J442:N442"/>
    <mergeCell ref="O442:S442"/>
    <mergeCell ref="T442:X442"/>
    <mergeCell ref="Y442:AC442"/>
    <mergeCell ref="AD442:AH442"/>
    <mergeCell ref="A441:I441"/>
    <mergeCell ref="J441:N441"/>
    <mergeCell ref="O441:S441"/>
    <mergeCell ref="T441:X441"/>
    <mergeCell ref="Y441:AC441"/>
    <mergeCell ref="AD441:AH441"/>
    <mergeCell ref="A440:I440"/>
    <mergeCell ref="J440:N440"/>
    <mergeCell ref="O440:S440"/>
    <mergeCell ref="T440:X440"/>
    <mergeCell ref="Y440:AC440"/>
    <mergeCell ref="AD440:AH440"/>
    <mergeCell ref="A464:AH464"/>
    <mergeCell ref="A466:J466"/>
    <mergeCell ref="K466:R466"/>
    <mergeCell ref="S466:Z466"/>
    <mergeCell ref="AA466:AH466"/>
    <mergeCell ref="A461:AH461"/>
    <mergeCell ref="A456:AH456"/>
    <mergeCell ref="A452:AH452"/>
    <mergeCell ref="A450:AH450"/>
    <mergeCell ref="A444:I444"/>
    <mergeCell ref="J444:N444"/>
    <mergeCell ref="O444:S444"/>
    <mergeCell ref="T444:X444"/>
    <mergeCell ref="Y444:AC444"/>
    <mergeCell ref="AD444:AH444"/>
    <mergeCell ref="A443:I443"/>
    <mergeCell ref="J443:N443"/>
    <mergeCell ref="O443:S443"/>
    <mergeCell ref="T443:X443"/>
    <mergeCell ref="Y443:AC443"/>
    <mergeCell ref="AD443:AH443"/>
    <mergeCell ref="A476:J477"/>
    <mergeCell ref="K476:R477"/>
    <mergeCell ref="S476:Z477"/>
    <mergeCell ref="AA476:AH477"/>
    <mergeCell ref="A478:J479"/>
    <mergeCell ref="K478:R479"/>
    <mergeCell ref="S478:Z479"/>
    <mergeCell ref="AA478:AH479"/>
    <mergeCell ref="A472:J473"/>
    <mergeCell ref="K472:R473"/>
    <mergeCell ref="S472:Z473"/>
    <mergeCell ref="AA472:AH473"/>
    <mergeCell ref="A474:J475"/>
    <mergeCell ref="K474:R475"/>
    <mergeCell ref="S474:Z475"/>
    <mergeCell ref="AA474:AH475"/>
    <mergeCell ref="A467:AH467"/>
    <mergeCell ref="A468:J469"/>
    <mergeCell ref="K468:R469"/>
    <mergeCell ref="S468:Z469"/>
    <mergeCell ref="AA468:AH469"/>
    <mergeCell ref="A470:J471"/>
    <mergeCell ref="K470:R471"/>
    <mergeCell ref="S470:Z471"/>
    <mergeCell ref="AA470:AH471"/>
    <mergeCell ref="A489:J490"/>
    <mergeCell ref="K489:R490"/>
    <mergeCell ref="S489:Z490"/>
    <mergeCell ref="AA489:AH490"/>
    <mergeCell ref="A491:J492"/>
    <mergeCell ref="K491:R492"/>
    <mergeCell ref="S491:Z492"/>
    <mergeCell ref="AA491:AH492"/>
    <mergeCell ref="A485:J486"/>
    <mergeCell ref="K485:R486"/>
    <mergeCell ref="S485:Z486"/>
    <mergeCell ref="AA485:AH486"/>
    <mergeCell ref="A487:J488"/>
    <mergeCell ref="K487:R488"/>
    <mergeCell ref="S487:Z488"/>
    <mergeCell ref="AA487:AH488"/>
    <mergeCell ref="A480:AH480"/>
    <mergeCell ref="A481:J482"/>
    <mergeCell ref="K481:R482"/>
    <mergeCell ref="S481:Z482"/>
    <mergeCell ref="AA481:AH482"/>
    <mergeCell ref="A483:J484"/>
    <mergeCell ref="K483:R484"/>
    <mergeCell ref="S483:Z484"/>
    <mergeCell ref="AA483:AH484"/>
    <mergeCell ref="A512:N513"/>
    <mergeCell ref="O512:X513"/>
    <mergeCell ref="Y512:AH513"/>
    <mergeCell ref="A514:N515"/>
    <mergeCell ref="O514:X515"/>
    <mergeCell ref="Y514:AH515"/>
    <mergeCell ref="A504:AH504"/>
    <mergeCell ref="A506:AH506"/>
    <mergeCell ref="A508:N509"/>
    <mergeCell ref="O508:X509"/>
    <mergeCell ref="Y508:AH509"/>
    <mergeCell ref="A510:N511"/>
    <mergeCell ref="O510:X511"/>
    <mergeCell ref="Y510:AH511"/>
    <mergeCell ref="A498:AH498"/>
    <mergeCell ref="A493:J494"/>
    <mergeCell ref="K493:R494"/>
    <mergeCell ref="S493:Z494"/>
    <mergeCell ref="AA493:AH494"/>
    <mergeCell ref="A495:J496"/>
    <mergeCell ref="K495:R496"/>
    <mergeCell ref="S495:Z496"/>
    <mergeCell ref="AA495:AH496"/>
    <mergeCell ref="A527:J528"/>
    <mergeCell ref="K527:O528"/>
    <mergeCell ref="P527:T528"/>
    <mergeCell ref="U527:Y528"/>
    <mergeCell ref="Z527:AC528"/>
    <mergeCell ref="AD527:AH528"/>
    <mergeCell ref="A521:AH521"/>
    <mergeCell ref="A523:J526"/>
    <mergeCell ref="K523:AH523"/>
    <mergeCell ref="K524:O526"/>
    <mergeCell ref="P524:T526"/>
    <mergeCell ref="U524:Y526"/>
    <mergeCell ref="Z524:AC526"/>
    <mergeCell ref="AD524:AH526"/>
    <mergeCell ref="A516:N517"/>
    <mergeCell ref="O516:X517"/>
    <mergeCell ref="Y516:AH517"/>
    <mergeCell ref="A518:N519"/>
    <mergeCell ref="O518:X519"/>
    <mergeCell ref="Y518:AH519"/>
    <mergeCell ref="A533:J534"/>
    <mergeCell ref="K533:O534"/>
    <mergeCell ref="P533:T534"/>
    <mergeCell ref="U533:Y534"/>
    <mergeCell ref="Z533:AC534"/>
    <mergeCell ref="AD533:AH534"/>
    <mergeCell ref="A531:J532"/>
    <mergeCell ref="K531:O532"/>
    <mergeCell ref="P531:T532"/>
    <mergeCell ref="U531:Y532"/>
    <mergeCell ref="Z531:AC532"/>
    <mergeCell ref="AD531:AH532"/>
    <mergeCell ref="A529:J530"/>
    <mergeCell ref="K529:O530"/>
    <mergeCell ref="P529:T530"/>
    <mergeCell ref="U529:Y530"/>
    <mergeCell ref="Z529:AC530"/>
    <mergeCell ref="AD529:AH530"/>
    <mergeCell ref="A539:J540"/>
    <mergeCell ref="K539:O540"/>
    <mergeCell ref="P539:T540"/>
    <mergeCell ref="U539:Y540"/>
    <mergeCell ref="Z539:AC540"/>
    <mergeCell ref="AD539:AH540"/>
    <mergeCell ref="A537:J538"/>
    <mergeCell ref="K537:O538"/>
    <mergeCell ref="P537:T538"/>
    <mergeCell ref="U537:Y538"/>
    <mergeCell ref="Z537:AC538"/>
    <mergeCell ref="AD537:AH538"/>
    <mergeCell ref="A535:J536"/>
    <mergeCell ref="K535:O536"/>
    <mergeCell ref="P535:T536"/>
    <mergeCell ref="U535:Y536"/>
    <mergeCell ref="Z535:AC536"/>
    <mergeCell ref="AD535:AH536"/>
    <mergeCell ref="A551:I552"/>
    <mergeCell ref="J551:N552"/>
    <mergeCell ref="O551:S552"/>
    <mergeCell ref="T551:X552"/>
    <mergeCell ref="Y551:AC552"/>
    <mergeCell ref="AD551:AH552"/>
    <mergeCell ref="A549:I550"/>
    <mergeCell ref="J549:N550"/>
    <mergeCell ref="O549:S550"/>
    <mergeCell ref="T549:X550"/>
    <mergeCell ref="Y549:AC550"/>
    <mergeCell ref="AD549:AH550"/>
    <mergeCell ref="A542:AH542"/>
    <mergeCell ref="A544:I548"/>
    <mergeCell ref="J544:N548"/>
    <mergeCell ref="O544:S548"/>
    <mergeCell ref="T544:X548"/>
    <mergeCell ref="Y544:AC548"/>
    <mergeCell ref="AD544:AH548"/>
    <mergeCell ref="A565:AH565"/>
    <mergeCell ref="A567:J570"/>
    <mergeCell ref="K567:R570"/>
    <mergeCell ref="S567:Z570"/>
    <mergeCell ref="AA567:AH570"/>
    <mergeCell ref="A571:J572"/>
    <mergeCell ref="K571:R572"/>
    <mergeCell ref="S571:Z572"/>
    <mergeCell ref="AA571:AH572"/>
    <mergeCell ref="A556:AH556"/>
    <mergeCell ref="A558:Q559"/>
    <mergeCell ref="R558:AH559"/>
    <mergeCell ref="A560:Q561"/>
    <mergeCell ref="R560:AH561"/>
    <mergeCell ref="A563:AH563"/>
    <mergeCell ref="A553:I554"/>
    <mergeCell ref="J553:N554"/>
    <mergeCell ref="O553:S554"/>
    <mergeCell ref="T553:X554"/>
    <mergeCell ref="Y553:AC554"/>
    <mergeCell ref="AD553:AH554"/>
    <mergeCell ref="B585:AH585"/>
    <mergeCell ref="B586:AH586"/>
    <mergeCell ref="B587:AH587"/>
    <mergeCell ref="D590:U590"/>
    <mergeCell ref="A592:AH592"/>
    <mergeCell ref="A594:N595"/>
    <mergeCell ref="O594:X595"/>
    <mergeCell ref="Y594:AH595"/>
    <mergeCell ref="A577:J578"/>
    <mergeCell ref="K577:R578"/>
    <mergeCell ref="S577:Z578"/>
    <mergeCell ref="AA577:AH578"/>
    <mergeCell ref="A579:J580"/>
    <mergeCell ref="K579:R580"/>
    <mergeCell ref="S579:Z580"/>
    <mergeCell ref="AA579:AH580"/>
    <mergeCell ref="A573:J574"/>
    <mergeCell ref="K573:R574"/>
    <mergeCell ref="S573:Z574"/>
    <mergeCell ref="AA573:AH574"/>
    <mergeCell ref="A575:J576"/>
    <mergeCell ref="K575:R576"/>
    <mergeCell ref="S575:Z576"/>
    <mergeCell ref="AA575:AH576"/>
    <mergeCell ref="A604:N605"/>
    <mergeCell ref="O604:X605"/>
    <mergeCell ref="Y604:AH605"/>
    <mergeCell ref="A606:N607"/>
    <mergeCell ref="O606:X607"/>
    <mergeCell ref="Y606:AH607"/>
    <mergeCell ref="A600:N601"/>
    <mergeCell ref="O600:X601"/>
    <mergeCell ref="Y600:AH601"/>
    <mergeCell ref="A602:N603"/>
    <mergeCell ref="O602:X603"/>
    <mergeCell ref="Y602:AH603"/>
    <mergeCell ref="A596:N597"/>
    <mergeCell ref="O596:X597"/>
    <mergeCell ref="Y596:AH597"/>
    <mergeCell ref="A598:N599"/>
    <mergeCell ref="O598:X599"/>
    <mergeCell ref="Y598:AH599"/>
    <mergeCell ref="A616:N617"/>
    <mergeCell ref="O616:X617"/>
    <mergeCell ref="Y616:AH617"/>
    <mergeCell ref="A618:N619"/>
    <mergeCell ref="O618:X619"/>
    <mergeCell ref="Y618:AH619"/>
    <mergeCell ref="A612:N613"/>
    <mergeCell ref="O612:X613"/>
    <mergeCell ref="Y612:AH613"/>
    <mergeCell ref="A614:N615"/>
    <mergeCell ref="O614:X615"/>
    <mergeCell ref="Y614:AH615"/>
    <mergeCell ref="A608:N609"/>
    <mergeCell ref="O608:X609"/>
    <mergeCell ref="Y608:AH609"/>
    <mergeCell ref="A610:N611"/>
    <mergeCell ref="O610:X611"/>
    <mergeCell ref="Y610:AH611"/>
    <mergeCell ref="W631:Z634"/>
    <mergeCell ref="AA631:AD634"/>
    <mergeCell ref="AE631:AH634"/>
    <mergeCell ref="A635:J636"/>
    <mergeCell ref="K635:N636"/>
    <mergeCell ref="O635:R636"/>
    <mergeCell ref="S635:V636"/>
    <mergeCell ref="W635:Z636"/>
    <mergeCell ref="AA635:AD636"/>
    <mergeCell ref="AE635:AH636"/>
    <mergeCell ref="D623:AH623"/>
    <mergeCell ref="A625:AH625"/>
    <mergeCell ref="A627:J634"/>
    <mergeCell ref="K627:V628"/>
    <mergeCell ref="W627:AH628"/>
    <mergeCell ref="K629:V630"/>
    <mergeCell ref="W629:AH630"/>
    <mergeCell ref="K631:N634"/>
    <mergeCell ref="O631:R634"/>
    <mergeCell ref="S631:V634"/>
    <mergeCell ref="A655:Q655"/>
    <mergeCell ref="R655:AH655"/>
    <mergeCell ref="A656:Q656"/>
    <mergeCell ref="R656:AH656"/>
    <mergeCell ref="A657:Q657"/>
    <mergeCell ref="R657:AH657"/>
    <mergeCell ref="A647:AH648"/>
    <mergeCell ref="A652:Q652"/>
    <mergeCell ref="R652:AH652"/>
    <mergeCell ref="A653:Q653"/>
    <mergeCell ref="R653:AH653"/>
    <mergeCell ref="A654:Q654"/>
    <mergeCell ref="R654:AH654"/>
    <mergeCell ref="AE637:AH638"/>
    <mergeCell ref="A639:J640"/>
    <mergeCell ref="K639:N640"/>
    <mergeCell ref="O639:R640"/>
    <mergeCell ref="S639:V640"/>
    <mergeCell ref="W639:Z640"/>
    <mergeCell ref="AA639:AD640"/>
    <mergeCell ref="AE639:AH640"/>
    <mergeCell ref="A637:J638"/>
    <mergeCell ref="K637:N638"/>
    <mergeCell ref="O637:R638"/>
    <mergeCell ref="S637:V638"/>
    <mergeCell ref="W637:Z638"/>
    <mergeCell ref="AA637:AD638"/>
    <mergeCell ref="A666:Q666"/>
    <mergeCell ref="R666:AH666"/>
    <mergeCell ref="A667:Q667"/>
    <mergeCell ref="R667:AH667"/>
    <mergeCell ref="A668:Q668"/>
    <mergeCell ref="R668:AH668"/>
    <mergeCell ref="A661:Q661"/>
    <mergeCell ref="R661:AH661"/>
    <mergeCell ref="A662:Q662"/>
    <mergeCell ref="R662:AH662"/>
    <mergeCell ref="A663:Q663"/>
    <mergeCell ref="R663:AH663"/>
    <mergeCell ref="A658:Q658"/>
    <mergeCell ref="R658:AH658"/>
    <mergeCell ref="A659:Q659"/>
    <mergeCell ref="R659:AH659"/>
    <mergeCell ref="A660:Q660"/>
    <mergeCell ref="R660:AH660"/>
    <mergeCell ref="A675:Q675"/>
    <mergeCell ref="R675:AH675"/>
    <mergeCell ref="A682:I684"/>
    <mergeCell ref="J682:AH682"/>
    <mergeCell ref="J683:N684"/>
    <mergeCell ref="O683:S684"/>
    <mergeCell ref="T683:X684"/>
    <mergeCell ref="Y683:AC684"/>
    <mergeCell ref="AD683:AH684"/>
    <mergeCell ref="A672:Q672"/>
    <mergeCell ref="R672:AH672"/>
    <mergeCell ref="A673:Q673"/>
    <mergeCell ref="R673:AH673"/>
    <mergeCell ref="A674:Q674"/>
    <mergeCell ref="R674:AH674"/>
    <mergeCell ref="A669:Q669"/>
    <mergeCell ref="R669:AH669"/>
    <mergeCell ref="A670:Q670"/>
    <mergeCell ref="R670:AH670"/>
    <mergeCell ref="A671:Q671"/>
    <mergeCell ref="R671:AH671"/>
    <mergeCell ref="A687:I687"/>
    <mergeCell ref="J687:N687"/>
    <mergeCell ref="O687:S687"/>
    <mergeCell ref="T687:X687"/>
    <mergeCell ref="Y687:AC687"/>
    <mergeCell ref="AD687:AH687"/>
    <mergeCell ref="A686:I686"/>
    <mergeCell ref="J686:N686"/>
    <mergeCell ref="O686:S686"/>
    <mergeCell ref="T686:X686"/>
    <mergeCell ref="Y686:AC686"/>
    <mergeCell ref="AD686:AH686"/>
    <mergeCell ref="A685:I685"/>
    <mergeCell ref="J685:N685"/>
    <mergeCell ref="O685:S685"/>
    <mergeCell ref="T685:X685"/>
    <mergeCell ref="Y685:AC685"/>
    <mergeCell ref="AD685:AH685"/>
    <mergeCell ref="A690:I690"/>
    <mergeCell ref="J690:N690"/>
    <mergeCell ref="O690:S690"/>
    <mergeCell ref="T690:X690"/>
    <mergeCell ref="Y690:AC690"/>
    <mergeCell ref="AD690:AH690"/>
    <mergeCell ref="A689:I689"/>
    <mergeCell ref="J689:N689"/>
    <mergeCell ref="O689:S689"/>
    <mergeCell ref="T689:X689"/>
    <mergeCell ref="Y689:AC689"/>
    <mergeCell ref="AD689:AH689"/>
    <mergeCell ref="A688:I688"/>
    <mergeCell ref="J688:N688"/>
    <mergeCell ref="O688:S688"/>
    <mergeCell ref="T688:X688"/>
    <mergeCell ref="Y688:AC688"/>
    <mergeCell ref="AD688:AH688"/>
    <mergeCell ref="A693:I693"/>
    <mergeCell ref="J693:N693"/>
    <mergeCell ref="O693:S693"/>
    <mergeCell ref="T693:X693"/>
    <mergeCell ref="Y693:AC693"/>
    <mergeCell ref="AD693:AH693"/>
    <mergeCell ref="A692:I692"/>
    <mergeCell ref="J692:N692"/>
    <mergeCell ref="O692:S692"/>
    <mergeCell ref="T692:X692"/>
    <mergeCell ref="Y692:AC692"/>
    <mergeCell ref="AD692:AH692"/>
    <mergeCell ref="A691:I691"/>
    <mergeCell ref="J691:N691"/>
    <mergeCell ref="O691:S691"/>
    <mergeCell ref="T691:X691"/>
    <mergeCell ref="Y691:AC691"/>
    <mergeCell ref="AD691:AH691"/>
    <mergeCell ref="A696:I696"/>
    <mergeCell ref="J696:N696"/>
    <mergeCell ref="O696:S696"/>
    <mergeCell ref="T696:X696"/>
    <mergeCell ref="Y696:AC696"/>
    <mergeCell ref="AD696:AH696"/>
    <mergeCell ref="A695:I695"/>
    <mergeCell ref="J695:N695"/>
    <mergeCell ref="O695:S695"/>
    <mergeCell ref="T695:X695"/>
    <mergeCell ref="Y695:AC695"/>
    <mergeCell ref="AD695:AH695"/>
    <mergeCell ref="A694:I694"/>
    <mergeCell ref="J694:N694"/>
    <mergeCell ref="O694:S694"/>
    <mergeCell ref="T694:X694"/>
    <mergeCell ref="Y694:AC694"/>
    <mergeCell ref="AD694:AH694"/>
    <mergeCell ref="A699:I699"/>
    <mergeCell ref="J699:N699"/>
    <mergeCell ref="O699:S699"/>
    <mergeCell ref="T699:X699"/>
    <mergeCell ref="Y699:AC699"/>
    <mergeCell ref="AD699:AH699"/>
    <mergeCell ref="A698:I698"/>
    <mergeCell ref="J698:N698"/>
    <mergeCell ref="O698:S698"/>
    <mergeCell ref="T698:X698"/>
    <mergeCell ref="Y698:AC698"/>
    <mergeCell ref="AD698:AH698"/>
    <mergeCell ref="A697:I697"/>
    <mergeCell ref="J697:N697"/>
    <mergeCell ref="O697:S697"/>
    <mergeCell ref="T697:X697"/>
    <mergeCell ref="Y697:AC697"/>
    <mergeCell ref="AD697:AH697"/>
    <mergeCell ref="A702:I702"/>
    <mergeCell ref="J702:N702"/>
    <mergeCell ref="O702:S702"/>
    <mergeCell ref="T702:X702"/>
    <mergeCell ref="Y702:AC702"/>
    <mergeCell ref="AD702:AH702"/>
    <mergeCell ref="A701:I701"/>
    <mergeCell ref="J701:N701"/>
    <mergeCell ref="O701:S701"/>
    <mergeCell ref="T701:X701"/>
    <mergeCell ref="Y701:AC701"/>
    <mergeCell ref="AD701:AH701"/>
    <mergeCell ref="A700:I700"/>
    <mergeCell ref="J700:N700"/>
    <mergeCell ref="O700:S700"/>
    <mergeCell ref="T700:X700"/>
    <mergeCell ref="Y700:AC700"/>
    <mergeCell ref="AD700:AH700"/>
    <mergeCell ref="A710:I710"/>
    <mergeCell ref="J710:N710"/>
    <mergeCell ref="O710:S710"/>
    <mergeCell ref="T710:X710"/>
    <mergeCell ref="Y710:AC710"/>
    <mergeCell ref="AD710:AH710"/>
    <mergeCell ref="A705:AH705"/>
    <mergeCell ref="A707:I709"/>
    <mergeCell ref="J707:AH707"/>
    <mergeCell ref="J708:N709"/>
    <mergeCell ref="O708:S709"/>
    <mergeCell ref="T708:X709"/>
    <mergeCell ref="Y708:AC709"/>
    <mergeCell ref="AD708:AH709"/>
    <mergeCell ref="A703:I703"/>
    <mergeCell ref="J703:N703"/>
    <mergeCell ref="O703:S703"/>
    <mergeCell ref="T703:X703"/>
    <mergeCell ref="Y703:AC703"/>
    <mergeCell ref="AD703:AH703"/>
    <mergeCell ref="A713:I713"/>
    <mergeCell ref="J713:N713"/>
    <mergeCell ref="O713:S713"/>
    <mergeCell ref="T713:X713"/>
    <mergeCell ref="Y713:AC713"/>
    <mergeCell ref="AD713:AH713"/>
    <mergeCell ref="A712:I712"/>
    <mergeCell ref="J712:N712"/>
    <mergeCell ref="O712:S712"/>
    <mergeCell ref="T712:X712"/>
    <mergeCell ref="Y712:AC712"/>
    <mergeCell ref="AD712:AH712"/>
    <mergeCell ref="A711:I711"/>
    <mergeCell ref="J711:N711"/>
    <mergeCell ref="O711:S711"/>
    <mergeCell ref="T711:X711"/>
    <mergeCell ref="Y711:AC711"/>
    <mergeCell ref="AD711:AH711"/>
    <mergeCell ref="A716:I716"/>
    <mergeCell ref="J716:N716"/>
    <mergeCell ref="O716:S716"/>
    <mergeCell ref="T716:X716"/>
    <mergeCell ref="Y716:AC716"/>
    <mergeCell ref="AD716:AH716"/>
    <mergeCell ref="A715:I715"/>
    <mergeCell ref="J715:N715"/>
    <mergeCell ref="O715:S715"/>
    <mergeCell ref="T715:X715"/>
    <mergeCell ref="Y715:AC715"/>
    <mergeCell ref="AD715:AH715"/>
    <mergeCell ref="A714:I714"/>
    <mergeCell ref="J714:N714"/>
    <mergeCell ref="O714:S714"/>
    <mergeCell ref="T714:X714"/>
    <mergeCell ref="Y714:AC714"/>
    <mergeCell ref="AD714:AH714"/>
    <mergeCell ref="A719:I719"/>
    <mergeCell ref="J719:N719"/>
    <mergeCell ref="O719:S719"/>
    <mergeCell ref="T719:X719"/>
    <mergeCell ref="Y719:AC719"/>
    <mergeCell ref="AD719:AH719"/>
    <mergeCell ref="A718:I718"/>
    <mergeCell ref="J718:N718"/>
    <mergeCell ref="O718:S718"/>
    <mergeCell ref="T718:X718"/>
    <mergeCell ref="Y718:AC718"/>
    <mergeCell ref="AD718:AH718"/>
    <mergeCell ref="A717:I717"/>
    <mergeCell ref="J717:N717"/>
    <mergeCell ref="O717:S717"/>
    <mergeCell ref="T717:X717"/>
    <mergeCell ref="Y717:AC717"/>
    <mergeCell ref="AD717:AH717"/>
    <mergeCell ref="A722:I722"/>
    <mergeCell ref="J722:N722"/>
    <mergeCell ref="O722:S722"/>
    <mergeCell ref="T722:X722"/>
    <mergeCell ref="Y722:AC722"/>
    <mergeCell ref="AD722:AH722"/>
    <mergeCell ref="A721:I721"/>
    <mergeCell ref="J721:N721"/>
    <mergeCell ref="O721:S721"/>
    <mergeCell ref="T721:X721"/>
    <mergeCell ref="Y721:AC721"/>
    <mergeCell ref="AD721:AH721"/>
    <mergeCell ref="A720:I720"/>
    <mergeCell ref="J720:N720"/>
    <mergeCell ref="O720:S720"/>
    <mergeCell ref="T720:X720"/>
    <mergeCell ref="Y720:AC720"/>
    <mergeCell ref="AD720:AH720"/>
    <mergeCell ref="A725:I725"/>
    <mergeCell ref="J725:N725"/>
    <mergeCell ref="O725:S725"/>
    <mergeCell ref="T725:X725"/>
    <mergeCell ref="Y725:AC725"/>
    <mergeCell ref="AD725:AH725"/>
    <mergeCell ref="A724:I724"/>
    <mergeCell ref="J724:N724"/>
    <mergeCell ref="O724:S724"/>
    <mergeCell ref="T724:X724"/>
    <mergeCell ref="Y724:AC724"/>
    <mergeCell ref="AD724:AH724"/>
    <mergeCell ref="A723:I723"/>
    <mergeCell ref="J723:N723"/>
    <mergeCell ref="O723:S723"/>
    <mergeCell ref="T723:X723"/>
    <mergeCell ref="Y723:AC723"/>
    <mergeCell ref="AD723:AH723"/>
    <mergeCell ref="A728:I728"/>
    <mergeCell ref="J728:N728"/>
    <mergeCell ref="O728:S728"/>
    <mergeCell ref="T728:X728"/>
    <mergeCell ref="Y728:AC728"/>
    <mergeCell ref="AD728:AH728"/>
    <mergeCell ref="A727:I727"/>
    <mergeCell ref="J727:N727"/>
    <mergeCell ref="O727:S727"/>
    <mergeCell ref="T727:X727"/>
    <mergeCell ref="Y727:AC727"/>
    <mergeCell ref="AD727:AH727"/>
    <mergeCell ref="A726:I726"/>
    <mergeCell ref="J726:N726"/>
    <mergeCell ref="O726:S726"/>
    <mergeCell ref="T726:X726"/>
    <mergeCell ref="Y726:AC726"/>
    <mergeCell ref="AD726:AH726"/>
    <mergeCell ref="A766:I766"/>
    <mergeCell ref="J766:N766"/>
    <mergeCell ref="O766:S766"/>
    <mergeCell ref="T766:X766"/>
    <mergeCell ref="Y766:AC766"/>
    <mergeCell ref="AD766:AH766"/>
    <mergeCell ref="Y763:AC764"/>
    <mergeCell ref="AD763:AH764"/>
    <mergeCell ref="A765:I765"/>
    <mergeCell ref="J765:N765"/>
    <mergeCell ref="O765:S765"/>
    <mergeCell ref="T765:X765"/>
    <mergeCell ref="Y765:AC765"/>
    <mergeCell ref="AD765:AH765"/>
    <mergeCell ref="A732:AH732"/>
    <mergeCell ref="A734:AH736"/>
    <mergeCell ref="A738:AH739"/>
    <mergeCell ref="A741:AH742"/>
    <mergeCell ref="A748:AH748"/>
    <mergeCell ref="A762:I764"/>
    <mergeCell ref="J762:AH762"/>
    <mergeCell ref="J763:N764"/>
    <mergeCell ref="O763:S764"/>
    <mergeCell ref="T763:X764"/>
    <mergeCell ref="B749:AI750"/>
    <mergeCell ref="B755:AI755"/>
    <mergeCell ref="B756:AH756"/>
    <mergeCell ref="A769:I769"/>
    <mergeCell ref="J769:N769"/>
    <mergeCell ref="O769:S769"/>
    <mergeCell ref="T769:X769"/>
    <mergeCell ref="Y769:AC769"/>
    <mergeCell ref="AD769:AH769"/>
    <mergeCell ref="A768:I768"/>
    <mergeCell ref="J768:N768"/>
    <mergeCell ref="O768:S768"/>
    <mergeCell ref="T768:X768"/>
    <mergeCell ref="Y768:AC768"/>
    <mergeCell ref="AD768:AH768"/>
    <mergeCell ref="A767:I767"/>
    <mergeCell ref="J767:N767"/>
    <mergeCell ref="O767:S767"/>
    <mergeCell ref="T767:X767"/>
    <mergeCell ref="Y767:AC767"/>
    <mergeCell ref="AD767:AH767"/>
    <mergeCell ref="A772:I772"/>
    <mergeCell ref="J772:N772"/>
    <mergeCell ref="O772:S772"/>
    <mergeCell ref="T772:X772"/>
    <mergeCell ref="Y772:AC772"/>
    <mergeCell ref="AD772:AH772"/>
    <mergeCell ref="A771:I771"/>
    <mergeCell ref="J771:N771"/>
    <mergeCell ref="O771:S771"/>
    <mergeCell ref="T771:X771"/>
    <mergeCell ref="Y771:AC771"/>
    <mergeCell ref="AD771:AH771"/>
    <mergeCell ref="A770:I770"/>
    <mergeCell ref="J770:N770"/>
    <mergeCell ref="O770:S770"/>
    <mergeCell ref="T770:X770"/>
    <mergeCell ref="Y770:AC770"/>
    <mergeCell ref="AD770:AH770"/>
    <mergeCell ref="A775:I775"/>
    <mergeCell ref="J775:N775"/>
    <mergeCell ref="O775:S775"/>
    <mergeCell ref="T775:X775"/>
    <mergeCell ref="Y775:AC775"/>
    <mergeCell ref="AD775:AH775"/>
    <mergeCell ref="A774:I774"/>
    <mergeCell ref="J774:N774"/>
    <mergeCell ref="O774:S774"/>
    <mergeCell ref="T774:X774"/>
    <mergeCell ref="Y774:AC774"/>
    <mergeCell ref="AD774:AH774"/>
    <mergeCell ref="A773:I773"/>
    <mergeCell ref="J773:N773"/>
    <mergeCell ref="O773:S773"/>
    <mergeCell ref="T773:X773"/>
    <mergeCell ref="Y773:AC773"/>
    <mergeCell ref="AD773:AH773"/>
    <mergeCell ref="A779:AH780"/>
    <mergeCell ref="A782:AH782"/>
    <mergeCell ref="A784:AH784"/>
    <mergeCell ref="A786:I788"/>
    <mergeCell ref="J786:AH786"/>
    <mergeCell ref="J787:N788"/>
    <mergeCell ref="O787:S788"/>
    <mergeCell ref="T787:X788"/>
    <mergeCell ref="Y787:AC788"/>
    <mergeCell ref="AD787:AH788"/>
    <mergeCell ref="A777:I777"/>
    <mergeCell ref="J777:N777"/>
    <mergeCell ref="O777:S777"/>
    <mergeCell ref="T777:X777"/>
    <mergeCell ref="Y777:AC777"/>
    <mergeCell ref="AD777:AH777"/>
    <mergeCell ref="A776:I776"/>
    <mergeCell ref="J776:N776"/>
    <mergeCell ref="O776:S776"/>
    <mergeCell ref="T776:X776"/>
    <mergeCell ref="Y776:AC776"/>
    <mergeCell ref="AD776:AH776"/>
    <mergeCell ref="A791:I791"/>
    <mergeCell ref="J791:N791"/>
    <mergeCell ref="O791:S791"/>
    <mergeCell ref="T791:X791"/>
    <mergeCell ref="Y791:AC791"/>
    <mergeCell ref="AD791:AH791"/>
    <mergeCell ref="A790:I790"/>
    <mergeCell ref="J790:N790"/>
    <mergeCell ref="O790:S790"/>
    <mergeCell ref="T790:X790"/>
    <mergeCell ref="Y790:AC790"/>
    <mergeCell ref="AD790:AH790"/>
    <mergeCell ref="A789:I789"/>
    <mergeCell ref="J789:N789"/>
    <mergeCell ref="O789:S789"/>
    <mergeCell ref="T789:X789"/>
    <mergeCell ref="Y789:AC789"/>
    <mergeCell ref="AD789:AH789"/>
    <mergeCell ref="A794:I794"/>
    <mergeCell ref="J794:N794"/>
    <mergeCell ref="O794:S794"/>
    <mergeCell ref="T794:X794"/>
    <mergeCell ref="Y794:AC794"/>
    <mergeCell ref="AD794:AH794"/>
    <mergeCell ref="A793:I793"/>
    <mergeCell ref="J793:N793"/>
    <mergeCell ref="O793:S793"/>
    <mergeCell ref="T793:X793"/>
    <mergeCell ref="Y793:AC793"/>
    <mergeCell ref="AD793:AH793"/>
    <mergeCell ref="A792:I792"/>
    <mergeCell ref="J792:N792"/>
    <mergeCell ref="O792:S792"/>
    <mergeCell ref="T792:X792"/>
    <mergeCell ref="Y792:AC792"/>
    <mergeCell ref="AD792:AH792"/>
    <mergeCell ref="A797:I797"/>
    <mergeCell ref="J797:N797"/>
    <mergeCell ref="O797:S797"/>
    <mergeCell ref="T797:X797"/>
    <mergeCell ref="Y797:AC797"/>
    <mergeCell ref="AD797:AH797"/>
    <mergeCell ref="A796:I796"/>
    <mergeCell ref="J796:N796"/>
    <mergeCell ref="O796:S796"/>
    <mergeCell ref="T796:X796"/>
    <mergeCell ref="Y796:AC796"/>
    <mergeCell ref="AD796:AH796"/>
    <mergeCell ref="A795:I795"/>
    <mergeCell ref="J795:N795"/>
    <mergeCell ref="O795:S795"/>
    <mergeCell ref="T795:X795"/>
    <mergeCell ref="Y795:AC795"/>
    <mergeCell ref="AD795:AH795"/>
    <mergeCell ref="A800:I800"/>
    <mergeCell ref="J800:N800"/>
    <mergeCell ref="O800:S800"/>
    <mergeCell ref="T800:X800"/>
    <mergeCell ref="Y800:AC800"/>
    <mergeCell ref="AD800:AH800"/>
    <mergeCell ref="A799:I799"/>
    <mergeCell ref="J799:N799"/>
    <mergeCell ref="O799:S799"/>
    <mergeCell ref="T799:X799"/>
    <mergeCell ref="Y799:AC799"/>
    <mergeCell ref="AD799:AH799"/>
    <mergeCell ref="A798:I798"/>
    <mergeCell ref="J798:N798"/>
    <mergeCell ref="O798:S798"/>
    <mergeCell ref="T798:X798"/>
    <mergeCell ref="Y798:AC798"/>
    <mergeCell ref="AD798:AH798"/>
    <mergeCell ref="A812:N813"/>
    <mergeCell ref="O812:X813"/>
    <mergeCell ref="Y812:AH813"/>
    <mergeCell ref="A814:N815"/>
    <mergeCell ref="O814:X815"/>
    <mergeCell ref="Y814:AH815"/>
    <mergeCell ref="A806:AH806"/>
    <mergeCell ref="A808:N809"/>
    <mergeCell ref="O808:X809"/>
    <mergeCell ref="Y808:AH809"/>
    <mergeCell ref="A810:N811"/>
    <mergeCell ref="O810:X811"/>
    <mergeCell ref="Y810:AH811"/>
    <mergeCell ref="A801:I801"/>
    <mergeCell ref="J801:N801"/>
    <mergeCell ref="O801:S801"/>
    <mergeCell ref="T801:X801"/>
    <mergeCell ref="Y801:AC801"/>
    <mergeCell ref="AD801:AH801"/>
    <mergeCell ref="A829:AH829"/>
    <mergeCell ref="A831:N832"/>
    <mergeCell ref="O831:X832"/>
    <mergeCell ref="Y831:AH832"/>
    <mergeCell ref="A833:N834"/>
    <mergeCell ref="O833:X834"/>
    <mergeCell ref="Y833:AH834"/>
    <mergeCell ref="A820:N821"/>
    <mergeCell ref="O820:X821"/>
    <mergeCell ref="Y820:AH821"/>
    <mergeCell ref="A823:AH823"/>
    <mergeCell ref="A825:AH825"/>
    <mergeCell ref="A827:AH827"/>
    <mergeCell ref="A816:N817"/>
    <mergeCell ref="O816:X817"/>
    <mergeCell ref="Y816:AH817"/>
    <mergeCell ref="A818:N819"/>
    <mergeCell ref="O818:X819"/>
    <mergeCell ref="Y818:AH819"/>
    <mergeCell ref="A843:N844"/>
    <mergeCell ref="O843:X844"/>
    <mergeCell ref="Y843:AH844"/>
    <mergeCell ref="A845:N846"/>
    <mergeCell ref="O845:X846"/>
    <mergeCell ref="Y845:AH846"/>
    <mergeCell ref="A839:N840"/>
    <mergeCell ref="O839:X840"/>
    <mergeCell ref="Y839:AH840"/>
    <mergeCell ref="A841:N842"/>
    <mergeCell ref="O841:X842"/>
    <mergeCell ref="Y841:AH842"/>
    <mergeCell ref="A835:N836"/>
    <mergeCell ref="O835:X836"/>
    <mergeCell ref="Y835:AH836"/>
    <mergeCell ref="A837:N838"/>
    <mergeCell ref="O837:X838"/>
    <mergeCell ref="Y837:AH838"/>
    <mergeCell ref="A863:F864"/>
    <mergeCell ref="G863:L864"/>
    <mergeCell ref="M863:R864"/>
    <mergeCell ref="S863:X864"/>
    <mergeCell ref="Y863:AD864"/>
    <mergeCell ref="AE863:AH864"/>
    <mergeCell ref="A861:F862"/>
    <mergeCell ref="G861:L862"/>
    <mergeCell ref="M861:R862"/>
    <mergeCell ref="S861:X862"/>
    <mergeCell ref="Y861:AD862"/>
    <mergeCell ref="AE861:AH862"/>
    <mergeCell ref="A848:AH848"/>
    <mergeCell ref="A859:F860"/>
    <mergeCell ref="G859:L860"/>
    <mergeCell ref="M859:R860"/>
    <mergeCell ref="S859:X860"/>
    <mergeCell ref="Y859:AD860"/>
    <mergeCell ref="AE859:AH860"/>
    <mergeCell ref="A869:F870"/>
    <mergeCell ref="G869:L870"/>
    <mergeCell ref="M869:R870"/>
    <mergeCell ref="S869:X870"/>
    <mergeCell ref="Y869:AD870"/>
    <mergeCell ref="AE869:AH870"/>
    <mergeCell ref="A867:F868"/>
    <mergeCell ref="G867:L868"/>
    <mergeCell ref="M867:R868"/>
    <mergeCell ref="S867:X868"/>
    <mergeCell ref="Y867:AD868"/>
    <mergeCell ref="AE867:AH868"/>
    <mergeCell ref="A865:F866"/>
    <mergeCell ref="G865:L866"/>
    <mergeCell ref="M865:R866"/>
    <mergeCell ref="S865:X866"/>
    <mergeCell ref="Y865:AD866"/>
    <mergeCell ref="AE865:AH866"/>
    <mergeCell ref="AD881:AH881"/>
    <mergeCell ref="A882:I882"/>
    <mergeCell ref="J882:M882"/>
    <mergeCell ref="N882:Q882"/>
    <mergeCell ref="R882:U882"/>
    <mergeCell ref="V882:Y882"/>
    <mergeCell ref="Z882:AC882"/>
    <mergeCell ref="AD882:AH882"/>
    <mergeCell ref="A881:I881"/>
    <mergeCell ref="J881:M881"/>
    <mergeCell ref="N881:Q881"/>
    <mergeCell ref="R881:U881"/>
    <mergeCell ref="V881:Y881"/>
    <mergeCell ref="Z881:AC881"/>
    <mergeCell ref="AD874:AH878"/>
    <mergeCell ref="A879:AH879"/>
    <mergeCell ref="A880:I880"/>
    <mergeCell ref="J880:M880"/>
    <mergeCell ref="N880:Q880"/>
    <mergeCell ref="R880:U880"/>
    <mergeCell ref="V880:Y880"/>
    <mergeCell ref="Z880:AC880"/>
    <mergeCell ref="AD880:AH880"/>
    <mergeCell ref="A874:I878"/>
    <mergeCell ref="J874:M878"/>
    <mergeCell ref="N874:Q878"/>
    <mergeCell ref="R874:U878"/>
    <mergeCell ref="V874:Y878"/>
    <mergeCell ref="Z874:AC878"/>
    <mergeCell ref="AD885:AH885"/>
    <mergeCell ref="A886:I886"/>
    <mergeCell ref="J886:M886"/>
    <mergeCell ref="N886:Q886"/>
    <mergeCell ref="R886:U886"/>
    <mergeCell ref="V886:Y886"/>
    <mergeCell ref="Z886:AC886"/>
    <mergeCell ref="AD886:AH886"/>
    <mergeCell ref="A885:I885"/>
    <mergeCell ref="J885:M885"/>
    <mergeCell ref="N885:Q885"/>
    <mergeCell ref="R885:U885"/>
    <mergeCell ref="V885:Y885"/>
    <mergeCell ref="Z885:AC885"/>
    <mergeCell ref="A883:AH883"/>
    <mergeCell ref="A884:I884"/>
    <mergeCell ref="J884:M884"/>
    <mergeCell ref="N884:Q884"/>
    <mergeCell ref="R884:U884"/>
    <mergeCell ref="V884:Y884"/>
    <mergeCell ref="Z884:AC884"/>
    <mergeCell ref="AD884:AH884"/>
    <mergeCell ref="AD896:AH896"/>
    <mergeCell ref="A897:I897"/>
    <mergeCell ref="J897:M897"/>
    <mergeCell ref="N897:Q897"/>
    <mergeCell ref="R897:U897"/>
    <mergeCell ref="V897:Y897"/>
    <mergeCell ref="Z897:AC897"/>
    <mergeCell ref="AD897:AH897"/>
    <mergeCell ref="A896:I896"/>
    <mergeCell ref="J896:M896"/>
    <mergeCell ref="N896:Q896"/>
    <mergeCell ref="R896:U896"/>
    <mergeCell ref="V896:Y896"/>
    <mergeCell ref="Z896:AC896"/>
    <mergeCell ref="AD889:AH893"/>
    <mergeCell ref="A894:AH894"/>
    <mergeCell ref="A895:I895"/>
    <mergeCell ref="J895:M895"/>
    <mergeCell ref="N895:Q895"/>
    <mergeCell ref="R895:U895"/>
    <mergeCell ref="V895:Y895"/>
    <mergeCell ref="Z895:AC895"/>
    <mergeCell ref="AD895:AH895"/>
    <mergeCell ref="A889:I893"/>
    <mergeCell ref="J889:M893"/>
    <mergeCell ref="N889:Q893"/>
    <mergeCell ref="R889:U893"/>
    <mergeCell ref="V889:Y893"/>
    <mergeCell ref="Z889:AC893"/>
    <mergeCell ref="AD900:AH900"/>
    <mergeCell ref="A901:I901"/>
    <mergeCell ref="J901:M901"/>
    <mergeCell ref="N901:Q901"/>
    <mergeCell ref="R901:U901"/>
    <mergeCell ref="V901:Y901"/>
    <mergeCell ref="Z901:AC901"/>
    <mergeCell ref="AD901:AH901"/>
    <mergeCell ref="A900:I900"/>
    <mergeCell ref="J900:M900"/>
    <mergeCell ref="N900:Q900"/>
    <mergeCell ref="R900:U900"/>
    <mergeCell ref="V900:Y900"/>
    <mergeCell ref="Z900:AC900"/>
    <mergeCell ref="A898:AH898"/>
    <mergeCell ref="A899:I899"/>
    <mergeCell ref="J899:M899"/>
    <mergeCell ref="N899:Q899"/>
    <mergeCell ref="R899:U899"/>
    <mergeCell ref="V899:Y899"/>
    <mergeCell ref="Z899:AC899"/>
    <mergeCell ref="AD899:AH899"/>
    <mergeCell ref="AD904:AH904"/>
    <mergeCell ref="A907:AH908"/>
    <mergeCell ref="A914:AH914"/>
    <mergeCell ref="A916:AH916"/>
    <mergeCell ref="K920:R920"/>
    <mergeCell ref="S920:Z920"/>
    <mergeCell ref="AA920:AH920"/>
    <mergeCell ref="A904:I904"/>
    <mergeCell ref="J904:M904"/>
    <mergeCell ref="N904:Q904"/>
    <mergeCell ref="R904:U904"/>
    <mergeCell ref="V904:Y904"/>
    <mergeCell ref="Z904:AC904"/>
    <mergeCell ref="A902:AH902"/>
    <mergeCell ref="A903:I903"/>
    <mergeCell ref="J903:M903"/>
    <mergeCell ref="N903:Q903"/>
    <mergeCell ref="R903:U903"/>
    <mergeCell ref="V903:Y903"/>
    <mergeCell ref="Z903:AC903"/>
    <mergeCell ref="AD903:AH903"/>
    <mergeCell ref="A937:L938"/>
    <mergeCell ref="M937:W938"/>
    <mergeCell ref="X937:AH938"/>
    <mergeCell ref="A939:L939"/>
    <mergeCell ref="M939:W939"/>
    <mergeCell ref="X939:AH939"/>
    <mergeCell ref="A923:J923"/>
    <mergeCell ref="K923:R923"/>
    <mergeCell ref="S923:Z923"/>
    <mergeCell ref="AA923:AH923"/>
    <mergeCell ref="A929:AH931"/>
    <mergeCell ref="A935:L936"/>
    <mergeCell ref="M935:W936"/>
    <mergeCell ref="X935:AH936"/>
    <mergeCell ref="A921:J921"/>
    <mergeCell ref="K921:R921"/>
    <mergeCell ref="S921:Z921"/>
    <mergeCell ref="AA921:AH921"/>
    <mergeCell ref="A922:J922"/>
    <mergeCell ref="K922:R922"/>
    <mergeCell ref="S922:Z922"/>
    <mergeCell ref="AA922:AH922"/>
    <mergeCell ref="A945:L945"/>
    <mergeCell ref="M945:W945"/>
    <mergeCell ref="X945:AH945"/>
    <mergeCell ref="A946:L946"/>
    <mergeCell ref="M946:W946"/>
    <mergeCell ref="X946:AH946"/>
    <mergeCell ref="A943:L943"/>
    <mergeCell ref="M943:W943"/>
    <mergeCell ref="X943:AH943"/>
    <mergeCell ref="A944:L944"/>
    <mergeCell ref="M944:W944"/>
    <mergeCell ref="X944:AH944"/>
    <mergeCell ref="A940:L940"/>
    <mergeCell ref="M940:W940"/>
    <mergeCell ref="X940:AH940"/>
    <mergeCell ref="A941:L942"/>
    <mergeCell ref="M941:W942"/>
    <mergeCell ref="X941:AH942"/>
    <mergeCell ref="A951:L951"/>
    <mergeCell ref="M951:W951"/>
    <mergeCell ref="X951:AH951"/>
    <mergeCell ref="A952:L952"/>
    <mergeCell ref="M952:W952"/>
    <mergeCell ref="X952:AH952"/>
    <mergeCell ref="A949:L949"/>
    <mergeCell ref="M949:W949"/>
    <mergeCell ref="X949:AH949"/>
    <mergeCell ref="A950:L950"/>
    <mergeCell ref="M950:W950"/>
    <mergeCell ref="X950:AH950"/>
    <mergeCell ref="A947:L947"/>
    <mergeCell ref="M947:W947"/>
    <mergeCell ref="X947:AH947"/>
    <mergeCell ref="A948:L948"/>
    <mergeCell ref="M948:W948"/>
    <mergeCell ref="X948:AH948"/>
    <mergeCell ref="A958:AH960"/>
    <mergeCell ref="A962:AH962"/>
    <mergeCell ref="A971:P972"/>
    <mergeCell ref="Q971:Y972"/>
    <mergeCell ref="Z971:AH972"/>
    <mergeCell ref="A973:P973"/>
    <mergeCell ref="Q973:Y973"/>
    <mergeCell ref="Z973:AH973"/>
    <mergeCell ref="A955:L955"/>
    <mergeCell ref="M955:W955"/>
    <mergeCell ref="X955:AH955"/>
    <mergeCell ref="A956:L956"/>
    <mergeCell ref="M956:W956"/>
    <mergeCell ref="X956:AH956"/>
    <mergeCell ref="A953:L953"/>
    <mergeCell ref="M953:W953"/>
    <mergeCell ref="X953:AH953"/>
    <mergeCell ref="A954:L954"/>
    <mergeCell ref="M954:W954"/>
    <mergeCell ref="X954:AH954"/>
    <mergeCell ref="A978:P978"/>
    <mergeCell ref="Q978:Y978"/>
    <mergeCell ref="Z978:AH978"/>
    <mergeCell ref="A979:P979"/>
    <mergeCell ref="Q979:Y979"/>
    <mergeCell ref="Z979:AH979"/>
    <mergeCell ref="A976:P976"/>
    <mergeCell ref="Q976:Y976"/>
    <mergeCell ref="Z976:AH976"/>
    <mergeCell ref="A977:P977"/>
    <mergeCell ref="Q977:Y977"/>
    <mergeCell ref="Z977:AH977"/>
    <mergeCell ref="A974:P974"/>
    <mergeCell ref="Q974:Y974"/>
    <mergeCell ref="Z974:AH974"/>
    <mergeCell ref="A975:P975"/>
    <mergeCell ref="Q975:Y975"/>
    <mergeCell ref="Z975:AH975"/>
    <mergeCell ref="A984:P984"/>
    <mergeCell ref="Q984:Y984"/>
    <mergeCell ref="Z984:AH984"/>
    <mergeCell ref="A988:AH990"/>
    <mergeCell ref="A994:L995"/>
    <mergeCell ref="M994:Z994"/>
    <mergeCell ref="AA994:AH995"/>
    <mergeCell ref="M995:S995"/>
    <mergeCell ref="T995:Z995"/>
    <mergeCell ref="A982:P982"/>
    <mergeCell ref="Q982:Y982"/>
    <mergeCell ref="Z982:AH982"/>
    <mergeCell ref="A983:P983"/>
    <mergeCell ref="Q983:Y983"/>
    <mergeCell ref="Z983:AH983"/>
    <mergeCell ref="A980:P980"/>
    <mergeCell ref="Q980:Y980"/>
    <mergeCell ref="Z980:AH980"/>
    <mergeCell ref="A981:P981"/>
    <mergeCell ref="Q981:Y981"/>
    <mergeCell ref="Z981:AH981"/>
    <mergeCell ref="A1000:L1000"/>
    <mergeCell ref="M1000:S1000"/>
    <mergeCell ref="T1000:Z1000"/>
    <mergeCell ref="AA1000:AH1000"/>
    <mergeCell ref="A1001:L1001"/>
    <mergeCell ref="M1001:S1001"/>
    <mergeCell ref="T1001:Z1001"/>
    <mergeCell ref="AA1001:AH1001"/>
    <mergeCell ref="A998:L998"/>
    <mergeCell ref="M998:S998"/>
    <mergeCell ref="T998:Z998"/>
    <mergeCell ref="AA998:AH998"/>
    <mergeCell ref="A999:L999"/>
    <mergeCell ref="M999:S999"/>
    <mergeCell ref="T999:Z999"/>
    <mergeCell ref="AA999:AH999"/>
    <mergeCell ref="A996:L996"/>
    <mergeCell ref="M996:S996"/>
    <mergeCell ref="T996:Z996"/>
    <mergeCell ref="AA996:AH996"/>
    <mergeCell ref="A997:L997"/>
    <mergeCell ref="M997:S997"/>
    <mergeCell ref="T997:Z997"/>
    <mergeCell ref="AA997:AH997"/>
    <mergeCell ref="A1004:L1004"/>
    <mergeCell ref="M1004:S1004"/>
    <mergeCell ref="T1004:Z1004"/>
    <mergeCell ref="AA1004:AH1004"/>
    <mergeCell ref="A1007:N1012"/>
    <mergeCell ref="O1007:X1008"/>
    <mergeCell ref="Y1007:AH1008"/>
    <mergeCell ref="O1009:X1010"/>
    <mergeCell ref="Y1009:AH1010"/>
    <mergeCell ref="O1011:S1012"/>
    <mergeCell ref="A1002:L1002"/>
    <mergeCell ref="M1002:S1002"/>
    <mergeCell ref="T1002:Z1002"/>
    <mergeCell ref="AA1002:AH1002"/>
    <mergeCell ref="A1003:L1003"/>
    <mergeCell ref="M1003:S1003"/>
    <mergeCell ref="T1003:Z1003"/>
    <mergeCell ref="AA1003:AH1003"/>
    <mergeCell ref="A1014:N1014"/>
    <mergeCell ref="O1014:S1014"/>
    <mergeCell ref="T1014:X1014"/>
    <mergeCell ref="Y1014:AC1014"/>
    <mergeCell ref="AD1014:AH1014"/>
    <mergeCell ref="A1015:N1015"/>
    <mergeCell ref="O1015:S1015"/>
    <mergeCell ref="T1015:X1015"/>
    <mergeCell ref="Y1015:AC1015"/>
    <mergeCell ref="AD1015:AH1015"/>
    <mergeCell ref="T1011:X1012"/>
    <mergeCell ref="Y1011:AC1012"/>
    <mergeCell ref="AD1011:AH1012"/>
    <mergeCell ref="A1013:N1013"/>
    <mergeCell ref="O1013:S1013"/>
    <mergeCell ref="T1013:X1013"/>
    <mergeCell ref="Y1013:AC1013"/>
    <mergeCell ref="AD1013:AH1013"/>
    <mergeCell ref="A1018:N1018"/>
    <mergeCell ref="O1018:S1018"/>
    <mergeCell ref="T1018:X1018"/>
    <mergeCell ref="Y1018:AC1018"/>
    <mergeCell ref="AD1018:AH1018"/>
    <mergeCell ref="A1019:N1019"/>
    <mergeCell ref="O1019:S1019"/>
    <mergeCell ref="T1019:X1019"/>
    <mergeCell ref="Y1019:AC1019"/>
    <mergeCell ref="AD1019:AH1019"/>
    <mergeCell ref="A1016:N1016"/>
    <mergeCell ref="O1016:S1016"/>
    <mergeCell ref="T1016:X1016"/>
    <mergeCell ref="Y1016:AC1016"/>
    <mergeCell ref="AD1016:AH1016"/>
    <mergeCell ref="A1017:N1017"/>
    <mergeCell ref="O1017:S1017"/>
    <mergeCell ref="T1017:X1017"/>
    <mergeCell ref="Y1017:AC1017"/>
    <mergeCell ref="AD1017:AH1017"/>
    <mergeCell ref="A1023:AH1024"/>
    <mergeCell ref="A1028:N1030"/>
    <mergeCell ref="O1028:AH1028"/>
    <mergeCell ref="O1029:X1030"/>
    <mergeCell ref="Y1029:AH1030"/>
    <mergeCell ref="A1031:N1031"/>
    <mergeCell ref="O1031:X1031"/>
    <mergeCell ref="Y1031:AH1031"/>
    <mergeCell ref="A1020:N1020"/>
    <mergeCell ref="O1020:S1020"/>
    <mergeCell ref="T1020:X1020"/>
    <mergeCell ref="Y1020:AC1020"/>
    <mergeCell ref="AD1020:AH1020"/>
    <mergeCell ref="A1021:N1021"/>
    <mergeCell ref="O1021:S1021"/>
    <mergeCell ref="T1021:X1021"/>
    <mergeCell ref="Y1021:AC1021"/>
    <mergeCell ref="AD1021:AH1021"/>
    <mergeCell ref="A1036:N1036"/>
    <mergeCell ref="O1036:X1036"/>
    <mergeCell ref="Y1036:AH1036"/>
    <mergeCell ref="A1046:J1049"/>
    <mergeCell ref="K1046:V1046"/>
    <mergeCell ref="W1046:AH1046"/>
    <mergeCell ref="K1047:V1047"/>
    <mergeCell ref="W1047:AH1047"/>
    <mergeCell ref="K1048:N1049"/>
    <mergeCell ref="O1048:R1049"/>
    <mergeCell ref="A1034:N1034"/>
    <mergeCell ref="O1034:X1034"/>
    <mergeCell ref="Y1034:AH1034"/>
    <mergeCell ref="A1035:N1035"/>
    <mergeCell ref="O1035:X1035"/>
    <mergeCell ref="Y1035:AH1035"/>
    <mergeCell ref="A1032:N1032"/>
    <mergeCell ref="O1032:X1032"/>
    <mergeCell ref="Y1032:AH1032"/>
    <mergeCell ref="A1033:N1033"/>
    <mergeCell ref="O1033:X1033"/>
    <mergeCell ref="Y1033:AH1033"/>
    <mergeCell ref="AE1050:AH1050"/>
    <mergeCell ref="A1051:J1051"/>
    <mergeCell ref="K1051:N1051"/>
    <mergeCell ref="O1051:R1051"/>
    <mergeCell ref="S1051:V1051"/>
    <mergeCell ref="W1051:Z1051"/>
    <mergeCell ref="AA1051:AD1051"/>
    <mergeCell ref="AE1051:AH1051"/>
    <mergeCell ref="S1048:V1049"/>
    <mergeCell ref="W1048:Z1049"/>
    <mergeCell ref="AA1048:AD1049"/>
    <mergeCell ref="AE1048:AH1049"/>
    <mergeCell ref="A1050:J1050"/>
    <mergeCell ref="K1050:N1050"/>
    <mergeCell ref="O1050:R1050"/>
    <mergeCell ref="S1050:V1050"/>
    <mergeCell ref="W1050:Z1050"/>
    <mergeCell ref="AA1050:AD1050"/>
    <mergeCell ref="A1060:S1060"/>
    <mergeCell ref="T1060:AH1060"/>
    <mergeCell ref="A1061:S1061"/>
    <mergeCell ref="T1061:AH1061"/>
    <mergeCell ref="A1068:AH1068"/>
    <mergeCell ref="A1070:AH1070"/>
    <mergeCell ref="AE1052:AH1052"/>
    <mergeCell ref="A1054:AH1054"/>
    <mergeCell ref="A1056:AH1056"/>
    <mergeCell ref="A1058:S1058"/>
    <mergeCell ref="T1058:AH1058"/>
    <mergeCell ref="A1059:S1059"/>
    <mergeCell ref="T1059:AH1059"/>
    <mergeCell ref="A1052:J1052"/>
    <mergeCell ref="K1052:N1052"/>
    <mergeCell ref="O1052:R1052"/>
    <mergeCell ref="S1052:V1052"/>
    <mergeCell ref="W1052:Z1052"/>
    <mergeCell ref="AA1052:AD1052"/>
    <mergeCell ref="A1095:R1095"/>
    <mergeCell ref="S1095:Z1095"/>
    <mergeCell ref="AA1095:AH1095"/>
    <mergeCell ref="A1096:R1096"/>
    <mergeCell ref="S1096:Z1096"/>
    <mergeCell ref="AA1096:AH1096"/>
    <mergeCell ref="A1089:AH1089"/>
    <mergeCell ref="A1091:AH1091"/>
    <mergeCell ref="A1093:R1094"/>
    <mergeCell ref="S1093:Z1094"/>
    <mergeCell ref="AA1093:AH1094"/>
    <mergeCell ref="A1072:AH1072"/>
    <mergeCell ref="A1074:AH1075"/>
    <mergeCell ref="A1077:AH1078"/>
    <mergeCell ref="A1080:AH1080"/>
    <mergeCell ref="A1082:AH1082"/>
    <mergeCell ref="A1084:AH1085"/>
    <mergeCell ref="A1101:R1101"/>
    <mergeCell ref="S1101:Z1101"/>
    <mergeCell ref="AA1101:AH1101"/>
    <mergeCell ref="A1102:R1102"/>
    <mergeCell ref="S1102:Z1102"/>
    <mergeCell ref="AA1102:AH1102"/>
    <mergeCell ref="A1099:R1099"/>
    <mergeCell ref="S1099:Z1099"/>
    <mergeCell ref="AA1099:AH1099"/>
    <mergeCell ref="A1100:R1100"/>
    <mergeCell ref="S1100:Z1100"/>
    <mergeCell ref="AA1100:AH1100"/>
    <mergeCell ref="A1097:R1097"/>
    <mergeCell ref="S1097:Z1097"/>
    <mergeCell ref="AA1097:AH1097"/>
    <mergeCell ref="A1098:R1098"/>
    <mergeCell ref="S1098:Z1098"/>
    <mergeCell ref="AA1098:AH1098"/>
    <mergeCell ref="S1119:V1119"/>
    <mergeCell ref="W1119:Z1119"/>
    <mergeCell ref="AA1119:AD1119"/>
    <mergeCell ref="AE1119:AH1119"/>
    <mergeCell ref="A1120:J1120"/>
    <mergeCell ref="K1120:N1120"/>
    <mergeCell ref="O1120:R1120"/>
    <mergeCell ref="S1120:V1120"/>
    <mergeCell ref="W1120:Z1120"/>
    <mergeCell ref="AA1120:AD1120"/>
    <mergeCell ref="A1103:R1103"/>
    <mergeCell ref="S1103:Z1103"/>
    <mergeCell ref="AA1103:AH1103"/>
    <mergeCell ref="A1115:AH1116"/>
    <mergeCell ref="A1118:J1119"/>
    <mergeCell ref="K1118:R1118"/>
    <mergeCell ref="S1118:Z1118"/>
    <mergeCell ref="AA1118:AH1118"/>
    <mergeCell ref="K1119:N1119"/>
    <mergeCell ref="O1119:R1119"/>
    <mergeCell ref="AE1122:AH1122"/>
    <mergeCell ref="A1123:J1123"/>
    <mergeCell ref="K1123:N1123"/>
    <mergeCell ref="O1123:R1123"/>
    <mergeCell ref="S1123:V1123"/>
    <mergeCell ref="W1123:Z1123"/>
    <mergeCell ref="AA1123:AD1123"/>
    <mergeCell ref="AE1123:AH1123"/>
    <mergeCell ref="A1122:J1122"/>
    <mergeCell ref="K1122:N1122"/>
    <mergeCell ref="O1122:R1122"/>
    <mergeCell ref="S1122:V1122"/>
    <mergeCell ref="W1122:Z1122"/>
    <mergeCell ref="AA1122:AD1122"/>
    <mergeCell ref="AE1120:AH1120"/>
    <mergeCell ref="A1121:J1121"/>
    <mergeCell ref="K1121:N1121"/>
    <mergeCell ref="O1121:R1121"/>
    <mergeCell ref="S1121:V1121"/>
    <mergeCell ref="W1121:Z1121"/>
    <mergeCell ref="AA1121:AD1121"/>
    <mergeCell ref="AE1121:AH1121"/>
    <mergeCell ref="A1136:I1136"/>
    <mergeCell ref="J1136:N1136"/>
    <mergeCell ref="O1136:S1136"/>
    <mergeCell ref="T1136:X1136"/>
    <mergeCell ref="Y1136:AC1136"/>
    <mergeCell ref="AD1136:AH1136"/>
    <mergeCell ref="A1127:AH1128"/>
    <mergeCell ref="A1134:I1135"/>
    <mergeCell ref="J1134:N1134"/>
    <mergeCell ref="O1134:X1134"/>
    <mergeCell ref="Y1134:AH1134"/>
    <mergeCell ref="J1135:N1135"/>
    <mergeCell ref="O1135:S1135"/>
    <mergeCell ref="T1135:X1135"/>
    <mergeCell ref="Y1135:AC1135"/>
    <mergeCell ref="AD1135:AH1135"/>
    <mergeCell ref="AE1124:AH1124"/>
    <mergeCell ref="A1125:J1125"/>
    <mergeCell ref="K1125:N1125"/>
    <mergeCell ref="O1125:R1125"/>
    <mergeCell ref="S1125:V1125"/>
    <mergeCell ref="W1125:Z1125"/>
    <mergeCell ref="AA1125:AD1125"/>
    <mergeCell ref="AE1125:AH1125"/>
    <mergeCell ref="A1124:J1124"/>
    <mergeCell ref="K1124:N1124"/>
    <mergeCell ref="O1124:R1124"/>
    <mergeCell ref="S1124:V1124"/>
    <mergeCell ref="W1124:Z1124"/>
    <mergeCell ref="AA1124:AD1124"/>
    <mergeCell ref="A1139:I1139"/>
    <mergeCell ref="J1139:N1139"/>
    <mergeCell ref="O1139:S1139"/>
    <mergeCell ref="T1139:X1139"/>
    <mergeCell ref="Y1139:AC1139"/>
    <mergeCell ref="AD1139:AH1139"/>
    <mergeCell ref="A1138:I1138"/>
    <mergeCell ref="J1138:N1138"/>
    <mergeCell ref="O1138:S1138"/>
    <mergeCell ref="T1138:X1138"/>
    <mergeCell ref="Y1138:AC1138"/>
    <mergeCell ref="AD1138:AH1138"/>
    <mergeCell ref="A1137:I1137"/>
    <mergeCell ref="J1137:N1137"/>
    <mergeCell ref="O1137:S1137"/>
    <mergeCell ref="T1137:X1137"/>
    <mergeCell ref="Y1137:AC1137"/>
    <mergeCell ref="AD1137:AH1137"/>
    <mergeCell ref="A1142:I1142"/>
    <mergeCell ref="J1142:N1142"/>
    <mergeCell ref="O1142:S1142"/>
    <mergeCell ref="T1142:X1142"/>
    <mergeCell ref="Y1142:AC1142"/>
    <mergeCell ref="AD1142:AH1142"/>
    <mergeCell ref="A1141:I1141"/>
    <mergeCell ref="J1141:N1141"/>
    <mergeCell ref="O1141:S1141"/>
    <mergeCell ref="T1141:X1141"/>
    <mergeCell ref="Y1141:AC1141"/>
    <mergeCell ref="AD1141:AH1141"/>
    <mergeCell ref="A1140:I1140"/>
    <mergeCell ref="J1140:N1140"/>
    <mergeCell ref="O1140:S1140"/>
    <mergeCell ref="T1140:X1140"/>
    <mergeCell ref="Y1140:AC1140"/>
    <mergeCell ref="AD1140:AH1140"/>
    <mergeCell ref="A1145:I1145"/>
    <mergeCell ref="J1145:N1145"/>
    <mergeCell ref="O1145:S1145"/>
    <mergeCell ref="T1145:X1145"/>
    <mergeCell ref="Y1145:AC1145"/>
    <mergeCell ref="AD1145:AH1145"/>
    <mergeCell ref="A1144:I1144"/>
    <mergeCell ref="J1144:N1144"/>
    <mergeCell ref="O1144:S1144"/>
    <mergeCell ref="T1144:X1144"/>
    <mergeCell ref="Y1144:AC1144"/>
    <mergeCell ref="AD1144:AH1144"/>
    <mergeCell ref="A1143:I1143"/>
    <mergeCell ref="J1143:N1143"/>
    <mergeCell ref="O1143:S1143"/>
    <mergeCell ref="T1143:X1143"/>
    <mergeCell ref="Y1143:AC1143"/>
    <mergeCell ref="AD1143:AH1143"/>
    <mergeCell ref="A1157:P1157"/>
    <mergeCell ref="Q1157:Y1157"/>
    <mergeCell ref="Z1157:AH1157"/>
    <mergeCell ref="A1158:P1158"/>
    <mergeCell ref="Q1158:Y1158"/>
    <mergeCell ref="Z1158:AH1158"/>
    <mergeCell ref="A1155:P1155"/>
    <mergeCell ref="Q1155:Y1155"/>
    <mergeCell ref="Z1155:AH1155"/>
    <mergeCell ref="A1156:P1156"/>
    <mergeCell ref="Q1156:Y1156"/>
    <mergeCell ref="Z1156:AH1156"/>
    <mergeCell ref="A1150:AH1151"/>
    <mergeCell ref="A1153:P1153"/>
    <mergeCell ref="Q1153:Y1153"/>
    <mergeCell ref="Z1153:AH1153"/>
    <mergeCell ref="A1154:P1154"/>
    <mergeCell ref="Q1154:Y1154"/>
    <mergeCell ref="Z1154:AH1154"/>
    <mergeCell ref="A1163:P1163"/>
    <mergeCell ref="Q1163:Y1163"/>
    <mergeCell ref="Z1163:AH1163"/>
    <mergeCell ref="A1164:P1164"/>
    <mergeCell ref="Q1164:Y1164"/>
    <mergeCell ref="Z1164:AH1164"/>
    <mergeCell ref="A1161:P1161"/>
    <mergeCell ref="Q1161:Y1161"/>
    <mergeCell ref="Z1161:AH1161"/>
    <mergeCell ref="A1162:P1162"/>
    <mergeCell ref="Q1162:Y1162"/>
    <mergeCell ref="Z1162:AH1162"/>
    <mergeCell ref="A1159:P1159"/>
    <mergeCell ref="Q1159:Y1159"/>
    <mergeCell ref="Z1159:AH1159"/>
    <mergeCell ref="A1160:P1160"/>
    <mergeCell ref="Q1160:Y1160"/>
    <mergeCell ref="Z1160:AH1160"/>
    <mergeCell ref="A1169:P1169"/>
    <mergeCell ref="Q1169:Y1169"/>
    <mergeCell ref="Z1169:AH1169"/>
    <mergeCell ref="A1170:P1170"/>
    <mergeCell ref="Q1170:Y1170"/>
    <mergeCell ref="Z1170:AH1170"/>
    <mergeCell ref="A1167:P1167"/>
    <mergeCell ref="Q1167:Y1167"/>
    <mergeCell ref="Z1167:AH1167"/>
    <mergeCell ref="A1168:P1168"/>
    <mergeCell ref="Q1168:Y1168"/>
    <mergeCell ref="Z1168:AH1168"/>
    <mergeCell ref="A1165:P1165"/>
    <mergeCell ref="Q1165:Y1165"/>
    <mergeCell ref="Z1165:AH1165"/>
    <mergeCell ref="A1166:P1166"/>
    <mergeCell ref="Q1166:Y1166"/>
    <mergeCell ref="Z1166:AH1166"/>
    <mergeCell ref="A1178:P1178"/>
    <mergeCell ref="Q1178:Y1178"/>
    <mergeCell ref="Z1178:AH1178"/>
    <mergeCell ref="A1179:P1179"/>
    <mergeCell ref="Q1179:Y1179"/>
    <mergeCell ref="Z1179:AH1179"/>
    <mergeCell ref="A1174:AH1174"/>
    <mergeCell ref="A1176:P1176"/>
    <mergeCell ref="Q1176:Y1176"/>
    <mergeCell ref="Z1176:AH1176"/>
    <mergeCell ref="A1177:P1177"/>
    <mergeCell ref="Q1177:Y1177"/>
    <mergeCell ref="Z1177:AH1177"/>
    <mergeCell ref="A1171:P1171"/>
    <mergeCell ref="Q1171:Y1171"/>
    <mergeCell ref="Z1171:AH1171"/>
    <mergeCell ref="A1172:P1172"/>
    <mergeCell ref="Q1172:Y1172"/>
    <mergeCell ref="Z1172:AH1172"/>
    <mergeCell ref="A1185:AH1185"/>
    <mergeCell ref="A1189:AH1189"/>
    <mergeCell ref="A1191:T1191"/>
    <mergeCell ref="U1191:AA1191"/>
    <mergeCell ref="AB1191:AH1191"/>
    <mergeCell ref="A1192:T1192"/>
    <mergeCell ref="U1192:AA1192"/>
    <mergeCell ref="AB1192:AH1192"/>
    <mergeCell ref="A1182:P1182"/>
    <mergeCell ref="Q1182:Y1182"/>
    <mergeCell ref="Z1182:AH1182"/>
    <mergeCell ref="A1183:P1183"/>
    <mergeCell ref="Q1183:Y1183"/>
    <mergeCell ref="Z1183:AH1183"/>
    <mergeCell ref="A1180:P1180"/>
    <mergeCell ref="Q1180:Y1180"/>
    <mergeCell ref="Z1180:AH1180"/>
    <mergeCell ref="A1181:P1181"/>
    <mergeCell ref="Q1181:Y1181"/>
    <mergeCell ref="Z1181:AH1181"/>
    <mergeCell ref="A1197:T1197"/>
    <mergeCell ref="U1197:AA1197"/>
    <mergeCell ref="AB1197:AH1197"/>
    <mergeCell ref="A1199:AH1200"/>
    <mergeCell ref="A1202:T1203"/>
    <mergeCell ref="U1202:AA1203"/>
    <mergeCell ref="AB1202:AH1203"/>
    <mergeCell ref="A1195:T1195"/>
    <mergeCell ref="U1195:AA1195"/>
    <mergeCell ref="AB1195:AH1195"/>
    <mergeCell ref="A1196:T1196"/>
    <mergeCell ref="U1196:AA1196"/>
    <mergeCell ref="AB1196:AH1196"/>
    <mergeCell ref="A1193:T1193"/>
    <mergeCell ref="U1193:AA1193"/>
    <mergeCell ref="AB1193:AH1193"/>
    <mergeCell ref="A1194:T1194"/>
    <mergeCell ref="U1194:AA1194"/>
    <mergeCell ref="AB1194:AH1194"/>
    <mergeCell ref="A1210:T1210"/>
    <mergeCell ref="U1210:AA1210"/>
    <mergeCell ref="AB1210:AH1210"/>
    <mergeCell ref="A1211:T1211"/>
    <mergeCell ref="U1211:AA1211"/>
    <mergeCell ref="AB1211:AH1211"/>
    <mergeCell ref="A1209:T1209"/>
    <mergeCell ref="U1209:AA1209"/>
    <mergeCell ref="AB1209:AH1209"/>
    <mergeCell ref="A1207:T1207"/>
    <mergeCell ref="U1207:AA1207"/>
    <mergeCell ref="AB1207:AH1207"/>
    <mergeCell ref="A1208:T1208"/>
    <mergeCell ref="U1208:AA1208"/>
    <mergeCell ref="AB1208:AH1208"/>
    <mergeCell ref="A1204:T1205"/>
    <mergeCell ref="U1204:AA1205"/>
    <mergeCell ref="AB1204:AH1205"/>
    <mergeCell ref="A1206:T1206"/>
    <mergeCell ref="U1206:AA1206"/>
    <mergeCell ref="AB1206:AH1206"/>
    <mergeCell ref="A1216:T1216"/>
    <mergeCell ref="U1216:AA1216"/>
    <mergeCell ref="AB1216:AH1216"/>
    <mergeCell ref="A1217:T1217"/>
    <mergeCell ref="U1217:AA1217"/>
    <mergeCell ref="AB1217:AH1217"/>
    <mergeCell ref="A1214:T1214"/>
    <mergeCell ref="U1214:AA1214"/>
    <mergeCell ref="AB1214:AH1214"/>
    <mergeCell ref="A1215:T1215"/>
    <mergeCell ref="U1215:AA1215"/>
    <mergeCell ref="AB1215:AH1215"/>
    <mergeCell ref="A1212:T1212"/>
    <mergeCell ref="U1212:AA1212"/>
    <mergeCell ref="AB1212:AH1212"/>
    <mergeCell ref="A1213:T1213"/>
    <mergeCell ref="U1213:AA1213"/>
    <mergeCell ref="AB1213:AH1213"/>
    <mergeCell ref="A1229:R1229"/>
    <mergeCell ref="S1229:Z1229"/>
    <mergeCell ref="AA1229:AH1229"/>
    <mergeCell ref="A1230:R1230"/>
    <mergeCell ref="S1230:Z1230"/>
    <mergeCell ref="AA1230:AH1230"/>
    <mergeCell ref="A1227:R1227"/>
    <mergeCell ref="S1227:Z1227"/>
    <mergeCell ref="AA1227:AH1227"/>
    <mergeCell ref="A1228:R1228"/>
    <mergeCell ref="S1228:Z1228"/>
    <mergeCell ref="AA1228:AH1228"/>
    <mergeCell ref="A1219:AH1219"/>
    <mergeCell ref="A1225:R1225"/>
    <mergeCell ref="S1225:Z1225"/>
    <mergeCell ref="AA1225:AH1225"/>
    <mergeCell ref="A1226:R1226"/>
    <mergeCell ref="S1226:Z1226"/>
    <mergeCell ref="AA1226:AH1226"/>
    <mergeCell ref="AC1240:AE1240"/>
    <mergeCell ref="AF1240:AH1240"/>
    <mergeCell ref="A1241:N1241"/>
    <mergeCell ref="O1241:R1241"/>
    <mergeCell ref="S1241:U1241"/>
    <mergeCell ref="V1241:X1241"/>
    <mergeCell ref="Y1241:AB1241"/>
    <mergeCell ref="AC1241:AE1241"/>
    <mergeCell ref="AF1241:AH1241"/>
    <mergeCell ref="A1231:R1231"/>
    <mergeCell ref="S1231:Z1231"/>
    <mergeCell ref="AA1231:AH1231"/>
    <mergeCell ref="A1239:N1240"/>
    <mergeCell ref="O1239:X1239"/>
    <mergeCell ref="Y1239:AH1239"/>
    <mergeCell ref="O1240:R1240"/>
    <mergeCell ref="S1240:U1240"/>
    <mergeCell ref="V1240:X1240"/>
    <mergeCell ref="Y1240:AB1240"/>
    <mergeCell ref="AF1244:AH1244"/>
    <mergeCell ref="A1245:N1245"/>
    <mergeCell ref="O1245:R1245"/>
    <mergeCell ref="S1245:U1245"/>
    <mergeCell ref="V1245:X1245"/>
    <mergeCell ref="Y1245:AB1245"/>
    <mergeCell ref="AC1245:AE1245"/>
    <mergeCell ref="AF1245:AH1245"/>
    <mergeCell ref="A1244:N1244"/>
    <mergeCell ref="O1244:R1244"/>
    <mergeCell ref="S1244:U1244"/>
    <mergeCell ref="V1244:X1244"/>
    <mergeCell ref="Y1244:AB1244"/>
    <mergeCell ref="AC1244:AE1244"/>
    <mergeCell ref="AF1242:AH1242"/>
    <mergeCell ref="A1243:N1243"/>
    <mergeCell ref="O1243:R1243"/>
    <mergeCell ref="S1243:U1243"/>
    <mergeCell ref="V1243:X1243"/>
    <mergeCell ref="Y1243:AB1243"/>
    <mergeCell ref="AC1243:AE1243"/>
    <mergeCell ref="AF1243:AH1243"/>
    <mergeCell ref="A1242:N1242"/>
    <mergeCell ref="O1242:R1242"/>
    <mergeCell ref="S1242:U1242"/>
    <mergeCell ref="V1242:X1242"/>
    <mergeCell ref="Y1242:AB1242"/>
    <mergeCell ref="AC1242:AE1242"/>
    <mergeCell ref="AF1248:AH1248"/>
    <mergeCell ref="A1249:N1249"/>
    <mergeCell ref="O1249:R1249"/>
    <mergeCell ref="S1249:U1249"/>
    <mergeCell ref="V1249:X1249"/>
    <mergeCell ref="Y1249:AB1249"/>
    <mergeCell ref="AC1249:AE1249"/>
    <mergeCell ref="AF1249:AH1249"/>
    <mergeCell ref="A1248:N1248"/>
    <mergeCell ref="O1248:R1248"/>
    <mergeCell ref="S1248:U1248"/>
    <mergeCell ref="V1248:X1248"/>
    <mergeCell ref="Y1248:AB1248"/>
    <mergeCell ref="AC1248:AE1248"/>
    <mergeCell ref="AF1246:AH1246"/>
    <mergeCell ref="A1247:N1247"/>
    <mergeCell ref="O1247:R1247"/>
    <mergeCell ref="S1247:U1247"/>
    <mergeCell ref="V1247:X1247"/>
    <mergeCell ref="Y1247:AB1247"/>
    <mergeCell ref="AC1247:AE1247"/>
    <mergeCell ref="AF1247:AH1247"/>
    <mergeCell ref="A1246:N1246"/>
    <mergeCell ref="O1246:R1246"/>
    <mergeCell ref="S1246:U1246"/>
    <mergeCell ref="V1246:X1246"/>
    <mergeCell ref="Y1246:AB1246"/>
    <mergeCell ref="AC1246:AE1246"/>
    <mergeCell ref="AF1252:AH1252"/>
    <mergeCell ref="A1253:N1253"/>
    <mergeCell ref="O1253:R1253"/>
    <mergeCell ref="S1253:U1253"/>
    <mergeCell ref="V1253:X1253"/>
    <mergeCell ref="Y1253:AB1253"/>
    <mergeCell ref="AC1253:AE1253"/>
    <mergeCell ref="AF1253:AH1253"/>
    <mergeCell ref="A1252:N1252"/>
    <mergeCell ref="O1252:R1252"/>
    <mergeCell ref="S1252:U1252"/>
    <mergeCell ref="V1252:X1252"/>
    <mergeCell ref="Y1252:AB1252"/>
    <mergeCell ref="AC1252:AE1252"/>
    <mergeCell ref="AF1250:AH1250"/>
    <mergeCell ref="A1251:N1251"/>
    <mergeCell ref="O1251:R1251"/>
    <mergeCell ref="S1251:U1251"/>
    <mergeCell ref="V1251:X1251"/>
    <mergeCell ref="Y1251:AB1251"/>
    <mergeCell ref="AC1251:AE1251"/>
    <mergeCell ref="AF1251:AH1251"/>
    <mergeCell ref="A1250:N1250"/>
    <mergeCell ref="O1250:R1250"/>
    <mergeCell ref="S1250:U1250"/>
    <mergeCell ref="V1250:X1250"/>
    <mergeCell ref="Y1250:AB1250"/>
    <mergeCell ref="AC1250:AE1250"/>
    <mergeCell ref="A1267:J1267"/>
    <mergeCell ref="K1267:V1267"/>
    <mergeCell ref="W1267:AH1267"/>
    <mergeCell ref="A1268:H1269"/>
    <mergeCell ref="I1268:J1268"/>
    <mergeCell ref="K1268:N1268"/>
    <mergeCell ref="O1268:R1268"/>
    <mergeCell ref="S1268:V1268"/>
    <mergeCell ref="W1268:Z1268"/>
    <mergeCell ref="AA1268:AD1268"/>
    <mergeCell ref="S1265:V1265"/>
    <mergeCell ref="W1265:Z1265"/>
    <mergeCell ref="AA1265:AD1265"/>
    <mergeCell ref="AE1265:AH1265"/>
    <mergeCell ref="K1266:V1266"/>
    <mergeCell ref="W1266:AH1266"/>
    <mergeCell ref="A1255:AH1255"/>
    <mergeCell ref="A1258:AH1259"/>
    <mergeCell ref="A1261:AH1261"/>
    <mergeCell ref="A1263:J1266"/>
    <mergeCell ref="K1263:V1263"/>
    <mergeCell ref="W1263:AH1263"/>
    <mergeCell ref="K1264:V1264"/>
    <mergeCell ref="W1264:AH1264"/>
    <mergeCell ref="K1265:N1265"/>
    <mergeCell ref="O1265:R1265"/>
    <mergeCell ref="AA1270:AD1270"/>
    <mergeCell ref="AE1270:AH1270"/>
    <mergeCell ref="I1271:J1271"/>
    <mergeCell ref="K1271:N1271"/>
    <mergeCell ref="O1271:R1271"/>
    <mergeCell ref="S1271:V1271"/>
    <mergeCell ref="W1271:Z1271"/>
    <mergeCell ref="AA1271:AD1271"/>
    <mergeCell ref="AE1271:AH1271"/>
    <mergeCell ref="A1270:H1271"/>
    <mergeCell ref="I1270:J1270"/>
    <mergeCell ref="K1270:N1270"/>
    <mergeCell ref="O1270:R1270"/>
    <mergeCell ref="S1270:V1270"/>
    <mergeCell ref="W1270:Z1270"/>
    <mergeCell ref="AE1268:AH1268"/>
    <mergeCell ref="I1269:J1269"/>
    <mergeCell ref="K1269:N1269"/>
    <mergeCell ref="O1269:R1269"/>
    <mergeCell ref="S1269:V1269"/>
    <mergeCell ref="W1269:Z1269"/>
    <mergeCell ref="AA1269:AD1269"/>
    <mergeCell ref="AE1269:AH1269"/>
    <mergeCell ref="AA1274:AD1274"/>
    <mergeCell ref="AE1274:AH1274"/>
    <mergeCell ref="I1275:J1275"/>
    <mergeCell ref="K1275:N1275"/>
    <mergeCell ref="O1275:R1275"/>
    <mergeCell ref="S1275:V1275"/>
    <mergeCell ref="W1275:Z1275"/>
    <mergeCell ref="AA1275:AD1275"/>
    <mergeCell ref="AE1275:AH1275"/>
    <mergeCell ref="A1274:H1275"/>
    <mergeCell ref="I1274:J1274"/>
    <mergeCell ref="K1274:N1274"/>
    <mergeCell ref="O1274:R1274"/>
    <mergeCell ref="S1274:V1274"/>
    <mergeCell ref="W1274:Z1274"/>
    <mergeCell ref="AA1272:AD1272"/>
    <mergeCell ref="AE1272:AH1272"/>
    <mergeCell ref="I1273:J1273"/>
    <mergeCell ref="K1273:N1273"/>
    <mergeCell ref="O1273:R1273"/>
    <mergeCell ref="S1273:V1273"/>
    <mergeCell ref="W1273:Z1273"/>
    <mergeCell ref="AA1273:AD1273"/>
    <mergeCell ref="AE1273:AH1273"/>
    <mergeCell ref="A1272:H1273"/>
    <mergeCell ref="I1272:J1272"/>
    <mergeCell ref="K1272:N1272"/>
    <mergeCell ref="O1272:R1272"/>
    <mergeCell ref="S1272:V1272"/>
    <mergeCell ref="W1272:Z1272"/>
    <mergeCell ref="AA1278:AD1278"/>
    <mergeCell ref="AE1278:AH1278"/>
    <mergeCell ref="I1279:J1279"/>
    <mergeCell ref="K1279:N1279"/>
    <mergeCell ref="O1279:R1279"/>
    <mergeCell ref="S1279:V1279"/>
    <mergeCell ref="W1279:Z1279"/>
    <mergeCell ref="AA1279:AD1279"/>
    <mergeCell ref="AE1279:AH1279"/>
    <mergeCell ref="A1278:H1279"/>
    <mergeCell ref="I1278:J1278"/>
    <mergeCell ref="K1278:N1278"/>
    <mergeCell ref="O1278:R1278"/>
    <mergeCell ref="S1278:V1278"/>
    <mergeCell ref="W1278:Z1278"/>
    <mergeCell ref="AA1276:AD1276"/>
    <mergeCell ref="AE1276:AH1276"/>
    <mergeCell ref="I1277:J1277"/>
    <mergeCell ref="K1277:N1277"/>
    <mergeCell ref="O1277:R1277"/>
    <mergeCell ref="S1277:V1277"/>
    <mergeCell ref="W1277:Z1277"/>
    <mergeCell ref="AA1277:AD1277"/>
    <mergeCell ref="AE1277:AH1277"/>
    <mergeCell ref="A1276:H1277"/>
    <mergeCell ref="I1276:J1276"/>
    <mergeCell ref="K1276:N1276"/>
    <mergeCell ref="O1276:R1276"/>
    <mergeCell ref="S1276:V1276"/>
    <mergeCell ref="W1276:Z1276"/>
    <mergeCell ref="A1294:R1294"/>
    <mergeCell ref="S1294:Z1294"/>
    <mergeCell ref="AA1294:AH1294"/>
    <mergeCell ref="A1295:R1295"/>
    <mergeCell ref="S1295:Z1295"/>
    <mergeCell ref="AA1295:AH1295"/>
    <mergeCell ref="A1292:R1292"/>
    <mergeCell ref="S1292:Z1292"/>
    <mergeCell ref="AA1292:AH1292"/>
    <mergeCell ref="A1293:R1293"/>
    <mergeCell ref="S1293:Z1293"/>
    <mergeCell ref="AA1293:AH1293"/>
    <mergeCell ref="D1282:AH1282"/>
    <mergeCell ref="A1285:AH1285"/>
    <mergeCell ref="A1286:AH1286"/>
    <mergeCell ref="A1287:AH1288"/>
    <mergeCell ref="A1290:R1291"/>
    <mergeCell ref="S1290:AH1290"/>
    <mergeCell ref="S1291:Z1291"/>
    <mergeCell ref="AA1291:AH1291"/>
    <mergeCell ref="A1301:AH1301"/>
    <mergeCell ref="A1303:F1303"/>
    <mergeCell ref="H1303:AH1303"/>
    <mergeCell ref="B1304:D1304"/>
    <mergeCell ref="E1304:I1304"/>
    <mergeCell ref="B1305:D1305"/>
    <mergeCell ref="E1305:I1305"/>
    <mergeCell ref="A1298:R1298"/>
    <mergeCell ref="S1298:Z1298"/>
    <mergeCell ref="AA1298:AH1298"/>
    <mergeCell ref="A1299:R1299"/>
    <mergeCell ref="S1299:Z1299"/>
    <mergeCell ref="AA1299:AH1299"/>
    <mergeCell ref="A1296:R1296"/>
    <mergeCell ref="S1296:Z1296"/>
    <mergeCell ref="AA1296:AH1296"/>
    <mergeCell ref="A1297:R1297"/>
    <mergeCell ref="S1297:Z1297"/>
    <mergeCell ref="AA1297:AH1297"/>
    <mergeCell ref="B1312:D1312"/>
    <mergeCell ref="E1312:I1312"/>
    <mergeCell ref="B1313:D1313"/>
    <mergeCell ref="E1313:I1313"/>
    <mergeCell ref="B1314:D1314"/>
    <mergeCell ref="E1314:I1314"/>
    <mergeCell ref="B1309:D1309"/>
    <mergeCell ref="E1309:I1309"/>
    <mergeCell ref="B1310:D1310"/>
    <mergeCell ref="E1310:I1310"/>
    <mergeCell ref="B1311:D1311"/>
    <mergeCell ref="E1311:I1311"/>
    <mergeCell ref="B1306:D1306"/>
    <mergeCell ref="E1306:I1306"/>
    <mergeCell ref="B1307:D1307"/>
    <mergeCell ref="E1307:I1307"/>
    <mergeCell ref="B1308:D1308"/>
    <mergeCell ref="E1308:I1308"/>
    <mergeCell ref="A1334:C1334"/>
    <mergeCell ref="D1334:W1334"/>
    <mergeCell ref="Y1334:AC1334"/>
    <mergeCell ref="AD1334:AH1334"/>
    <mergeCell ref="A1335:C1335"/>
    <mergeCell ref="D1335:W1335"/>
    <mergeCell ref="Y1335:AC1335"/>
    <mergeCell ref="AD1335:AH1335"/>
    <mergeCell ref="A1332:C1332"/>
    <mergeCell ref="D1332:W1332"/>
    <mergeCell ref="Y1332:AC1332"/>
    <mergeCell ref="AD1332:AH1332"/>
    <mergeCell ref="A1333:C1333"/>
    <mergeCell ref="D1333:W1333"/>
    <mergeCell ref="Y1333:AC1333"/>
    <mergeCell ref="AD1333:AH1333"/>
    <mergeCell ref="B1315:D1315"/>
    <mergeCell ref="E1315:I1315"/>
    <mergeCell ref="D1318:AH1319"/>
    <mergeCell ref="A1321:AH1322"/>
    <mergeCell ref="A1329:C1331"/>
    <mergeCell ref="D1329:W1331"/>
    <mergeCell ref="X1329:X1331"/>
    <mergeCell ref="Y1329:AC1331"/>
    <mergeCell ref="AD1329:AH1331"/>
    <mergeCell ref="A1340:C1340"/>
    <mergeCell ref="D1340:W1340"/>
    <mergeCell ref="Y1340:AC1340"/>
    <mergeCell ref="AD1340:AH1340"/>
    <mergeCell ref="A1341:C1341"/>
    <mergeCell ref="D1341:W1341"/>
    <mergeCell ref="Y1341:AC1341"/>
    <mergeCell ref="AD1341:AH1341"/>
    <mergeCell ref="A1338:C1338"/>
    <mergeCell ref="D1338:W1338"/>
    <mergeCell ref="Y1338:AC1338"/>
    <mergeCell ref="AD1338:AH1338"/>
    <mergeCell ref="A1339:C1339"/>
    <mergeCell ref="D1339:W1339"/>
    <mergeCell ref="Y1339:AC1339"/>
    <mergeCell ref="AD1339:AH1339"/>
    <mergeCell ref="A1336:C1336"/>
    <mergeCell ref="D1336:W1336"/>
    <mergeCell ref="Y1336:AC1336"/>
    <mergeCell ref="AD1336:AH1336"/>
    <mergeCell ref="A1337:C1337"/>
    <mergeCell ref="D1337:W1337"/>
    <mergeCell ref="Y1337:AC1337"/>
    <mergeCell ref="AD1337:AH1337"/>
    <mergeCell ref="A1344:C1345"/>
    <mergeCell ref="D1344:W1345"/>
    <mergeCell ref="X1344:X1345"/>
    <mergeCell ref="Y1344:AC1345"/>
    <mergeCell ref="AD1344:AH1345"/>
    <mergeCell ref="A1346:C1347"/>
    <mergeCell ref="D1346:W1347"/>
    <mergeCell ref="X1346:X1347"/>
    <mergeCell ref="Y1346:AC1347"/>
    <mergeCell ref="AD1346:AH1347"/>
    <mergeCell ref="A1342:C1342"/>
    <mergeCell ref="D1342:W1342"/>
    <mergeCell ref="Y1342:AC1342"/>
    <mergeCell ref="AD1342:AH1342"/>
    <mergeCell ref="A1343:C1343"/>
    <mergeCell ref="D1343:W1343"/>
    <mergeCell ref="Y1343:AC1343"/>
    <mergeCell ref="AD1343:AH1343"/>
    <mergeCell ref="A1351:C1351"/>
    <mergeCell ref="D1351:W1351"/>
    <mergeCell ref="Y1351:AC1351"/>
    <mergeCell ref="AD1351:AH1351"/>
    <mergeCell ref="A1352:C1352"/>
    <mergeCell ref="D1352:W1352"/>
    <mergeCell ref="Y1352:AC1352"/>
    <mergeCell ref="AD1352:AH1352"/>
    <mergeCell ref="A1348:C1349"/>
    <mergeCell ref="D1348:W1349"/>
    <mergeCell ref="X1348:X1349"/>
    <mergeCell ref="Y1348:AC1349"/>
    <mergeCell ref="AD1348:AH1349"/>
    <mergeCell ref="A1350:C1350"/>
    <mergeCell ref="D1350:W1350"/>
    <mergeCell ref="Y1350:AC1350"/>
    <mergeCell ref="AD1350:AH1350"/>
    <mergeCell ref="A1355:C1356"/>
    <mergeCell ref="D1355:W1356"/>
    <mergeCell ref="X1355:X1356"/>
    <mergeCell ref="Y1355:AC1356"/>
    <mergeCell ref="AD1355:AH1356"/>
    <mergeCell ref="A1357:C1358"/>
    <mergeCell ref="D1357:W1358"/>
    <mergeCell ref="X1357:X1358"/>
    <mergeCell ref="Y1357:AC1358"/>
    <mergeCell ref="AD1357:AH1358"/>
    <mergeCell ref="A1353:C1353"/>
    <mergeCell ref="D1353:W1353"/>
    <mergeCell ref="Y1353:AC1353"/>
    <mergeCell ref="AD1353:AH1353"/>
    <mergeCell ref="A1354:C1354"/>
    <mergeCell ref="D1354:W1354"/>
    <mergeCell ref="Y1354:AC1354"/>
    <mergeCell ref="AD1354:AH1354"/>
    <mergeCell ref="A1361:C1362"/>
    <mergeCell ref="D1361:W1362"/>
    <mergeCell ref="X1361:X1362"/>
    <mergeCell ref="Y1361:AC1362"/>
    <mergeCell ref="AD1361:AH1362"/>
    <mergeCell ref="A1363:C1364"/>
    <mergeCell ref="D1363:W1364"/>
    <mergeCell ref="X1363:X1364"/>
    <mergeCell ref="Y1363:AC1364"/>
    <mergeCell ref="AD1363:AH1364"/>
    <mergeCell ref="A1359:C1359"/>
    <mergeCell ref="D1359:W1359"/>
    <mergeCell ref="Y1359:AC1359"/>
    <mergeCell ref="AD1359:AH1359"/>
    <mergeCell ref="A1360:C1360"/>
    <mergeCell ref="D1360:W1360"/>
    <mergeCell ref="Y1360:AC1360"/>
    <mergeCell ref="AD1360:AH1360"/>
    <mergeCell ref="A1369:C1369"/>
    <mergeCell ref="D1369:W1369"/>
    <mergeCell ref="Y1369:AC1369"/>
    <mergeCell ref="AD1369:AH1369"/>
    <mergeCell ref="A1370:C1370"/>
    <mergeCell ref="D1370:W1370"/>
    <mergeCell ref="Y1370:AC1370"/>
    <mergeCell ref="AD1370:AH1370"/>
    <mergeCell ref="A1365:C1366"/>
    <mergeCell ref="D1365:W1366"/>
    <mergeCell ref="X1365:X1366"/>
    <mergeCell ref="Y1365:AC1366"/>
    <mergeCell ref="AD1365:AH1366"/>
    <mergeCell ref="A1367:C1368"/>
    <mergeCell ref="D1367:W1368"/>
    <mergeCell ref="X1367:X1368"/>
    <mergeCell ref="Y1367:AC1368"/>
    <mergeCell ref="AD1367:AH1368"/>
    <mergeCell ref="A1374:C1374"/>
    <mergeCell ref="D1374:W1374"/>
    <mergeCell ref="Y1374:AC1374"/>
    <mergeCell ref="AD1374:AH1374"/>
    <mergeCell ref="A1375:C1375"/>
    <mergeCell ref="D1375:W1375"/>
    <mergeCell ref="Y1375:AC1375"/>
    <mergeCell ref="AD1375:AH1375"/>
    <mergeCell ref="A1371:C1372"/>
    <mergeCell ref="D1371:W1372"/>
    <mergeCell ref="X1371:X1372"/>
    <mergeCell ref="Y1371:AC1372"/>
    <mergeCell ref="AD1371:AH1372"/>
    <mergeCell ref="A1373:C1373"/>
    <mergeCell ref="D1373:W1373"/>
    <mergeCell ref="Y1373:AC1373"/>
    <mergeCell ref="AD1373:AH1373"/>
    <mergeCell ref="A1380:C1380"/>
    <mergeCell ref="D1380:W1380"/>
    <mergeCell ref="Y1380:AC1380"/>
    <mergeCell ref="AD1380:AH1380"/>
    <mergeCell ref="A1381:C1383"/>
    <mergeCell ref="D1381:W1383"/>
    <mergeCell ref="X1381:X1383"/>
    <mergeCell ref="Y1381:AC1383"/>
    <mergeCell ref="AD1381:AH1383"/>
    <mergeCell ref="A1376:C1378"/>
    <mergeCell ref="D1376:W1378"/>
    <mergeCell ref="X1376:X1378"/>
    <mergeCell ref="Y1376:AC1378"/>
    <mergeCell ref="AD1376:AH1378"/>
    <mergeCell ref="A1379:C1379"/>
    <mergeCell ref="D1379:W1379"/>
    <mergeCell ref="Y1379:AC1379"/>
    <mergeCell ref="AD1379:AH1379"/>
    <mergeCell ref="A1388:C1390"/>
    <mergeCell ref="D1388:W1390"/>
    <mergeCell ref="X1388:X1390"/>
    <mergeCell ref="Y1388:AC1390"/>
    <mergeCell ref="AD1388:AH1390"/>
    <mergeCell ref="A1391:C1393"/>
    <mergeCell ref="D1391:W1393"/>
    <mergeCell ref="X1391:X1393"/>
    <mergeCell ref="Y1391:AC1393"/>
    <mergeCell ref="AD1391:AH1393"/>
    <mergeCell ref="A1384:C1385"/>
    <mergeCell ref="D1384:W1385"/>
    <mergeCell ref="X1384:X1385"/>
    <mergeCell ref="Y1384:AC1385"/>
    <mergeCell ref="AD1384:AH1385"/>
    <mergeCell ref="A1386:C1387"/>
    <mergeCell ref="D1386:W1387"/>
    <mergeCell ref="X1386:X1387"/>
    <mergeCell ref="Y1386:AC1387"/>
    <mergeCell ref="AD1386:AH1387"/>
    <mergeCell ref="A1397:C1399"/>
    <mergeCell ref="D1397:W1399"/>
    <mergeCell ref="X1397:X1399"/>
    <mergeCell ref="Y1397:AC1399"/>
    <mergeCell ref="AD1397:AH1399"/>
    <mergeCell ref="A1400:C1402"/>
    <mergeCell ref="D1400:W1402"/>
    <mergeCell ref="X1400:X1402"/>
    <mergeCell ref="Y1400:AC1402"/>
    <mergeCell ref="AD1400:AH1402"/>
    <mergeCell ref="A1394:C1394"/>
    <mergeCell ref="D1394:W1394"/>
    <mergeCell ref="Y1394:AC1394"/>
    <mergeCell ref="AD1394:AH1394"/>
    <mergeCell ref="A1395:C1396"/>
    <mergeCell ref="D1395:W1396"/>
    <mergeCell ref="X1395:X1396"/>
    <mergeCell ref="Y1395:AC1396"/>
    <mergeCell ref="AD1395:AH1396"/>
    <mergeCell ref="A1408:C1408"/>
    <mergeCell ref="D1408:W1408"/>
    <mergeCell ref="Y1408:AC1408"/>
    <mergeCell ref="AD1408:AH1408"/>
    <mergeCell ref="A1409:C1409"/>
    <mergeCell ref="D1409:W1409"/>
    <mergeCell ref="Y1409:AC1409"/>
    <mergeCell ref="AD1409:AH1409"/>
    <mergeCell ref="A1406:C1406"/>
    <mergeCell ref="D1406:W1406"/>
    <mergeCell ref="Y1406:AC1406"/>
    <mergeCell ref="AD1406:AH1406"/>
    <mergeCell ref="A1407:C1407"/>
    <mergeCell ref="D1407:W1407"/>
    <mergeCell ref="Y1407:AC1407"/>
    <mergeCell ref="AD1407:AH1407"/>
    <mergeCell ref="A1403:C1404"/>
    <mergeCell ref="D1403:W1404"/>
    <mergeCell ref="X1403:X1404"/>
    <mergeCell ref="Y1403:AC1404"/>
    <mergeCell ref="AD1403:AH1404"/>
    <mergeCell ref="A1405:C1405"/>
    <mergeCell ref="D1405:W1405"/>
    <mergeCell ref="Y1405:AC1405"/>
    <mergeCell ref="AD1405:AH1405"/>
    <mergeCell ref="A1414:C1414"/>
    <mergeCell ref="D1414:W1414"/>
    <mergeCell ref="Y1414:AC1414"/>
    <mergeCell ref="AD1414:AH1414"/>
    <mergeCell ref="A1415:C1416"/>
    <mergeCell ref="D1415:W1416"/>
    <mergeCell ref="X1415:X1416"/>
    <mergeCell ref="Y1415:AC1416"/>
    <mergeCell ref="AD1415:AH1416"/>
    <mergeCell ref="A1410:AH1411"/>
    <mergeCell ref="A1412:C1412"/>
    <mergeCell ref="D1412:W1412"/>
    <mergeCell ref="Y1412:AC1412"/>
    <mergeCell ref="AD1412:AH1412"/>
    <mergeCell ref="A1413:C1413"/>
    <mergeCell ref="D1413:W1413"/>
    <mergeCell ref="Y1413:AC1413"/>
    <mergeCell ref="AD1413:AH1413"/>
    <mergeCell ref="A1419:C1420"/>
    <mergeCell ref="D1419:W1420"/>
    <mergeCell ref="X1419:X1420"/>
    <mergeCell ref="Y1419:AC1420"/>
    <mergeCell ref="AD1419:AH1420"/>
    <mergeCell ref="A1421:C1421"/>
    <mergeCell ref="D1421:W1421"/>
    <mergeCell ref="Y1421:AC1421"/>
    <mergeCell ref="AD1421:AH1421"/>
    <mergeCell ref="A1417:C1417"/>
    <mergeCell ref="D1417:W1417"/>
    <mergeCell ref="Y1417:AC1417"/>
    <mergeCell ref="AD1417:AH1417"/>
    <mergeCell ref="A1418:C1418"/>
    <mergeCell ref="D1418:W1418"/>
    <mergeCell ref="Y1418:AC1418"/>
    <mergeCell ref="AD1418:AH1418"/>
    <mergeCell ref="A1425:C1426"/>
    <mergeCell ref="D1425:W1426"/>
    <mergeCell ref="X1425:X1426"/>
    <mergeCell ref="Y1425:AC1426"/>
    <mergeCell ref="AD1425:AH1426"/>
    <mergeCell ref="A1427:C1427"/>
    <mergeCell ref="D1427:W1427"/>
    <mergeCell ref="Y1427:AC1427"/>
    <mergeCell ref="AD1427:AH1427"/>
    <mergeCell ref="A1422:C1423"/>
    <mergeCell ref="D1422:W1423"/>
    <mergeCell ref="X1422:X1423"/>
    <mergeCell ref="Y1422:AC1423"/>
    <mergeCell ref="AD1422:AH1423"/>
    <mergeCell ref="A1424:C1424"/>
    <mergeCell ref="D1424:W1424"/>
    <mergeCell ref="Y1424:AC1424"/>
    <mergeCell ref="AD1424:AH1424"/>
    <mergeCell ref="A1432:C1434"/>
    <mergeCell ref="D1432:W1434"/>
    <mergeCell ref="X1432:X1434"/>
    <mergeCell ref="Y1432:AC1434"/>
    <mergeCell ref="AD1432:AH1434"/>
    <mergeCell ref="A1435:C1435"/>
    <mergeCell ref="D1435:W1435"/>
    <mergeCell ref="Y1435:AC1435"/>
    <mergeCell ref="AD1435:AH1435"/>
    <mergeCell ref="A1428:C1428"/>
    <mergeCell ref="D1428:W1428"/>
    <mergeCell ref="Y1428:AC1428"/>
    <mergeCell ref="AD1428:AH1428"/>
    <mergeCell ref="A1429:C1431"/>
    <mergeCell ref="D1429:W1431"/>
    <mergeCell ref="X1429:X1431"/>
    <mergeCell ref="Y1429:AC1431"/>
    <mergeCell ref="AD1429:AH1431"/>
    <mergeCell ref="A1439:C1441"/>
    <mergeCell ref="D1439:W1441"/>
    <mergeCell ref="X1439:X1441"/>
    <mergeCell ref="Y1439:AC1441"/>
    <mergeCell ref="AD1439:AH1441"/>
    <mergeCell ref="A1442:C1444"/>
    <mergeCell ref="D1442:W1444"/>
    <mergeCell ref="X1442:X1444"/>
    <mergeCell ref="Y1442:AC1444"/>
    <mergeCell ref="AD1442:AH1444"/>
    <mergeCell ref="A1436:C1436"/>
    <mergeCell ref="D1436:W1436"/>
    <mergeCell ref="Y1436:AC1436"/>
    <mergeCell ref="AD1436:AH1436"/>
    <mergeCell ref="A1437:C1438"/>
    <mergeCell ref="D1437:W1438"/>
    <mergeCell ref="X1437:X1438"/>
    <mergeCell ref="Y1437:AC1438"/>
    <mergeCell ref="AD1437:AH1438"/>
    <mergeCell ref="A1449:C1450"/>
    <mergeCell ref="D1449:W1450"/>
    <mergeCell ref="X1449:X1450"/>
    <mergeCell ref="Y1449:AC1450"/>
    <mergeCell ref="AD1449:AH1450"/>
    <mergeCell ref="A1451:C1452"/>
    <mergeCell ref="D1451:W1452"/>
    <mergeCell ref="X1451:X1452"/>
    <mergeCell ref="Y1451:AC1452"/>
    <mergeCell ref="AD1451:AH1452"/>
    <mergeCell ref="A1445:C1446"/>
    <mergeCell ref="D1445:W1446"/>
    <mergeCell ref="X1445:X1446"/>
    <mergeCell ref="Y1445:AC1446"/>
    <mergeCell ref="AD1445:AH1446"/>
    <mergeCell ref="A1447:C1448"/>
    <mergeCell ref="D1447:W1448"/>
    <mergeCell ref="X1447:X1448"/>
    <mergeCell ref="Y1447:AC1448"/>
    <mergeCell ref="AD1447:AH1448"/>
    <mergeCell ref="A1458:AH1458"/>
    <mergeCell ref="A1459:C1460"/>
    <mergeCell ref="D1459:W1460"/>
    <mergeCell ref="X1459:X1460"/>
    <mergeCell ref="Y1459:AC1460"/>
    <mergeCell ref="AD1459:AH1460"/>
    <mergeCell ref="A1456:C1456"/>
    <mergeCell ref="D1456:W1456"/>
    <mergeCell ref="Y1456:AC1456"/>
    <mergeCell ref="AD1456:AH1456"/>
    <mergeCell ref="A1457:C1457"/>
    <mergeCell ref="D1457:W1457"/>
    <mergeCell ref="Y1457:AC1457"/>
    <mergeCell ref="AD1457:AH1457"/>
    <mergeCell ref="A1453:C1454"/>
    <mergeCell ref="D1453:W1454"/>
    <mergeCell ref="X1453:X1454"/>
    <mergeCell ref="Y1453:AC1454"/>
    <mergeCell ref="AD1453:AH1454"/>
    <mergeCell ref="A1455:C1455"/>
    <mergeCell ref="D1455:W1455"/>
    <mergeCell ref="Y1455:AC1455"/>
    <mergeCell ref="AD1455:AH1455"/>
    <mergeCell ref="K1474:R1479"/>
    <mergeCell ref="S1474:Z1479"/>
    <mergeCell ref="AA1474:AH1479"/>
    <mergeCell ref="A1466:C1467"/>
    <mergeCell ref="D1466:W1467"/>
    <mergeCell ref="X1466:X1467"/>
    <mergeCell ref="Y1466:AC1467"/>
    <mergeCell ref="AD1466:AH1467"/>
    <mergeCell ref="A1468:C1470"/>
    <mergeCell ref="D1468:W1470"/>
    <mergeCell ref="X1468:X1470"/>
    <mergeCell ref="Y1468:AC1470"/>
    <mergeCell ref="AD1468:AH1470"/>
    <mergeCell ref="A1461:C1462"/>
    <mergeCell ref="D1461:W1462"/>
    <mergeCell ref="X1461:X1462"/>
    <mergeCell ref="Y1461:AC1462"/>
    <mergeCell ref="AD1461:AH1462"/>
    <mergeCell ref="A1463:C1465"/>
    <mergeCell ref="D1463:W1465"/>
    <mergeCell ref="X1463:X1465"/>
    <mergeCell ref="Y1463:AC1465"/>
    <mergeCell ref="AD1463:AH1465"/>
  </mergeCells>
  <pageMargins left="0.70866141732283472" right="0.70866141732283472" top="0.74803149606299213" bottom="0.74803149606299213" header="0.31496062992125984" footer="0.31496062992125984"/>
  <pageSetup paperSize="9" scale="85" fitToWidth="0" fitToHeight="0" orientation="portrait" r:id="rId1"/>
  <rowBreaks count="14" manualBreakCount="14">
    <brk id="67" max="33" man="1"/>
    <brk id="137" max="33" man="1"/>
    <brk id="195" max="33" man="1"/>
    <brk id="247" max="33" man="1"/>
    <brk id="347" max="33" man="1"/>
    <brk id="446" max="33" man="1"/>
    <brk id="500" max="33" man="1"/>
    <brk id="620" max="33" man="1"/>
    <brk id="703" max="33" man="1"/>
    <brk id="756" max="33" man="1"/>
    <brk id="802" max="33" man="1"/>
    <brk id="1040" max="33" man="1"/>
    <brk id="1147" max="33" man="1"/>
    <brk id="1254" max="33" man="1"/>
  </rowBreaks>
  <colBreaks count="1" manualBreakCount="1">
    <brk id="34" max="1454" man="1"/>
  </colBreaks>
  <ignoredErrors>
    <ignoredError sqref="U1207 AB1207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R16"/>
  <sheetViews>
    <sheetView topLeftCell="A4" workbookViewId="0">
      <selection activeCell="B7" sqref="B7:Q7"/>
    </sheetView>
  </sheetViews>
  <sheetFormatPr defaultRowHeight="12.75"/>
  <cols>
    <col min="1" max="1" width="4.42578125" style="330" customWidth="1"/>
    <col min="2" max="256" width="9.140625" style="330"/>
    <col min="257" max="257" width="4.42578125" style="330" customWidth="1"/>
    <col min="258" max="512" width="9.140625" style="330"/>
    <col min="513" max="513" width="4.42578125" style="330" customWidth="1"/>
    <col min="514" max="768" width="9.140625" style="330"/>
    <col min="769" max="769" width="4.42578125" style="330" customWidth="1"/>
    <col min="770" max="1024" width="9.140625" style="330"/>
    <col min="1025" max="1025" width="4.42578125" style="330" customWidth="1"/>
    <col min="1026" max="1280" width="9.140625" style="330"/>
    <col min="1281" max="1281" width="4.42578125" style="330" customWidth="1"/>
    <col min="1282" max="1536" width="9.140625" style="330"/>
    <col min="1537" max="1537" width="4.42578125" style="330" customWidth="1"/>
    <col min="1538" max="1792" width="9.140625" style="330"/>
    <col min="1793" max="1793" width="4.42578125" style="330" customWidth="1"/>
    <col min="1794" max="2048" width="9.140625" style="330"/>
    <col min="2049" max="2049" width="4.42578125" style="330" customWidth="1"/>
    <col min="2050" max="2304" width="9.140625" style="330"/>
    <col min="2305" max="2305" width="4.42578125" style="330" customWidth="1"/>
    <col min="2306" max="2560" width="9.140625" style="330"/>
    <col min="2561" max="2561" width="4.42578125" style="330" customWidth="1"/>
    <col min="2562" max="2816" width="9.140625" style="330"/>
    <col min="2817" max="2817" width="4.42578125" style="330" customWidth="1"/>
    <col min="2818" max="3072" width="9.140625" style="330"/>
    <col min="3073" max="3073" width="4.42578125" style="330" customWidth="1"/>
    <col min="3074" max="3328" width="9.140625" style="330"/>
    <col min="3329" max="3329" width="4.42578125" style="330" customWidth="1"/>
    <col min="3330" max="3584" width="9.140625" style="330"/>
    <col min="3585" max="3585" width="4.42578125" style="330" customWidth="1"/>
    <col min="3586" max="3840" width="9.140625" style="330"/>
    <col min="3841" max="3841" width="4.42578125" style="330" customWidth="1"/>
    <col min="3842" max="4096" width="9.140625" style="330"/>
    <col min="4097" max="4097" width="4.42578125" style="330" customWidth="1"/>
    <col min="4098" max="4352" width="9.140625" style="330"/>
    <col min="4353" max="4353" width="4.42578125" style="330" customWidth="1"/>
    <col min="4354" max="4608" width="9.140625" style="330"/>
    <col min="4609" max="4609" width="4.42578125" style="330" customWidth="1"/>
    <col min="4610" max="4864" width="9.140625" style="330"/>
    <col min="4865" max="4865" width="4.42578125" style="330" customWidth="1"/>
    <col min="4866" max="5120" width="9.140625" style="330"/>
    <col min="5121" max="5121" width="4.42578125" style="330" customWidth="1"/>
    <col min="5122" max="5376" width="9.140625" style="330"/>
    <col min="5377" max="5377" width="4.42578125" style="330" customWidth="1"/>
    <col min="5378" max="5632" width="9.140625" style="330"/>
    <col min="5633" max="5633" width="4.42578125" style="330" customWidth="1"/>
    <col min="5634" max="5888" width="9.140625" style="330"/>
    <col min="5889" max="5889" width="4.42578125" style="330" customWidth="1"/>
    <col min="5890" max="6144" width="9.140625" style="330"/>
    <col min="6145" max="6145" width="4.42578125" style="330" customWidth="1"/>
    <col min="6146" max="6400" width="9.140625" style="330"/>
    <col min="6401" max="6401" width="4.42578125" style="330" customWidth="1"/>
    <col min="6402" max="6656" width="9.140625" style="330"/>
    <col min="6657" max="6657" width="4.42578125" style="330" customWidth="1"/>
    <col min="6658" max="6912" width="9.140625" style="330"/>
    <col min="6913" max="6913" width="4.42578125" style="330" customWidth="1"/>
    <col min="6914" max="7168" width="9.140625" style="330"/>
    <col min="7169" max="7169" width="4.42578125" style="330" customWidth="1"/>
    <col min="7170" max="7424" width="9.140625" style="330"/>
    <col min="7425" max="7425" width="4.42578125" style="330" customWidth="1"/>
    <col min="7426" max="7680" width="9.140625" style="330"/>
    <col min="7681" max="7681" width="4.42578125" style="330" customWidth="1"/>
    <col min="7682" max="7936" width="9.140625" style="330"/>
    <col min="7937" max="7937" width="4.42578125" style="330" customWidth="1"/>
    <col min="7938" max="8192" width="9.140625" style="330"/>
    <col min="8193" max="8193" width="4.42578125" style="330" customWidth="1"/>
    <col min="8194" max="8448" width="9.140625" style="330"/>
    <col min="8449" max="8449" width="4.42578125" style="330" customWidth="1"/>
    <col min="8450" max="8704" width="9.140625" style="330"/>
    <col min="8705" max="8705" width="4.42578125" style="330" customWidth="1"/>
    <col min="8706" max="8960" width="9.140625" style="330"/>
    <col min="8961" max="8961" width="4.42578125" style="330" customWidth="1"/>
    <col min="8962" max="9216" width="9.140625" style="330"/>
    <col min="9217" max="9217" width="4.42578125" style="330" customWidth="1"/>
    <col min="9218" max="9472" width="9.140625" style="330"/>
    <col min="9473" max="9473" width="4.42578125" style="330" customWidth="1"/>
    <col min="9474" max="9728" width="9.140625" style="330"/>
    <col min="9729" max="9729" width="4.42578125" style="330" customWidth="1"/>
    <col min="9730" max="9984" width="9.140625" style="330"/>
    <col min="9985" max="9985" width="4.42578125" style="330" customWidth="1"/>
    <col min="9986" max="10240" width="9.140625" style="330"/>
    <col min="10241" max="10241" width="4.42578125" style="330" customWidth="1"/>
    <col min="10242" max="10496" width="9.140625" style="330"/>
    <col min="10497" max="10497" width="4.42578125" style="330" customWidth="1"/>
    <col min="10498" max="10752" width="9.140625" style="330"/>
    <col min="10753" max="10753" width="4.42578125" style="330" customWidth="1"/>
    <col min="10754" max="11008" width="9.140625" style="330"/>
    <col min="11009" max="11009" width="4.42578125" style="330" customWidth="1"/>
    <col min="11010" max="11264" width="9.140625" style="330"/>
    <col min="11265" max="11265" width="4.42578125" style="330" customWidth="1"/>
    <col min="11266" max="11520" width="9.140625" style="330"/>
    <col min="11521" max="11521" width="4.42578125" style="330" customWidth="1"/>
    <col min="11522" max="11776" width="9.140625" style="330"/>
    <col min="11777" max="11777" width="4.42578125" style="330" customWidth="1"/>
    <col min="11778" max="12032" width="9.140625" style="330"/>
    <col min="12033" max="12033" width="4.42578125" style="330" customWidth="1"/>
    <col min="12034" max="12288" width="9.140625" style="330"/>
    <col min="12289" max="12289" width="4.42578125" style="330" customWidth="1"/>
    <col min="12290" max="12544" width="9.140625" style="330"/>
    <col min="12545" max="12545" width="4.42578125" style="330" customWidth="1"/>
    <col min="12546" max="12800" width="9.140625" style="330"/>
    <col min="12801" max="12801" width="4.42578125" style="330" customWidth="1"/>
    <col min="12802" max="13056" width="9.140625" style="330"/>
    <col min="13057" max="13057" width="4.42578125" style="330" customWidth="1"/>
    <col min="13058" max="13312" width="9.140625" style="330"/>
    <col min="13313" max="13313" width="4.42578125" style="330" customWidth="1"/>
    <col min="13314" max="13568" width="9.140625" style="330"/>
    <col min="13569" max="13569" width="4.42578125" style="330" customWidth="1"/>
    <col min="13570" max="13824" width="9.140625" style="330"/>
    <col min="13825" max="13825" width="4.42578125" style="330" customWidth="1"/>
    <col min="13826" max="14080" width="9.140625" style="330"/>
    <col min="14081" max="14081" width="4.42578125" style="330" customWidth="1"/>
    <col min="14082" max="14336" width="9.140625" style="330"/>
    <col min="14337" max="14337" width="4.42578125" style="330" customWidth="1"/>
    <col min="14338" max="14592" width="9.140625" style="330"/>
    <col min="14593" max="14593" width="4.42578125" style="330" customWidth="1"/>
    <col min="14594" max="14848" width="9.140625" style="330"/>
    <col min="14849" max="14849" width="4.42578125" style="330" customWidth="1"/>
    <col min="14850" max="15104" width="9.140625" style="330"/>
    <col min="15105" max="15105" width="4.42578125" style="330" customWidth="1"/>
    <col min="15106" max="15360" width="9.140625" style="330"/>
    <col min="15361" max="15361" width="4.42578125" style="330" customWidth="1"/>
    <col min="15362" max="15616" width="9.140625" style="330"/>
    <col min="15617" max="15617" width="4.42578125" style="330" customWidth="1"/>
    <col min="15618" max="15872" width="9.140625" style="330"/>
    <col min="15873" max="15873" width="4.42578125" style="330" customWidth="1"/>
    <col min="15874" max="16128" width="9.140625" style="330"/>
    <col min="16129" max="16129" width="4.42578125" style="330" customWidth="1"/>
    <col min="16130" max="16384" width="9.140625" style="330"/>
  </cols>
  <sheetData>
    <row r="1" spans="2:18">
      <c r="B1" s="329" t="s">
        <v>1561</v>
      </c>
    </row>
    <row r="3" spans="2:18">
      <c r="B3" s="331" t="s">
        <v>1562</v>
      </c>
    </row>
    <row r="4" spans="2:18">
      <c r="B4" s="330" t="s">
        <v>1563</v>
      </c>
    </row>
    <row r="5" spans="2:18" ht="30" customHeight="1">
      <c r="B5" s="420" t="s">
        <v>1564</v>
      </c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</row>
    <row r="6" spans="2:18">
      <c r="B6" s="330" t="s">
        <v>1565</v>
      </c>
    </row>
    <row r="7" spans="2:18" ht="29.25" customHeight="1">
      <c r="B7" s="420" t="s">
        <v>1566</v>
      </c>
      <c r="C7" s="420"/>
      <c r="D7" s="420"/>
      <c r="E7" s="420"/>
      <c r="F7" s="420"/>
      <c r="G7" s="420"/>
      <c r="H7" s="420"/>
      <c r="I7" s="420"/>
      <c r="J7" s="420"/>
      <c r="K7" s="420"/>
      <c r="L7" s="420"/>
      <c r="M7" s="420"/>
      <c r="N7" s="420"/>
      <c r="O7" s="420"/>
      <c r="P7" s="420"/>
      <c r="Q7" s="420"/>
    </row>
    <row r="8" spans="2:18">
      <c r="B8" s="330" t="s">
        <v>1567</v>
      </c>
    </row>
    <row r="9" spans="2:18">
      <c r="B9" s="330" t="s">
        <v>1568</v>
      </c>
    </row>
    <row r="10" spans="2:18" ht="41.25" customHeight="1">
      <c r="B10" s="420" t="s">
        <v>1569</v>
      </c>
      <c r="C10" s="420"/>
      <c r="D10" s="420"/>
      <c r="E10" s="420"/>
      <c r="F10" s="420"/>
      <c r="G10" s="420"/>
      <c r="H10" s="420"/>
      <c r="I10" s="420"/>
      <c r="J10" s="420"/>
      <c r="K10" s="420"/>
      <c r="L10" s="420"/>
      <c r="M10" s="420"/>
      <c r="N10" s="420"/>
      <c r="O10" s="420"/>
      <c r="P10" s="420"/>
      <c r="Q10" s="420"/>
    </row>
    <row r="11" spans="2:18">
      <c r="B11" s="332" t="s">
        <v>1570</v>
      </c>
    </row>
    <row r="12" spans="2:18">
      <c r="C12" s="330" t="s">
        <v>1571</v>
      </c>
    </row>
    <row r="13" spans="2:18">
      <c r="B13" s="332" t="s">
        <v>1572</v>
      </c>
    </row>
    <row r="14" spans="2:18">
      <c r="C14" s="330" t="s">
        <v>1573</v>
      </c>
    </row>
    <row r="15" spans="2:18" ht="27.75" customHeight="1">
      <c r="C15" s="421" t="s">
        <v>1574</v>
      </c>
      <c r="D15" s="421"/>
      <c r="E15" s="421"/>
      <c r="F15" s="421"/>
      <c r="G15" s="421"/>
      <c r="H15" s="421"/>
      <c r="I15" s="421"/>
      <c r="J15" s="421"/>
      <c r="K15" s="421"/>
      <c r="L15" s="421"/>
      <c r="M15" s="421"/>
      <c r="N15" s="421"/>
      <c r="O15" s="421"/>
      <c r="P15" s="421"/>
      <c r="Q15" s="421"/>
      <c r="R15" s="421"/>
    </row>
    <row r="16" spans="2:18" ht="27.75" customHeight="1">
      <c r="C16" s="420" t="s">
        <v>1575</v>
      </c>
      <c r="D16" s="420"/>
      <c r="E16" s="420"/>
      <c r="F16" s="420"/>
      <c r="G16" s="420"/>
      <c r="H16" s="420"/>
      <c r="I16" s="420"/>
      <c r="J16" s="420"/>
      <c r="K16" s="420"/>
      <c r="L16" s="420"/>
      <c r="M16" s="420"/>
      <c r="N16" s="420"/>
      <c r="O16" s="420"/>
      <c r="P16" s="420"/>
      <c r="Q16" s="420"/>
      <c r="R16" s="420"/>
    </row>
  </sheetData>
  <mergeCells count="5">
    <mergeCell ref="B5:R5"/>
    <mergeCell ref="B7:Q7"/>
    <mergeCell ref="B10:Q10"/>
    <mergeCell ref="C15:R15"/>
    <mergeCell ref="C16:R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AJ59"/>
  <sheetViews>
    <sheetView tabSelected="1" workbookViewId="0">
      <selection activeCell="AM44" sqref="AM44"/>
    </sheetView>
  </sheetViews>
  <sheetFormatPr defaultRowHeight="10.5"/>
  <cols>
    <col min="1" max="1" width="2.5703125" style="306" customWidth="1"/>
    <col min="2" max="2" width="2.28515625" style="306" bestFit="1" customWidth="1"/>
    <col min="3" max="9" width="2.5703125" style="306" customWidth="1"/>
    <col min="10" max="10" width="3" style="306" customWidth="1"/>
    <col min="11" max="21" width="2.5703125" style="306" customWidth="1"/>
    <col min="22" max="22" width="3.85546875" style="306" customWidth="1"/>
    <col min="23" max="23" width="2.5703125" style="306" customWidth="1"/>
    <col min="24" max="24" width="3.7109375" style="306" customWidth="1"/>
    <col min="25" max="35" width="2.5703125" style="306" customWidth="1"/>
    <col min="36" max="36" width="2.42578125" style="306" customWidth="1"/>
    <col min="37" max="245" width="9.140625" style="306"/>
    <col min="246" max="246" width="2.5703125" style="306" customWidth="1"/>
    <col min="247" max="247" width="2.28515625" style="306" bestFit="1" customWidth="1"/>
    <col min="248" max="283" width="2.5703125" style="306" customWidth="1"/>
    <col min="284" max="501" width="9.140625" style="306"/>
    <col min="502" max="502" width="2.5703125" style="306" customWidth="1"/>
    <col min="503" max="503" width="2.28515625" style="306" bestFit="1" customWidth="1"/>
    <col min="504" max="539" width="2.5703125" style="306" customWidth="1"/>
    <col min="540" max="757" width="9.140625" style="306"/>
    <col min="758" max="758" width="2.5703125" style="306" customWidth="1"/>
    <col min="759" max="759" width="2.28515625" style="306" bestFit="1" customWidth="1"/>
    <col min="760" max="795" width="2.5703125" style="306" customWidth="1"/>
    <col min="796" max="1013" width="9.140625" style="306"/>
    <col min="1014" max="1014" width="2.5703125" style="306" customWidth="1"/>
    <col min="1015" max="1015" width="2.28515625" style="306" bestFit="1" customWidth="1"/>
    <col min="1016" max="1051" width="2.5703125" style="306" customWidth="1"/>
    <col min="1052" max="1269" width="9.140625" style="306"/>
    <col min="1270" max="1270" width="2.5703125" style="306" customWidth="1"/>
    <col min="1271" max="1271" width="2.28515625" style="306" bestFit="1" customWidth="1"/>
    <col min="1272" max="1307" width="2.5703125" style="306" customWidth="1"/>
    <col min="1308" max="1525" width="9.140625" style="306"/>
    <col min="1526" max="1526" width="2.5703125" style="306" customWidth="1"/>
    <col min="1527" max="1527" width="2.28515625" style="306" bestFit="1" customWidth="1"/>
    <col min="1528" max="1563" width="2.5703125" style="306" customWidth="1"/>
    <col min="1564" max="1781" width="9.140625" style="306"/>
    <col min="1782" max="1782" width="2.5703125" style="306" customWidth="1"/>
    <col min="1783" max="1783" width="2.28515625" style="306" bestFit="1" customWidth="1"/>
    <col min="1784" max="1819" width="2.5703125" style="306" customWidth="1"/>
    <col min="1820" max="2037" width="9.140625" style="306"/>
    <col min="2038" max="2038" width="2.5703125" style="306" customWidth="1"/>
    <col min="2039" max="2039" width="2.28515625" style="306" bestFit="1" customWidth="1"/>
    <col min="2040" max="2075" width="2.5703125" style="306" customWidth="1"/>
    <col min="2076" max="2293" width="9.140625" style="306"/>
    <col min="2294" max="2294" width="2.5703125" style="306" customWidth="1"/>
    <col min="2295" max="2295" width="2.28515625" style="306" bestFit="1" customWidth="1"/>
    <col min="2296" max="2331" width="2.5703125" style="306" customWidth="1"/>
    <col min="2332" max="2549" width="9.140625" style="306"/>
    <col min="2550" max="2550" width="2.5703125" style="306" customWidth="1"/>
    <col min="2551" max="2551" width="2.28515625" style="306" bestFit="1" customWidth="1"/>
    <col min="2552" max="2587" width="2.5703125" style="306" customWidth="1"/>
    <col min="2588" max="2805" width="9.140625" style="306"/>
    <col min="2806" max="2806" width="2.5703125" style="306" customWidth="1"/>
    <col min="2807" max="2807" width="2.28515625" style="306" bestFit="1" customWidth="1"/>
    <col min="2808" max="2843" width="2.5703125" style="306" customWidth="1"/>
    <col min="2844" max="3061" width="9.140625" style="306"/>
    <col min="3062" max="3062" width="2.5703125" style="306" customWidth="1"/>
    <col min="3063" max="3063" width="2.28515625" style="306" bestFit="1" customWidth="1"/>
    <col min="3064" max="3099" width="2.5703125" style="306" customWidth="1"/>
    <col min="3100" max="3317" width="9.140625" style="306"/>
    <col min="3318" max="3318" width="2.5703125" style="306" customWidth="1"/>
    <col min="3319" max="3319" width="2.28515625" style="306" bestFit="1" customWidth="1"/>
    <col min="3320" max="3355" width="2.5703125" style="306" customWidth="1"/>
    <col min="3356" max="3573" width="9.140625" style="306"/>
    <col min="3574" max="3574" width="2.5703125" style="306" customWidth="1"/>
    <col min="3575" max="3575" width="2.28515625" style="306" bestFit="1" customWidth="1"/>
    <col min="3576" max="3611" width="2.5703125" style="306" customWidth="1"/>
    <col min="3612" max="3829" width="9.140625" style="306"/>
    <col min="3830" max="3830" width="2.5703125" style="306" customWidth="1"/>
    <col min="3831" max="3831" width="2.28515625" style="306" bestFit="1" customWidth="1"/>
    <col min="3832" max="3867" width="2.5703125" style="306" customWidth="1"/>
    <col min="3868" max="4085" width="9.140625" style="306"/>
    <col min="4086" max="4086" width="2.5703125" style="306" customWidth="1"/>
    <col min="4087" max="4087" width="2.28515625" style="306" bestFit="1" customWidth="1"/>
    <col min="4088" max="4123" width="2.5703125" style="306" customWidth="1"/>
    <col min="4124" max="4341" width="9.140625" style="306"/>
    <col min="4342" max="4342" width="2.5703125" style="306" customWidth="1"/>
    <col min="4343" max="4343" width="2.28515625" style="306" bestFit="1" customWidth="1"/>
    <col min="4344" max="4379" width="2.5703125" style="306" customWidth="1"/>
    <col min="4380" max="4597" width="9.140625" style="306"/>
    <col min="4598" max="4598" width="2.5703125" style="306" customWidth="1"/>
    <col min="4599" max="4599" width="2.28515625" style="306" bestFit="1" customWidth="1"/>
    <col min="4600" max="4635" width="2.5703125" style="306" customWidth="1"/>
    <col min="4636" max="4853" width="9.140625" style="306"/>
    <col min="4854" max="4854" width="2.5703125" style="306" customWidth="1"/>
    <col min="4855" max="4855" width="2.28515625" style="306" bestFit="1" customWidth="1"/>
    <col min="4856" max="4891" width="2.5703125" style="306" customWidth="1"/>
    <col min="4892" max="5109" width="9.140625" style="306"/>
    <col min="5110" max="5110" width="2.5703125" style="306" customWidth="1"/>
    <col min="5111" max="5111" width="2.28515625" style="306" bestFit="1" customWidth="1"/>
    <col min="5112" max="5147" width="2.5703125" style="306" customWidth="1"/>
    <col min="5148" max="5365" width="9.140625" style="306"/>
    <col min="5366" max="5366" width="2.5703125" style="306" customWidth="1"/>
    <col min="5367" max="5367" width="2.28515625" style="306" bestFit="1" customWidth="1"/>
    <col min="5368" max="5403" width="2.5703125" style="306" customWidth="1"/>
    <col min="5404" max="5621" width="9.140625" style="306"/>
    <col min="5622" max="5622" width="2.5703125" style="306" customWidth="1"/>
    <col min="5623" max="5623" width="2.28515625" style="306" bestFit="1" customWidth="1"/>
    <col min="5624" max="5659" width="2.5703125" style="306" customWidth="1"/>
    <col min="5660" max="5877" width="9.140625" style="306"/>
    <col min="5878" max="5878" width="2.5703125" style="306" customWidth="1"/>
    <col min="5879" max="5879" width="2.28515625" style="306" bestFit="1" customWidth="1"/>
    <col min="5880" max="5915" width="2.5703125" style="306" customWidth="1"/>
    <col min="5916" max="6133" width="9.140625" style="306"/>
    <col min="6134" max="6134" width="2.5703125" style="306" customWidth="1"/>
    <col min="6135" max="6135" width="2.28515625" style="306" bestFit="1" customWidth="1"/>
    <col min="6136" max="6171" width="2.5703125" style="306" customWidth="1"/>
    <col min="6172" max="6389" width="9.140625" style="306"/>
    <col min="6390" max="6390" width="2.5703125" style="306" customWidth="1"/>
    <col min="6391" max="6391" width="2.28515625" style="306" bestFit="1" customWidth="1"/>
    <col min="6392" max="6427" width="2.5703125" style="306" customWidth="1"/>
    <col min="6428" max="6645" width="9.140625" style="306"/>
    <col min="6646" max="6646" width="2.5703125" style="306" customWidth="1"/>
    <col min="6647" max="6647" width="2.28515625" style="306" bestFit="1" customWidth="1"/>
    <col min="6648" max="6683" width="2.5703125" style="306" customWidth="1"/>
    <col min="6684" max="6901" width="9.140625" style="306"/>
    <col min="6902" max="6902" width="2.5703125" style="306" customWidth="1"/>
    <col min="6903" max="6903" width="2.28515625" style="306" bestFit="1" customWidth="1"/>
    <col min="6904" max="6939" width="2.5703125" style="306" customWidth="1"/>
    <col min="6940" max="7157" width="9.140625" style="306"/>
    <col min="7158" max="7158" width="2.5703125" style="306" customWidth="1"/>
    <col min="7159" max="7159" width="2.28515625" style="306" bestFit="1" customWidth="1"/>
    <col min="7160" max="7195" width="2.5703125" style="306" customWidth="1"/>
    <col min="7196" max="7413" width="9.140625" style="306"/>
    <col min="7414" max="7414" width="2.5703125" style="306" customWidth="1"/>
    <col min="7415" max="7415" width="2.28515625" style="306" bestFit="1" customWidth="1"/>
    <col min="7416" max="7451" width="2.5703125" style="306" customWidth="1"/>
    <col min="7452" max="7669" width="9.140625" style="306"/>
    <col min="7670" max="7670" width="2.5703125" style="306" customWidth="1"/>
    <col min="7671" max="7671" width="2.28515625" style="306" bestFit="1" customWidth="1"/>
    <col min="7672" max="7707" width="2.5703125" style="306" customWidth="1"/>
    <col min="7708" max="7925" width="9.140625" style="306"/>
    <col min="7926" max="7926" width="2.5703125" style="306" customWidth="1"/>
    <col min="7927" max="7927" width="2.28515625" style="306" bestFit="1" customWidth="1"/>
    <col min="7928" max="7963" width="2.5703125" style="306" customWidth="1"/>
    <col min="7964" max="8181" width="9.140625" style="306"/>
    <col min="8182" max="8182" width="2.5703125" style="306" customWidth="1"/>
    <col min="8183" max="8183" width="2.28515625" style="306" bestFit="1" customWidth="1"/>
    <col min="8184" max="8219" width="2.5703125" style="306" customWidth="1"/>
    <col min="8220" max="8437" width="9.140625" style="306"/>
    <col min="8438" max="8438" width="2.5703125" style="306" customWidth="1"/>
    <col min="8439" max="8439" width="2.28515625" style="306" bestFit="1" customWidth="1"/>
    <col min="8440" max="8475" width="2.5703125" style="306" customWidth="1"/>
    <col min="8476" max="8693" width="9.140625" style="306"/>
    <col min="8694" max="8694" width="2.5703125" style="306" customWidth="1"/>
    <col min="8695" max="8695" width="2.28515625" style="306" bestFit="1" customWidth="1"/>
    <col min="8696" max="8731" width="2.5703125" style="306" customWidth="1"/>
    <col min="8732" max="8949" width="9.140625" style="306"/>
    <col min="8950" max="8950" width="2.5703125" style="306" customWidth="1"/>
    <col min="8951" max="8951" width="2.28515625" style="306" bestFit="1" customWidth="1"/>
    <col min="8952" max="8987" width="2.5703125" style="306" customWidth="1"/>
    <col min="8988" max="9205" width="9.140625" style="306"/>
    <col min="9206" max="9206" width="2.5703125" style="306" customWidth="1"/>
    <col min="9207" max="9207" width="2.28515625" style="306" bestFit="1" customWidth="1"/>
    <col min="9208" max="9243" width="2.5703125" style="306" customWidth="1"/>
    <col min="9244" max="9461" width="9.140625" style="306"/>
    <col min="9462" max="9462" width="2.5703125" style="306" customWidth="1"/>
    <col min="9463" max="9463" width="2.28515625" style="306" bestFit="1" customWidth="1"/>
    <col min="9464" max="9499" width="2.5703125" style="306" customWidth="1"/>
    <col min="9500" max="9717" width="9.140625" style="306"/>
    <col min="9718" max="9718" width="2.5703125" style="306" customWidth="1"/>
    <col min="9719" max="9719" width="2.28515625" style="306" bestFit="1" customWidth="1"/>
    <col min="9720" max="9755" width="2.5703125" style="306" customWidth="1"/>
    <col min="9756" max="9973" width="9.140625" style="306"/>
    <col min="9974" max="9974" width="2.5703125" style="306" customWidth="1"/>
    <col min="9975" max="9975" width="2.28515625" style="306" bestFit="1" customWidth="1"/>
    <col min="9976" max="10011" width="2.5703125" style="306" customWidth="1"/>
    <col min="10012" max="10229" width="9.140625" style="306"/>
    <col min="10230" max="10230" width="2.5703125" style="306" customWidth="1"/>
    <col min="10231" max="10231" width="2.28515625" style="306" bestFit="1" customWidth="1"/>
    <col min="10232" max="10267" width="2.5703125" style="306" customWidth="1"/>
    <col min="10268" max="10485" width="9.140625" style="306"/>
    <col min="10486" max="10486" width="2.5703125" style="306" customWidth="1"/>
    <col min="10487" max="10487" width="2.28515625" style="306" bestFit="1" customWidth="1"/>
    <col min="10488" max="10523" width="2.5703125" style="306" customWidth="1"/>
    <col min="10524" max="10741" width="9.140625" style="306"/>
    <col min="10742" max="10742" width="2.5703125" style="306" customWidth="1"/>
    <col min="10743" max="10743" width="2.28515625" style="306" bestFit="1" customWidth="1"/>
    <col min="10744" max="10779" width="2.5703125" style="306" customWidth="1"/>
    <col min="10780" max="10997" width="9.140625" style="306"/>
    <col min="10998" max="10998" width="2.5703125" style="306" customWidth="1"/>
    <col min="10999" max="10999" width="2.28515625" style="306" bestFit="1" customWidth="1"/>
    <col min="11000" max="11035" width="2.5703125" style="306" customWidth="1"/>
    <col min="11036" max="11253" width="9.140625" style="306"/>
    <col min="11254" max="11254" width="2.5703125" style="306" customWidth="1"/>
    <col min="11255" max="11255" width="2.28515625" style="306" bestFit="1" customWidth="1"/>
    <col min="11256" max="11291" width="2.5703125" style="306" customWidth="1"/>
    <col min="11292" max="11509" width="9.140625" style="306"/>
    <col min="11510" max="11510" width="2.5703125" style="306" customWidth="1"/>
    <col min="11511" max="11511" width="2.28515625" style="306" bestFit="1" customWidth="1"/>
    <col min="11512" max="11547" width="2.5703125" style="306" customWidth="1"/>
    <col min="11548" max="11765" width="9.140625" style="306"/>
    <col min="11766" max="11766" width="2.5703125" style="306" customWidth="1"/>
    <col min="11767" max="11767" width="2.28515625" style="306" bestFit="1" customWidth="1"/>
    <col min="11768" max="11803" width="2.5703125" style="306" customWidth="1"/>
    <col min="11804" max="12021" width="9.140625" style="306"/>
    <col min="12022" max="12022" width="2.5703125" style="306" customWidth="1"/>
    <col min="12023" max="12023" width="2.28515625" style="306" bestFit="1" customWidth="1"/>
    <col min="12024" max="12059" width="2.5703125" style="306" customWidth="1"/>
    <col min="12060" max="12277" width="9.140625" style="306"/>
    <col min="12278" max="12278" width="2.5703125" style="306" customWidth="1"/>
    <col min="12279" max="12279" width="2.28515625" style="306" bestFit="1" customWidth="1"/>
    <col min="12280" max="12315" width="2.5703125" style="306" customWidth="1"/>
    <col min="12316" max="12533" width="9.140625" style="306"/>
    <col min="12534" max="12534" width="2.5703125" style="306" customWidth="1"/>
    <col min="12535" max="12535" width="2.28515625" style="306" bestFit="1" customWidth="1"/>
    <col min="12536" max="12571" width="2.5703125" style="306" customWidth="1"/>
    <col min="12572" max="12789" width="9.140625" style="306"/>
    <col min="12790" max="12790" width="2.5703125" style="306" customWidth="1"/>
    <col min="12791" max="12791" width="2.28515625" style="306" bestFit="1" customWidth="1"/>
    <col min="12792" max="12827" width="2.5703125" style="306" customWidth="1"/>
    <col min="12828" max="13045" width="9.140625" style="306"/>
    <col min="13046" max="13046" width="2.5703125" style="306" customWidth="1"/>
    <col min="13047" max="13047" width="2.28515625" style="306" bestFit="1" customWidth="1"/>
    <col min="13048" max="13083" width="2.5703125" style="306" customWidth="1"/>
    <col min="13084" max="13301" width="9.140625" style="306"/>
    <col min="13302" max="13302" width="2.5703125" style="306" customWidth="1"/>
    <col min="13303" max="13303" width="2.28515625" style="306" bestFit="1" customWidth="1"/>
    <col min="13304" max="13339" width="2.5703125" style="306" customWidth="1"/>
    <col min="13340" max="13557" width="9.140625" style="306"/>
    <col min="13558" max="13558" width="2.5703125" style="306" customWidth="1"/>
    <col min="13559" max="13559" width="2.28515625" style="306" bestFit="1" customWidth="1"/>
    <col min="13560" max="13595" width="2.5703125" style="306" customWidth="1"/>
    <col min="13596" max="13813" width="9.140625" style="306"/>
    <col min="13814" max="13814" width="2.5703125" style="306" customWidth="1"/>
    <col min="13815" max="13815" width="2.28515625" style="306" bestFit="1" customWidth="1"/>
    <col min="13816" max="13851" width="2.5703125" style="306" customWidth="1"/>
    <col min="13852" max="14069" width="9.140625" style="306"/>
    <col min="14070" max="14070" width="2.5703125" style="306" customWidth="1"/>
    <col min="14071" max="14071" width="2.28515625" style="306" bestFit="1" customWidth="1"/>
    <col min="14072" max="14107" width="2.5703125" style="306" customWidth="1"/>
    <col min="14108" max="14325" width="9.140625" style="306"/>
    <col min="14326" max="14326" width="2.5703125" style="306" customWidth="1"/>
    <col min="14327" max="14327" width="2.28515625" style="306" bestFit="1" customWidth="1"/>
    <col min="14328" max="14363" width="2.5703125" style="306" customWidth="1"/>
    <col min="14364" max="14581" width="9.140625" style="306"/>
    <col min="14582" max="14582" width="2.5703125" style="306" customWidth="1"/>
    <col min="14583" max="14583" width="2.28515625" style="306" bestFit="1" customWidth="1"/>
    <col min="14584" max="14619" width="2.5703125" style="306" customWidth="1"/>
    <col min="14620" max="14837" width="9.140625" style="306"/>
    <col min="14838" max="14838" width="2.5703125" style="306" customWidth="1"/>
    <col min="14839" max="14839" width="2.28515625" style="306" bestFit="1" customWidth="1"/>
    <col min="14840" max="14875" width="2.5703125" style="306" customWidth="1"/>
    <col min="14876" max="15093" width="9.140625" style="306"/>
    <col min="15094" max="15094" width="2.5703125" style="306" customWidth="1"/>
    <col min="15095" max="15095" width="2.28515625" style="306" bestFit="1" customWidth="1"/>
    <col min="15096" max="15131" width="2.5703125" style="306" customWidth="1"/>
    <col min="15132" max="15349" width="9.140625" style="306"/>
    <col min="15350" max="15350" width="2.5703125" style="306" customWidth="1"/>
    <col min="15351" max="15351" width="2.28515625" style="306" bestFit="1" customWidth="1"/>
    <col min="15352" max="15387" width="2.5703125" style="306" customWidth="1"/>
    <col min="15388" max="15605" width="9.140625" style="306"/>
    <col min="15606" max="15606" width="2.5703125" style="306" customWidth="1"/>
    <col min="15607" max="15607" width="2.28515625" style="306" bestFit="1" customWidth="1"/>
    <col min="15608" max="15643" width="2.5703125" style="306" customWidth="1"/>
    <col min="15644" max="15861" width="9.140625" style="306"/>
    <col min="15862" max="15862" width="2.5703125" style="306" customWidth="1"/>
    <col min="15863" max="15863" width="2.28515625" style="306" bestFit="1" customWidth="1"/>
    <col min="15864" max="15899" width="2.5703125" style="306" customWidth="1"/>
    <col min="15900" max="16117" width="9.140625" style="306"/>
    <col min="16118" max="16118" width="2.5703125" style="306" customWidth="1"/>
    <col min="16119" max="16119" width="2.28515625" style="306" bestFit="1" customWidth="1"/>
    <col min="16120" max="16155" width="2.5703125" style="306" customWidth="1"/>
    <col min="16156" max="16384" width="9.140625" style="306"/>
  </cols>
  <sheetData>
    <row r="1" spans="1:36" s="308" customFormat="1">
      <c r="A1" s="306"/>
      <c r="B1" s="306"/>
      <c r="C1" s="306"/>
      <c r="D1" s="306"/>
      <c r="E1" s="306"/>
      <c r="F1" s="306"/>
      <c r="G1" s="307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</row>
    <row r="2" spans="1:36" s="308" customFormat="1">
      <c r="A2" s="306"/>
      <c r="B2" s="422" t="s">
        <v>819</v>
      </c>
      <c r="C2" s="423"/>
      <c r="D2" s="423"/>
      <c r="E2" s="424"/>
      <c r="F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AB2" s="309"/>
      <c r="AD2" s="309"/>
      <c r="AF2" s="309"/>
      <c r="AG2" s="309"/>
      <c r="AH2" s="309"/>
    </row>
    <row r="3" spans="1:36" s="308" customFormat="1">
      <c r="A3" s="306"/>
      <c r="B3" s="306"/>
      <c r="C3" s="306"/>
      <c r="D3" s="306"/>
      <c r="E3" s="306"/>
      <c r="F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</row>
    <row r="4" spans="1:36">
      <c r="G4" s="308"/>
    </row>
    <row r="5" spans="1:36">
      <c r="G5" s="308"/>
    </row>
    <row r="6" spans="1:36">
      <c r="G6" s="308"/>
    </row>
    <row r="7" spans="1:36">
      <c r="G7" s="425" t="s">
        <v>1504</v>
      </c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  <c r="W7" s="425"/>
      <c r="X7" s="425"/>
      <c r="Y7" s="425"/>
      <c r="Z7" s="425"/>
      <c r="AA7" s="425"/>
      <c r="AB7" s="425"/>
      <c r="AC7" s="310"/>
      <c r="AD7" s="310"/>
    </row>
    <row r="8" spans="1:36" s="311" customFormat="1">
      <c r="L8" s="426" t="s">
        <v>493</v>
      </c>
      <c r="M8" s="426"/>
      <c r="O8" s="427" t="s">
        <v>1505</v>
      </c>
      <c r="P8" s="427"/>
      <c r="Q8" s="312"/>
      <c r="R8" s="428" t="s">
        <v>818</v>
      </c>
      <c r="S8" s="428"/>
      <c r="T8" s="313"/>
      <c r="U8" s="429">
        <v>2014</v>
      </c>
      <c r="V8" s="429"/>
      <c r="W8" s="429"/>
      <c r="X8" s="314"/>
      <c r="Y8" s="315"/>
    </row>
    <row r="9" spans="1:36" s="311" customFormat="1"/>
    <row r="10" spans="1:36">
      <c r="A10" s="311" t="s">
        <v>1506</v>
      </c>
      <c r="B10" s="311"/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1"/>
      <c r="U10" s="311"/>
      <c r="V10" s="311"/>
      <c r="W10" s="311"/>
      <c r="X10" s="311"/>
      <c r="Y10" s="311"/>
      <c r="Z10" s="311"/>
      <c r="AA10" s="311"/>
      <c r="AB10" s="311"/>
      <c r="AC10" s="311"/>
      <c r="AD10" s="311"/>
      <c r="AE10" s="311"/>
      <c r="AF10" s="311"/>
      <c r="AG10" s="311"/>
      <c r="AH10" s="311"/>
      <c r="AI10" s="311"/>
      <c r="AJ10" s="311"/>
    </row>
    <row r="11" spans="1:36" s="311" customFormat="1"/>
    <row r="12" spans="1:36" s="311" customFormat="1"/>
    <row r="13" spans="1:36" s="311" customFormat="1"/>
    <row r="14" spans="1:36" s="311" customFormat="1">
      <c r="A14" s="311" t="s">
        <v>494</v>
      </c>
      <c r="B14" s="306"/>
      <c r="C14" s="306"/>
      <c r="D14" s="306"/>
      <c r="E14" s="306"/>
      <c r="F14" s="306"/>
      <c r="G14" s="306"/>
      <c r="H14" s="306"/>
      <c r="I14" s="306"/>
      <c r="J14" s="306"/>
      <c r="K14" s="306"/>
      <c r="L14" s="306" t="s">
        <v>495</v>
      </c>
      <c r="M14" s="306"/>
      <c r="N14" s="306"/>
      <c r="O14" s="306"/>
      <c r="P14" s="306"/>
      <c r="Q14" s="306"/>
      <c r="R14" s="306"/>
      <c r="S14" s="306"/>
      <c r="T14" s="306" t="s">
        <v>1507</v>
      </c>
      <c r="U14" s="306"/>
      <c r="V14" s="306"/>
      <c r="W14" s="306"/>
      <c r="X14" s="306"/>
      <c r="Y14" s="306"/>
      <c r="AA14" s="426" t="s">
        <v>1508</v>
      </c>
      <c r="AB14" s="426"/>
      <c r="AC14" s="426"/>
      <c r="AD14" s="426"/>
      <c r="AE14" s="426"/>
      <c r="AF14" s="426"/>
      <c r="AG14" s="426"/>
      <c r="AH14" s="426"/>
      <c r="AI14" s="426"/>
      <c r="AJ14" s="306"/>
    </row>
    <row r="15" spans="1:36">
      <c r="A15" s="316" t="s">
        <v>1509</v>
      </c>
      <c r="B15" s="316" t="s">
        <v>1510</v>
      </c>
      <c r="C15" s="316" t="s">
        <v>1509</v>
      </c>
      <c r="D15" s="316" t="s">
        <v>1510</v>
      </c>
      <c r="E15" s="316" t="s">
        <v>1511</v>
      </c>
      <c r="F15" s="316" t="s">
        <v>1512</v>
      </c>
      <c r="G15" s="316" t="s">
        <v>1513</v>
      </c>
      <c r="H15" s="316" t="s">
        <v>1514</v>
      </c>
      <c r="I15" s="316" t="s">
        <v>1515</v>
      </c>
      <c r="J15" s="316" t="s">
        <v>1516</v>
      </c>
      <c r="AC15" s="311" t="s">
        <v>1517</v>
      </c>
      <c r="AD15" s="311"/>
      <c r="AE15" s="311"/>
      <c r="AF15" s="311" t="s">
        <v>1518</v>
      </c>
      <c r="AG15" s="311"/>
      <c r="AH15" s="311"/>
      <c r="AI15" s="311"/>
    </row>
    <row r="16" spans="1:36">
      <c r="L16" s="316" t="s">
        <v>388</v>
      </c>
      <c r="N16" s="306" t="s">
        <v>1519</v>
      </c>
      <c r="T16" s="316"/>
      <c r="V16" s="306" t="s">
        <v>1520</v>
      </c>
      <c r="AA16" s="317" t="s">
        <v>501</v>
      </c>
      <c r="AB16" s="311"/>
      <c r="AC16" s="318" t="s">
        <v>1510</v>
      </c>
      <c r="AD16" s="318" t="s">
        <v>1511</v>
      </c>
      <c r="AE16" s="311"/>
      <c r="AF16" s="318" t="s">
        <v>1509</v>
      </c>
      <c r="AG16" s="318" t="s">
        <v>1510</v>
      </c>
      <c r="AH16" s="318" t="s">
        <v>1511</v>
      </c>
      <c r="AI16" s="318" t="s">
        <v>1512</v>
      </c>
    </row>
    <row r="17" spans="1:36">
      <c r="A17" s="311" t="s">
        <v>107</v>
      </c>
      <c r="L17" s="316"/>
      <c r="N17" s="306" t="s">
        <v>1521</v>
      </c>
      <c r="T17" s="316"/>
      <c r="V17" s="306" t="s">
        <v>1522</v>
      </c>
      <c r="AA17" s="311" t="s">
        <v>505</v>
      </c>
      <c r="AB17" s="311"/>
      <c r="AC17" s="318" t="s">
        <v>1511</v>
      </c>
      <c r="AD17" s="318" t="s">
        <v>1509</v>
      </c>
      <c r="AE17" s="311"/>
      <c r="AF17" s="318" t="s">
        <v>1509</v>
      </c>
      <c r="AG17" s="318" t="s">
        <v>1510</v>
      </c>
      <c r="AH17" s="318" t="s">
        <v>1511</v>
      </c>
      <c r="AI17" s="318" t="s">
        <v>1512</v>
      </c>
    </row>
    <row r="18" spans="1:36">
      <c r="A18" s="316" t="s">
        <v>1523</v>
      </c>
      <c r="B18" s="316" t="s">
        <v>1515</v>
      </c>
      <c r="C18" s="316" t="s">
        <v>1514</v>
      </c>
      <c r="D18" s="316" t="s">
        <v>1509</v>
      </c>
      <c r="E18" s="316" t="s">
        <v>1509</v>
      </c>
      <c r="F18" s="316" t="s">
        <v>1514</v>
      </c>
      <c r="G18" s="316" t="s">
        <v>1512</v>
      </c>
      <c r="H18" s="316" t="s">
        <v>1515</v>
      </c>
      <c r="L18" s="316"/>
      <c r="N18" s="306" t="s">
        <v>1524</v>
      </c>
      <c r="O18" s="308"/>
      <c r="S18" s="308"/>
      <c r="T18" s="319"/>
      <c r="U18" s="308"/>
      <c r="V18" s="308"/>
      <c r="W18" s="308"/>
    </row>
    <row r="19" spans="1:36">
      <c r="AA19" s="426" t="s">
        <v>1525</v>
      </c>
      <c r="AB19" s="426"/>
      <c r="AC19" s="426"/>
      <c r="AD19" s="426"/>
      <c r="AE19" s="426"/>
      <c r="AF19" s="426"/>
      <c r="AG19" s="426"/>
      <c r="AH19" s="426"/>
      <c r="AI19" s="426"/>
    </row>
    <row r="20" spans="1:36">
      <c r="A20" s="311" t="s">
        <v>620</v>
      </c>
      <c r="L20" s="320" t="s">
        <v>1526</v>
      </c>
      <c r="P20" s="321" t="s">
        <v>388</v>
      </c>
      <c r="Q20" s="322" t="s">
        <v>1527</v>
      </c>
      <c r="S20" s="308"/>
      <c r="T20" s="319"/>
      <c r="AA20" s="426" t="s">
        <v>509</v>
      </c>
      <c r="AB20" s="426"/>
      <c r="AC20" s="426"/>
      <c r="AD20" s="426"/>
      <c r="AE20" s="426"/>
      <c r="AF20" s="426"/>
      <c r="AG20" s="426"/>
      <c r="AH20" s="426"/>
      <c r="AI20" s="426"/>
    </row>
    <row r="21" spans="1:36">
      <c r="A21" s="316" t="s">
        <v>1515</v>
      </c>
      <c r="B21" s="316" t="s">
        <v>1528</v>
      </c>
      <c r="C21" s="306" t="s">
        <v>435</v>
      </c>
      <c r="D21" s="316" t="s">
        <v>1509</v>
      </c>
      <c r="E21" s="316" t="s">
        <v>1510</v>
      </c>
      <c r="F21" s="306" t="s">
        <v>435</v>
      </c>
      <c r="G21" s="316" t="s">
        <v>1510</v>
      </c>
      <c r="AA21" s="426" t="s">
        <v>504</v>
      </c>
      <c r="AB21" s="426"/>
      <c r="AC21" s="426"/>
      <c r="AD21" s="426"/>
      <c r="AE21" s="426"/>
      <c r="AF21" s="426"/>
      <c r="AG21" s="426"/>
      <c r="AH21" s="426"/>
      <c r="AI21" s="426"/>
    </row>
    <row r="22" spans="1:36">
      <c r="AC22" s="311" t="s">
        <v>1517</v>
      </c>
      <c r="AD22" s="311"/>
      <c r="AE22" s="311"/>
      <c r="AF22" s="311" t="s">
        <v>1518</v>
      </c>
      <c r="AG22" s="311"/>
      <c r="AH22" s="311"/>
    </row>
    <row r="23" spans="1:36">
      <c r="K23" s="319"/>
      <c r="N23" s="308"/>
      <c r="R23" s="308"/>
      <c r="S23" s="319"/>
      <c r="T23" s="308"/>
      <c r="U23" s="308"/>
      <c r="V23" s="308"/>
      <c r="AA23" s="311" t="s">
        <v>501</v>
      </c>
      <c r="AC23" s="318" t="s">
        <v>1510</v>
      </c>
      <c r="AD23" s="318" t="s">
        <v>1511</v>
      </c>
      <c r="AE23" s="311"/>
      <c r="AF23" s="318" t="s">
        <v>1509</v>
      </c>
      <c r="AG23" s="318" t="s">
        <v>1510</v>
      </c>
      <c r="AH23" s="318" t="s">
        <v>1511</v>
      </c>
      <c r="AI23" s="318" t="s">
        <v>1523</v>
      </c>
    </row>
    <row r="24" spans="1:36">
      <c r="U24" s="308"/>
      <c r="V24" s="308"/>
      <c r="AA24" s="311" t="s">
        <v>505</v>
      </c>
      <c r="AC24" s="318" t="s">
        <v>1511</v>
      </c>
      <c r="AD24" s="318" t="s">
        <v>1509</v>
      </c>
      <c r="AE24" s="311"/>
      <c r="AF24" s="318" t="s">
        <v>1509</v>
      </c>
      <c r="AG24" s="318" t="s">
        <v>1510</v>
      </c>
      <c r="AH24" s="318" t="s">
        <v>1511</v>
      </c>
      <c r="AI24" s="318" t="s">
        <v>1523</v>
      </c>
    </row>
    <row r="25" spans="1:36">
      <c r="A25" s="311" t="s">
        <v>1529</v>
      </c>
      <c r="U25" s="308"/>
      <c r="V25" s="308"/>
      <c r="AA25" s="311"/>
      <c r="AC25" s="309"/>
      <c r="AD25" s="309"/>
      <c r="AE25" s="311"/>
      <c r="AF25" s="309"/>
      <c r="AG25" s="309"/>
      <c r="AH25" s="309"/>
      <c r="AI25" s="309"/>
    </row>
    <row r="26" spans="1:36">
      <c r="A26" s="311"/>
      <c r="B26" s="316" t="s">
        <v>388</v>
      </c>
      <c r="C26" s="306" t="s">
        <v>1530</v>
      </c>
      <c r="K26" s="316" t="s">
        <v>388</v>
      </c>
      <c r="L26" s="306" t="s">
        <v>1531</v>
      </c>
      <c r="U26" s="308"/>
      <c r="V26" s="308"/>
      <c r="X26" s="316" t="s">
        <v>388</v>
      </c>
      <c r="Y26" s="306" t="s">
        <v>1532</v>
      </c>
      <c r="AA26" s="311"/>
      <c r="AC26" s="309"/>
      <c r="AD26" s="309"/>
      <c r="AE26" s="311"/>
      <c r="AF26" s="309"/>
      <c r="AG26" s="309"/>
      <c r="AH26" s="309"/>
      <c r="AI26" s="309"/>
    </row>
    <row r="27" spans="1:36">
      <c r="C27" s="306" t="s">
        <v>618</v>
      </c>
      <c r="L27" s="306" t="s">
        <v>618</v>
      </c>
      <c r="U27" s="308"/>
      <c r="V27" s="308"/>
      <c r="Y27" s="306" t="s">
        <v>1533</v>
      </c>
      <c r="AA27" s="311"/>
      <c r="AC27" s="309"/>
      <c r="AD27" s="309"/>
      <c r="AE27" s="311"/>
      <c r="AF27" s="309"/>
      <c r="AG27" s="309"/>
      <c r="AH27" s="309"/>
      <c r="AI27" s="309"/>
    </row>
    <row r="28" spans="1:36">
      <c r="U28" s="308"/>
      <c r="V28" s="308"/>
      <c r="AA28" s="311"/>
      <c r="AC28" s="309"/>
      <c r="AD28" s="309"/>
      <c r="AE28" s="311"/>
      <c r="AF28" s="309"/>
      <c r="AG28" s="309"/>
      <c r="AH28" s="309"/>
      <c r="AI28" s="309"/>
    </row>
    <row r="29" spans="1:36">
      <c r="A29" s="311" t="s">
        <v>1534</v>
      </c>
    </row>
    <row r="30" spans="1:36">
      <c r="A30" s="323" t="s">
        <v>1535</v>
      </c>
      <c r="B30" s="323" t="s">
        <v>1536</v>
      </c>
      <c r="C30" s="323" t="s">
        <v>629</v>
      </c>
      <c r="D30" s="323" t="s">
        <v>1537</v>
      </c>
      <c r="E30" s="323" t="s">
        <v>1538</v>
      </c>
      <c r="F30" s="323" t="s">
        <v>1536</v>
      </c>
      <c r="G30" s="323" t="s">
        <v>629</v>
      </c>
      <c r="H30" s="323"/>
      <c r="I30" s="323" t="s">
        <v>1539</v>
      </c>
      <c r="J30" s="323"/>
      <c r="K30" s="323" t="s">
        <v>1540</v>
      </c>
      <c r="L30" s="323" t="s">
        <v>1541</v>
      </c>
      <c r="M30" s="323" t="s">
        <v>1538</v>
      </c>
      <c r="N30" s="323" t="s">
        <v>1538</v>
      </c>
      <c r="O30" s="323" t="s">
        <v>1542</v>
      </c>
      <c r="P30" s="323"/>
      <c r="Q30" s="323" t="s">
        <v>1543</v>
      </c>
      <c r="R30" s="323" t="s">
        <v>435</v>
      </c>
      <c r="S30" s="323" t="s">
        <v>1555</v>
      </c>
      <c r="T30" s="323" t="s">
        <v>435</v>
      </c>
      <c r="U30" s="323" t="s">
        <v>1556</v>
      </c>
      <c r="V30" s="323" t="s">
        <v>435</v>
      </c>
      <c r="W30" s="323"/>
      <c r="X30" s="323"/>
      <c r="Y30" s="323"/>
      <c r="Z30" s="323"/>
      <c r="AA30" s="323"/>
      <c r="AB30" s="323"/>
      <c r="AC30" s="323"/>
      <c r="AD30" s="323"/>
      <c r="AE30" s="323"/>
      <c r="AF30" s="323"/>
      <c r="AG30" s="323"/>
      <c r="AH30" s="323"/>
      <c r="AI30" s="323"/>
      <c r="AJ30" s="323"/>
    </row>
    <row r="31" spans="1:36">
      <c r="A31" s="323"/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  <c r="N31" s="323"/>
      <c r="O31" s="323"/>
      <c r="P31" s="323"/>
      <c r="Q31" s="323"/>
      <c r="R31" s="323"/>
      <c r="S31" s="323"/>
      <c r="T31" s="323"/>
      <c r="U31" s="323"/>
      <c r="V31" s="323"/>
      <c r="W31" s="323"/>
      <c r="X31" s="323"/>
      <c r="Y31" s="323"/>
      <c r="Z31" s="323"/>
      <c r="AA31" s="323"/>
      <c r="AB31" s="323"/>
      <c r="AC31" s="323"/>
      <c r="AD31" s="323"/>
      <c r="AE31" s="323"/>
      <c r="AF31" s="323"/>
      <c r="AG31" s="323"/>
      <c r="AH31" s="323"/>
      <c r="AI31" s="323"/>
      <c r="AJ31" s="323"/>
    </row>
    <row r="33" spans="1:36">
      <c r="A33" s="311" t="s">
        <v>1544</v>
      </c>
    </row>
    <row r="34" spans="1:36">
      <c r="A34" s="316" t="s">
        <v>1545</v>
      </c>
      <c r="B34" s="316" t="s">
        <v>1546</v>
      </c>
      <c r="C34" s="316" t="s">
        <v>1547</v>
      </c>
      <c r="D34" s="316" t="s">
        <v>1670</v>
      </c>
      <c r="E34" s="316" t="s">
        <v>629</v>
      </c>
      <c r="F34" s="316" t="s">
        <v>1545</v>
      </c>
      <c r="G34" s="316" t="s">
        <v>1547</v>
      </c>
      <c r="H34" s="316" t="s">
        <v>1541</v>
      </c>
      <c r="I34" s="316"/>
      <c r="J34" s="316" t="s">
        <v>1511</v>
      </c>
      <c r="K34" s="316" t="s">
        <v>1512</v>
      </c>
      <c r="L34" s="316"/>
      <c r="M34" s="316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  <c r="Y34" s="316"/>
      <c r="Z34" s="316"/>
      <c r="AA34" s="316"/>
      <c r="AB34" s="316"/>
      <c r="AC34" s="316"/>
      <c r="AD34" s="316"/>
      <c r="AE34" s="316"/>
      <c r="AF34" s="316"/>
      <c r="AG34" s="316"/>
      <c r="AH34" s="316"/>
      <c r="AI34" s="316"/>
      <c r="AJ34" s="316"/>
    </row>
    <row r="35" spans="1:36">
      <c r="A35" s="316"/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</row>
    <row r="37" spans="1:36">
      <c r="A37" s="306" t="s">
        <v>514</v>
      </c>
      <c r="G37" s="306" t="s">
        <v>515</v>
      </c>
    </row>
    <row r="38" spans="1:36">
      <c r="A38" s="316" t="s">
        <v>1516</v>
      </c>
      <c r="B38" s="316" t="s">
        <v>1512</v>
      </c>
      <c r="C38" s="316" t="s">
        <v>1516</v>
      </c>
      <c r="D38" s="316" t="s">
        <v>1510</v>
      </c>
      <c r="E38" s="316" t="s">
        <v>1514</v>
      </c>
      <c r="F38" s="324"/>
      <c r="G38" s="316" t="s">
        <v>1538</v>
      </c>
      <c r="H38" s="316" t="s">
        <v>1546</v>
      </c>
      <c r="I38" s="316" t="s">
        <v>1548</v>
      </c>
      <c r="J38" s="316" t="s">
        <v>629</v>
      </c>
      <c r="K38" s="316" t="s">
        <v>1541</v>
      </c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  <c r="W38" s="316"/>
      <c r="X38" s="316"/>
      <c r="Y38" s="316"/>
      <c r="Z38" s="316"/>
      <c r="AA38" s="316"/>
      <c r="AB38" s="316"/>
      <c r="AC38" s="316"/>
      <c r="AD38" s="316"/>
      <c r="AE38" s="316"/>
      <c r="AF38" s="316"/>
      <c r="AG38" s="316"/>
      <c r="AH38" s="316"/>
      <c r="AI38" s="316"/>
      <c r="AJ38" s="316"/>
    </row>
    <row r="39" spans="1:36">
      <c r="A39" s="319"/>
      <c r="B39" s="319"/>
      <c r="C39" s="319"/>
      <c r="D39" s="319"/>
      <c r="E39" s="319"/>
      <c r="F39" s="324"/>
      <c r="G39" s="319"/>
      <c r="H39" s="319"/>
      <c r="I39" s="319"/>
      <c r="J39" s="319"/>
      <c r="K39" s="319"/>
      <c r="L39" s="319"/>
      <c r="M39" s="319"/>
      <c r="N39" s="319"/>
      <c r="O39" s="319"/>
      <c r="P39" s="319"/>
      <c r="Q39" s="319"/>
      <c r="R39" s="319"/>
      <c r="S39" s="319"/>
      <c r="T39" s="319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19"/>
      <c r="AJ39" s="319"/>
    </row>
    <row r="40" spans="1:36">
      <c r="A40" s="325" t="s">
        <v>1549</v>
      </c>
      <c r="B40" s="325"/>
      <c r="C40" s="325"/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5"/>
      <c r="S40" s="325"/>
      <c r="T40" s="325"/>
      <c r="U40" s="325"/>
      <c r="V40" s="325"/>
      <c r="W40" s="325"/>
      <c r="X40" s="325"/>
      <c r="Y40" s="325"/>
      <c r="Z40" s="325"/>
      <c r="AA40" s="325"/>
      <c r="AB40" s="325"/>
      <c r="AC40" s="325"/>
      <c r="AD40" s="325"/>
      <c r="AE40" s="325"/>
      <c r="AF40" s="319"/>
      <c r="AG40" s="319"/>
      <c r="AH40" s="319"/>
      <c r="AI40" s="319"/>
      <c r="AJ40" s="319"/>
    </row>
    <row r="41" spans="1:36">
      <c r="A41" s="391" t="s">
        <v>1664</v>
      </c>
      <c r="B41" s="391" t="s">
        <v>455</v>
      </c>
      <c r="C41" s="391" t="s">
        <v>456</v>
      </c>
      <c r="D41" s="391" t="s">
        <v>894</v>
      </c>
      <c r="E41" s="391" t="s">
        <v>1556</v>
      </c>
      <c r="F41" s="391" t="s">
        <v>890</v>
      </c>
      <c r="G41" s="391" t="s">
        <v>1553</v>
      </c>
      <c r="H41" s="391" t="s">
        <v>1673</v>
      </c>
      <c r="I41" s="391" t="s">
        <v>619</v>
      </c>
      <c r="J41" s="391" t="s">
        <v>1555</v>
      </c>
      <c r="K41" s="391" t="s">
        <v>891</v>
      </c>
      <c r="L41" s="391" t="s">
        <v>893</v>
      </c>
      <c r="M41" s="391" t="s">
        <v>895</v>
      </c>
      <c r="N41" s="391" t="s">
        <v>1543</v>
      </c>
      <c r="O41" s="391" t="s">
        <v>1665</v>
      </c>
      <c r="P41" s="391" t="s">
        <v>891</v>
      </c>
      <c r="Q41" s="391" t="s">
        <v>1555</v>
      </c>
      <c r="R41" s="391" t="s">
        <v>619</v>
      </c>
      <c r="S41" s="391" t="s">
        <v>1664</v>
      </c>
      <c r="T41" s="391" t="s">
        <v>1545</v>
      </c>
      <c r="U41" s="391"/>
      <c r="V41" s="391" t="s">
        <v>1538</v>
      </c>
      <c r="W41" s="391" t="s">
        <v>895</v>
      </c>
      <c r="X41" s="391" t="s">
        <v>1665</v>
      </c>
      <c r="Y41" s="391" t="s">
        <v>1555</v>
      </c>
      <c r="Z41" s="391" t="s">
        <v>454</v>
      </c>
      <c r="AA41" s="391" t="s">
        <v>1674</v>
      </c>
      <c r="AB41" s="386" t="s">
        <v>1666</v>
      </c>
      <c r="AC41" s="386"/>
      <c r="AD41" s="386"/>
      <c r="AE41" s="386"/>
      <c r="AF41" s="386"/>
      <c r="AG41" s="386"/>
      <c r="AH41" s="386"/>
      <c r="AI41" s="386"/>
      <c r="AJ41" s="386"/>
    </row>
    <row r="42" spans="1:36">
      <c r="A42" s="391" t="s">
        <v>1556</v>
      </c>
      <c r="B42" s="391" t="s">
        <v>890</v>
      </c>
      <c r="C42" s="391" t="s">
        <v>890</v>
      </c>
      <c r="D42" s="391" t="s">
        <v>895</v>
      </c>
      <c r="E42" s="391" t="s">
        <v>891</v>
      </c>
      <c r="F42" s="391" t="s">
        <v>1666</v>
      </c>
      <c r="G42" s="391"/>
      <c r="H42" s="391" t="s">
        <v>1545</v>
      </c>
      <c r="I42" s="391" t="s">
        <v>1555</v>
      </c>
      <c r="J42" s="391" t="s">
        <v>1556</v>
      </c>
      <c r="K42" s="391"/>
      <c r="L42" s="391" t="s">
        <v>1675</v>
      </c>
      <c r="M42" s="391" t="s">
        <v>1666</v>
      </c>
      <c r="N42" s="391" t="s">
        <v>1556</v>
      </c>
      <c r="O42" s="391" t="s">
        <v>1667</v>
      </c>
      <c r="P42" s="391" t="s">
        <v>493</v>
      </c>
      <c r="Q42" s="391" t="s">
        <v>454</v>
      </c>
      <c r="R42" s="391"/>
      <c r="S42" s="391" t="s">
        <v>1668</v>
      </c>
      <c r="T42" s="391" t="s">
        <v>1669</v>
      </c>
      <c r="U42" s="391" t="s">
        <v>1543</v>
      </c>
      <c r="V42" s="391" t="s">
        <v>1666</v>
      </c>
      <c r="W42" s="391" t="s">
        <v>1556</v>
      </c>
      <c r="X42" s="391"/>
      <c r="Y42" s="391" t="s">
        <v>1511</v>
      </c>
      <c r="Z42" s="391" t="s">
        <v>1510</v>
      </c>
      <c r="AA42" s="391" t="s">
        <v>1512</v>
      </c>
      <c r="AB42" s="391" t="s">
        <v>1513</v>
      </c>
      <c r="AC42" s="391" t="s">
        <v>1512</v>
      </c>
      <c r="AD42" s="391" t="s">
        <v>434</v>
      </c>
      <c r="AE42" s="391" t="s">
        <v>1538</v>
      </c>
      <c r="AF42" s="391"/>
      <c r="AG42" s="386"/>
      <c r="AH42" s="386"/>
      <c r="AI42" s="386"/>
      <c r="AJ42" s="386"/>
    </row>
    <row r="44" spans="1:36">
      <c r="A44" s="306" t="s">
        <v>1550</v>
      </c>
      <c r="Q44" s="306" t="s">
        <v>1551</v>
      </c>
    </row>
    <row r="45" spans="1:36">
      <c r="A45" s="316" t="s">
        <v>1510</v>
      </c>
      <c r="B45" s="316" t="s">
        <v>1523</v>
      </c>
      <c r="C45" s="316" t="s">
        <v>1513</v>
      </c>
      <c r="D45" s="326"/>
      <c r="E45" s="316" t="s">
        <v>1515</v>
      </c>
      <c r="F45" s="316" t="s">
        <v>1516</v>
      </c>
      <c r="G45" s="316" t="s">
        <v>1509</v>
      </c>
      <c r="H45" s="316" t="s">
        <v>1510</v>
      </c>
      <c r="I45" s="316" t="s">
        <v>1516</v>
      </c>
      <c r="J45" s="316" t="s">
        <v>1510</v>
      </c>
      <c r="K45" s="316" t="s">
        <v>1513</v>
      </c>
      <c r="L45" s="316"/>
      <c r="M45" s="316"/>
      <c r="N45" s="316"/>
      <c r="O45" s="319"/>
      <c r="Q45" s="316" t="s">
        <v>1510</v>
      </c>
      <c r="R45" s="316" t="s">
        <v>1523</v>
      </c>
      <c r="S45" s="316" t="s">
        <v>1513</v>
      </c>
      <c r="T45" s="326"/>
      <c r="U45" s="316" t="s">
        <v>1515</v>
      </c>
      <c r="V45" s="316" t="s">
        <v>1516</v>
      </c>
      <c r="W45" s="316" t="s">
        <v>1509</v>
      </c>
      <c r="X45" s="316" t="s">
        <v>1510</v>
      </c>
      <c r="Y45" s="316" t="s">
        <v>1516</v>
      </c>
      <c r="Z45" s="316" t="s">
        <v>1523</v>
      </c>
      <c r="AA45" s="316" t="s">
        <v>1511</v>
      </c>
      <c r="AB45" s="316"/>
      <c r="AC45" s="316"/>
      <c r="AD45" s="316"/>
      <c r="AE45" s="319"/>
      <c r="AF45" s="324"/>
      <c r="AG45" s="324"/>
      <c r="AH45" s="324"/>
      <c r="AI45" s="324"/>
      <c r="AJ45" s="324"/>
    </row>
    <row r="46" spans="1:36">
      <c r="A46" s="319"/>
      <c r="B46" s="319"/>
      <c r="C46" s="319"/>
      <c r="D46" s="319"/>
      <c r="E46" s="319"/>
      <c r="F46" s="319"/>
      <c r="G46" s="319"/>
      <c r="H46" s="324"/>
      <c r="I46" s="319"/>
      <c r="J46" s="319"/>
      <c r="K46" s="319"/>
      <c r="L46" s="319"/>
      <c r="M46" s="319"/>
      <c r="N46" s="319"/>
      <c r="O46" s="319"/>
      <c r="P46" s="319"/>
      <c r="Q46" s="319"/>
      <c r="R46" s="319"/>
      <c r="S46" s="324"/>
      <c r="T46" s="319"/>
      <c r="U46" s="319"/>
      <c r="V46" s="319"/>
      <c r="W46" s="319"/>
      <c r="X46" s="319"/>
      <c r="Y46" s="319"/>
      <c r="Z46" s="319"/>
      <c r="AA46" s="319"/>
      <c r="AB46" s="319"/>
      <c r="AC46" s="319"/>
      <c r="AD46" s="319"/>
      <c r="AE46" s="319"/>
      <c r="AF46" s="324"/>
      <c r="AG46" s="324"/>
      <c r="AH46" s="324"/>
      <c r="AI46" s="324"/>
      <c r="AJ46" s="324"/>
    </row>
    <row r="47" spans="1:36">
      <c r="A47" s="306" t="s">
        <v>1552</v>
      </c>
      <c r="AE47" s="324"/>
      <c r="AF47" s="324"/>
      <c r="AG47" s="324"/>
      <c r="AH47" s="324"/>
      <c r="AI47" s="324"/>
      <c r="AJ47" s="324"/>
    </row>
    <row r="48" spans="1:36">
      <c r="A48" s="316" t="s">
        <v>919</v>
      </c>
      <c r="B48" s="316" t="s">
        <v>454</v>
      </c>
      <c r="C48" s="316" t="s">
        <v>1553</v>
      </c>
      <c r="D48" s="316" t="s">
        <v>454</v>
      </c>
      <c r="E48" s="316" t="s">
        <v>435</v>
      </c>
      <c r="F48" s="316" t="s">
        <v>1554</v>
      </c>
      <c r="G48" s="316" t="s">
        <v>454</v>
      </c>
      <c r="H48" s="316" t="s">
        <v>1555</v>
      </c>
      <c r="I48" s="316" t="s">
        <v>893</v>
      </c>
      <c r="J48" s="316" t="s">
        <v>1556</v>
      </c>
      <c r="K48" s="316" t="s">
        <v>1554</v>
      </c>
      <c r="L48" s="316" t="s">
        <v>454</v>
      </c>
      <c r="M48" s="316" t="s">
        <v>1557</v>
      </c>
      <c r="N48" s="316" t="s">
        <v>1555</v>
      </c>
      <c r="O48" s="316" t="s">
        <v>895</v>
      </c>
      <c r="P48" s="316" t="s">
        <v>455</v>
      </c>
      <c r="Q48" s="316" t="s">
        <v>891</v>
      </c>
      <c r="R48" s="316" t="s">
        <v>435</v>
      </c>
      <c r="S48" s="316" t="s">
        <v>1543</v>
      </c>
      <c r="T48" s="316" t="s">
        <v>493</v>
      </c>
      <c r="U48" s="316"/>
      <c r="V48" s="316"/>
      <c r="W48" s="316"/>
      <c r="X48" s="316"/>
      <c r="Y48" s="316"/>
      <c r="Z48" s="316"/>
      <c r="AA48" s="316"/>
      <c r="AB48" s="316"/>
      <c r="AC48" s="316"/>
      <c r="AD48" s="316"/>
      <c r="AE48" s="324"/>
      <c r="AF48" s="324"/>
      <c r="AG48" s="324"/>
      <c r="AH48" s="324"/>
      <c r="AI48" s="324"/>
      <c r="AJ48" s="324"/>
    </row>
    <row r="49" spans="1:36">
      <c r="Q49" s="308"/>
      <c r="R49" s="308"/>
      <c r="S49" s="308"/>
      <c r="T49" s="308"/>
      <c r="U49" s="308"/>
      <c r="V49" s="308"/>
      <c r="W49" s="308"/>
      <c r="X49" s="308"/>
      <c r="Y49" s="308"/>
      <c r="Z49" s="308"/>
      <c r="AA49" s="308"/>
      <c r="AB49" s="308"/>
      <c r="AC49" s="308"/>
      <c r="AD49" s="308"/>
      <c r="AE49" s="308"/>
      <c r="AF49" s="308"/>
      <c r="AG49" s="308"/>
      <c r="AH49" s="308"/>
      <c r="AI49" s="308"/>
      <c r="AJ49" s="308"/>
    </row>
    <row r="50" spans="1:36">
      <c r="A50" s="430" t="s">
        <v>1558</v>
      </c>
      <c r="B50" s="431"/>
      <c r="C50" s="431"/>
      <c r="D50" s="431"/>
      <c r="E50" s="431"/>
      <c r="F50" s="431"/>
      <c r="G50" s="431"/>
      <c r="H50" s="432"/>
      <c r="I50" s="433" t="s">
        <v>1559</v>
      </c>
      <c r="J50" s="433"/>
      <c r="K50" s="433"/>
      <c r="L50" s="433"/>
      <c r="M50" s="433"/>
      <c r="N50" s="433"/>
      <c r="O50" s="433"/>
      <c r="P50" s="433"/>
      <c r="Q50" s="434"/>
      <c r="R50" s="435" t="s">
        <v>1560</v>
      </c>
      <c r="S50" s="435"/>
      <c r="T50" s="435"/>
      <c r="U50" s="435"/>
      <c r="V50" s="435"/>
      <c r="W50" s="435"/>
      <c r="X50" s="435"/>
      <c r="Y50" s="435"/>
      <c r="Z50" s="435"/>
      <c r="AA50" s="435"/>
      <c r="AB50" s="435"/>
      <c r="AC50" s="435"/>
      <c r="AD50" s="435"/>
      <c r="AE50" s="435"/>
      <c r="AF50" s="435"/>
      <c r="AG50" s="435"/>
      <c r="AH50" s="435"/>
      <c r="AI50" s="435"/>
      <c r="AJ50" s="435"/>
    </row>
    <row r="51" spans="1:36">
      <c r="A51" s="436" t="s">
        <v>1662</v>
      </c>
      <c r="B51" s="436"/>
      <c r="C51" s="436"/>
      <c r="D51" s="436"/>
      <c r="E51" s="436"/>
      <c r="F51" s="436"/>
      <c r="G51" s="436"/>
      <c r="H51" s="436"/>
      <c r="I51" s="436"/>
      <c r="J51" s="436"/>
      <c r="K51" s="436"/>
      <c r="L51" s="436"/>
      <c r="M51" s="436"/>
      <c r="N51" s="436"/>
      <c r="O51" s="436"/>
      <c r="P51" s="436"/>
      <c r="Q51" s="436"/>
      <c r="R51" s="435"/>
      <c r="S51" s="435"/>
      <c r="T51" s="435"/>
      <c r="U51" s="435"/>
      <c r="V51" s="435"/>
      <c r="W51" s="435"/>
      <c r="X51" s="435"/>
      <c r="Y51" s="435"/>
      <c r="Z51" s="435"/>
      <c r="AA51" s="435"/>
      <c r="AB51" s="435"/>
      <c r="AC51" s="435"/>
      <c r="AD51" s="435"/>
      <c r="AE51" s="435"/>
      <c r="AF51" s="435"/>
      <c r="AG51" s="435"/>
      <c r="AH51" s="435"/>
      <c r="AI51" s="435"/>
      <c r="AJ51" s="435"/>
    </row>
    <row r="52" spans="1:36">
      <c r="A52" s="437"/>
      <c r="B52" s="437"/>
      <c r="C52" s="437"/>
      <c r="D52" s="437"/>
      <c r="E52" s="437"/>
      <c r="F52" s="437"/>
      <c r="G52" s="437"/>
      <c r="H52" s="437"/>
      <c r="I52" s="437"/>
      <c r="J52" s="437"/>
      <c r="K52" s="437"/>
      <c r="L52" s="437"/>
      <c r="M52" s="437"/>
      <c r="N52" s="437"/>
      <c r="O52" s="437"/>
      <c r="P52" s="437"/>
      <c r="Q52" s="437"/>
      <c r="R52" s="435"/>
      <c r="S52" s="435"/>
      <c r="T52" s="435"/>
      <c r="U52" s="435"/>
      <c r="V52" s="435"/>
      <c r="W52" s="435"/>
      <c r="X52" s="435"/>
      <c r="Y52" s="435"/>
      <c r="Z52" s="435"/>
      <c r="AA52" s="435"/>
      <c r="AB52" s="435"/>
      <c r="AC52" s="435"/>
      <c r="AD52" s="435"/>
      <c r="AE52" s="435"/>
      <c r="AF52" s="435"/>
      <c r="AG52" s="435"/>
      <c r="AH52" s="435"/>
      <c r="AI52" s="435"/>
      <c r="AJ52" s="435"/>
    </row>
    <row r="53" spans="1:36">
      <c r="A53" s="437"/>
      <c r="B53" s="437"/>
      <c r="C53" s="437"/>
      <c r="D53" s="437"/>
      <c r="E53" s="437"/>
      <c r="F53" s="437"/>
      <c r="G53" s="437"/>
      <c r="H53" s="437"/>
      <c r="I53" s="437"/>
      <c r="J53" s="437"/>
      <c r="K53" s="437"/>
      <c r="L53" s="437"/>
      <c r="M53" s="437"/>
      <c r="N53" s="437"/>
      <c r="O53" s="437"/>
      <c r="P53" s="437"/>
      <c r="Q53" s="437"/>
      <c r="R53" s="435"/>
      <c r="S53" s="435"/>
      <c r="T53" s="435"/>
      <c r="U53" s="435"/>
      <c r="V53" s="435"/>
      <c r="W53" s="435"/>
      <c r="X53" s="435"/>
      <c r="Y53" s="435"/>
      <c r="Z53" s="435"/>
      <c r="AA53" s="435"/>
      <c r="AB53" s="435"/>
      <c r="AC53" s="435"/>
      <c r="AD53" s="435"/>
      <c r="AE53" s="435"/>
      <c r="AF53" s="435"/>
      <c r="AG53" s="435"/>
      <c r="AH53" s="435"/>
      <c r="AI53" s="435"/>
      <c r="AJ53" s="435"/>
    </row>
    <row r="54" spans="1:36">
      <c r="A54" s="437"/>
      <c r="B54" s="437"/>
      <c r="C54" s="437"/>
      <c r="D54" s="437"/>
      <c r="E54" s="437"/>
      <c r="F54" s="437"/>
      <c r="G54" s="437"/>
      <c r="H54" s="437"/>
      <c r="I54" s="437"/>
      <c r="J54" s="437"/>
      <c r="K54" s="437"/>
      <c r="L54" s="437"/>
      <c r="M54" s="437"/>
      <c r="N54" s="437"/>
      <c r="O54" s="437"/>
      <c r="P54" s="437"/>
      <c r="Q54" s="437"/>
      <c r="R54" s="435"/>
      <c r="S54" s="435"/>
      <c r="T54" s="435"/>
      <c r="U54" s="435"/>
      <c r="V54" s="435"/>
      <c r="W54" s="435"/>
      <c r="X54" s="435"/>
      <c r="Y54" s="435"/>
      <c r="Z54" s="435"/>
      <c r="AA54" s="435"/>
      <c r="AB54" s="435"/>
      <c r="AC54" s="435"/>
      <c r="AD54" s="435"/>
      <c r="AE54" s="435"/>
      <c r="AF54" s="435"/>
      <c r="AG54" s="435"/>
      <c r="AH54" s="435"/>
      <c r="AI54" s="435"/>
      <c r="AJ54" s="435"/>
    </row>
    <row r="55" spans="1:36">
      <c r="A55" s="437"/>
      <c r="B55" s="437"/>
      <c r="C55" s="437"/>
      <c r="D55" s="437"/>
      <c r="E55" s="437"/>
      <c r="F55" s="437"/>
      <c r="G55" s="437"/>
      <c r="H55" s="437"/>
      <c r="I55" s="437"/>
      <c r="J55" s="437"/>
      <c r="K55" s="437"/>
      <c r="L55" s="437"/>
      <c r="M55" s="437"/>
      <c r="N55" s="437"/>
      <c r="O55" s="437"/>
      <c r="P55" s="437"/>
      <c r="Q55" s="437"/>
      <c r="R55" s="435"/>
      <c r="S55" s="435"/>
      <c r="T55" s="435"/>
      <c r="U55" s="435"/>
      <c r="V55" s="435"/>
      <c r="W55" s="435"/>
      <c r="X55" s="435"/>
      <c r="Y55" s="435"/>
      <c r="Z55" s="435"/>
      <c r="AA55" s="435"/>
      <c r="AB55" s="435"/>
      <c r="AC55" s="435"/>
      <c r="AD55" s="435"/>
      <c r="AE55" s="435"/>
      <c r="AF55" s="435"/>
      <c r="AG55" s="435"/>
      <c r="AH55" s="435"/>
      <c r="AI55" s="435"/>
      <c r="AJ55" s="435"/>
    </row>
    <row r="56" spans="1:36">
      <c r="A56" s="327"/>
      <c r="B56" s="327"/>
      <c r="C56" s="327"/>
      <c r="D56" s="327"/>
      <c r="E56" s="327"/>
      <c r="F56" s="327"/>
      <c r="G56" s="327"/>
      <c r="H56" s="327"/>
      <c r="I56" s="328"/>
      <c r="J56" s="328"/>
      <c r="K56" s="328"/>
      <c r="L56" s="328"/>
      <c r="M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  <c r="AH56" s="328"/>
      <c r="AI56" s="328"/>
      <c r="AJ56" s="328"/>
    </row>
    <row r="57" spans="1:36">
      <c r="A57" s="327"/>
      <c r="B57" s="327"/>
      <c r="C57" s="327"/>
      <c r="D57" s="327"/>
      <c r="E57" s="327"/>
      <c r="F57" s="327"/>
      <c r="G57" s="327"/>
      <c r="H57" s="327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  <c r="AE57" s="328"/>
      <c r="AF57" s="328"/>
      <c r="AG57" s="328"/>
      <c r="AH57" s="328"/>
      <c r="AI57" s="328"/>
      <c r="AJ57" s="328"/>
    </row>
    <row r="58" spans="1:36">
      <c r="AC58" s="308"/>
      <c r="AD58" s="308"/>
      <c r="AE58" s="308"/>
      <c r="AF58" s="308"/>
      <c r="AG58" s="308"/>
      <c r="AH58" s="308"/>
      <c r="AI58" s="308"/>
      <c r="AJ58" s="308"/>
    </row>
    <row r="59" spans="1:36">
      <c r="AC59" s="308"/>
      <c r="AD59" s="308"/>
      <c r="AE59" s="308"/>
      <c r="AF59" s="308"/>
      <c r="AG59" s="308"/>
      <c r="AH59" s="308"/>
      <c r="AI59" s="308"/>
      <c r="AJ59" s="308"/>
    </row>
  </sheetData>
  <protectedRanges>
    <protectedRange sqref="T8:Y8 O8:Q8" name="Range1_2"/>
  </protectedRanges>
  <mergeCells count="15">
    <mergeCell ref="AA14:AI14"/>
    <mergeCell ref="AA19:AI19"/>
    <mergeCell ref="AA20:AI20"/>
    <mergeCell ref="AA21:AI21"/>
    <mergeCell ref="A50:H50"/>
    <mergeCell ref="I50:Q50"/>
    <mergeCell ref="R50:AJ55"/>
    <mergeCell ref="A51:H55"/>
    <mergeCell ref="I51:Q55"/>
    <mergeCell ref="B2:E2"/>
    <mergeCell ref="G7:AB7"/>
    <mergeCell ref="L8:M8"/>
    <mergeCell ref="O8:P8"/>
    <mergeCell ref="R8:S8"/>
    <mergeCell ref="U8:W8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46"/>
  <sheetViews>
    <sheetView view="pageBreakPreview" topLeftCell="A10" workbookViewId="0"/>
  </sheetViews>
  <sheetFormatPr defaultColWidth="2.5703125" defaultRowHeight="18" customHeight="1"/>
  <cols>
    <col min="1" max="37" width="2.5703125" style="45" customWidth="1"/>
    <col min="38" max="16384" width="2.5703125" style="6"/>
  </cols>
  <sheetData>
    <row r="1" spans="1:37" ht="15.75" customHeight="1">
      <c r="A1" s="151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3"/>
      <c r="W1" s="153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4"/>
      <c r="AI1" s="152"/>
      <c r="AJ1" s="152"/>
    </row>
    <row r="2" spans="1:37" s="5" customFormat="1" ht="21.2" customHeight="1">
      <c r="A2" s="152" t="s">
        <v>340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3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44"/>
    </row>
    <row r="3" spans="1:37" s="5" customFormat="1" ht="17.25" customHeight="1">
      <c r="A3" s="418" t="s">
        <v>451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408"/>
      <c r="AD3" s="409"/>
      <c r="AE3" s="409"/>
      <c r="AF3" s="409"/>
      <c r="AG3" s="409"/>
      <c r="AH3" s="409"/>
      <c r="AI3" s="152"/>
      <c r="AJ3" s="152"/>
      <c r="AK3" s="44"/>
    </row>
    <row r="4" spans="1:37" s="5" customFormat="1" ht="17.25" customHeight="1">
      <c r="A4" s="155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7"/>
      <c r="AD4" s="158"/>
      <c r="AE4" s="158"/>
      <c r="AF4" s="158"/>
      <c r="AG4" s="158"/>
      <c r="AH4" s="158"/>
      <c r="AI4" s="152"/>
      <c r="AJ4" s="152"/>
      <c r="AK4" s="44"/>
    </row>
    <row r="5" spans="1:37" s="5" customFormat="1" ht="17.25" customHeight="1">
      <c r="A5" s="155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7"/>
      <c r="AD5" s="158"/>
      <c r="AE5" s="158"/>
      <c r="AF5" s="158"/>
      <c r="AG5" s="158"/>
      <c r="AH5" s="158"/>
      <c r="AI5" s="152"/>
      <c r="AJ5" s="152"/>
      <c r="AK5" s="44"/>
    </row>
    <row r="6" spans="1:37" s="5" customFormat="1" ht="25.5" customHeight="1">
      <c r="A6" s="410" t="s">
        <v>542</v>
      </c>
      <c r="B6" s="411">
        <f>ÚZ!B6</f>
        <v>0</v>
      </c>
      <c r="C6" s="411">
        <f>ÚZ!C6</f>
        <v>0</v>
      </c>
      <c r="D6" s="411">
        <f>ÚZ!D6</f>
        <v>0</v>
      </c>
      <c r="E6" s="411">
        <f>ÚZ!E6</f>
        <v>0</v>
      </c>
      <c r="F6" s="411">
        <f>ÚZ!F6</f>
        <v>0</v>
      </c>
      <c r="G6" s="411">
        <f>ÚZ!G6</f>
        <v>0</v>
      </c>
      <c r="H6" s="411">
        <f>ÚZ!H6</f>
        <v>0</v>
      </c>
      <c r="I6" s="411">
        <f>ÚZ!I6</f>
        <v>0</v>
      </c>
      <c r="J6" s="411">
        <f>ÚZ!J6</f>
        <v>0</v>
      </c>
      <c r="K6" s="411">
        <f>ÚZ!K6</f>
        <v>0</v>
      </c>
      <c r="L6" s="411">
        <f>ÚZ!L6</f>
        <v>0</v>
      </c>
      <c r="M6" s="411">
        <f>ÚZ!M6</f>
        <v>0</v>
      </c>
      <c r="N6" s="411">
        <f>ÚZ!N6</f>
        <v>0</v>
      </c>
      <c r="O6" s="411">
        <f>ÚZ!O6</f>
        <v>0</v>
      </c>
      <c r="P6" s="411">
        <f>ÚZ!P6</f>
        <v>0</v>
      </c>
      <c r="Q6" s="411">
        <f>ÚZ!Q6</f>
        <v>0</v>
      </c>
      <c r="R6" s="411">
        <f>ÚZ!R6</f>
        <v>0</v>
      </c>
      <c r="S6" s="411">
        <f>ÚZ!S6</f>
        <v>0</v>
      </c>
      <c r="T6" s="411">
        <f>ÚZ!T6</f>
        <v>0</v>
      </c>
      <c r="U6" s="411">
        <f>ÚZ!U6</f>
        <v>0</v>
      </c>
      <c r="V6" s="411">
        <f>ÚZ!V6</f>
        <v>0</v>
      </c>
      <c r="W6" s="411">
        <f>ÚZ!W6</f>
        <v>0</v>
      </c>
      <c r="X6" s="411">
        <f>ÚZ!X6</f>
        <v>0</v>
      </c>
      <c r="Y6" s="411">
        <f>ÚZ!Y6</f>
        <v>0</v>
      </c>
      <c r="Z6" s="411">
        <f>ÚZ!Z6</f>
        <v>0</v>
      </c>
      <c r="AA6" s="411">
        <f>ÚZ!AA6</f>
        <v>0</v>
      </c>
      <c r="AB6" s="411">
        <f>ÚZ!AB6</f>
        <v>0</v>
      </c>
      <c r="AC6" s="411">
        <f>ÚZ!AC6</f>
        <v>0</v>
      </c>
      <c r="AD6" s="411">
        <f>ÚZ!AD6</f>
        <v>0</v>
      </c>
      <c r="AE6" s="411">
        <f>ÚZ!AE6</f>
        <v>0</v>
      </c>
      <c r="AF6" s="411">
        <f>ÚZ!AF6</f>
        <v>0</v>
      </c>
      <c r="AG6" s="411">
        <f>ÚZ!AG6</f>
        <v>0</v>
      </c>
      <c r="AH6" s="411">
        <f>ÚZ!AH6</f>
        <v>0</v>
      </c>
      <c r="AI6" s="152"/>
      <c r="AJ6" s="152"/>
      <c r="AK6" s="44"/>
    </row>
    <row r="7" spans="1:37" s="5" customFormat="1" ht="12" customHeight="1">
      <c r="A7" s="159"/>
      <c r="B7" s="159"/>
      <c r="C7" s="159"/>
      <c r="D7" s="159"/>
      <c r="E7" s="159"/>
      <c r="F7" s="159"/>
      <c r="G7" s="159"/>
      <c r="H7" s="159"/>
      <c r="I7" s="159"/>
      <c r="J7" s="160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2"/>
      <c r="AC7" s="159"/>
      <c r="AD7" s="159"/>
      <c r="AE7" s="159"/>
      <c r="AF7" s="159"/>
      <c r="AG7" s="159"/>
      <c r="AH7" s="159"/>
      <c r="AI7" s="152"/>
      <c r="AJ7" s="152"/>
      <c r="AK7" s="44"/>
    </row>
    <row r="8" spans="1:37" s="5" customFormat="1" ht="17.25" customHeight="1">
      <c r="A8" s="152"/>
      <c r="B8" s="152"/>
      <c r="C8" s="152"/>
      <c r="D8" s="152"/>
      <c r="E8" s="152"/>
      <c r="F8" s="152"/>
      <c r="G8" s="152"/>
      <c r="H8" s="152"/>
      <c r="I8" s="152"/>
      <c r="J8" s="163"/>
      <c r="K8" s="164" t="s">
        <v>493</v>
      </c>
      <c r="L8" s="164"/>
      <c r="M8" s="165">
        <f>ÚZ!M8</f>
        <v>3</v>
      </c>
      <c r="N8" s="165">
        <f>ÚZ!N8</f>
        <v>1</v>
      </c>
      <c r="O8" s="166" t="s">
        <v>435</v>
      </c>
      <c r="P8" s="165">
        <f>ÚZ!P8</f>
        <v>1</v>
      </c>
      <c r="Q8" s="165">
        <f>ÚZ!Q8</f>
        <v>2</v>
      </c>
      <c r="R8" s="166" t="s">
        <v>435</v>
      </c>
      <c r="S8" s="165">
        <v>2</v>
      </c>
      <c r="T8" s="165">
        <v>0</v>
      </c>
      <c r="U8" s="165">
        <f>ÚZ!U8</f>
        <v>1</v>
      </c>
      <c r="V8" s="165">
        <v>4</v>
      </c>
      <c r="W8" s="469" t="str">
        <f>ÚZ!W8</f>
        <v>(v celých eurách)</v>
      </c>
      <c r="X8" s="470"/>
      <c r="Y8" s="470"/>
      <c r="Z8" s="470"/>
      <c r="AA8" s="470"/>
      <c r="AB8" s="471"/>
      <c r="AC8" s="152"/>
      <c r="AD8" s="152"/>
      <c r="AE8" s="152"/>
      <c r="AF8" s="152"/>
      <c r="AG8" s="152"/>
      <c r="AH8" s="152"/>
      <c r="AI8" s="152"/>
      <c r="AJ8" s="152"/>
      <c r="AK8" s="44"/>
    </row>
    <row r="9" spans="1:37" ht="21.95" customHeight="1">
      <c r="A9" s="412"/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  <c r="R9" s="412"/>
      <c r="S9" s="412"/>
      <c r="T9" s="412"/>
      <c r="U9" s="412"/>
      <c r="V9" s="412"/>
      <c r="W9" s="412"/>
      <c r="X9" s="412"/>
      <c r="Y9" s="412"/>
      <c r="Z9" s="412"/>
      <c r="AA9" s="412"/>
      <c r="AB9" s="412"/>
      <c r="AC9" s="412"/>
      <c r="AD9" s="412"/>
      <c r="AE9" s="412"/>
      <c r="AF9" s="412"/>
      <c r="AG9" s="412"/>
      <c r="AH9" s="412"/>
      <c r="AI9" s="413"/>
      <c r="AJ9" s="414"/>
    </row>
    <row r="10" spans="1:37" ht="12.95" customHeight="1">
      <c r="A10" s="413"/>
      <c r="B10" s="413"/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  <c r="AF10" s="413"/>
      <c r="AG10" s="413"/>
      <c r="AH10" s="413"/>
      <c r="AI10" s="413"/>
      <c r="AJ10" s="414"/>
    </row>
    <row r="11" spans="1:37" ht="12.95" customHeight="1">
      <c r="A11" s="413"/>
      <c r="B11" s="414"/>
      <c r="C11" s="414"/>
      <c r="D11" s="414"/>
      <c r="E11" s="414"/>
      <c r="F11" s="414"/>
      <c r="G11" s="414"/>
      <c r="H11" s="414"/>
      <c r="I11" s="414"/>
      <c r="J11" s="414"/>
      <c r="K11" s="414"/>
      <c r="L11" s="414"/>
      <c r="M11" s="414"/>
      <c r="N11" s="414"/>
      <c r="O11" s="414"/>
      <c r="P11" s="414"/>
      <c r="Q11" s="414"/>
      <c r="R11" s="414"/>
      <c r="S11" s="414"/>
      <c r="T11" s="414"/>
      <c r="U11" s="414"/>
      <c r="V11" s="414"/>
      <c r="W11" s="414"/>
      <c r="X11" s="414"/>
      <c r="Y11" s="414"/>
      <c r="Z11" s="414"/>
      <c r="AA11" s="414"/>
      <c r="AB11" s="414"/>
      <c r="AC11" s="414"/>
      <c r="AD11" s="414"/>
      <c r="AE11" s="414"/>
      <c r="AF11" s="414"/>
      <c r="AG11" s="414"/>
      <c r="AH11" s="414"/>
      <c r="AI11" s="414"/>
      <c r="AJ11" s="414"/>
    </row>
    <row r="12" spans="1:37" ht="12.95" customHeight="1">
      <c r="A12" s="414"/>
      <c r="B12" s="414"/>
      <c r="C12" s="414"/>
      <c r="D12" s="414"/>
      <c r="E12" s="414"/>
      <c r="F12" s="414"/>
      <c r="G12" s="414"/>
      <c r="H12" s="414"/>
      <c r="I12" s="414"/>
      <c r="J12" s="414"/>
      <c r="K12" s="414"/>
      <c r="L12" s="414"/>
      <c r="M12" s="414"/>
      <c r="N12" s="414"/>
      <c r="O12" s="414"/>
      <c r="P12" s="414"/>
      <c r="Q12" s="414"/>
      <c r="R12" s="414"/>
      <c r="S12" s="414"/>
      <c r="T12" s="414"/>
      <c r="U12" s="414"/>
      <c r="V12" s="414"/>
      <c r="W12" s="414"/>
      <c r="X12" s="414"/>
      <c r="Y12" s="414"/>
      <c r="Z12" s="414"/>
      <c r="AA12" s="414"/>
      <c r="AB12" s="414"/>
      <c r="AC12" s="414"/>
      <c r="AD12" s="414"/>
      <c r="AE12" s="414"/>
      <c r="AF12" s="414"/>
      <c r="AG12" s="414"/>
      <c r="AH12" s="414"/>
      <c r="AI12" s="414"/>
      <c r="AJ12" s="414"/>
    </row>
    <row r="13" spans="1:37" ht="12.95" customHeight="1">
      <c r="A13" s="419"/>
      <c r="B13" s="419"/>
      <c r="C13" s="419"/>
      <c r="D13" s="419"/>
      <c r="E13" s="419"/>
      <c r="F13" s="419"/>
      <c r="G13" s="419"/>
      <c r="H13" s="419"/>
      <c r="I13" s="419"/>
      <c r="J13" s="419"/>
      <c r="K13" s="419"/>
      <c r="L13" s="419"/>
      <c r="M13" s="419"/>
      <c r="N13" s="419"/>
      <c r="O13" s="419"/>
      <c r="P13" s="419"/>
      <c r="Q13" s="419"/>
      <c r="R13" s="419"/>
      <c r="S13" s="419"/>
      <c r="T13" s="419"/>
      <c r="U13" s="419"/>
      <c r="V13" s="419"/>
      <c r="W13" s="419"/>
      <c r="X13" s="419"/>
      <c r="Y13" s="419"/>
      <c r="Z13" s="419"/>
      <c r="AA13" s="419"/>
      <c r="AB13" s="419"/>
      <c r="AC13" s="419"/>
      <c r="AD13" s="419"/>
      <c r="AE13" s="419"/>
      <c r="AF13" s="419"/>
      <c r="AG13" s="419"/>
      <c r="AH13" s="419"/>
      <c r="AI13" s="419"/>
      <c r="AJ13" s="158"/>
    </row>
    <row r="14" spans="1:37" ht="20.25" customHeight="1">
      <c r="A14" s="167" t="s">
        <v>494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9"/>
      <c r="L14" s="167" t="s">
        <v>495</v>
      </c>
      <c r="M14" s="168"/>
      <c r="N14" s="168"/>
      <c r="O14" s="168"/>
      <c r="P14" s="168"/>
      <c r="Q14" s="168"/>
      <c r="R14" s="167" t="s">
        <v>495</v>
      </c>
      <c r="S14" s="168"/>
      <c r="T14" s="168"/>
      <c r="U14" s="168"/>
      <c r="V14" s="168"/>
      <c r="W14" s="168"/>
      <c r="X14" s="167"/>
      <c r="Y14" s="168"/>
      <c r="Z14" s="168"/>
      <c r="AA14" s="168"/>
      <c r="AB14" s="168"/>
      <c r="AC14" s="169"/>
      <c r="AD14" s="168" t="s">
        <v>496</v>
      </c>
      <c r="AE14" s="168"/>
      <c r="AF14" s="168"/>
      <c r="AG14" s="167" t="s">
        <v>497</v>
      </c>
      <c r="AH14" s="168"/>
      <c r="AI14" s="168"/>
      <c r="AJ14" s="169"/>
    </row>
    <row r="15" spans="1:37" ht="20.25" customHeight="1">
      <c r="A15" s="202">
        <f>ÚZ!A15</f>
        <v>0</v>
      </c>
      <c r="B15" s="202">
        <f>ÚZ!B15</f>
        <v>0</v>
      </c>
      <c r="C15" s="202">
        <f>ÚZ!C15</f>
        <v>0</v>
      </c>
      <c r="D15" s="202">
        <f>ÚZ!D15</f>
        <v>0</v>
      </c>
      <c r="E15" s="202">
        <f>ÚZ!E15</f>
        <v>0</v>
      </c>
      <c r="F15" s="202">
        <f>ÚZ!F15</f>
        <v>0</v>
      </c>
      <c r="G15" s="202">
        <f>ÚZ!G15</f>
        <v>0</v>
      </c>
      <c r="H15" s="202">
        <f>ÚZ!H15</f>
        <v>0</v>
      </c>
      <c r="I15" s="202">
        <f>ÚZ!I15</f>
        <v>0</v>
      </c>
      <c r="J15" s="202">
        <f>ÚZ!J15</f>
        <v>0</v>
      </c>
      <c r="K15" s="171"/>
      <c r="L15" s="170" t="str">
        <f>ÚZ!L15</f>
        <v>x</v>
      </c>
      <c r="M15" s="175" t="s">
        <v>498</v>
      </c>
      <c r="N15" s="158"/>
      <c r="O15" s="158"/>
      <c r="P15" s="158"/>
      <c r="Q15" s="177"/>
      <c r="R15" s="158"/>
      <c r="S15" s="170" t="str">
        <f>ÚZ!S15</f>
        <v>x</v>
      </c>
      <c r="T15" s="175" t="s">
        <v>499</v>
      </c>
      <c r="U15" s="158"/>
      <c r="V15" s="158"/>
      <c r="W15" s="158"/>
      <c r="X15" s="175" t="s">
        <v>500</v>
      </c>
      <c r="Y15" s="158"/>
      <c r="Z15" s="158"/>
      <c r="AA15" s="158"/>
      <c r="AB15" s="158"/>
      <c r="AC15" s="177" t="s">
        <v>501</v>
      </c>
      <c r="AD15" s="196">
        <f>ÚZ!AD15</f>
        <v>0</v>
      </c>
      <c r="AE15" s="170">
        <f>ÚZ!AE15</f>
        <v>1</v>
      </c>
      <c r="AF15" s="176"/>
      <c r="AG15" s="170">
        <v>2</v>
      </c>
      <c r="AH15" s="170">
        <v>0</v>
      </c>
      <c r="AI15" s="170">
        <f>ÚZ!AI15</f>
        <v>1</v>
      </c>
      <c r="AJ15" s="170">
        <f>ÚZ!AJ15</f>
        <v>4</v>
      </c>
    </row>
    <row r="16" spans="1:37" ht="20.25" customHeight="1">
      <c r="A16" s="175" t="s">
        <v>107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77"/>
      <c r="L16" s="178"/>
      <c r="M16" s="158" t="s">
        <v>502</v>
      </c>
      <c r="N16" s="158"/>
      <c r="O16" s="158"/>
      <c r="P16" s="158"/>
      <c r="Q16" s="177"/>
      <c r="R16" s="158"/>
      <c r="S16" s="179"/>
      <c r="T16" s="175" t="s">
        <v>503</v>
      </c>
      <c r="U16" s="174"/>
      <c r="V16" s="174"/>
      <c r="W16" s="174"/>
      <c r="X16" s="163" t="s">
        <v>504</v>
      </c>
      <c r="Y16" s="164"/>
      <c r="Z16" s="164"/>
      <c r="AA16" s="164"/>
      <c r="AB16" s="164"/>
      <c r="AC16" s="185" t="s">
        <v>505</v>
      </c>
      <c r="AD16" s="196">
        <f>ÚZ!AD16</f>
        <v>1</v>
      </c>
      <c r="AE16" s="170">
        <f>ÚZ!AE16</f>
        <v>2</v>
      </c>
      <c r="AF16" s="176"/>
      <c r="AG16" s="170">
        <v>2</v>
      </c>
      <c r="AH16" s="170">
        <v>0</v>
      </c>
      <c r="AI16" s="170">
        <f>ÚZ!AI16</f>
        <v>1</v>
      </c>
      <c r="AJ16" s="170">
        <f>ÚZ!AJ16</f>
        <v>4</v>
      </c>
    </row>
    <row r="17" spans="1:37" ht="20.25" customHeight="1">
      <c r="A17" s="202">
        <f>ÚZ!A17</f>
        <v>0</v>
      </c>
      <c r="B17" s="202">
        <f>ÚZ!B17</f>
        <v>0</v>
      </c>
      <c r="C17" s="202">
        <f>ÚZ!C17</f>
        <v>0</v>
      </c>
      <c r="D17" s="202">
        <f>ÚZ!D17</f>
        <v>0</v>
      </c>
      <c r="E17" s="202">
        <f>ÚZ!E17</f>
        <v>0</v>
      </c>
      <c r="F17" s="202">
        <f>ÚZ!F17</f>
        <v>0</v>
      </c>
      <c r="G17" s="202">
        <f>ÚZ!G17</f>
        <v>0</v>
      </c>
      <c r="H17" s="202">
        <f>ÚZ!H17</f>
        <v>0</v>
      </c>
      <c r="I17" s="158"/>
      <c r="J17" s="158"/>
      <c r="K17" s="177"/>
      <c r="L17" s="179"/>
      <c r="M17" s="175" t="s">
        <v>506</v>
      </c>
      <c r="N17" s="158"/>
      <c r="O17" s="158"/>
      <c r="P17" s="158"/>
      <c r="Q17" s="177"/>
      <c r="R17" s="158" t="s">
        <v>507</v>
      </c>
      <c r="S17" s="158"/>
      <c r="T17" s="158"/>
      <c r="U17" s="158"/>
      <c r="V17" s="158"/>
      <c r="W17" s="158"/>
      <c r="X17" s="175" t="s">
        <v>508</v>
      </c>
      <c r="Y17" s="158"/>
      <c r="Z17" s="158"/>
      <c r="AA17" s="158"/>
      <c r="AB17" s="158"/>
      <c r="AC17" s="158" t="s">
        <v>501</v>
      </c>
      <c r="AD17" s="170">
        <f>ÚZ!AD17</f>
        <v>0</v>
      </c>
      <c r="AE17" s="170">
        <f>ÚZ!AE17</f>
        <v>1</v>
      </c>
      <c r="AF17" s="183"/>
      <c r="AG17" s="170">
        <v>2</v>
      </c>
      <c r="AH17" s="170">
        <v>0</v>
      </c>
      <c r="AI17" s="170">
        <f>ÚZ!AI17</f>
        <v>1</v>
      </c>
      <c r="AJ17" s="170">
        <f>ÚZ!AJ17</f>
        <v>3</v>
      </c>
    </row>
    <row r="18" spans="1:37" ht="20.25" customHeight="1">
      <c r="A18" s="175" t="s">
        <v>620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75" t="s">
        <v>509</v>
      </c>
      <c r="Y18" s="158"/>
      <c r="Z18" s="158"/>
      <c r="AA18" s="158"/>
      <c r="AB18" s="158"/>
      <c r="AC18" s="158" t="s">
        <v>505</v>
      </c>
      <c r="AD18" s="170">
        <f>ÚZ!AD18</f>
        <v>1</v>
      </c>
      <c r="AE18" s="170">
        <f>ÚZ!AE18</f>
        <v>2</v>
      </c>
      <c r="AF18" s="176"/>
      <c r="AG18" s="170">
        <v>2</v>
      </c>
      <c r="AH18" s="170">
        <v>0</v>
      </c>
      <c r="AI18" s="170">
        <f>ÚZ!AI18</f>
        <v>1</v>
      </c>
      <c r="AJ18" s="170">
        <f>ÚZ!AJ18</f>
        <v>3</v>
      </c>
    </row>
    <row r="19" spans="1:37" ht="20.25" customHeight="1">
      <c r="A19" s="202">
        <f>ÚZ!A19</f>
        <v>0</v>
      </c>
      <c r="B19" s="202">
        <f>ÚZ!B19</f>
        <v>0</v>
      </c>
      <c r="C19" s="202" t="str">
        <f>ÚZ!C19</f>
        <v>.</v>
      </c>
      <c r="D19" s="202">
        <f>ÚZ!D19</f>
        <v>0</v>
      </c>
      <c r="E19" s="202">
        <f>ÚZ!E19</f>
        <v>0</v>
      </c>
      <c r="F19" s="202" t="str">
        <f>ÚZ!F19</f>
        <v>.</v>
      </c>
      <c r="G19" s="202">
        <f>ÚZ!G19</f>
        <v>0</v>
      </c>
      <c r="H19" s="208"/>
      <c r="I19" s="209"/>
      <c r="J19" s="209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3" t="s">
        <v>504</v>
      </c>
      <c r="Y19" s="164"/>
      <c r="Z19" s="164"/>
      <c r="AA19" s="164"/>
      <c r="AB19" s="164"/>
      <c r="AC19" s="164"/>
      <c r="AD19" s="186"/>
      <c r="AE19" s="186"/>
      <c r="AF19" s="164"/>
      <c r="AG19" s="186"/>
      <c r="AH19" s="186"/>
      <c r="AI19" s="186"/>
      <c r="AJ19" s="178"/>
    </row>
    <row r="20" spans="1:37" ht="20.25" customHeight="1">
      <c r="A20" s="175" t="s">
        <v>510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85"/>
    </row>
    <row r="21" spans="1:37" ht="20.25" customHeight="1">
      <c r="A21" s="202">
        <f>ÚZ!A21</f>
        <v>0</v>
      </c>
      <c r="B21" s="202">
        <f>ÚZ!B21</f>
        <v>0</v>
      </c>
      <c r="C21" s="202">
        <f>ÚZ!C21</f>
        <v>0</v>
      </c>
      <c r="D21" s="202">
        <f>ÚZ!D21</f>
        <v>0</v>
      </c>
      <c r="E21" s="202">
        <f>ÚZ!E21</f>
        <v>0</v>
      </c>
      <c r="F21" s="202">
        <f>ÚZ!F21</f>
        <v>0</v>
      </c>
      <c r="G21" s="202">
        <f>ÚZ!G21</f>
        <v>0</v>
      </c>
      <c r="H21" s="202">
        <f>ÚZ!H21</f>
        <v>0</v>
      </c>
      <c r="I21" s="202">
        <f>ÚZ!I21</f>
        <v>0</v>
      </c>
      <c r="J21" s="202">
        <f>ÚZ!J21</f>
        <v>0</v>
      </c>
      <c r="K21" s="202">
        <f>ÚZ!K21</f>
        <v>0</v>
      </c>
      <c r="L21" s="202">
        <f>ÚZ!L21</f>
        <v>0</v>
      </c>
      <c r="M21" s="202">
        <f>ÚZ!M21</f>
        <v>0</v>
      </c>
      <c r="N21" s="202">
        <f>ÚZ!N21</f>
        <v>0</v>
      </c>
      <c r="O21" s="202">
        <f>ÚZ!O21</f>
        <v>0</v>
      </c>
      <c r="P21" s="202">
        <f>ÚZ!P21</f>
        <v>0</v>
      </c>
      <c r="Q21" s="202">
        <f>ÚZ!Q21</f>
        <v>0</v>
      </c>
      <c r="R21" s="202">
        <f>ÚZ!R21</f>
        <v>0</v>
      </c>
      <c r="S21" s="202">
        <f>ÚZ!S21</f>
        <v>0</v>
      </c>
      <c r="T21" s="202">
        <f>ÚZ!T21</f>
        <v>0</v>
      </c>
      <c r="U21" s="202">
        <f>ÚZ!U21</f>
        <v>0</v>
      </c>
      <c r="V21" s="202" t="str">
        <f>ÚZ!V21</f>
        <v xml:space="preserve"> </v>
      </c>
      <c r="W21" s="202" t="str">
        <f>ÚZ!W21</f>
        <v xml:space="preserve"> </v>
      </c>
      <c r="X21" s="170" t="str">
        <f>ÚZ!X21</f>
        <v xml:space="preserve"> </v>
      </c>
      <c r="Y21" s="170" t="str">
        <f>ÚZ!Y21</f>
        <v xml:space="preserve"> </v>
      </c>
      <c r="Z21" s="170" t="str">
        <f>ÚZ!Z21</f>
        <v xml:space="preserve"> </v>
      </c>
      <c r="AA21" s="170" t="str">
        <f>ÚZ!AA21</f>
        <v xml:space="preserve"> </v>
      </c>
      <c r="AB21" s="170" t="str">
        <f>ÚZ!AB21</f>
        <v xml:space="preserve"> </v>
      </c>
      <c r="AC21" s="170" t="str">
        <f>ÚZ!AC21</f>
        <v xml:space="preserve"> </v>
      </c>
      <c r="AD21" s="170" t="str">
        <f>ÚZ!AD21</f>
        <v xml:space="preserve"> </v>
      </c>
      <c r="AE21" s="170" t="str">
        <f>ÚZ!AE21</f>
        <v xml:space="preserve"> </v>
      </c>
      <c r="AF21" s="170" t="str">
        <f>ÚZ!AF21</f>
        <v xml:space="preserve"> </v>
      </c>
      <c r="AG21" s="170" t="str">
        <f>ÚZ!AG21</f>
        <v xml:space="preserve"> </v>
      </c>
      <c r="AH21" s="170" t="str">
        <f>ÚZ!AH21</f>
        <v xml:space="preserve"> </v>
      </c>
      <c r="AI21" s="170" t="str">
        <f>ÚZ!AI21</f>
        <v xml:space="preserve"> </v>
      </c>
      <c r="AJ21" s="170" t="str">
        <f>ÚZ!AJ21</f>
        <v xml:space="preserve"> </v>
      </c>
      <c r="AK21" s="87"/>
    </row>
    <row r="22" spans="1:37" ht="20.25" customHeight="1">
      <c r="A22" s="170" t="str">
        <f>ÚZ!A22</f>
        <v xml:space="preserve"> </v>
      </c>
      <c r="B22" s="170" t="str">
        <f>ÚZ!B22</f>
        <v xml:space="preserve"> </v>
      </c>
      <c r="C22" s="170" t="str">
        <f>ÚZ!C22</f>
        <v xml:space="preserve"> </v>
      </c>
      <c r="D22" s="170" t="str">
        <f>ÚZ!D22</f>
        <v xml:space="preserve"> </v>
      </c>
      <c r="E22" s="170" t="str">
        <f>ÚZ!E22</f>
        <v xml:space="preserve"> </v>
      </c>
      <c r="F22" s="170" t="str">
        <f>ÚZ!F22</f>
        <v xml:space="preserve"> </v>
      </c>
      <c r="G22" s="170" t="str">
        <f>ÚZ!G22</f>
        <v xml:space="preserve"> </v>
      </c>
      <c r="H22" s="170" t="str">
        <f>ÚZ!H22</f>
        <v xml:space="preserve"> </v>
      </c>
      <c r="I22" s="170" t="str">
        <f>ÚZ!I22</f>
        <v xml:space="preserve"> </v>
      </c>
      <c r="J22" s="170" t="str">
        <f>ÚZ!J22</f>
        <v xml:space="preserve"> </v>
      </c>
      <c r="K22" s="170" t="str">
        <f>ÚZ!K22</f>
        <v xml:space="preserve"> </v>
      </c>
      <c r="L22" s="170" t="str">
        <f>ÚZ!L22</f>
        <v xml:space="preserve"> </v>
      </c>
      <c r="M22" s="170" t="str">
        <f>ÚZ!M22</f>
        <v xml:space="preserve"> </v>
      </c>
      <c r="N22" s="170" t="str">
        <f>ÚZ!N22</f>
        <v xml:space="preserve"> </v>
      </c>
      <c r="O22" s="170" t="str">
        <f>ÚZ!O22</f>
        <v xml:space="preserve"> </v>
      </c>
      <c r="P22" s="170" t="str">
        <f>ÚZ!P22</f>
        <v xml:space="preserve"> </v>
      </c>
      <c r="Q22" s="170" t="str">
        <f>ÚZ!Q22</f>
        <v xml:space="preserve"> </v>
      </c>
      <c r="R22" s="170" t="str">
        <f>ÚZ!R22</f>
        <v xml:space="preserve"> </v>
      </c>
      <c r="S22" s="170" t="str">
        <f>ÚZ!S22</f>
        <v xml:space="preserve"> </v>
      </c>
      <c r="T22" s="170" t="str">
        <f>ÚZ!T22</f>
        <v xml:space="preserve"> </v>
      </c>
      <c r="U22" s="170" t="str">
        <f>ÚZ!U22</f>
        <v xml:space="preserve"> </v>
      </c>
      <c r="V22" s="170" t="str">
        <f>ÚZ!V22</f>
        <v xml:space="preserve"> </v>
      </c>
      <c r="W22" s="170" t="str">
        <f>ÚZ!W22</f>
        <v xml:space="preserve"> </v>
      </c>
      <c r="X22" s="170" t="str">
        <f>ÚZ!X22</f>
        <v xml:space="preserve"> </v>
      </c>
      <c r="Y22" s="170" t="str">
        <f>ÚZ!Y22</f>
        <v xml:space="preserve"> </v>
      </c>
      <c r="Z22" s="170" t="str">
        <f>ÚZ!Z22</f>
        <v xml:space="preserve"> </v>
      </c>
      <c r="AA22" s="170" t="str">
        <f>ÚZ!AA22</f>
        <v xml:space="preserve"> </v>
      </c>
      <c r="AB22" s="170" t="str">
        <f>ÚZ!AB22</f>
        <v xml:space="preserve"> </v>
      </c>
      <c r="AC22" s="170" t="str">
        <f>ÚZ!AC22</f>
        <v xml:space="preserve"> </v>
      </c>
      <c r="AD22" s="170" t="str">
        <f>ÚZ!AD22</f>
        <v xml:space="preserve"> </v>
      </c>
      <c r="AE22" s="170" t="str">
        <f>ÚZ!AE22</f>
        <v xml:space="preserve"> </v>
      </c>
      <c r="AF22" s="170" t="str">
        <f>ÚZ!AF22</f>
        <v xml:space="preserve"> </v>
      </c>
      <c r="AG22" s="170" t="str">
        <f>ÚZ!AG22</f>
        <v xml:space="preserve"> </v>
      </c>
      <c r="AH22" s="170" t="str">
        <f>ÚZ!AH22</f>
        <v xml:space="preserve"> </v>
      </c>
      <c r="AI22" s="170" t="str">
        <f>ÚZ!AI22</f>
        <v xml:space="preserve"> </v>
      </c>
      <c r="AJ22" s="170" t="str">
        <f>ÚZ!AJ22</f>
        <v xml:space="preserve"> </v>
      </c>
    </row>
    <row r="23" spans="1:37" ht="20.25" customHeight="1">
      <c r="A23" s="418" t="s">
        <v>511</v>
      </c>
      <c r="B23" s="418"/>
      <c r="C23" s="418"/>
      <c r="D23" s="418"/>
      <c r="E23" s="418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  <c r="V23" s="418"/>
      <c r="W23" s="418"/>
      <c r="X23" s="418"/>
      <c r="Y23" s="418"/>
      <c r="Z23" s="418"/>
      <c r="AA23" s="418"/>
      <c r="AB23" s="418"/>
      <c r="AC23" s="418"/>
      <c r="AD23" s="418"/>
      <c r="AE23" s="418"/>
      <c r="AF23" s="418"/>
      <c r="AG23" s="418"/>
      <c r="AH23" s="418"/>
      <c r="AI23" s="418"/>
      <c r="AJ23" s="418"/>
    </row>
    <row r="24" spans="1:37" ht="20.25" customHeight="1">
      <c r="A24" s="175" t="s">
        <v>512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75" t="str">
        <f>ÚZ!AD24</f>
        <v>Číslo</v>
      </c>
      <c r="AE24" s="168"/>
      <c r="AF24" s="168"/>
      <c r="AG24" s="168"/>
      <c r="AH24" s="168"/>
      <c r="AI24" s="168"/>
      <c r="AJ24" s="169"/>
    </row>
    <row r="25" spans="1:37" ht="20.25" customHeight="1">
      <c r="A25" s="202">
        <f>ÚZ!A25</f>
        <v>0</v>
      </c>
      <c r="B25" s="202">
        <f>ÚZ!B25</f>
        <v>0</v>
      </c>
      <c r="C25" s="202">
        <f>ÚZ!C25</f>
        <v>0</v>
      </c>
      <c r="D25" s="202">
        <f>ÚZ!D25</f>
        <v>0</v>
      </c>
      <c r="E25" s="202">
        <f>ÚZ!E25</f>
        <v>0</v>
      </c>
      <c r="F25" s="202">
        <f>ÚZ!F25</f>
        <v>0</v>
      </c>
      <c r="G25" s="202">
        <f>ÚZ!G25</f>
        <v>0</v>
      </c>
      <c r="H25" s="202">
        <f>ÚZ!H25</f>
        <v>0</v>
      </c>
      <c r="I25" s="202">
        <f>ÚZ!I25</f>
        <v>0</v>
      </c>
      <c r="J25" s="202">
        <f>ÚZ!J25</f>
        <v>0</v>
      </c>
      <c r="K25" s="202">
        <f>ÚZ!K25</f>
        <v>0</v>
      </c>
      <c r="L25" s="202">
        <f>ÚZ!L25</f>
        <v>0</v>
      </c>
      <c r="M25" s="202">
        <f>ÚZ!M25</f>
        <v>0</v>
      </c>
      <c r="N25" s="202">
        <f>ÚZ!N25</f>
        <v>0</v>
      </c>
      <c r="O25" s="202">
        <f>ÚZ!O25</f>
        <v>0</v>
      </c>
      <c r="P25" s="202" t="str">
        <f>ÚZ!P25</f>
        <v xml:space="preserve"> </v>
      </c>
      <c r="Q25" s="202" t="str">
        <f>ÚZ!Q25</f>
        <v xml:space="preserve"> </v>
      </c>
      <c r="R25" s="202" t="str">
        <f>ÚZ!R25</f>
        <v xml:space="preserve"> </v>
      </c>
      <c r="S25" s="202" t="str">
        <f>ÚZ!S25</f>
        <v xml:space="preserve"> </v>
      </c>
      <c r="T25" s="202" t="str">
        <f>ÚZ!T25</f>
        <v xml:space="preserve"> </v>
      </c>
      <c r="U25" s="202" t="str">
        <f>ÚZ!U25</f>
        <v xml:space="preserve"> </v>
      </c>
      <c r="V25" s="202" t="str">
        <f>ÚZ!V25</f>
        <v xml:space="preserve"> </v>
      </c>
      <c r="W25" s="202" t="str">
        <f>ÚZ!W25</f>
        <v xml:space="preserve"> </v>
      </c>
      <c r="X25" s="170" t="str">
        <f>ÚZ!X25</f>
        <v xml:space="preserve"> </v>
      </c>
      <c r="Y25" s="170" t="str">
        <f>ÚZ!Y25</f>
        <v xml:space="preserve"> </v>
      </c>
      <c r="Z25" s="170" t="str">
        <f>ÚZ!Z25</f>
        <v xml:space="preserve"> </v>
      </c>
      <c r="AA25" s="170" t="str">
        <f>ÚZ!AA25</f>
        <v xml:space="preserve"> </v>
      </c>
      <c r="AB25" s="176"/>
      <c r="AC25" s="176"/>
      <c r="AD25" s="170" t="str">
        <f>ÚZ!AD25</f>
        <v xml:space="preserve"> </v>
      </c>
      <c r="AE25" s="170" t="str">
        <f>ÚZ!AE25</f>
        <v xml:space="preserve"> </v>
      </c>
      <c r="AF25" s="170" t="str">
        <f>ÚZ!AF25</f>
        <v xml:space="preserve"> </v>
      </c>
      <c r="AG25" s="170" t="str">
        <f>ÚZ!AG25</f>
        <v xml:space="preserve"> </v>
      </c>
      <c r="AH25" s="170" t="str">
        <f>ÚZ!AH25</f>
        <v xml:space="preserve"> </v>
      </c>
      <c r="AI25" s="202">
        <f>ÚZ!AI25</f>
        <v>0</v>
      </c>
      <c r="AJ25" s="202">
        <f>ÚZ!AJ25</f>
        <v>0</v>
      </c>
    </row>
    <row r="26" spans="1:37" ht="20.25" customHeight="1">
      <c r="A26" s="175" t="s">
        <v>514</v>
      </c>
      <c r="B26" s="158"/>
      <c r="C26" s="158"/>
      <c r="D26" s="158"/>
      <c r="E26" s="158"/>
      <c r="F26" s="158"/>
      <c r="G26" s="158"/>
      <c r="H26" s="175" t="str">
        <f>ÚZ!H26</f>
        <v>Obec</v>
      </c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206"/>
      <c r="AJ26" s="207"/>
    </row>
    <row r="27" spans="1:37" ht="20.25" customHeight="1">
      <c r="A27" s="202">
        <f>ÚZ!A27</f>
        <v>0</v>
      </c>
      <c r="B27" s="202">
        <f>ÚZ!B27</f>
        <v>0</v>
      </c>
      <c r="C27" s="202">
        <f>ÚZ!C27</f>
        <v>0</v>
      </c>
      <c r="D27" s="202">
        <f>ÚZ!D27</f>
        <v>0</v>
      </c>
      <c r="E27" s="203">
        <f>ÚZ!E27</f>
        <v>0</v>
      </c>
      <c r="F27" s="204"/>
      <c r="G27" s="205"/>
      <c r="H27" s="202">
        <f>ÚZ!H27</f>
        <v>0</v>
      </c>
      <c r="I27" s="202">
        <f>ÚZ!I27</f>
        <v>0</v>
      </c>
      <c r="J27" s="202">
        <f>ÚZ!J27</f>
        <v>0</v>
      </c>
      <c r="K27" s="202">
        <f>ÚZ!K27</f>
        <v>0</v>
      </c>
      <c r="L27" s="202">
        <f>ÚZ!L27</f>
        <v>0</v>
      </c>
      <c r="M27" s="202">
        <f>ÚZ!M27</f>
        <v>0</v>
      </c>
      <c r="N27" s="202">
        <f>ÚZ!N27</f>
        <v>0</v>
      </c>
      <c r="O27" s="202" t="str">
        <f>ÚZ!O27</f>
        <v xml:space="preserve"> </v>
      </c>
      <c r="P27" s="202" t="str">
        <f>ÚZ!P27</f>
        <v xml:space="preserve"> </v>
      </c>
      <c r="Q27" s="202" t="str">
        <f>ÚZ!Q27</f>
        <v xml:space="preserve"> </v>
      </c>
      <c r="R27" s="202" t="str">
        <f>ÚZ!R27</f>
        <v xml:space="preserve"> </v>
      </c>
      <c r="S27" s="202" t="str">
        <f>ÚZ!S27</f>
        <v xml:space="preserve"> </v>
      </c>
      <c r="T27" s="202" t="str">
        <f>ÚZ!T27</f>
        <v xml:space="preserve"> </v>
      </c>
      <c r="U27" s="202" t="str">
        <f>ÚZ!U27</f>
        <v xml:space="preserve"> </v>
      </c>
      <c r="V27" s="202" t="str">
        <f>ÚZ!V27</f>
        <v xml:space="preserve"> </v>
      </c>
      <c r="W27" s="202" t="str">
        <f>ÚZ!W27</f>
        <v xml:space="preserve"> </v>
      </c>
      <c r="X27" s="170" t="str">
        <f>ÚZ!X27</f>
        <v xml:space="preserve"> </v>
      </c>
      <c r="Y27" s="170" t="str">
        <f>ÚZ!Y27</f>
        <v xml:space="preserve"> </v>
      </c>
      <c r="Z27" s="170" t="str">
        <f>ÚZ!Z27</f>
        <v xml:space="preserve"> </v>
      </c>
      <c r="AA27" s="170" t="str">
        <f>ÚZ!AA27</f>
        <v xml:space="preserve"> </v>
      </c>
      <c r="AB27" s="170" t="str">
        <f>ÚZ!AB27</f>
        <v xml:space="preserve"> </v>
      </c>
      <c r="AC27" s="170" t="str">
        <f>ÚZ!AC27</f>
        <v xml:space="preserve"> </v>
      </c>
      <c r="AD27" s="170" t="str">
        <f>ÚZ!AD27</f>
        <v xml:space="preserve"> </v>
      </c>
      <c r="AE27" s="170" t="str">
        <f>ÚZ!AE27</f>
        <v xml:space="preserve"> </v>
      </c>
      <c r="AF27" s="170" t="str">
        <f>ÚZ!AF27</f>
        <v xml:space="preserve"> </v>
      </c>
      <c r="AG27" s="170" t="str">
        <f>ÚZ!AG27</f>
        <v xml:space="preserve"> </v>
      </c>
      <c r="AH27" s="170" t="str">
        <f>ÚZ!AH27</f>
        <v xml:space="preserve"> </v>
      </c>
      <c r="AI27" s="202" t="str">
        <f>ÚZ!AI27</f>
        <v xml:space="preserve"> </v>
      </c>
      <c r="AJ27" s="202" t="str">
        <f>ÚZ!AJ27</f>
        <v xml:space="preserve"> </v>
      </c>
    </row>
    <row r="28" spans="1:37" ht="20.25" customHeight="1">
      <c r="A28" s="175" t="s">
        <v>516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75" t="str">
        <f>ÚZ!T28</f>
        <v>Fax</v>
      </c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77"/>
    </row>
    <row r="29" spans="1:37" ht="20.25" customHeight="1">
      <c r="A29" s="165" t="str">
        <f>ÚZ!A29</f>
        <v xml:space="preserve"> </v>
      </c>
      <c r="B29" s="165" t="str">
        <f>ÚZ!B29</f>
        <v xml:space="preserve"> </v>
      </c>
      <c r="C29" s="165" t="str">
        <f>ÚZ!C29</f>
        <v xml:space="preserve"> </v>
      </c>
      <c r="D29" s="165" t="str">
        <f>ÚZ!D29</f>
        <v xml:space="preserve"> </v>
      </c>
      <c r="E29" s="157" t="s">
        <v>434</v>
      </c>
      <c r="F29" s="165" t="str">
        <f>ÚZ!F29</f>
        <v xml:space="preserve"> </v>
      </c>
      <c r="G29" s="165" t="str">
        <f>ÚZ!G29</f>
        <v xml:space="preserve"> </v>
      </c>
      <c r="H29" s="165" t="str">
        <f>ÚZ!H29</f>
        <v xml:space="preserve"> </v>
      </c>
      <c r="I29" s="165" t="str">
        <f>ÚZ!I29</f>
        <v xml:space="preserve"> </v>
      </c>
      <c r="J29" s="165" t="str">
        <f>ÚZ!J29</f>
        <v xml:space="preserve"> </v>
      </c>
      <c r="K29" s="165" t="str">
        <f>ÚZ!K29</f>
        <v xml:space="preserve"> </v>
      </c>
      <c r="L29" s="165" t="str">
        <f>ÚZ!L29</f>
        <v xml:space="preserve"> </v>
      </c>
      <c r="M29" s="165" t="str">
        <f>ÚZ!M29</f>
        <v xml:space="preserve"> </v>
      </c>
      <c r="N29" s="157"/>
      <c r="O29" s="157"/>
      <c r="P29" s="157"/>
      <c r="Q29" s="157"/>
      <c r="R29" s="157"/>
      <c r="S29" s="157"/>
      <c r="T29" s="165" t="str">
        <f>ÚZ!T29</f>
        <v xml:space="preserve"> </v>
      </c>
      <c r="U29" s="165" t="str">
        <f>ÚZ!U29</f>
        <v xml:space="preserve"> </v>
      </c>
      <c r="V29" s="165" t="str">
        <f>ÚZ!V29</f>
        <v xml:space="preserve"> </v>
      </c>
      <c r="W29" s="165" t="str">
        <f>ÚZ!W29</f>
        <v xml:space="preserve"> </v>
      </c>
      <c r="X29" s="157" t="s">
        <v>434</v>
      </c>
      <c r="Y29" s="165" t="str">
        <f>ÚZ!Y29</f>
        <v xml:space="preserve"> </v>
      </c>
      <c r="Z29" s="165" t="str">
        <f>ÚZ!Z29</f>
        <v xml:space="preserve"> </v>
      </c>
      <c r="AA29" s="165" t="str">
        <f>ÚZ!AA29</f>
        <v xml:space="preserve"> </v>
      </c>
      <c r="AB29" s="165" t="str">
        <f>ÚZ!AB29</f>
        <v xml:space="preserve"> </v>
      </c>
      <c r="AC29" s="165" t="str">
        <f>ÚZ!AC29</f>
        <v xml:space="preserve"> </v>
      </c>
      <c r="AD29" s="165" t="str">
        <f>ÚZ!AD29</f>
        <v xml:space="preserve"> </v>
      </c>
      <c r="AE29" s="165" t="str">
        <f>ÚZ!AE29</f>
        <v xml:space="preserve"> </v>
      </c>
      <c r="AF29" s="165" t="str">
        <f>ÚZ!AF29</f>
        <v xml:space="preserve"> </v>
      </c>
      <c r="AG29" s="157"/>
      <c r="AH29" s="157"/>
      <c r="AI29" s="157"/>
      <c r="AJ29" s="177"/>
    </row>
    <row r="30" spans="1:37" ht="20.25" customHeight="1">
      <c r="A30" s="175" t="s">
        <v>518</v>
      </c>
      <c r="B30" s="158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77"/>
    </row>
    <row r="31" spans="1:37" ht="20.25" customHeight="1">
      <c r="A31" s="165" t="str">
        <f>ÚZ!A31</f>
        <v xml:space="preserve"> </v>
      </c>
      <c r="B31" s="165" t="str">
        <f>ÚZ!B31</f>
        <v xml:space="preserve"> </v>
      </c>
      <c r="C31" s="170" t="str">
        <f>ÚZ!C31</f>
        <v xml:space="preserve"> </v>
      </c>
      <c r="D31" s="170" t="str">
        <f>ÚZ!D31</f>
        <v xml:space="preserve"> </v>
      </c>
      <c r="E31" s="170" t="str">
        <f>ÚZ!E31</f>
        <v xml:space="preserve"> </v>
      </c>
      <c r="F31" s="170" t="str">
        <f>ÚZ!F31</f>
        <v xml:space="preserve"> </v>
      </c>
      <c r="G31" s="170" t="str">
        <f>ÚZ!G31</f>
        <v xml:space="preserve"> </v>
      </c>
      <c r="H31" s="170" t="str">
        <f>ÚZ!H31</f>
        <v xml:space="preserve"> </v>
      </c>
      <c r="I31" s="170" t="str">
        <f>ÚZ!I31</f>
        <v xml:space="preserve"> </v>
      </c>
      <c r="J31" s="170" t="str">
        <f>ÚZ!J31</f>
        <v xml:space="preserve"> </v>
      </c>
      <c r="K31" s="170" t="str">
        <f>ÚZ!K31</f>
        <v xml:space="preserve"> </v>
      </c>
      <c r="L31" s="170" t="str">
        <f>ÚZ!L31</f>
        <v xml:space="preserve"> </v>
      </c>
      <c r="M31" s="170" t="str">
        <f>ÚZ!M31</f>
        <v xml:space="preserve"> </v>
      </c>
      <c r="N31" s="165" t="str">
        <f>ÚZ!N31</f>
        <v xml:space="preserve"> </v>
      </c>
      <c r="O31" s="165" t="str">
        <f>ÚZ!O31</f>
        <v xml:space="preserve"> </v>
      </c>
      <c r="P31" s="165" t="str">
        <f>ÚZ!P31</f>
        <v xml:space="preserve"> </v>
      </c>
      <c r="Q31" s="165" t="str">
        <f>ÚZ!Q31</f>
        <v xml:space="preserve"> </v>
      </c>
      <c r="R31" s="165" t="str">
        <f>ÚZ!R31</f>
        <v xml:space="preserve"> </v>
      </c>
      <c r="S31" s="165" t="str">
        <f>ÚZ!S31</f>
        <v xml:space="preserve"> </v>
      </c>
      <c r="T31" s="165" t="str">
        <f>ÚZ!T31</f>
        <v xml:space="preserve"> </v>
      </c>
      <c r="U31" s="165" t="str">
        <f>ÚZ!U31</f>
        <v xml:space="preserve"> </v>
      </c>
      <c r="V31" s="165" t="str">
        <f>ÚZ!V31</f>
        <v xml:space="preserve"> </v>
      </c>
      <c r="W31" s="165" t="str">
        <f>ÚZ!W31</f>
        <v xml:space="preserve"> </v>
      </c>
      <c r="X31" s="165" t="str">
        <f>ÚZ!X31</f>
        <v xml:space="preserve"> </v>
      </c>
      <c r="Y31" s="165" t="str">
        <f>ÚZ!Y31</f>
        <v xml:space="preserve"> </v>
      </c>
      <c r="Z31" s="165" t="str">
        <f>ÚZ!Z31</f>
        <v xml:space="preserve"> </v>
      </c>
      <c r="AA31" s="165" t="str">
        <f>ÚZ!AA31</f>
        <v xml:space="preserve"> </v>
      </c>
      <c r="AB31" s="165" t="str">
        <f>ÚZ!AB31</f>
        <v xml:space="preserve"> </v>
      </c>
      <c r="AC31" s="165" t="str">
        <f>ÚZ!AC31</f>
        <v xml:space="preserve"> </v>
      </c>
      <c r="AD31" s="165" t="str">
        <f>ÚZ!AD31</f>
        <v xml:space="preserve"> </v>
      </c>
      <c r="AE31" s="166"/>
      <c r="AF31" s="166"/>
      <c r="AG31" s="166"/>
      <c r="AH31" s="166"/>
      <c r="AI31" s="166"/>
      <c r="AJ31" s="190"/>
    </row>
    <row r="32" spans="1:37" ht="20.25" customHeight="1">
      <c r="A32" s="197"/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9"/>
    </row>
    <row r="33" spans="1:37" ht="20.25" customHeight="1">
      <c r="A33" s="167" t="str">
        <f>ÚZ!A33</f>
        <v>Zostavený dňa</v>
      </c>
      <c r="B33" s="168"/>
      <c r="C33" s="168"/>
      <c r="D33" s="168"/>
      <c r="E33" s="168"/>
      <c r="F33" s="168"/>
      <c r="G33" s="168"/>
      <c r="H33" s="168"/>
      <c r="I33" s="168"/>
      <c r="J33" s="169"/>
      <c r="K33" s="393" t="s">
        <v>596</v>
      </c>
      <c r="L33" s="394"/>
      <c r="M33" s="394"/>
      <c r="N33" s="394"/>
      <c r="O33" s="394"/>
      <c r="P33" s="394"/>
      <c r="Q33" s="394"/>
      <c r="R33" s="461"/>
      <c r="S33" s="463" t="s">
        <v>595</v>
      </c>
      <c r="T33" s="464"/>
      <c r="U33" s="464"/>
      <c r="V33" s="464"/>
      <c r="W33" s="464"/>
      <c r="X33" s="464"/>
      <c r="Y33" s="464"/>
      <c r="Z33" s="465"/>
      <c r="AA33" s="393" t="s">
        <v>594</v>
      </c>
      <c r="AB33" s="394"/>
      <c r="AC33" s="394"/>
      <c r="AD33" s="394"/>
      <c r="AE33" s="394"/>
      <c r="AF33" s="394"/>
      <c r="AG33" s="394"/>
      <c r="AH33" s="394"/>
      <c r="AI33" s="394"/>
      <c r="AJ33" s="459"/>
    </row>
    <row r="34" spans="1:37" ht="20.25" customHeight="1">
      <c r="A34" s="202">
        <f>ÚZ!A34</f>
        <v>0</v>
      </c>
      <c r="B34" s="202" t="str">
        <f>ÚZ!B34</f>
        <v xml:space="preserve"> </v>
      </c>
      <c r="C34" s="205" t="s">
        <v>435</v>
      </c>
      <c r="D34" s="202">
        <f>ÚZ!D34</f>
        <v>0</v>
      </c>
      <c r="E34" s="202" t="str">
        <f>ÚZ!E34</f>
        <v xml:space="preserve"> </v>
      </c>
      <c r="F34" s="205" t="s">
        <v>435</v>
      </c>
      <c r="G34" s="202">
        <v>2</v>
      </c>
      <c r="H34" s="202">
        <v>0</v>
      </c>
      <c r="I34" s="202">
        <f>ÚZ!I34</f>
        <v>0</v>
      </c>
      <c r="J34" s="202">
        <f>ÚZ!J34</f>
        <v>0</v>
      </c>
      <c r="K34" s="397"/>
      <c r="L34" s="398"/>
      <c r="M34" s="398"/>
      <c r="N34" s="398"/>
      <c r="O34" s="398"/>
      <c r="P34" s="398"/>
      <c r="Q34" s="398"/>
      <c r="R34" s="462"/>
      <c r="S34" s="466"/>
      <c r="T34" s="467"/>
      <c r="U34" s="467"/>
      <c r="V34" s="467"/>
      <c r="W34" s="467"/>
      <c r="X34" s="467"/>
      <c r="Y34" s="467"/>
      <c r="Z34" s="468"/>
      <c r="AA34" s="397"/>
      <c r="AB34" s="398"/>
      <c r="AC34" s="398"/>
      <c r="AD34" s="398"/>
      <c r="AE34" s="398"/>
      <c r="AF34" s="398"/>
      <c r="AG34" s="398"/>
      <c r="AH34" s="398"/>
      <c r="AI34" s="398"/>
      <c r="AJ34" s="460"/>
    </row>
    <row r="35" spans="1:37" ht="20.25" customHeight="1">
      <c r="A35" s="210"/>
      <c r="B35" s="209"/>
      <c r="C35" s="209"/>
      <c r="D35" s="209"/>
      <c r="E35" s="209"/>
      <c r="F35" s="209"/>
      <c r="G35" s="209"/>
      <c r="H35" s="209"/>
      <c r="I35" s="209"/>
      <c r="J35" s="211"/>
      <c r="K35" s="397"/>
      <c r="L35" s="398"/>
      <c r="M35" s="398"/>
      <c r="N35" s="398"/>
      <c r="O35" s="398"/>
      <c r="P35" s="398"/>
      <c r="Q35" s="398"/>
      <c r="R35" s="462"/>
      <c r="S35" s="466"/>
      <c r="T35" s="467"/>
      <c r="U35" s="467"/>
      <c r="V35" s="467"/>
      <c r="W35" s="467"/>
      <c r="X35" s="467"/>
      <c r="Y35" s="467"/>
      <c r="Z35" s="468"/>
      <c r="AA35" s="397"/>
      <c r="AB35" s="398"/>
      <c r="AC35" s="398"/>
      <c r="AD35" s="398"/>
      <c r="AE35" s="398"/>
      <c r="AF35" s="398"/>
      <c r="AG35" s="398"/>
      <c r="AH35" s="398"/>
      <c r="AI35" s="398"/>
      <c r="AJ35" s="460"/>
    </row>
    <row r="36" spans="1:37" ht="20.25" customHeight="1">
      <c r="A36" s="212" t="str">
        <f>ÚZ!A36</f>
        <v>Schválený dňa</v>
      </c>
      <c r="B36" s="213"/>
      <c r="C36" s="213"/>
      <c r="D36" s="213"/>
      <c r="E36" s="213"/>
      <c r="F36" s="213"/>
      <c r="G36" s="213"/>
      <c r="H36" s="213"/>
      <c r="I36" s="213"/>
      <c r="J36" s="214"/>
      <c r="K36" s="175"/>
      <c r="L36" s="158"/>
      <c r="M36" s="158"/>
      <c r="N36" s="158"/>
      <c r="O36" s="158"/>
      <c r="P36" s="158"/>
      <c r="Q36" s="158"/>
      <c r="R36" s="177"/>
      <c r="S36" s="158"/>
      <c r="T36" s="158"/>
      <c r="U36" s="158"/>
      <c r="V36" s="158"/>
      <c r="W36" s="158"/>
      <c r="X36" s="158"/>
      <c r="Y36" s="158"/>
      <c r="Z36" s="177"/>
      <c r="AA36" s="158"/>
      <c r="AB36" s="158"/>
      <c r="AC36" s="158"/>
      <c r="AD36" s="158"/>
      <c r="AE36" s="158"/>
      <c r="AF36" s="158"/>
      <c r="AG36" s="158"/>
      <c r="AH36" s="158"/>
      <c r="AI36" s="158"/>
      <c r="AJ36" s="177"/>
    </row>
    <row r="37" spans="1:37" ht="20.25" customHeight="1">
      <c r="A37" s="202" t="str">
        <f>ÚZ!A37</f>
        <v xml:space="preserve"> </v>
      </c>
      <c r="B37" s="202" t="str">
        <f>ÚZ!B37</f>
        <v xml:space="preserve"> </v>
      </c>
      <c r="C37" s="215" t="s">
        <v>435</v>
      </c>
      <c r="D37" s="202">
        <f>ÚZ!D37</f>
        <v>1</v>
      </c>
      <c r="E37" s="202" t="str">
        <f>ÚZ!E37</f>
        <v xml:space="preserve"> </v>
      </c>
      <c r="F37" s="215" t="s">
        <v>435</v>
      </c>
      <c r="G37" s="202">
        <f>ÚZ!G37</f>
        <v>2</v>
      </c>
      <c r="H37" s="202">
        <f>ÚZ!H37</f>
        <v>0</v>
      </c>
      <c r="I37" s="202" t="str">
        <f>ÚZ!I37</f>
        <v xml:space="preserve"> </v>
      </c>
      <c r="J37" s="202" t="str">
        <f>ÚZ!J37</f>
        <v xml:space="preserve"> </v>
      </c>
      <c r="K37" s="163"/>
      <c r="L37" s="164"/>
      <c r="M37" s="164"/>
      <c r="N37" s="164"/>
      <c r="O37" s="164"/>
      <c r="P37" s="164"/>
      <c r="Q37" s="164"/>
      <c r="R37" s="185"/>
      <c r="S37" s="164"/>
      <c r="T37" s="164"/>
      <c r="U37" s="164"/>
      <c r="V37" s="164"/>
      <c r="W37" s="164"/>
      <c r="X37" s="164"/>
      <c r="Y37" s="164"/>
      <c r="Z37" s="185"/>
      <c r="AA37" s="164"/>
      <c r="AB37" s="164"/>
      <c r="AC37" s="164"/>
      <c r="AD37" s="164"/>
      <c r="AE37" s="164"/>
      <c r="AF37" s="164"/>
      <c r="AG37" s="164"/>
      <c r="AH37" s="164"/>
      <c r="AI37" s="164"/>
      <c r="AJ37" s="185"/>
    </row>
    <row r="39" spans="1:37" ht="18" customHeight="1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</row>
    <row r="40" spans="1:37" ht="47.25" customHeight="1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</row>
    <row r="41" spans="1:37" ht="50.25" customHeight="1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</row>
    <row r="42" spans="1:37" ht="16.5" customHeight="1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</row>
    <row r="43" spans="1:37" ht="11.25" customHeight="1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</row>
    <row r="44" spans="1:37" ht="16.5" customHeight="1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</row>
    <row r="45" spans="1:37" ht="18" customHeight="1">
      <c r="A45" s="80"/>
      <c r="B45" s="80"/>
      <c r="C45" s="80"/>
      <c r="D45" s="80"/>
      <c r="E45" s="80"/>
      <c r="F45" s="80"/>
      <c r="G45" s="80"/>
      <c r="H45" s="80"/>
      <c r="I45" s="80"/>
      <c r="J45" s="81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</row>
    <row r="46" spans="1:37" ht="18" customHeight="1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</row>
  </sheetData>
  <mergeCells count="11">
    <mergeCell ref="AA33:AJ35"/>
    <mergeCell ref="K33:R35"/>
    <mergeCell ref="A23:AJ23"/>
    <mergeCell ref="S33:Z35"/>
    <mergeCell ref="A3:O3"/>
    <mergeCell ref="A9:AJ10"/>
    <mergeCell ref="A11:AJ12"/>
    <mergeCell ref="A13:AI13"/>
    <mergeCell ref="AC3:AH3"/>
    <mergeCell ref="A6:AH6"/>
    <mergeCell ref="W8:AB8"/>
  </mergeCells>
  <phoneticPr fontId="8" type="noConversion"/>
  <pageMargins left="0.56000000000000005" right="0.21" top="0.35" bottom="0.28000000000000003" header="0.36" footer="0.19"/>
  <pageSetup paperSize="9" scale="98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I732"/>
  <sheetViews>
    <sheetView view="pageBreakPreview" topLeftCell="A19" workbookViewId="0">
      <selection activeCell="F31" sqref="F31"/>
    </sheetView>
  </sheetViews>
  <sheetFormatPr defaultRowHeight="12.75"/>
  <cols>
    <col min="1" max="1" width="5.5703125" style="12" customWidth="1"/>
    <col min="2" max="2" width="29.5703125" style="20" customWidth="1"/>
    <col min="3" max="3" width="5.5703125" style="21" customWidth="1"/>
    <col min="4" max="4" width="2.5703125" style="12" customWidth="1"/>
    <col min="5" max="5" width="25.5703125" style="12" customWidth="1"/>
    <col min="6" max="9" width="9" style="12" customWidth="1"/>
    <col min="10" max="16384" width="9.140625" style="12"/>
  </cols>
  <sheetData>
    <row r="1" spans="1:9" s="13" customFormat="1" ht="15.2" customHeight="1">
      <c r="A1" s="455" t="s">
        <v>465</v>
      </c>
      <c r="B1" s="451" t="s">
        <v>572</v>
      </c>
      <c r="C1" s="94" t="s">
        <v>452</v>
      </c>
      <c r="D1" s="443" t="s">
        <v>344</v>
      </c>
      <c r="E1" s="443"/>
      <c r="F1" s="443"/>
      <c r="G1" s="443"/>
      <c r="H1" s="445" t="s">
        <v>453</v>
      </c>
      <c r="I1" s="446"/>
    </row>
    <row r="2" spans="1:9" s="13" customFormat="1" ht="15.2" customHeight="1">
      <c r="A2" s="456"/>
      <c r="B2" s="452"/>
      <c r="C2" s="97" t="s">
        <v>458</v>
      </c>
      <c r="D2" s="95">
        <v>1</v>
      </c>
      <c r="E2" s="95" t="s">
        <v>561</v>
      </c>
      <c r="F2" s="443" t="s">
        <v>562</v>
      </c>
      <c r="G2" s="443"/>
      <c r="H2" s="448" t="s">
        <v>444</v>
      </c>
      <c r="I2" s="449"/>
    </row>
    <row r="3" spans="1:9" s="13" customFormat="1" ht="15.2" customHeight="1">
      <c r="A3" s="457" t="s">
        <v>454</v>
      </c>
      <c r="B3" s="96" t="s">
        <v>455</v>
      </c>
      <c r="C3" s="99" t="s">
        <v>456</v>
      </c>
      <c r="D3" s="134"/>
      <c r="E3" s="95" t="s">
        <v>563</v>
      </c>
      <c r="F3" s="443"/>
      <c r="G3" s="443"/>
      <c r="H3" s="448" t="s">
        <v>564</v>
      </c>
      <c r="I3" s="449"/>
    </row>
    <row r="4" spans="1:9" s="13" customFormat="1" ht="27.75" customHeight="1">
      <c r="A4" s="495" t="e">
        <f>#REF!</f>
        <v>#REF!</v>
      </c>
      <c r="B4" s="450" t="s">
        <v>674</v>
      </c>
      <c r="C4" s="484" t="s">
        <v>184</v>
      </c>
      <c r="D4" s="447" t="e">
        <f>D6+D68+D136</f>
        <v>#REF!</v>
      </c>
      <c r="E4" s="447"/>
      <c r="F4" s="447" t="e">
        <f>F6+F68+F136</f>
        <v>#REF!</v>
      </c>
      <c r="G4" s="447"/>
      <c r="H4" s="447"/>
      <c r="I4" s="145" t="s">
        <v>619</v>
      </c>
    </row>
    <row r="5" spans="1:9" ht="27.75" customHeight="1">
      <c r="A5" s="495"/>
      <c r="B5" s="450"/>
      <c r="C5" s="484"/>
      <c r="D5" s="447" t="e">
        <f>D7+D69+D137</f>
        <v>#REF!</v>
      </c>
      <c r="E5" s="447"/>
      <c r="F5" s="145"/>
      <c r="G5" s="447" t="e">
        <f>G7+G69+G137</f>
        <v>#REF!</v>
      </c>
      <c r="H5" s="447"/>
      <c r="I5" s="447"/>
    </row>
    <row r="6" spans="1:9" ht="27.75" customHeight="1">
      <c r="A6" s="496" t="s">
        <v>108</v>
      </c>
      <c r="B6" s="458" t="s">
        <v>673</v>
      </c>
      <c r="C6" s="484" t="s">
        <v>185</v>
      </c>
      <c r="D6" s="447" t="e">
        <f>D8+D24+D47</f>
        <v>#REF!</v>
      </c>
      <c r="E6" s="447"/>
      <c r="F6" s="447" t="e">
        <f>F8+F24+F47</f>
        <v>#REF!</v>
      </c>
      <c r="G6" s="447"/>
      <c r="H6" s="447"/>
      <c r="I6" s="145" t="s">
        <v>619</v>
      </c>
    </row>
    <row r="7" spans="1:9" ht="27.75" customHeight="1">
      <c r="A7" s="497"/>
      <c r="B7" s="458"/>
      <c r="C7" s="484"/>
      <c r="D7" s="447" t="e">
        <f>D9+D25+D48</f>
        <v>#REF!</v>
      </c>
      <c r="E7" s="447"/>
      <c r="F7" s="145" t="s">
        <v>619</v>
      </c>
      <c r="G7" s="447" t="e">
        <f>G9+G25+G48</f>
        <v>#REF!</v>
      </c>
      <c r="H7" s="447"/>
      <c r="I7" s="447"/>
    </row>
    <row r="8" spans="1:9" ht="27.75" customHeight="1">
      <c r="A8" s="493" t="s">
        <v>129</v>
      </c>
      <c r="B8" s="450" t="s">
        <v>527</v>
      </c>
      <c r="C8" s="484" t="s">
        <v>186</v>
      </c>
      <c r="D8" s="447" t="e">
        <f>D10+D12+D14+D16+D18+D20+D22</f>
        <v>#REF!</v>
      </c>
      <c r="E8" s="447"/>
      <c r="F8" s="447" t="e">
        <f>F10+F12+F14+F16+F18+F20+F22</f>
        <v>#REF!</v>
      </c>
      <c r="G8" s="447"/>
      <c r="H8" s="447"/>
      <c r="I8" s="145" t="s">
        <v>619</v>
      </c>
    </row>
    <row r="9" spans="1:9" ht="27.75" customHeight="1">
      <c r="A9" s="494"/>
      <c r="B9" s="450"/>
      <c r="C9" s="484"/>
      <c r="D9" s="447" t="e">
        <f>D11+D13+D15+D17+D19+D21+D23</f>
        <v>#REF!</v>
      </c>
      <c r="E9" s="447"/>
      <c r="F9" s="145" t="s">
        <v>619</v>
      </c>
      <c r="G9" s="447" t="e">
        <f>G11+G13+G15+G17+G19+G21+G23</f>
        <v>#REF!</v>
      </c>
      <c r="H9" s="447"/>
      <c r="I9" s="447"/>
    </row>
    <row r="10" spans="1:9" ht="27.75" customHeight="1">
      <c r="A10" s="498" t="s">
        <v>621</v>
      </c>
      <c r="B10" s="482" t="s">
        <v>610</v>
      </c>
      <c r="C10" s="483" t="s">
        <v>187</v>
      </c>
      <c r="D10" s="476" t="e">
        <f>#REF!</f>
        <v>#REF!</v>
      </c>
      <c r="E10" s="477"/>
      <c r="F10" s="475" t="e">
        <f>D10-D11</f>
        <v>#REF!</v>
      </c>
      <c r="G10" s="475"/>
      <c r="H10" s="475"/>
      <c r="I10" s="109" t="s">
        <v>619</v>
      </c>
    </row>
    <row r="11" spans="1:9" ht="27.75" customHeight="1">
      <c r="A11" s="499"/>
      <c r="B11" s="482"/>
      <c r="C11" s="483"/>
      <c r="D11" s="476" t="e">
        <f>#REF!</f>
        <v>#REF!</v>
      </c>
      <c r="E11" s="477"/>
      <c r="F11" s="109"/>
      <c r="G11" s="475" t="e">
        <f>#REF!</f>
        <v>#REF!</v>
      </c>
      <c r="H11" s="475"/>
      <c r="I11" s="475"/>
    </row>
    <row r="12" spans="1:9" ht="27.75" customHeight="1">
      <c r="A12" s="479" t="s">
        <v>111</v>
      </c>
      <c r="B12" s="482" t="s">
        <v>345</v>
      </c>
      <c r="C12" s="483" t="s">
        <v>188</v>
      </c>
      <c r="D12" s="476" t="e">
        <f>#REF!</f>
        <v>#REF!</v>
      </c>
      <c r="E12" s="477"/>
      <c r="F12" s="475" t="e">
        <f>D12-D13</f>
        <v>#REF!</v>
      </c>
      <c r="G12" s="475"/>
      <c r="H12" s="475"/>
      <c r="I12" s="109" t="s">
        <v>619</v>
      </c>
    </row>
    <row r="13" spans="1:9" ht="27.75" customHeight="1">
      <c r="A13" s="480"/>
      <c r="B13" s="482"/>
      <c r="C13" s="483"/>
      <c r="D13" s="476" t="e">
        <f>#REF!</f>
        <v>#REF!</v>
      </c>
      <c r="E13" s="477"/>
      <c r="F13" s="109"/>
      <c r="G13" s="475" t="e">
        <f>#REF!</f>
        <v>#REF!</v>
      </c>
      <c r="H13" s="475"/>
      <c r="I13" s="475"/>
    </row>
    <row r="14" spans="1:9" ht="27.75" customHeight="1">
      <c r="A14" s="479" t="s">
        <v>112</v>
      </c>
      <c r="B14" s="482" t="s">
        <v>346</v>
      </c>
      <c r="C14" s="483" t="s">
        <v>189</v>
      </c>
      <c r="D14" s="476" t="e">
        <f>#REF!</f>
        <v>#REF!</v>
      </c>
      <c r="E14" s="477"/>
      <c r="F14" s="475" t="e">
        <f>D14-D15</f>
        <v>#REF!</v>
      </c>
      <c r="G14" s="475"/>
      <c r="H14" s="475"/>
      <c r="I14" s="109" t="s">
        <v>619</v>
      </c>
    </row>
    <row r="15" spans="1:9" ht="27.75" customHeight="1">
      <c r="A15" s="480"/>
      <c r="B15" s="482"/>
      <c r="C15" s="483"/>
      <c r="D15" s="476" t="e">
        <f>#REF!</f>
        <v>#REF!</v>
      </c>
      <c r="E15" s="477"/>
      <c r="F15" s="109"/>
      <c r="G15" s="475" t="e">
        <f>#REF!</f>
        <v>#REF!</v>
      </c>
      <c r="H15" s="475"/>
      <c r="I15" s="475"/>
    </row>
    <row r="16" spans="1:9" ht="27.75" customHeight="1">
      <c r="A16" s="479" t="s">
        <v>113</v>
      </c>
      <c r="B16" s="485" t="s">
        <v>335</v>
      </c>
      <c r="C16" s="483" t="s">
        <v>190</v>
      </c>
      <c r="D16" s="476" t="e">
        <f>#REF!</f>
        <v>#REF!</v>
      </c>
      <c r="E16" s="477"/>
      <c r="F16" s="475" t="e">
        <f>D16-D17</f>
        <v>#REF!</v>
      </c>
      <c r="G16" s="475"/>
      <c r="H16" s="475"/>
      <c r="I16" s="109" t="s">
        <v>619</v>
      </c>
    </row>
    <row r="17" spans="1:9" ht="27.75" customHeight="1">
      <c r="A17" s="480"/>
      <c r="B17" s="485"/>
      <c r="C17" s="483"/>
      <c r="D17" s="476" t="e">
        <f>#REF!</f>
        <v>#REF!</v>
      </c>
      <c r="E17" s="477"/>
      <c r="F17" s="109"/>
      <c r="G17" s="475" t="e">
        <f>#REF!</f>
        <v>#REF!</v>
      </c>
      <c r="H17" s="475"/>
      <c r="I17" s="475"/>
    </row>
    <row r="18" spans="1:9" ht="27.75" customHeight="1">
      <c r="A18" s="479" t="s">
        <v>114</v>
      </c>
      <c r="B18" s="485" t="s">
        <v>347</v>
      </c>
      <c r="C18" s="483" t="s">
        <v>191</v>
      </c>
      <c r="D18" s="476" t="e">
        <f>#REF!</f>
        <v>#REF!</v>
      </c>
      <c r="E18" s="477"/>
      <c r="F18" s="475" t="e">
        <f>D18-D19</f>
        <v>#REF!</v>
      </c>
      <c r="G18" s="475"/>
      <c r="H18" s="475"/>
      <c r="I18" s="109" t="s">
        <v>619</v>
      </c>
    </row>
    <row r="19" spans="1:9" ht="27.75" customHeight="1">
      <c r="A19" s="480"/>
      <c r="B19" s="485"/>
      <c r="C19" s="483"/>
      <c r="D19" s="476" t="e">
        <f>#REF!</f>
        <v>#REF!</v>
      </c>
      <c r="E19" s="477"/>
      <c r="F19" s="109"/>
      <c r="G19" s="475" t="e">
        <f>#REF!</f>
        <v>#REF!</v>
      </c>
      <c r="H19" s="475"/>
      <c r="I19" s="475"/>
    </row>
    <row r="20" spans="1:9" ht="27.75" customHeight="1">
      <c r="A20" s="479" t="s">
        <v>115</v>
      </c>
      <c r="B20" s="482" t="s">
        <v>423</v>
      </c>
      <c r="C20" s="483" t="s">
        <v>192</v>
      </c>
      <c r="D20" s="476" t="e">
        <f>#REF!</f>
        <v>#REF!</v>
      </c>
      <c r="E20" s="477"/>
      <c r="F20" s="475" t="e">
        <f>D20-D21</f>
        <v>#REF!</v>
      </c>
      <c r="G20" s="475"/>
      <c r="H20" s="475"/>
      <c r="I20" s="109" t="s">
        <v>619</v>
      </c>
    </row>
    <row r="21" spans="1:9" ht="27.75" customHeight="1">
      <c r="A21" s="480"/>
      <c r="B21" s="482"/>
      <c r="C21" s="483"/>
      <c r="D21" s="476" t="e">
        <f>#REF!</f>
        <v>#REF!</v>
      </c>
      <c r="E21" s="477"/>
      <c r="F21" s="109"/>
      <c r="G21" s="475" t="e">
        <f>#REF!</f>
        <v>#REF!</v>
      </c>
      <c r="H21" s="475"/>
      <c r="I21" s="475"/>
    </row>
    <row r="22" spans="1:9" ht="27.75" customHeight="1">
      <c r="A22" s="479" t="s">
        <v>116</v>
      </c>
      <c r="B22" s="482" t="s">
        <v>611</v>
      </c>
      <c r="C22" s="483" t="s">
        <v>193</v>
      </c>
      <c r="D22" s="476" t="e">
        <f>#REF!</f>
        <v>#REF!</v>
      </c>
      <c r="E22" s="477"/>
      <c r="F22" s="475" t="e">
        <f>D22-D23</f>
        <v>#REF!</v>
      </c>
      <c r="G22" s="475"/>
      <c r="H22" s="475"/>
      <c r="I22" s="109" t="s">
        <v>619</v>
      </c>
    </row>
    <row r="23" spans="1:9" ht="27.75" customHeight="1">
      <c r="A23" s="480"/>
      <c r="B23" s="482"/>
      <c r="C23" s="483"/>
      <c r="D23" s="476" t="e">
        <f>#REF!</f>
        <v>#REF!</v>
      </c>
      <c r="E23" s="477"/>
      <c r="F23" s="109"/>
      <c r="G23" s="475" t="e">
        <f>#REF!</f>
        <v>#REF!</v>
      </c>
      <c r="H23" s="475"/>
      <c r="I23" s="475"/>
    </row>
    <row r="24" spans="1:9" ht="27.75" customHeight="1">
      <c r="A24" s="491" t="s">
        <v>622</v>
      </c>
      <c r="B24" s="450" t="s">
        <v>529</v>
      </c>
      <c r="C24" s="484" t="s">
        <v>194</v>
      </c>
      <c r="D24" s="447" t="e">
        <f>D26+D28+D30+D35+D37+D39+D41+D43+D45</f>
        <v>#REF!</v>
      </c>
      <c r="E24" s="447"/>
      <c r="F24" s="440" t="e">
        <f>F26+F28+F30+F35+F37+F39+F41+F43+F45</f>
        <v>#REF!</v>
      </c>
      <c r="G24" s="444"/>
      <c r="H24" s="441"/>
      <c r="I24" s="145" t="s">
        <v>619</v>
      </c>
    </row>
    <row r="25" spans="1:9" ht="27.75" customHeight="1">
      <c r="A25" s="492"/>
      <c r="B25" s="450"/>
      <c r="C25" s="484"/>
      <c r="D25" s="447" t="e">
        <f>D27+D29+D31+D36+D38+D40+D42+D44+D46</f>
        <v>#REF!</v>
      </c>
      <c r="E25" s="447"/>
      <c r="F25" s="145" t="s">
        <v>619</v>
      </c>
      <c r="G25" s="447" t="e">
        <f>G27+G29+G31+G36+G38+G40+G42+G44+G46</f>
        <v>#REF!</v>
      </c>
      <c r="H25" s="447"/>
      <c r="I25" s="447"/>
    </row>
    <row r="26" spans="1:9" ht="27.75" customHeight="1">
      <c r="A26" s="503" t="s">
        <v>623</v>
      </c>
      <c r="B26" s="482" t="s">
        <v>348</v>
      </c>
      <c r="C26" s="483" t="s">
        <v>195</v>
      </c>
      <c r="D26" s="475" t="e">
        <f>#REF!</f>
        <v>#REF!</v>
      </c>
      <c r="E26" s="475"/>
      <c r="F26" s="475" t="e">
        <f>D26-D27</f>
        <v>#REF!</v>
      </c>
      <c r="G26" s="475"/>
      <c r="H26" s="475"/>
      <c r="I26" s="109" t="e">
        <f>#REF!</f>
        <v>#REF!</v>
      </c>
    </row>
    <row r="27" spans="1:9" ht="27.75" customHeight="1">
      <c r="A27" s="504"/>
      <c r="B27" s="482"/>
      <c r="C27" s="483"/>
      <c r="D27" s="489" t="e">
        <f>#REF!</f>
        <v>#REF!</v>
      </c>
      <c r="E27" s="490"/>
      <c r="F27" s="109"/>
      <c r="G27" s="475" t="e">
        <f>#REF!</f>
        <v>#REF!</v>
      </c>
      <c r="H27" s="475"/>
      <c r="I27" s="475"/>
    </row>
    <row r="28" spans="1:9" ht="27.75" customHeight="1">
      <c r="A28" s="479" t="s">
        <v>117</v>
      </c>
      <c r="B28" s="482" t="s">
        <v>575</v>
      </c>
      <c r="C28" s="483" t="s">
        <v>196</v>
      </c>
      <c r="D28" s="476" t="e">
        <f>#REF!</f>
        <v>#REF!</v>
      </c>
      <c r="E28" s="477"/>
      <c r="F28" s="475" t="e">
        <f>D28-D29</f>
        <v>#REF!</v>
      </c>
      <c r="G28" s="475"/>
      <c r="H28" s="475"/>
      <c r="I28" s="109" t="s">
        <v>619</v>
      </c>
    </row>
    <row r="29" spans="1:9" ht="27.75" customHeight="1">
      <c r="A29" s="480"/>
      <c r="B29" s="482"/>
      <c r="C29" s="483"/>
      <c r="D29" s="476" t="e">
        <f>#REF!</f>
        <v>#REF!</v>
      </c>
      <c r="E29" s="477"/>
      <c r="F29" s="109"/>
      <c r="G29" s="475" t="e">
        <f>#REF!</f>
        <v>#REF!</v>
      </c>
      <c r="H29" s="475"/>
      <c r="I29" s="475"/>
    </row>
    <row r="30" spans="1:9" ht="27.75" customHeight="1">
      <c r="A30" s="479" t="s">
        <v>118</v>
      </c>
      <c r="B30" s="482" t="s">
        <v>576</v>
      </c>
      <c r="C30" s="483" t="s">
        <v>197</v>
      </c>
      <c r="D30" s="476" t="e">
        <f>#REF!</f>
        <v>#REF!</v>
      </c>
      <c r="E30" s="477"/>
      <c r="F30" s="475" t="e">
        <f>D30-D31</f>
        <v>#REF!</v>
      </c>
      <c r="G30" s="475"/>
      <c r="H30" s="475"/>
      <c r="I30" s="109" t="s">
        <v>619</v>
      </c>
    </row>
    <row r="31" spans="1:9" ht="27.75" customHeight="1">
      <c r="A31" s="480"/>
      <c r="B31" s="482"/>
      <c r="C31" s="483"/>
      <c r="D31" s="476" t="e">
        <f>#REF!</f>
        <v>#REF!</v>
      </c>
      <c r="E31" s="477"/>
      <c r="F31" s="109"/>
      <c r="G31" s="475" t="e">
        <f>#REF!</f>
        <v>#REF!</v>
      </c>
      <c r="H31" s="475"/>
      <c r="I31" s="475"/>
    </row>
    <row r="32" spans="1:9" s="13" customFormat="1" ht="15.2" customHeight="1">
      <c r="A32" s="455" t="s">
        <v>465</v>
      </c>
      <c r="B32" s="451" t="s">
        <v>572</v>
      </c>
      <c r="C32" s="94" t="s">
        <v>452</v>
      </c>
      <c r="D32" s="443" t="s">
        <v>344</v>
      </c>
      <c r="E32" s="443"/>
      <c r="F32" s="443"/>
      <c r="G32" s="443"/>
      <c r="H32" s="445" t="s">
        <v>453</v>
      </c>
      <c r="I32" s="446"/>
    </row>
    <row r="33" spans="1:9" ht="15.2" customHeight="1">
      <c r="A33" s="456"/>
      <c r="B33" s="452"/>
      <c r="C33" s="97" t="s">
        <v>458</v>
      </c>
      <c r="D33" s="95">
        <v>1</v>
      </c>
      <c r="E33" s="95" t="s">
        <v>561</v>
      </c>
      <c r="F33" s="443" t="s">
        <v>562</v>
      </c>
      <c r="G33" s="443"/>
      <c r="H33" s="448" t="s">
        <v>444</v>
      </c>
      <c r="I33" s="449"/>
    </row>
    <row r="34" spans="1:9" ht="15.2" customHeight="1">
      <c r="A34" s="457" t="s">
        <v>454</v>
      </c>
      <c r="B34" s="96" t="s">
        <v>455</v>
      </c>
      <c r="C34" s="99" t="s">
        <v>456</v>
      </c>
      <c r="D34" s="134"/>
      <c r="E34" s="95" t="s">
        <v>563</v>
      </c>
      <c r="F34" s="443"/>
      <c r="G34" s="443"/>
      <c r="H34" s="448" t="s">
        <v>564</v>
      </c>
      <c r="I34" s="449"/>
    </row>
    <row r="35" spans="1:9" ht="27.75" customHeight="1">
      <c r="A35" s="479" t="s">
        <v>119</v>
      </c>
      <c r="B35" s="485" t="s">
        <v>349</v>
      </c>
      <c r="C35" s="483" t="s">
        <v>198</v>
      </c>
      <c r="D35" s="476" t="e">
        <f>#REF!</f>
        <v>#REF!</v>
      </c>
      <c r="E35" s="477"/>
      <c r="F35" s="475" t="e">
        <f>D35-D36</f>
        <v>#REF!</v>
      </c>
      <c r="G35" s="475"/>
      <c r="H35" s="475"/>
      <c r="I35" s="109" t="s">
        <v>619</v>
      </c>
    </row>
    <row r="36" spans="1:9" ht="27.75" customHeight="1">
      <c r="A36" s="480"/>
      <c r="B36" s="485"/>
      <c r="C36" s="483"/>
      <c r="D36" s="476" t="e">
        <f>#REF!</f>
        <v>#REF!</v>
      </c>
      <c r="E36" s="477"/>
      <c r="F36" s="109"/>
      <c r="G36" s="475" t="e">
        <f>#REF!</f>
        <v>#REF!</v>
      </c>
      <c r="H36" s="475"/>
      <c r="I36" s="475"/>
    </row>
    <row r="37" spans="1:9" ht="27.75" customHeight="1">
      <c r="A37" s="479" t="s">
        <v>120</v>
      </c>
      <c r="B37" s="482" t="s">
        <v>350</v>
      </c>
      <c r="C37" s="483" t="s">
        <v>199</v>
      </c>
      <c r="D37" s="476" t="e">
        <f>#REF!</f>
        <v>#REF!</v>
      </c>
      <c r="E37" s="477"/>
      <c r="F37" s="475" t="e">
        <f>D37-D38</f>
        <v>#REF!</v>
      </c>
      <c r="G37" s="475"/>
      <c r="H37" s="475"/>
      <c r="I37" s="109" t="s">
        <v>619</v>
      </c>
    </row>
    <row r="38" spans="1:9" ht="27.75" customHeight="1">
      <c r="A38" s="480"/>
      <c r="B38" s="482"/>
      <c r="C38" s="483"/>
      <c r="D38" s="476" t="e">
        <f>#REF!</f>
        <v>#REF!</v>
      </c>
      <c r="E38" s="477"/>
      <c r="F38" s="109"/>
      <c r="G38" s="475" t="e">
        <f>#REF!</f>
        <v>#REF!</v>
      </c>
      <c r="H38" s="475"/>
      <c r="I38" s="475"/>
    </row>
    <row r="39" spans="1:9" ht="27.75" customHeight="1">
      <c r="A39" s="479" t="s">
        <v>121</v>
      </c>
      <c r="B39" s="482" t="s">
        <v>351</v>
      </c>
      <c r="C39" s="483" t="s">
        <v>200</v>
      </c>
      <c r="D39" s="476" t="e">
        <f>#REF!</f>
        <v>#REF!</v>
      </c>
      <c r="E39" s="477"/>
      <c r="F39" s="475" t="e">
        <f>D39-D40</f>
        <v>#REF!</v>
      </c>
      <c r="G39" s="475"/>
      <c r="H39" s="475"/>
      <c r="I39" s="109" t="s">
        <v>619</v>
      </c>
    </row>
    <row r="40" spans="1:9" ht="27.75" customHeight="1">
      <c r="A40" s="480"/>
      <c r="B40" s="482"/>
      <c r="C40" s="483"/>
      <c r="D40" s="476" t="e">
        <f>#REF!</f>
        <v>#REF!</v>
      </c>
      <c r="E40" s="477"/>
      <c r="F40" s="109"/>
      <c r="G40" s="475" t="e">
        <f>#REF!</f>
        <v>#REF!</v>
      </c>
      <c r="H40" s="475"/>
      <c r="I40" s="475"/>
    </row>
    <row r="41" spans="1:9" ht="27.75" customHeight="1">
      <c r="A41" s="479" t="s">
        <v>122</v>
      </c>
      <c r="B41" s="482" t="s">
        <v>419</v>
      </c>
      <c r="C41" s="483" t="s">
        <v>201</v>
      </c>
      <c r="D41" s="476" t="e">
        <f>#REF!</f>
        <v>#REF!</v>
      </c>
      <c r="E41" s="477"/>
      <c r="F41" s="475" t="e">
        <f>D41-D42</f>
        <v>#REF!</v>
      </c>
      <c r="G41" s="475"/>
      <c r="H41" s="475"/>
      <c r="I41" s="109" t="s">
        <v>619</v>
      </c>
    </row>
    <row r="42" spans="1:9" ht="27.75" customHeight="1">
      <c r="A42" s="480"/>
      <c r="B42" s="482"/>
      <c r="C42" s="483"/>
      <c r="D42" s="476" t="e">
        <f>#REF!</f>
        <v>#REF!</v>
      </c>
      <c r="E42" s="477"/>
      <c r="F42" s="109"/>
      <c r="G42" s="475" t="e">
        <f>#REF!</f>
        <v>#REF!</v>
      </c>
      <c r="H42" s="475"/>
      <c r="I42" s="475"/>
    </row>
    <row r="43" spans="1:9" ht="27.75" customHeight="1">
      <c r="A43" s="479" t="s">
        <v>123</v>
      </c>
      <c r="B43" s="482" t="s">
        <v>352</v>
      </c>
      <c r="C43" s="483" t="s">
        <v>202</v>
      </c>
      <c r="D43" s="476" t="e">
        <f>#REF!</f>
        <v>#REF!</v>
      </c>
      <c r="E43" s="477"/>
      <c r="F43" s="475" t="e">
        <f>D43-D44</f>
        <v>#REF!</v>
      </c>
      <c r="G43" s="475"/>
      <c r="H43" s="475"/>
      <c r="I43" s="109" t="s">
        <v>619</v>
      </c>
    </row>
    <row r="44" spans="1:9" ht="27.75" customHeight="1">
      <c r="A44" s="480"/>
      <c r="B44" s="482"/>
      <c r="C44" s="483"/>
      <c r="D44" s="476" t="e">
        <f>#REF!</f>
        <v>#REF!</v>
      </c>
      <c r="E44" s="477"/>
      <c r="F44" s="109"/>
      <c r="G44" s="475" t="e">
        <f>#REF!</f>
        <v>#REF!</v>
      </c>
      <c r="H44" s="475"/>
      <c r="I44" s="475"/>
    </row>
    <row r="45" spans="1:9" ht="27.75" customHeight="1">
      <c r="A45" s="479" t="s">
        <v>457</v>
      </c>
      <c r="B45" s="482" t="s">
        <v>577</v>
      </c>
      <c r="C45" s="483" t="s">
        <v>203</v>
      </c>
      <c r="D45" s="476" t="e">
        <f>#REF!</f>
        <v>#REF!</v>
      </c>
      <c r="E45" s="477"/>
      <c r="F45" s="475" t="e">
        <f>D45-D46</f>
        <v>#REF!</v>
      </c>
      <c r="G45" s="475"/>
      <c r="H45" s="475"/>
      <c r="I45" s="109" t="s">
        <v>619</v>
      </c>
    </row>
    <row r="46" spans="1:9" ht="27.75" customHeight="1">
      <c r="A46" s="480"/>
      <c r="B46" s="482"/>
      <c r="C46" s="483"/>
      <c r="D46" s="476" t="e">
        <f>#REF!</f>
        <v>#REF!</v>
      </c>
      <c r="E46" s="477"/>
      <c r="F46" s="109"/>
      <c r="G46" s="475" t="e">
        <f>#REF!</f>
        <v>#REF!</v>
      </c>
      <c r="H46" s="475"/>
      <c r="I46" s="475"/>
    </row>
    <row r="47" spans="1:9" ht="27.75" customHeight="1">
      <c r="A47" s="501" t="s">
        <v>135</v>
      </c>
      <c r="B47" s="502" t="s">
        <v>530</v>
      </c>
      <c r="C47" s="488" t="s">
        <v>204</v>
      </c>
      <c r="D47" s="447" t="e">
        <f>D49+D51+D53+D55+D57+D59+D61+D66</f>
        <v>#REF!</v>
      </c>
      <c r="E47" s="447"/>
      <c r="F47" s="447" t="e">
        <f>D47-D48</f>
        <v>#REF!</v>
      </c>
      <c r="G47" s="447"/>
      <c r="H47" s="447"/>
      <c r="I47" s="148"/>
    </row>
    <row r="48" spans="1:9" ht="27.75" customHeight="1">
      <c r="A48" s="501"/>
      <c r="B48" s="502"/>
      <c r="C48" s="488"/>
      <c r="D48" s="447" t="e">
        <f>D50+D52+D54+D56+D58+D60+D62+D67</f>
        <v>#REF!</v>
      </c>
      <c r="E48" s="447"/>
      <c r="F48" s="148"/>
      <c r="G48" s="447" t="e">
        <f>G50+G52+G54+G56+G58+G60+G62+G67</f>
        <v>#REF!</v>
      </c>
      <c r="H48" s="447"/>
      <c r="I48" s="447"/>
    </row>
    <row r="49" spans="1:9" ht="27.75" customHeight="1">
      <c r="A49" s="481" t="s">
        <v>624</v>
      </c>
      <c r="B49" s="485" t="s">
        <v>612</v>
      </c>
      <c r="C49" s="487" t="s">
        <v>205</v>
      </c>
      <c r="D49" s="476" t="e">
        <f>#REF!</f>
        <v>#REF!</v>
      </c>
      <c r="E49" s="477"/>
      <c r="F49" s="475" t="e">
        <f>D49-D50</f>
        <v>#REF!</v>
      </c>
      <c r="G49" s="475"/>
      <c r="H49" s="475"/>
      <c r="I49" s="109" t="s">
        <v>619</v>
      </c>
    </row>
    <row r="50" spans="1:9" ht="27.75" customHeight="1">
      <c r="A50" s="481"/>
      <c r="B50" s="485"/>
      <c r="C50" s="487"/>
      <c r="D50" s="476" t="e">
        <f>#REF!</f>
        <v>#REF!</v>
      </c>
      <c r="E50" s="477"/>
      <c r="F50" s="109"/>
      <c r="G50" s="475" t="e">
        <f>#REF!</f>
        <v>#REF!</v>
      </c>
      <c r="H50" s="475"/>
      <c r="I50" s="475"/>
    </row>
    <row r="51" spans="1:9" ht="27.75" customHeight="1">
      <c r="A51" s="479" t="s">
        <v>117</v>
      </c>
      <c r="B51" s="482" t="s">
        <v>353</v>
      </c>
      <c r="C51" s="483" t="s">
        <v>206</v>
      </c>
      <c r="D51" s="476" t="e">
        <f>#REF!</f>
        <v>#REF!</v>
      </c>
      <c r="E51" s="477"/>
      <c r="F51" s="475" t="e">
        <f>D51-D52</f>
        <v>#REF!</v>
      </c>
      <c r="G51" s="475"/>
      <c r="H51" s="475"/>
      <c r="I51" s="109" t="s">
        <v>619</v>
      </c>
    </row>
    <row r="52" spans="1:9" ht="27.75" customHeight="1">
      <c r="A52" s="480"/>
      <c r="B52" s="482"/>
      <c r="C52" s="483"/>
      <c r="D52" s="476" t="e">
        <f>#REF!</f>
        <v>#REF!</v>
      </c>
      <c r="E52" s="477"/>
      <c r="F52" s="109"/>
      <c r="G52" s="475" t="e">
        <f>#REF!</f>
        <v>#REF!</v>
      </c>
      <c r="H52" s="475"/>
      <c r="I52" s="475"/>
    </row>
    <row r="53" spans="1:9" ht="27.75" customHeight="1">
      <c r="A53" s="479" t="s">
        <v>118</v>
      </c>
      <c r="B53" s="482" t="s">
        <v>354</v>
      </c>
      <c r="C53" s="483" t="s">
        <v>207</v>
      </c>
      <c r="D53" s="476" t="e">
        <f>#REF!</f>
        <v>#REF!</v>
      </c>
      <c r="E53" s="477"/>
      <c r="F53" s="475" t="e">
        <f>D53-D54</f>
        <v>#REF!</v>
      </c>
      <c r="G53" s="475"/>
      <c r="H53" s="475"/>
      <c r="I53" s="109" t="s">
        <v>619</v>
      </c>
    </row>
    <row r="54" spans="1:9" ht="27.75" customHeight="1">
      <c r="A54" s="480"/>
      <c r="B54" s="482"/>
      <c r="C54" s="483"/>
      <c r="D54" s="476" t="e">
        <f>#REF!</f>
        <v>#REF!</v>
      </c>
      <c r="E54" s="477"/>
      <c r="F54" s="109"/>
      <c r="G54" s="475" t="e">
        <f>#REF!</f>
        <v>#REF!</v>
      </c>
      <c r="H54" s="475"/>
      <c r="I54" s="475"/>
    </row>
    <row r="55" spans="1:9" ht="27.75" customHeight="1">
      <c r="A55" s="479" t="s">
        <v>119</v>
      </c>
      <c r="B55" s="482" t="s">
        <v>355</v>
      </c>
      <c r="C55" s="483" t="s">
        <v>208</v>
      </c>
      <c r="D55" s="476" t="e">
        <f>#REF!</f>
        <v>#REF!</v>
      </c>
      <c r="E55" s="477"/>
      <c r="F55" s="475" t="e">
        <f>D55-D56</f>
        <v>#REF!</v>
      </c>
      <c r="G55" s="475"/>
      <c r="H55" s="475"/>
      <c r="I55" s="109" t="s">
        <v>619</v>
      </c>
    </row>
    <row r="56" spans="1:9" ht="27.75" customHeight="1">
      <c r="A56" s="480"/>
      <c r="B56" s="482"/>
      <c r="C56" s="483"/>
      <c r="D56" s="476" t="e">
        <f>#REF!</f>
        <v>#REF!</v>
      </c>
      <c r="E56" s="477"/>
      <c r="F56" s="109"/>
      <c r="G56" s="475" t="e">
        <f>#REF!</f>
        <v>#REF!</v>
      </c>
      <c r="H56" s="475"/>
      <c r="I56" s="475"/>
    </row>
    <row r="57" spans="1:9" ht="27.75" customHeight="1">
      <c r="A57" s="479" t="s">
        <v>120</v>
      </c>
      <c r="B57" s="482" t="s">
        <v>613</v>
      </c>
      <c r="C57" s="483" t="s">
        <v>209</v>
      </c>
      <c r="D57" s="476" t="e">
        <f>#REF!</f>
        <v>#REF!</v>
      </c>
      <c r="E57" s="477"/>
      <c r="F57" s="475" t="e">
        <f>D57-D58</f>
        <v>#REF!</v>
      </c>
      <c r="G57" s="475"/>
      <c r="H57" s="475"/>
      <c r="I57" s="109" t="s">
        <v>619</v>
      </c>
    </row>
    <row r="58" spans="1:9" s="13" customFormat="1" ht="27.75" customHeight="1">
      <c r="A58" s="480"/>
      <c r="B58" s="482"/>
      <c r="C58" s="483"/>
      <c r="D58" s="476" t="e">
        <f>#REF!</f>
        <v>#REF!</v>
      </c>
      <c r="E58" s="477"/>
      <c r="F58" s="109"/>
      <c r="G58" s="475" t="e">
        <f>#REF!</f>
        <v>#REF!</v>
      </c>
      <c r="H58" s="475"/>
      <c r="I58" s="475"/>
    </row>
    <row r="59" spans="1:9" s="13" customFormat="1" ht="27.75" customHeight="1">
      <c r="A59" s="479" t="s">
        <v>324</v>
      </c>
      <c r="B59" s="482" t="s">
        <v>614</v>
      </c>
      <c r="C59" s="483" t="s">
        <v>210</v>
      </c>
      <c r="D59" s="476" t="e">
        <f>#REF!</f>
        <v>#REF!</v>
      </c>
      <c r="E59" s="477"/>
      <c r="F59" s="475" t="e">
        <f>D59-D60</f>
        <v>#REF!</v>
      </c>
      <c r="G59" s="475"/>
      <c r="H59" s="475"/>
      <c r="I59" s="109" t="s">
        <v>619</v>
      </c>
    </row>
    <row r="60" spans="1:9" s="13" customFormat="1" ht="27.75" customHeight="1">
      <c r="A60" s="480"/>
      <c r="B60" s="482"/>
      <c r="C60" s="483"/>
      <c r="D60" s="476" t="e">
        <f>#REF!</f>
        <v>#REF!</v>
      </c>
      <c r="E60" s="477"/>
      <c r="F60" s="109"/>
      <c r="G60" s="475" t="e">
        <f>#REF!</f>
        <v>#REF!</v>
      </c>
      <c r="H60" s="475"/>
      <c r="I60" s="475"/>
    </row>
    <row r="61" spans="1:9" s="13" customFormat="1" ht="27.75" customHeight="1">
      <c r="A61" s="479" t="s">
        <v>326</v>
      </c>
      <c r="B61" s="482" t="s">
        <v>420</v>
      </c>
      <c r="C61" s="483" t="s">
        <v>211</v>
      </c>
      <c r="D61" s="476" t="e">
        <f>#REF!</f>
        <v>#REF!</v>
      </c>
      <c r="E61" s="477"/>
      <c r="F61" s="475" t="e">
        <f>D61-D62</f>
        <v>#REF!</v>
      </c>
      <c r="G61" s="475"/>
      <c r="H61" s="475"/>
      <c r="I61" s="109" t="s">
        <v>619</v>
      </c>
    </row>
    <row r="62" spans="1:9" s="13" customFormat="1" ht="27.75" customHeight="1">
      <c r="A62" s="480"/>
      <c r="B62" s="482"/>
      <c r="C62" s="483"/>
      <c r="D62" s="476" t="e">
        <f>#REF!</f>
        <v>#REF!</v>
      </c>
      <c r="E62" s="477"/>
      <c r="F62" s="109"/>
      <c r="G62" s="475" t="e">
        <f>#REF!</f>
        <v>#REF!</v>
      </c>
      <c r="H62" s="475"/>
      <c r="I62" s="475"/>
    </row>
    <row r="63" spans="1:9" s="13" customFormat="1" ht="15.2" customHeight="1">
      <c r="A63" s="455" t="s">
        <v>465</v>
      </c>
      <c r="B63" s="451" t="s">
        <v>572</v>
      </c>
      <c r="C63" s="94" t="s">
        <v>452</v>
      </c>
      <c r="D63" s="443" t="s">
        <v>344</v>
      </c>
      <c r="E63" s="443"/>
      <c r="F63" s="443"/>
      <c r="G63" s="443"/>
      <c r="H63" s="445" t="s">
        <v>453</v>
      </c>
      <c r="I63" s="446"/>
    </row>
    <row r="64" spans="1:9" ht="15.2" customHeight="1">
      <c r="A64" s="456"/>
      <c r="B64" s="452"/>
      <c r="C64" s="97" t="s">
        <v>458</v>
      </c>
      <c r="D64" s="95">
        <v>1</v>
      </c>
      <c r="E64" s="95" t="s">
        <v>561</v>
      </c>
      <c r="F64" s="443" t="s">
        <v>562</v>
      </c>
      <c r="G64" s="443"/>
      <c r="H64" s="448" t="s">
        <v>444</v>
      </c>
      <c r="I64" s="449"/>
    </row>
    <row r="65" spans="1:9" ht="15.2" customHeight="1">
      <c r="A65" s="457" t="s">
        <v>454</v>
      </c>
      <c r="B65" s="96" t="s">
        <v>455</v>
      </c>
      <c r="C65" s="99" t="s">
        <v>456</v>
      </c>
      <c r="D65" s="134"/>
      <c r="E65" s="95" t="s">
        <v>563</v>
      </c>
      <c r="F65" s="443"/>
      <c r="G65" s="443"/>
      <c r="H65" s="448" t="s">
        <v>564</v>
      </c>
      <c r="I65" s="449"/>
    </row>
    <row r="66" spans="1:9" ht="28.5" customHeight="1">
      <c r="A66" s="479" t="s">
        <v>327</v>
      </c>
      <c r="B66" s="485" t="s">
        <v>356</v>
      </c>
      <c r="C66" s="483" t="s">
        <v>212</v>
      </c>
      <c r="D66" s="476" t="e">
        <f>#REF!</f>
        <v>#REF!</v>
      </c>
      <c r="E66" s="477"/>
      <c r="F66" s="475" t="e">
        <f>D66-D67</f>
        <v>#REF!</v>
      </c>
      <c r="G66" s="475"/>
      <c r="H66" s="475"/>
      <c r="I66" s="109" t="s">
        <v>619</v>
      </c>
    </row>
    <row r="67" spans="1:9" ht="28.5" customHeight="1">
      <c r="A67" s="480"/>
      <c r="B67" s="485"/>
      <c r="C67" s="483"/>
      <c r="D67" s="476" t="e">
        <f>#REF!</f>
        <v>#REF!</v>
      </c>
      <c r="E67" s="477"/>
      <c r="F67" s="109"/>
      <c r="G67" s="475" t="e">
        <f>#REF!</f>
        <v>#REF!</v>
      </c>
      <c r="H67" s="475"/>
      <c r="I67" s="475"/>
    </row>
    <row r="68" spans="1:9" ht="28.5" customHeight="1">
      <c r="A68" s="500" t="s">
        <v>109</v>
      </c>
      <c r="B68" s="450" t="s">
        <v>524</v>
      </c>
      <c r="C68" s="488" t="s">
        <v>213</v>
      </c>
      <c r="D68" s="447" t="e">
        <f>D70+D84+D103+D121</f>
        <v>#REF!</v>
      </c>
      <c r="E68" s="447"/>
      <c r="F68" s="447" t="e">
        <f>D68-D69</f>
        <v>#REF!</v>
      </c>
      <c r="G68" s="447"/>
      <c r="H68" s="447"/>
      <c r="I68" s="145"/>
    </row>
    <row r="69" spans="1:9" ht="28.5" customHeight="1">
      <c r="A69" s="500"/>
      <c r="B69" s="450"/>
      <c r="C69" s="488"/>
      <c r="D69" s="447" t="e">
        <f>D71+D85+D104+D122</f>
        <v>#REF!</v>
      </c>
      <c r="E69" s="447"/>
      <c r="F69" s="145"/>
      <c r="G69" s="447" t="e">
        <f>G71+G85+G104+G122</f>
        <v>#REF!</v>
      </c>
      <c r="H69" s="447"/>
      <c r="I69" s="447"/>
    </row>
    <row r="70" spans="1:9" ht="28.5" customHeight="1">
      <c r="A70" s="500" t="s">
        <v>110</v>
      </c>
      <c r="B70" s="450" t="s">
        <v>525</v>
      </c>
      <c r="C70" s="488" t="s">
        <v>214</v>
      </c>
      <c r="D70" s="447" t="e">
        <f>D72+D74+D76+D78+D80+D82</f>
        <v>#REF!</v>
      </c>
      <c r="E70" s="447"/>
      <c r="F70" s="447" t="e">
        <f>D70-D71</f>
        <v>#REF!</v>
      </c>
      <c r="G70" s="447"/>
      <c r="H70" s="447"/>
      <c r="I70" s="148"/>
    </row>
    <row r="71" spans="1:9" ht="28.5" customHeight="1">
      <c r="A71" s="500"/>
      <c r="B71" s="450"/>
      <c r="C71" s="488"/>
      <c r="D71" s="447" t="e">
        <f>D73+D75+D77+D79+D81+D83</f>
        <v>#REF!</v>
      </c>
      <c r="E71" s="447"/>
      <c r="F71" s="148"/>
      <c r="G71" s="447" t="e">
        <f>G73+G75+G77+G79+G81+G83</f>
        <v>#REF!</v>
      </c>
      <c r="H71" s="447"/>
      <c r="I71" s="447"/>
    </row>
    <row r="72" spans="1:9" ht="28.5" customHeight="1">
      <c r="A72" s="481" t="s">
        <v>80</v>
      </c>
      <c r="B72" s="439" t="s">
        <v>615</v>
      </c>
      <c r="C72" s="487" t="s">
        <v>215</v>
      </c>
      <c r="D72" s="476" t="e">
        <f>#REF!</f>
        <v>#REF!</v>
      </c>
      <c r="E72" s="477"/>
      <c r="F72" s="475" t="e">
        <f>D72-D73</f>
        <v>#REF!</v>
      </c>
      <c r="G72" s="475"/>
      <c r="H72" s="475"/>
      <c r="I72" s="109" t="s">
        <v>619</v>
      </c>
    </row>
    <row r="73" spans="1:9" ht="28.5" customHeight="1">
      <c r="A73" s="481"/>
      <c r="B73" s="439"/>
      <c r="C73" s="487"/>
      <c r="D73" s="476" t="e">
        <f>#REF!</f>
        <v>#REF!</v>
      </c>
      <c r="E73" s="477"/>
      <c r="F73" s="109"/>
      <c r="G73" s="475" t="e">
        <f>#REF!</f>
        <v>#REF!</v>
      </c>
      <c r="H73" s="475"/>
      <c r="I73" s="475"/>
    </row>
    <row r="74" spans="1:9" ht="28.5" customHeight="1">
      <c r="A74" s="479" t="s">
        <v>111</v>
      </c>
      <c r="B74" s="439" t="s">
        <v>357</v>
      </c>
      <c r="C74" s="483" t="s">
        <v>216</v>
      </c>
      <c r="D74" s="476" t="e">
        <f>#REF!</f>
        <v>#REF!</v>
      </c>
      <c r="E74" s="477"/>
      <c r="F74" s="475" t="e">
        <f>D74-D75</f>
        <v>#REF!</v>
      </c>
      <c r="G74" s="475"/>
      <c r="H74" s="475"/>
      <c r="I74" s="109" t="s">
        <v>619</v>
      </c>
    </row>
    <row r="75" spans="1:9" ht="28.5" customHeight="1">
      <c r="A75" s="480"/>
      <c r="B75" s="439"/>
      <c r="C75" s="483"/>
      <c r="D75" s="476" t="e">
        <f>#REF!</f>
        <v>#REF!</v>
      </c>
      <c r="E75" s="477"/>
      <c r="F75" s="109"/>
      <c r="G75" s="475" t="e">
        <f>#REF!</f>
        <v>#REF!</v>
      </c>
      <c r="H75" s="475"/>
      <c r="I75" s="475"/>
    </row>
    <row r="76" spans="1:9" ht="28.5" customHeight="1">
      <c r="A76" s="479" t="s">
        <v>325</v>
      </c>
      <c r="B76" s="485" t="s">
        <v>358</v>
      </c>
      <c r="C76" s="483" t="s">
        <v>217</v>
      </c>
      <c r="D76" s="476" t="e">
        <f>#REF!</f>
        <v>#REF!</v>
      </c>
      <c r="E76" s="477"/>
      <c r="F76" s="475" t="e">
        <f>D76-D77</f>
        <v>#REF!</v>
      </c>
      <c r="G76" s="475"/>
      <c r="H76" s="475"/>
      <c r="I76" s="109" t="s">
        <v>619</v>
      </c>
    </row>
    <row r="77" spans="1:9" ht="28.5" customHeight="1">
      <c r="A77" s="480"/>
      <c r="B77" s="485"/>
      <c r="C77" s="483"/>
      <c r="D77" s="476" t="e">
        <f>#REF!</f>
        <v>#REF!</v>
      </c>
      <c r="E77" s="477"/>
      <c r="F77" s="109"/>
      <c r="G77" s="475" t="e">
        <f>#REF!</f>
        <v>#REF!</v>
      </c>
      <c r="H77" s="475"/>
      <c r="I77" s="475"/>
    </row>
    <row r="78" spans="1:9" ht="28.5" customHeight="1">
      <c r="A78" s="479" t="s">
        <v>331</v>
      </c>
      <c r="B78" s="485" t="s">
        <v>359</v>
      </c>
      <c r="C78" s="483" t="s">
        <v>218</v>
      </c>
      <c r="D78" s="476" t="e">
        <f>#REF!</f>
        <v>#REF!</v>
      </c>
      <c r="E78" s="477"/>
      <c r="F78" s="475" t="e">
        <f>D78-D79</f>
        <v>#REF!</v>
      </c>
      <c r="G78" s="475"/>
      <c r="H78" s="475"/>
      <c r="I78" s="109" t="s">
        <v>619</v>
      </c>
    </row>
    <row r="79" spans="1:9" ht="28.5" customHeight="1">
      <c r="A79" s="480"/>
      <c r="B79" s="485"/>
      <c r="C79" s="483"/>
      <c r="D79" s="476" t="e">
        <f>#REF!</f>
        <v>#REF!</v>
      </c>
      <c r="E79" s="477"/>
      <c r="F79" s="109"/>
      <c r="G79" s="475" t="e">
        <f>#REF!</f>
        <v>#REF!</v>
      </c>
      <c r="H79" s="475"/>
      <c r="I79" s="475"/>
    </row>
    <row r="80" spans="1:9" ht="28.5" customHeight="1">
      <c r="A80" s="479" t="s">
        <v>332</v>
      </c>
      <c r="B80" s="439" t="s">
        <v>528</v>
      </c>
      <c r="C80" s="483" t="s">
        <v>219</v>
      </c>
      <c r="D80" s="476" t="e">
        <f>#REF!</f>
        <v>#REF!</v>
      </c>
      <c r="E80" s="477"/>
      <c r="F80" s="475" t="e">
        <f>D80-D81</f>
        <v>#REF!</v>
      </c>
      <c r="G80" s="475"/>
      <c r="H80" s="475"/>
      <c r="I80" s="109" t="s">
        <v>619</v>
      </c>
    </row>
    <row r="81" spans="1:9" ht="28.5" customHeight="1">
      <c r="A81" s="480"/>
      <c r="B81" s="439"/>
      <c r="C81" s="483"/>
      <c r="D81" s="476" t="e">
        <f>#REF!</f>
        <v>#REF!</v>
      </c>
      <c r="E81" s="477"/>
      <c r="F81" s="109"/>
      <c r="G81" s="475" t="e">
        <f>#REF!</f>
        <v>#REF!</v>
      </c>
      <c r="H81" s="475"/>
      <c r="I81" s="475"/>
    </row>
    <row r="82" spans="1:9" ht="28.5" customHeight="1">
      <c r="A82" s="479" t="s">
        <v>324</v>
      </c>
      <c r="B82" s="439" t="s">
        <v>616</v>
      </c>
      <c r="C82" s="483" t="s">
        <v>220</v>
      </c>
      <c r="D82" s="476" t="e">
        <f>#REF!</f>
        <v>#REF!</v>
      </c>
      <c r="E82" s="477"/>
      <c r="F82" s="475" t="e">
        <f>D82-D83</f>
        <v>#REF!</v>
      </c>
      <c r="G82" s="475"/>
      <c r="H82" s="475"/>
      <c r="I82" s="109" t="s">
        <v>619</v>
      </c>
    </row>
    <row r="83" spans="1:9" ht="28.5" customHeight="1">
      <c r="A83" s="480"/>
      <c r="B83" s="439"/>
      <c r="C83" s="483"/>
      <c r="D83" s="476" t="e">
        <f>#REF!</f>
        <v>#REF!</v>
      </c>
      <c r="E83" s="477"/>
      <c r="F83" s="109"/>
      <c r="G83" s="475" t="e">
        <f>#REF!</f>
        <v>#REF!</v>
      </c>
      <c r="H83" s="475"/>
      <c r="I83" s="475"/>
    </row>
    <row r="84" spans="1:9" ht="28.5" customHeight="1">
      <c r="A84" s="478" t="s">
        <v>141</v>
      </c>
      <c r="B84" s="450" t="s">
        <v>523</v>
      </c>
      <c r="C84" s="488" t="s">
        <v>221</v>
      </c>
      <c r="D84" s="447" t="e">
        <f>D86+D88+D90+D92+D97+D99+D101</f>
        <v>#REF!</v>
      </c>
      <c r="E84" s="447"/>
      <c r="F84" s="447" t="e">
        <f>D84-D85</f>
        <v>#REF!</v>
      </c>
      <c r="G84" s="447"/>
      <c r="H84" s="447"/>
      <c r="I84" s="148"/>
    </row>
    <row r="85" spans="1:9" ht="28.5" customHeight="1">
      <c r="A85" s="478"/>
      <c r="B85" s="450"/>
      <c r="C85" s="488"/>
      <c r="D85" s="447" t="e">
        <f>D87+D89+D91+D93+D98+D100+D102</f>
        <v>#REF!</v>
      </c>
      <c r="E85" s="447"/>
      <c r="F85" s="148"/>
      <c r="G85" s="447" t="e">
        <f>G87+G89+G91+G93+G98+G100+G102</f>
        <v>#REF!</v>
      </c>
      <c r="H85" s="447"/>
      <c r="I85" s="447"/>
    </row>
    <row r="86" spans="1:9" ht="28.5" customHeight="1">
      <c r="A86" s="481" t="s">
        <v>142</v>
      </c>
      <c r="B86" s="439" t="s">
        <v>617</v>
      </c>
      <c r="C86" s="487" t="s">
        <v>222</v>
      </c>
      <c r="D86" s="476" t="e">
        <f>#REF!</f>
        <v>#REF!</v>
      </c>
      <c r="E86" s="477"/>
      <c r="F86" s="475" t="e">
        <f>D86-D87</f>
        <v>#REF!</v>
      </c>
      <c r="G86" s="475"/>
      <c r="H86" s="475"/>
      <c r="I86" s="109" t="s">
        <v>619</v>
      </c>
    </row>
    <row r="87" spans="1:9" ht="28.5" customHeight="1">
      <c r="A87" s="481"/>
      <c r="B87" s="439"/>
      <c r="C87" s="487"/>
      <c r="D87" s="476" t="e">
        <f>#REF!</f>
        <v>#REF!</v>
      </c>
      <c r="E87" s="477"/>
      <c r="F87" s="109"/>
      <c r="G87" s="475" t="e">
        <f>#REF!</f>
        <v>#REF!</v>
      </c>
      <c r="H87" s="475"/>
      <c r="I87" s="475"/>
    </row>
    <row r="88" spans="1:9" ht="28.5" customHeight="1">
      <c r="A88" s="479" t="s">
        <v>311</v>
      </c>
      <c r="B88" s="439" t="s">
        <v>471</v>
      </c>
      <c r="C88" s="487" t="s">
        <v>223</v>
      </c>
      <c r="D88" s="476" t="e">
        <f>#REF!</f>
        <v>#REF!</v>
      </c>
      <c r="E88" s="477"/>
      <c r="F88" s="475" t="e">
        <f>D88-D89</f>
        <v>#REF!</v>
      </c>
      <c r="G88" s="475"/>
      <c r="H88" s="475"/>
      <c r="I88" s="109" t="s">
        <v>619</v>
      </c>
    </row>
    <row r="89" spans="1:9" s="13" customFormat="1" ht="28.5" customHeight="1">
      <c r="A89" s="480"/>
      <c r="B89" s="439"/>
      <c r="C89" s="487"/>
      <c r="D89" s="476" t="e">
        <f>#REF!</f>
        <v>#REF!</v>
      </c>
      <c r="E89" s="477"/>
      <c r="F89" s="109"/>
      <c r="G89" s="475" t="e">
        <f>#REF!</f>
        <v>#REF!</v>
      </c>
      <c r="H89" s="475"/>
      <c r="I89" s="475"/>
    </row>
    <row r="90" spans="1:9" s="13" customFormat="1" ht="28.5" customHeight="1">
      <c r="A90" s="479" t="s">
        <v>310</v>
      </c>
      <c r="B90" s="439" t="s">
        <v>565</v>
      </c>
      <c r="C90" s="483" t="s">
        <v>224</v>
      </c>
      <c r="D90" s="476" t="e">
        <f>#REF!</f>
        <v>#REF!</v>
      </c>
      <c r="E90" s="477"/>
      <c r="F90" s="475" t="e">
        <f>D90-D91</f>
        <v>#REF!</v>
      </c>
      <c r="G90" s="475"/>
      <c r="H90" s="475"/>
      <c r="I90" s="109" t="s">
        <v>619</v>
      </c>
    </row>
    <row r="91" spans="1:9" s="13" customFormat="1" ht="28.5" customHeight="1">
      <c r="A91" s="480"/>
      <c r="B91" s="439"/>
      <c r="C91" s="483"/>
      <c r="D91" s="476" t="e">
        <f>#REF!</f>
        <v>#REF!</v>
      </c>
      <c r="E91" s="477"/>
      <c r="F91" s="109"/>
      <c r="G91" s="475" t="e">
        <f>#REF!</f>
        <v>#REF!</v>
      </c>
      <c r="H91" s="475"/>
      <c r="I91" s="475"/>
    </row>
    <row r="92" spans="1:9" s="13" customFormat="1" ht="28.5" customHeight="1">
      <c r="A92" s="479" t="s">
        <v>312</v>
      </c>
      <c r="B92" s="482" t="s">
        <v>578</v>
      </c>
      <c r="C92" s="483" t="s">
        <v>225</v>
      </c>
      <c r="D92" s="476" t="e">
        <f>#REF!</f>
        <v>#REF!</v>
      </c>
      <c r="E92" s="477"/>
      <c r="F92" s="475" t="e">
        <f>D92-D93</f>
        <v>#REF!</v>
      </c>
      <c r="G92" s="475"/>
      <c r="H92" s="475"/>
      <c r="I92" s="109" t="s">
        <v>619</v>
      </c>
    </row>
    <row r="93" spans="1:9" s="13" customFormat="1" ht="28.5" customHeight="1">
      <c r="A93" s="480"/>
      <c r="B93" s="482"/>
      <c r="C93" s="483"/>
      <c r="D93" s="476" t="e">
        <f>#REF!</f>
        <v>#REF!</v>
      </c>
      <c r="E93" s="477"/>
      <c r="F93" s="109"/>
      <c r="G93" s="475" t="e">
        <f>#REF!</f>
        <v>#REF!</v>
      </c>
      <c r="H93" s="475"/>
      <c r="I93" s="475"/>
    </row>
    <row r="94" spans="1:9" s="13" customFormat="1" ht="15.2" customHeight="1">
      <c r="A94" s="455" t="s">
        <v>465</v>
      </c>
      <c r="B94" s="451" t="s">
        <v>572</v>
      </c>
      <c r="C94" s="94" t="s">
        <v>452</v>
      </c>
      <c r="D94" s="443" t="s">
        <v>344</v>
      </c>
      <c r="E94" s="443"/>
      <c r="F94" s="443"/>
      <c r="G94" s="443"/>
      <c r="H94" s="445" t="s">
        <v>453</v>
      </c>
      <c r="I94" s="446"/>
    </row>
    <row r="95" spans="1:9" ht="15.2" customHeight="1">
      <c r="A95" s="456"/>
      <c r="B95" s="452"/>
      <c r="C95" s="97" t="s">
        <v>458</v>
      </c>
      <c r="D95" s="95">
        <v>1</v>
      </c>
      <c r="E95" s="95" t="s">
        <v>561</v>
      </c>
      <c r="F95" s="443" t="s">
        <v>562</v>
      </c>
      <c r="G95" s="443"/>
      <c r="H95" s="448" t="s">
        <v>444</v>
      </c>
      <c r="I95" s="449"/>
    </row>
    <row r="96" spans="1:9" ht="15.2" customHeight="1">
      <c r="A96" s="457" t="s">
        <v>454</v>
      </c>
      <c r="B96" s="96" t="s">
        <v>455</v>
      </c>
      <c r="C96" s="99" t="s">
        <v>456</v>
      </c>
      <c r="D96" s="134"/>
      <c r="E96" s="95" t="s">
        <v>563</v>
      </c>
      <c r="F96" s="443"/>
      <c r="G96" s="443"/>
      <c r="H96" s="448" t="s">
        <v>564</v>
      </c>
      <c r="I96" s="449"/>
    </row>
    <row r="97" spans="1:9" ht="27.75" customHeight="1">
      <c r="A97" s="479" t="s">
        <v>309</v>
      </c>
      <c r="B97" s="485" t="s">
        <v>466</v>
      </c>
      <c r="C97" s="483" t="s">
        <v>226</v>
      </c>
      <c r="D97" s="476" t="e">
        <f>#REF!</f>
        <v>#REF!</v>
      </c>
      <c r="E97" s="477"/>
      <c r="F97" s="475" t="e">
        <f>D97-D98</f>
        <v>#REF!</v>
      </c>
      <c r="G97" s="475"/>
      <c r="H97" s="475"/>
      <c r="I97" s="109" t="s">
        <v>619</v>
      </c>
    </row>
    <row r="98" spans="1:9" ht="27.75" customHeight="1">
      <c r="A98" s="480"/>
      <c r="B98" s="485"/>
      <c r="C98" s="483"/>
      <c r="D98" s="476" t="e">
        <f>#REF!</f>
        <v>#REF!</v>
      </c>
      <c r="E98" s="477"/>
      <c r="F98" s="109"/>
      <c r="G98" s="475" t="e">
        <f>#REF!</f>
        <v>#REF!</v>
      </c>
      <c r="H98" s="475"/>
      <c r="I98" s="475"/>
    </row>
    <row r="99" spans="1:9" ht="27.75" customHeight="1">
      <c r="A99" s="479" t="s">
        <v>127</v>
      </c>
      <c r="B99" s="482" t="s">
        <v>579</v>
      </c>
      <c r="C99" s="483" t="s">
        <v>227</v>
      </c>
      <c r="D99" s="476" t="e">
        <f>#REF!</f>
        <v>#REF!</v>
      </c>
      <c r="E99" s="477"/>
      <c r="F99" s="475" t="e">
        <f>D99-D100</f>
        <v>#REF!</v>
      </c>
      <c r="G99" s="475"/>
      <c r="H99" s="475"/>
      <c r="I99" s="109" t="s">
        <v>619</v>
      </c>
    </row>
    <row r="100" spans="1:9" ht="27.75" customHeight="1">
      <c r="A100" s="480"/>
      <c r="B100" s="482"/>
      <c r="C100" s="483"/>
      <c r="D100" s="476" t="e">
        <f>#REF!</f>
        <v>#REF!</v>
      </c>
      <c r="E100" s="477"/>
      <c r="F100" s="109"/>
      <c r="G100" s="475" t="e">
        <f>#REF!</f>
        <v>#REF!</v>
      </c>
      <c r="H100" s="475"/>
      <c r="I100" s="475"/>
    </row>
    <row r="101" spans="1:9" ht="27.75" customHeight="1">
      <c r="A101" s="479" t="s">
        <v>698</v>
      </c>
      <c r="B101" s="482" t="s">
        <v>492</v>
      </c>
      <c r="C101" s="483" t="s">
        <v>295</v>
      </c>
      <c r="D101" s="476" t="e">
        <f>#REF!</f>
        <v>#REF!</v>
      </c>
      <c r="E101" s="477"/>
      <c r="F101" s="475" t="e">
        <f>D101-D102</f>
        <v>#REF!</v>
      </c>
      <c r="G101" s="475"/>
      <c r="H101" s="475"/>
      <c r="I101" s="109" t="s">
        <v>619</v>
      </c>
    </row>
    <row r="102" spans="1:9" ht="27.75" customHeight="1">
      <c r="A102" s="480"/>
      <c r="B102" s="482"/>
      <c r="C102" s="483"/>
      <c r="D102" s="476" t="e">
        <f>#REF!</f>
        <v>#REF!</v>
      </c>
      <c r="E102" s="477"/>
      <c r="F102" s="109"/>
      <c r="G102" s="475" t="e">
        <f>#REF!</f>
        <v>#REF!</v>
      </c>
      <c r="H102" s="475"/>
      <c r="I102" s="475"/>
    </row>
    <row r="103" spans="1:9" ht="27.75" customHeight="1">
      <c r="A103" s="478" t="s">
        <v>124</v>
      </c>
      <c r="B103" s="450" t="s">
        <v>521</v>
      </c>
      <c r="C103" s="488" t="s">
        <v>228</v>
      </c>
      <c r="D103" s="447" t="e">
        <f>D105+D107+D109+D111+D113+D115+D117+D119</f>
        <v>#REF!</v>
      </c>
      <c r="E103" s="447"/>
      <c r="F103" s="447" t="e">
        <f>D103-D104</f>
        <v>#REF!</v>
      </c>
      <c r="G103" s="447"/>
      <c r="H103" s="447"/>
      <c r="I103" s="148"/>
    </row>
    <row r="104" spans="1:9" ht="27.75" customHeight="1">
      <c r="A104" s="478"/>
      <c r="B104" s="450"/>
      <c r="C104" s="488"/>
      <c r="D104" s="447" t="e">
        <f>D106+D108+D110+D112+D114+D116+D118+D120</f>
        <v>#REF!</v>
      </c>
      <c r="E104" s="447"/>
      <c r="F104" s="148"/>
      <c r="G104" s="447" t="e">
        <f>G106+G108+G110+G112+G114+G116+G118+G120</f>
        <v>#REF!</v>
      </c>
      <c r="H104" s="447"/>
      <c r="I104" s="447"/>
    </row>
    <row r="105" spans="1:9" ht="27.75" customHeight="1">
      <c r="A105" s="481" t="s">
        <v>144</v>
      </c>
      <c r="B105" s="482" t="s">
        <v>360</v>
      </c>
      <c r="C105" s="487" t="s">
        <v>229</v>
      </c>
      <c r="D105" s="476" t="e">
        <f>#REF!</f>
        <v>#REF!</v>
      </c>
      <c r="E105" s="477"/>
      <c r="F105" s="475" t="e">
        <f>D105-D106</f>
        <v>#REF!</v>
      </c>
      <c r="G105" s="475"/>
      <c r="H105" s="475"/>
      <c r="I105" s="109" t="s">
        <v>619</v>
      </c>
    </row>
    <row r="106" spans="1:9" ht="27.75" customHeight="1">
      <c r="A106" s="481"/>
      <c r="B106" s="482"/>
      <c r="C106" s="487"/>
      <c r="D106" s="476" t="e">
        <f>#REF!</f>
        <v>#REF!</v>
      </c>
      <c r="E106" s="477"/>
      <c r="F106" s="109"/>
      <c r="G106" s="475" t="e">
        <f>#REF!</f>
        <v>#REF!</v>
      </c>
      <c r="H106" s="475"/>
      <c r="I106" s="475"/>
    </row>
    <row r="107" spans="1:9" ht="27.75" customHeight="1">
      <c r="A107" s="479" t="s">
        <v>311</v>
      </c>
      <c r="B107" s="439" t="s">
        <v>471</v>
      </c>
      <c r="C107" s="483" t="s">
        <v>230</v>
      </c>
      <c r="D107" s="476" t="e">
        <f>#REF!</f>
        <v>#REF!</v>
      </c>
      <c r="E107" s="477"/>
      <c r="F107" s="475" t="e">
        <f>D107-D108</f>
        <v>#REF!</v>
      </c>
      <c r="G107" s="475"/>
      <c r="H107" s="475"/>
      <c r="I107" s="109" t="s">
        <v>619</v>
      </c>
    </row>
    <row r="108" spans="1:9" ht="27.75" customHeight="1">
      <c r="A108" s="480"/>
      <c r="B108" s="439"/>
      <c r="C108" s="483"/>
      <c r="D108" s="476" t="e">
        <f>#REF!</f>
        <v>#REF!</v>
      </c>
      <c r="E108" s="477"/>
      <c r="F108" s="109"/>
      <c r="G108" s="475" t="e">
        <f>#REF!</f>
        <v>#REF!</v>
      </c>
      <c r="H108" s="475"/>
      <c r="I108" s="475"/>
    </row>
    <row r="109" spans="1:9" ht="27.75" customHeight="1">
      <c r="A109" s="479" t="s">
        <v>310</v>
      </c>
      <c r="B109" s="482" t="s">
        <v>601</v>
      </c>
      <c r="C109" s="483" t="s">
        <v>231</v>
      </c>
      <c r="D109" s="476" t="e">
        <f>#REF!</f>
        <v>#REF!</v>
      </c>
      <c r="E109" s="477"/>
      <c r="F109" s="475" t="e">
        <f>D109-D110</f>
        <v>#REF!</v>
      </c>
      <c r="G109" s="475"/>
      <c r="H109" s="475"/>
      <c r="I109" s="109" t="s">
        <v>619</v>
      </c>
    </row>
    <row r="110" spans="1:9" ht="27.75" customHeight="1">
      <c r="A110" s="480"/>
      <c r="B110" s="482"/>
      <c r="C110" s="483"/>
      <c r="D110" s="476" t="e">
        <f>#REF!</f>
        <v>#REF!</v>
      </c>
      <c r="E110" s="477"/>
      <c r="F110" s="109"/>
      <c r="G110" s="475" t="e">
        <f>#REF!</f>
        <v>#REF!</v>
      </c>
      <c r="H110" s="475"/>
      <c r="I110" s="475"/>
    </row>
    <row r="111" spans="1:9" ht="27.75" customHeight="1">
      <c r="A111" s="479" t="s">
        <v>312</v>
      </c>
      <c r="B111" s="485" t="s">
        <v>467</v>
      </c>
      <c r="C111" s="483" t="s">
        <v>232</v>
      </c>
      <c r="D111" s="476" t="e">
        <f>#REF!</f>
        <v>#REF!</v>
      </c>
      <c r="E111" s="477"/>
      <c r="F111" s="475" t="e">
        <f>D111-D112</f>
        <v>#REF!</v>
      </c>
      <c r="G111" s="475"/>
      <c r="H111" s="475"/>
      <c r="I111" s="109" t="s">
        <v>619</v>
      </c>
    </row>
    <row r="112" spans="1:9" ht="27.75" customHeight="1">
      <c r="A112" s="480"/>
      <c r="B112" s="485"/>
      <c r="C112" s="483"/>
      <c r="D112" s="476" t="e">
        <f>#REF!</f>
        <v>#REF!</v>
      </c>
      <c r="E112" s="477"/>
      <c r="F112" s="109"/>
      <c r="G112" s="475" t="e">
        <f>#REF!</f>
        <v>#REF!</v>
      </c>
      <c r="H112" s="475"/>
      <c r="I112" s="475"/>
    </row>
    <row r="113" spans="1:9" ht="27.75" customHeight="1">
      <c r="A113" s="479" t="s">
        <v>309</v>
      </c>
      <c r="B113" s="485" t="s">
        <v>468</v>
      </c>
      <c r="C113" s="483" t="s">
        <v>233</v>
      </c>
      <c r="D113" s="476" t="e">
        <f>#REF!</f>
        <v>#REF!</v>
      </c>
      <c r="E113" s="477"/>
      <c r="F113" s="475" t="e">
        <f>D113-D114</f>
        <v>#REF!</v>
      </c>
      <c r="G113" s="475"/>
      <c r="H113" s="475"/>
      <c r="I113" s="109" t="s">
        <v>619</v>
      </c>
    </row>
    <row r="114" spans="1:9" ht="27.75" customHeight="1">
      <c r="A114" s="480"/>
      <c r="B114" s="485"/>
      <c r="C114" s="483"/>
      <c r="D114" s="476" t="e">
        <f>#REF!</f>
        <v>#REF!</v>
      </c>
      <c r="E114" s="477"/>
      <c r="F114" s="109"/>
      <c r="G114" s="475" t="e">
        <f>#REF!</f>
        <v>#REF!</v>
      </c>
      <c r="H114" s="475"/>
      <c r="I114" s="475"/>
    </row>
    <row r="115" spans="1:9" ht="27.75" customHeight="1">
      <c r="A115" s="479" t="s">
        <v>313</v>
      </c>
      <c r="B115" s="482" t="s">
        <v>566</v>
      </c>
      <c r="C115" s="483" t="s">
        <v>234</v>
      </c>
      <c r="D115" s="476" t="e">
        <f>#REF!</f>
        <v>#REF!</v>
      </c>
      <c r="E115" s="477"/>
      <c r="F115" s="475" t="e">
        <f>D115-D116</f>
        <v>#REF!</v>
      </c>
      <c r="G115" s="475"/>
      <c r="H115" s="475"/>
      <c r="I115" s="109" t="s">
        <v>619</v>
      </c>
    </row>
    <row r="116" spans="1:9" ht="27.75" customHeight="1">
      <c r="A116" s="480"/>
      <c r="B116" s="482"/>
      <c r="C116" s="483"/>
      <c r="D116" s="476" t="e">
        <f>#REF!</f>
        <v>#REF!</v>
      </c>
      <c r="E116" s="477"/>
      <c r="F116" s="109"/>
      <c r="G116" s="475" t="e">
        <f>#REF!</f>
        <v>#REF!</v>
      </c>
      <c r="H116" s="475"/>
      <c r="I116" s="475"/>
    </row>
    <row r="117" spans="1:9" ht="27.75" customHeight="1">
      <c r="A117" s="479" t="s">
        <v>308</v>
      </c>
      <c r="B117" s="482" t="s">
        <v>100</v>
      </c>
      <c r="C117" s="483" t="s">
        <v>235</v>
      </c>
      <c r="D117" s="476" t="e">
        <f>#REF!</f>
        <v>#REF!</v>
      </c>
      <c r="E117" s="477"/>
      <c r="F117" s="475" t="e">
        <f>D117-D118</f>
        <v>#REF!</v>
      </c>
      <c r="G117" s="475"/>
      <c r="H117" s="475"/>
      <c r="I117" s="109" t="s">
        <v>619</v>
      </c>
    </row>
    <row r="118" spans="1:9" ht="27.75" customHeight="1">
      <c r="A118" s="480"/>
      <c r="B118" s="482"/>
      <c r="C118" s="483"/>
      <c r="D118" s="476" t="e">
        <f>#REF!</f>
        <v>#REF!</v>
      </c>
      <c r="E118" s="477"/>
      <c r="F118" s="109"/>
      <c r="G118" s="475" t="e">
        <f>#REF!</f>
        <v>#REF!</v>
      </c>
      <c r="H118" s="475"/>
      <c r="I118" s="475"/>
    </row>
    <row r="119" spans="1:9" ht="27.75" customHeight="1">
      <c r="A119" s="479" t="s">
        <v>522</v>
      </c>
      <c r="B119" s="482" t="s">
        <v>579</v>
      </c>
      <c r="C119" s="483" t="s">
        <v>236</v>
      </c>
      <c r="D119" s="476" t="e">
        <f>#REF!</f>
        <v>#REF!</v>
      </c>
      <c r="E119" s="477"/>
      <c r="F119" s="475" t="e">
        <f>D119-D120</f>
        <v>#REF!</v>
      </c>
      <c r="G119" s="475"/>
      <c r="H119" s="475"/>
      <c r="I119" s="109" t="s">
        <v>619</v>
      </c>
    </row>
    <row r="120" spans="1:9" ht="27.75" customHeight="1">
      <c r="A120" s="480"/>
      <c r="B120" s="482"/>
      <c r="C120" s="483"/>
      <c r="D120" s="476" t="e">
        <f>#REF!</f>
        <v>#REF!</v>
      </c>
      <c r="E120" s="477"/>
      <c r="F120" s="109"/>
      <c r="G120" s="475" t="e">
        <f>#REF!</f>
        <v>#REF!</v>
      </c>
      <c r="H120" s="475"/>
      <c r="I120" s="475"/>
    </row>
    <row r="121" spans="1:9" ht="27.75" customHeight="1">
      <c r="A121" s="478" t="s">
        <v>145</v>
      </c>
      <c r="B121" s="486" t="s">
        <v>81</v>
      </c>
      <c r="C121" s="484" t="s">
        <v>237</v>
      </c>
      <c r="D121" s="440" t="e">
        <f>D123+D128+D130+D132+D134</f>
        <v>#REF!</v>
      </c>
      <c r="E121" s="441"/>
      <c r="F121" s="440" t="e">
        <f>D121-D122</f>
        <v>#REF!</v>
      </c>
      <c r="G121" s="444"/>
      <c r="H121" s="441"/>
      <c r="I121" s="145"/>
    </row>
    <row r="122" spans="1:9" ht="27.75" customHeight="1">
      <c r="A122" s="478"/>
      <c r="B122" s="486"/>
      <c r="C122" s="484"/>
      <c r="D122" s="440" t="e">
        <f>D124+D129+D131+D133+D135</f>
        <v>#REF!</v>
      </c>
      <c r="E122" s="441"/>
      <c r="F122" s="145"/>
      <c r="G122" s="440" t="e">
        <f>G124+G129+G131+G133+G135</f>
        <v>#REF!</v>
      </c>
      <c r="H122" s="444"/>
      <c r="I122" s="441"/>
    </row>
    <row r="123" spans="1:9" ht="27.75" customHeight="1">
      <c r="A123" s="481" t="s">
        <v>146</v>
      </c>
      <c r="B123" s="482" t="s">
        <v>580</v>
      </c>
      <c r="C123" s="483" t="s">
        <v>238</v>
      </c>
      <c r="D123" s="476" t="e">
        <f>#REF!</f>
        <v>#REF!</v>
      </c>
      <c r="E123" s="477"/>
      <c r="F123" s="475" t="e">
        <f>D123-D124</f>
        <v>#REF!</v>
      </c>
      <c r="G123" s="475"/>
      <c r="H123" s="475"/>
      <c r="I123" s="109" t="s">
        <v>619</v>
      </c>
    </row>
    <row r="124" spans="1:9" ht="27.75" customHeight="1">
      <c r="A124" s="481"/>
      <c r="B124" s="482"/>
      <c r="C124" s="483"/>
      <c r="D124" s="476" t="e">
        <f>#REF!</f>
        <v>#REF!</v>
      </c>
      <c r="E124" s="477"/>
      <c r="F124" s="109"/>
      <c r="G124" s="475" t="e">
        <f>#REF!</f>
        <v>#REF!</v>
      </c>
      <c r="H124" s="475"/>
      <c r="I124" s="475"/>
    </row>
    <row r="125" spans="1:9" ht="15.2" customHeight="1">
      <c r="A125" s="455" t="s">
        <v>608</v>
      </c>
      <c r="B125" s="451" t="s">
        <v>572</v>
      </c>
      <c r="C125" s="94" t="s">
        <v>452</v>
      </c>
      <c r="D125" s="443" t="s">
        <v>344</v>
      </c>
      <c r="E125" s="443"/>
      <c r="F125" s="443"/>
      <c r="G125" s="443"/>
      <c r="H125" s="445" t="s">
        <v>453</v>
      </c>
      <c r="I125" s="446"/>
    </row>
    <row r="126" spans="1:9" ht="15.2" customHeight="1">
      <c r="A126" s="456"/>
      <c r="B126" s="452"/>
      <c r="C126" s="97" t="s">
        <v>458</v>
      </c>
      <c r="D126" s="95">
        <v>1</v>
      </c>
      <c r="E126" s="95" t="s">
        <v>561</v>
      </c>
      <c r="F126" s="443" t="s">
        <v>562</v>
      </c>
      <c r="G126" s="443"/>
      <c r="H126" s="448" t="s">
        <v>444</v>
      </c>
      <c r="I126" s="449"/>
    </row>
    <row r="127" spans="1:9" ht="15.2" customHeight="1">
      <c r="A127" s="457" t="s">
        <v>454</v>
      </c>
      <c r="B127" s="96" t="s">
        <v>455</v>
      </c>
      <c r="C127" s="99" t="s">
        <v>456</v>
      </c>
      <c r="D127" s="134"/>
      <c r="E127" s="95" t="s">
        <v>563</v>
      </c>
      <c r="F127" s="443"/>
      <c r="G127" s="443"/>
      <c r="H127" s="448" t="s">
        <v>564</v>
      </c>
      <c r="I127" s="449"/>
    </row>
    <row r="128" spans="1:9" ht="28.5" customHeight="1">
      <c r="A128" s="479" t="s">
        <v>117</v>
      </c>
      <c r="B128" s="482" t="s">
        <v>361</v>
      </c>
      <c r="C128" s="483" t="s">
        <v>239</v>
      </c>
      <c r="D128" s="476" t="e">
        <f>#REF!</f>
        <v>#REF!</v>
      </c>
      <c r="E128" s="477"/>
      <c r="F128" s="475" t="e">
        <f>D128-D129</f>
        <v>#REF!</v>
      </c>
      <c r="G128" s="475"/>
      <c r="H128" s="475"/>
      <c r="I128" s="109" t="s">
        <v>619</v>
      </c>
    </row>
    <row r="129" spans="1:9" ht="28.5" customHeight="1">
      <c r="A129" s="480"/>
      <c r="B129" s="482"/>
      <c r="C129" s="483"/>
      <c r="D129" s="476" t="e">
        <f>#REF!</f>
        <v>#REF!</v>
      </c>
      <c r="E129" s="477"/>
      <c r="F129" s="109"/>
      <c r="G129" s="475" t="e">
        <f>#REF!</f>
        <v>#REF!</v>
      </c>
      <c r="H129" s="475"/>
      <c r="I129" s="475"/>
    </row>
    <row r="130" spans="1:9" ht="28.5" customHeight="1">
      <c r="A130" s="479" t="s">
        <v>118</v>
      </c>
      <c r="B130" s="482" t="s">
        <v>424</v>
      </c>
      <c r="C130" s="483" t="s">
        <v>240</v>
      </c>
      <c r="D130" s="476" t="e">
        <f>#REF!</f>
        <v>#REF!</v>
      </c>
      <c r="E130" s="477"/>
      <c r="F130" s="475" t="e">
        <f>D130-D131</f>
        <v>#REF!</v>
      </c>
      <c r="G130" s="475"/>
      <c r="H130" s="475"/>
      <c r="I130" s="109" t="s">
        <v>619</v>
      </c>
    </row>
    <row r="131" spans="1:9" ht="28.5" customHeight="1">
      <c r="A131" s="480"/>
      <c r="B131" s="482"/>
      <c r="C131" s="483"/>
      <c r="D131" s="476" t="e">
        <f>#REF!</f>
        <v>#REF!</v>
      </c>
      <c r="E131" s="477"/>
      <c r="F131" s="109"/>
      <c r="G131" s="475" t="e">
        <f>#REF!</f>
        <v>#REF!</v>
      </c>
      <c r="H131" s="475"/>
      <c r="I131" s="475"/>
    </row>
    <row r="132" spans="1:9" ht="28.5" customHeight="1">
      <c r="A132" s="479" t="s">
        <v>119</v>
      </c>
      <c r="B132" s="482" t="s">
        <v>362</v>
      </c>
      <c r="C132" s="483" t="s">
        <v>241</v>
      </c>
      <c r="D132" s="476" t="e">
        <f>#REF!</f>
        <v>#REF!</v>
      </c>
      <c r="E132" s="477"/>
      <c r="F132" s="475" t="e">
        <f>D132-D133</f>
        <v>#REF!</v>
      </c>
      <c r="G132" s="475"/>
      <c r="H132" s="475"/>
      <c r="I132" s="109" t="s">
        <v>619</v>
      </c>
    </row>
    <row r="133" spans="1:9" ht="28.5" customHeight="1">
      <c r="A133" s="480"/>
      <c r="B133" s="482"/>
      <c r="C133" s="483"/>
      <c r="D133" s="476" t="e">
        <f>#REF!</f>
        <v>#REF!</v>
      </c>
      <c r="E133" s="477"/>
      <c r="F133" s="109"/>
      <c r="G133" s="475" t="e">
        <f>#REF!</f>
        <v>#REF!</v>
      </c>
      <c r="H133" s="475"/>
      <c r="I133" s="475"/>
    </row>
    <row r="134" spans="1:9" ht="28.5" customHeight="1">
      <c r="A134" s="479" t="s">
        <v>333</v>
      </c>
      <c r="B134" s="439" t="s">
        <v>526</v>
      </c>
      <c r="C134" s="483" t="s">
        <v>242</v>
      </c>
      <c r="D134" s="476" t="e">
        <f>#REF!</f>
        <v>#REF!</v>
      </c>
      <c r="E134" s="477"/>
      <c r="F134" s="475" t="e">
        <f>D134-D135</f>
        <v>#REF!</v>
      </c>
      <c r="G134" s="475"/>
      <c r="H134" s="475"/>
      <c r="I134" s="109" t="s">
        <v>619</v>
      </c>
    </row>
    <row r="135" spans="1:9" ht="28.5" customHeight="1">
      <c r="A135" s="480"/>
      <c r="B135" s="439"/>
      <c r="C135" s="483"/>
      <c r="D135" s="476" t="e">
        <f>#REF!</f>
        <v>#REF!</v>
      </c>
      <c r="E135" s="477"/>
      <c r="F135" s="109"/>
      <c r="G135" s="475" t="e">
        <f>#REF!</f>
        <v>#REF!</v>
      </c>
      <c r="H135" s="475"/>
      <c r="I135" s="475"/>
    </row>
    <row r="136" spans="1:9" ht="28.5" customHeight="1">
      <c r="A136" s="478" t="s">
        <v>125</v>
      </c>
      <c r="B136" s="450" t="s">
        <v>469</v>
      </c>
      <c r="C136" s="484" t="s">
        <v>243</v>
      </c>
      <c r="D136" s="447" t="e">
        <f>D138+D140+D142+D144</f>
        <v>#REF!</v>
      </c>
      <c r="E136" s="447"/>
      <c r="F136" s="447" t="e">
        <f>D136-D137</f>
        <v>#REF!</v>
      </c>
      <c r="G136" s="447"/>
      <c r="H136" s="447"/>
      <c r="I136" s="145"/>
    </row>
    <row r="137" spans="1:9" ht="28.5" customHeight="1">
      <c r="A137" s="478"/>
      <c r="B137" s="450"/>
      <c r="C137" s="484"/>
      <c r="D137" s="447" t="e">
        <f>D139+D141+D143+D145</f>
        <v>#REF!</v>
      </c>
      <c r="E137" s="447"/>
      <c r="F137" s="145"/>
      <c r="G137" s="447" t="e">
        <f>G139+G141+G143+G145</f>
        <v>#REF!</v>
      </c>
      <c r="H137" s="447"/>
      <c r="I137" s="447"/>
    </row>
    <row r="138" spans="1:9" ht="28.5" customHeight="1">
      <c r="A138" s="481" t="s">
        <v>470</v>
      </c>
      <c r="B138" s="482" t="s">
        <v>84</v>
      </c>
      <c r="C138" s="483" t="s">
        <v>244</v>
      </c>
      <c r="D138" s="476" t="e">
        <f>#REF!</f>
        <v>#REF!</v>
      </c>
      <c r="E138" s="477"/>
      <c r="F138" s="475" t="e">
        <f>D138-D139</f>
        <v>#REF!</v>
      </c>
      <c r="G138" s="475"/>
      <c r="H138" s="475"/>
      <c r="I138" s="109" t="s">
        <v>619</v>
      </c>
    </row>
    <row r="139" spans="1:9" ht="28.5" customHeight="1">
      <c r="A139" s="481"/>
      <c r="B139" s="482"/>
      <c r="C139" s="483"/>
      <c r="D139" s="476" t="e">
        <f>#REF!</f>
        <v>#REF!</v>
      </c>
      <c r="E139" s="477"/>
      <c r="F139" s="109"/>
      <c r="G139" s="475" t="e">
        <f>#REF!</f>
        <v>#REF!</v>
      </c>
      <c r="H139" s="475"/>
      <c r="I139" s="475"/>
    </row>
    <row r="140" spans="1:9" ht="28.5" customHeight="1">
      <c r="A140" s="479" t="s">
        <v>111</v>
      </c>
      <c r="B140" s="482" t="s">
        <v>82</v>
      </c>
      <c r="C140" s="483" t="s">
        <v>245</v>
      </c>
      <c r="D140" s="476" t="e">
        <f>#REF!</f>
        <v>#REF!</v>
      </c>
      <c r="E140" s="477"/>
      <c r="F140" s="475" t="e">
        <f>D140-D141</f>
        <v>#REF!</v>
      </c>
      <c r="G140" s="475"/>
      <c r="H140" s="475"/>
      <c r="I140" s="109" t="s">
        <v>619</v>
      </c>
    </row>
    <row r="141" spans="1:9" ht="28.5" customHeight="1">
      <c r="A141" s="480"/>
      <c r="B141" s="482"/>
      <c r="C141" s="483"/>
      <c r="D141" s="476" t="e">
        <f>#REF!</f>
        <v>#REF!</v>
      </c>
      <c r="E141" s="477"/>
      <c r="F141" s="109"/>
      <c r="G141" s="475" t="e">
        <f>#REF!</f>
        <v>#REF!</v>
      </c>
      <c r="H141" s="475"/>
      <c r="I141" s="475"/>
    </row>
    <row r="142" spans="1:9" ht="28.5" customHeight="1">
      <c r="A142" s="479" t="s">
        <v>112</v>
      </c>
      <c r="B142" s="482" t="s">
        <v>85</v>
      </c>
      <c r="C142" s="483" t="s">
        <v>246</v>
      </c>
      <c r="D142" s="476" t="e">
        <f>#REF!</f>
        <v>#REF!</v>
      </c>
      <c r="E142" s="477"/>
      <c r="F142" s="475" t="e">
        <f>D142-D143</f>
        <v>#REF!</v>
      </c>
      <c r="G142" s="475"/>
      <c r="H142" s="475"/>
      <c r="I142" s="109" t="s">
        <v>619</v>
      </c>
    </row>
    <row r="143" spans="1:9" ht="28.5" customHeight="1">
      <c r="A143" s="480"/>
      <c r="B143" s="482"/>
      <c r="C143" s="483"/>
      <c r="D143" s="476" t="e">
        <f>#REF!</f>
        <v>#REF!</v>
      </c>
      <c r="E143" s="477"/>
      <c r="F143" s="109"/>
      <c r="G143" s="475" t="e">
        <f>#REF!</f>
        <v>#REF!</v>
      </c>
      <c r="H143" s="475"/>
      <c r="I143" s="475"/>
    </row>
    <row r="144" spans="1:9" ht="28.5" customHeight="1">
      <c r="A144" s="479" t="s">
        <v>113</v>
      </c>
      <c r="B144" s="482" t="s">
        <v>83</v>
      </c>
      <c r="C144" s="483" t="s">
        <v>247</v>
      </c>
      <c r="D144" s="476" t="e">
        <f>#REF!</f>
        <v>#REF!</v>
      </c>
      <c r="E144" s="477"/>
      <c r="F144" s="475" t="e">
        <f>D144-D145</f>
        <v>#REF!</v>
      </c>
      <c r="G144" s="475"/>
      <c r="H144" s="475"/>
      <c r="I144" s="109" t="s">
        <v>619</v>
      </c>
    </row>
    <row r="145" spans="1:9" ht="28.5" customHeight="1">
      <c r="A145" s="480"/>
      <c r="B145" s="482"/>
      <c r="C145" s="483"/>
      <c r="D145" s="476" t="e">
        <f>#REF!</f>
        <v>#REF!</v>
      </c>
      <c r="E145" s="477"/>
      <c r="F145" s="109"/>
      <c r="G145" s="475" t="e">
        <f>#REF!</f>
        <v>#REF!</v>
      </c>
      <c r="H145" s="475"/>
      <c r="I145" s="475"/>
    </row>
    <row r="146" spans="1:9">
      <c r="A146" s="15"/>
      <c r="B146" s="16"/>
      <c r="C146" s="17"/>
      <c r="D146" s="18"/>
      <c r="E146" s="19"/>
      <c r="F146" s="19"/>
      <c r="G146" s="19"/>
      <c r="H146" s="19"/>
      <c r="I146" s="19"/>
    </row>
    <row r="147" spans="1:9">
      <c r="A147" s="15"/>
      <c r="B147" s="16"/>
      <c r="C147" s="17"/>
      <c r="D147" s="18"/>
      <c r="E147" s="19"/>
      <c r="F147" s="19"/>
      <c r="G147" s="19"/>
      <c r="H147" s="19"/>
      <c r="I147" s="19"/>
    </row>
    <row r="148" spans="1:9">
      <c r="A148" s="15"/>
      <c r="B148" s="16"/>
      <c r="C148" s="17"/>
      <c r="D148" s="18"/>
      <c r="E148" s="19"/>
      <c r="F148" s="19"/>
      <c r="G148" s="19"/>
      <c r="H148" s="19"/>
      <c r="I148" s="19"/>
    </row>
    <row r="149" spans="1:9">
      <c r="A149" s="15"/>
      <c r="B149" s="16"/>
      <c r="C149" s="17"/>
      <c r="D149" s="18"/>
      <c r="E149" s="19"/>
      <c r="F149" s="19"/>
      <c r="G149" s="19"/>
      <c r="H149" s="19"/>
      <c r="I149" s="19"/>
    </row>
    <row r="150" spans="1:9">
      <c r="A150" s="15"/>
      <c r="B150" s="16"/>
      <c r="C150" s="17"/>
      <c r="D150" s="18"/>
      <c r="E150" s="19"/>
      <c r="F150" s="19"/>
      <c r="G150" s="19"/>
      <c r="H150" s="19"/>
      <c r="I150" s="19"/>
    </row>
    <row r="151" spans="1:9">
      <c r="A151" s="15"/>
      <c r="B151" s="16"/>
      <c r="C151" s="17"/>
      <c r="D151" s="18"/>
      <c r="E151" s="19"/>
      <c r="F151" s="19"/>
      <c r="G151" s="19"/>
      <c r="H151" s="19"/>
      <c r="I151" s="19"/>
    </row>
    <row r="152" spans="1:9">
      <c r="A152" s="15"/>
      <c r="B152" s="16"/>
      <c r="C152" s="17"/>
      <c r="D152" s="18"/>
      <c r="E152" s="19"/>
      <c r="F152" s="19"/>
      <c r="G152" s="19"/>
      <c r="H152" s="19"/>
      <c r="I152" s="19"/>
    </row>
    <row r="153" spans="1:9">
      <c r="A153" s="15"/>
      <c r="B153" s="16"/>
      <c r="C153" s="17"/>
      <c r="D153" s="18"/>
      <c r="E153" s="19"/>
      <c r="F153" s="19"/>
      <c r="G153" s="19"/>
      <c r="H153" s="19"/>
      <c r="I153" s="19"/>
    </row>
    <row r="154" spans="1:9">
      <c r="A154" s="15"/>
      <c r="B154" s="16"/>
      <c r="C154" s="17"/>
      <c r="D154" s="18"/>
      <c r="E154" s="19"/>
      <c r="F154" s="19"/>
      <c r="G154" s="19"/>
      <c r="H154" s="19"/>
      <c r="I154" s="19"/>
    </row>
    <row r="155" spans="1:9">
      <c r="A155" s="15"/>
      <c r="B155" s="16"/>
      <c r="C155" s="17"/>
      <c r="D155" s="18"/>
      <c r="E155" s="19"/>
      <c r="F155" s="19"/>
      <c r="G155" s="19"/>
      <c r="H155" s="19"/>
      <c r="I155" s="19"/>
    </row>
    <row r="156" spans="1:9">
      <c r="A156" s="15"/>
      <c r="B156" s="16"/>
      <c r="C156" s="17"/>
      <c r="D156" s="18"/>
      <c r="E156" s="19"/>
      <c r="F156" s="19"/>
      <c r="G156" s="19"/>
      <c r="H156" s="19"/>
      <c r="I156" s="19"/>
    </row>
    <row r="157" spans="1:9">
      <c r="A157" s="15"/>
      <c r="B157" s="16"/>
      <c r="C157" s="17"/>
      <c r="D157" s="18"/>
      <c r="E157" s="19"/>
      <c r="F157" s="19"/>
      <c r="G157" s="19"/>
      <c r="H157" s="19"/>
      <c r="I157" s="19"/>
    </row>
    <row r="158" spans="1:9">
      <c r="A158" s="15"/>
      <c r="B158" s="16"/>
      <c r="C158" s="17"/>
      <c r="D158" s="18"/>
      <c r="E158" s="19"/>
      <c r="F158" s="19"/>
      <c r="G158" s="19"/>
      <c r="H158" s="19"/>
      <c r="I158" s="19"/>
    </row>
    <row r="159" spans="1:9">
      <c r="A159" s="15"/>
      <c r="B159" s="16"/>
      <c r="C159" s="17"/>
      <c r="D159" s="18"/>
      <c r="E159" s="19"/>
      <c r="F159" s="19"/>
      <c r="G159" s="19"/>
      <c r="H159" s="19"/>
      <c r="I159" s="19"/>
    </row>
    <row r="160" spans="1:9">
      <c r="A160" s="15"/>
      <c r="B160" s="16"/>
      <c r="C160" s="17"/>
      <c r="D160" s="18"/>
      <c r="E160" s="19"/>
      <c r="F160" s="19"/>
      <c r="G160" s="19"/>
      <c r="H160" s="19"/>
      <c r="I160" s="19"/>
    </row>
    <row r="161" spans="1:9">
      <c r="A161" s="15"/>
      <c r="B161" s="16"/>
      <c r="C161" s="17"/>
      <c r="D161" s="18"/>
      <c r="E161" s="19"/>
      <c r="F161" s="19"/>
      <c r="G161" s="19"/>
      <c r="H161" s="19"/>
      <c r="I161" s="19"/>
    </row>
    <row r="162" spans="1:9">
      <c r="A162" s="15"/>
      <c r="B162" s="16"/>
      <c r="C162" s="17"/>
      <c r="D162" s="18"/>
      <c r="E162" s="19"/>
      <c r="F162" s="19"/>
      <c r="G162" s="19"/>
      <c r="H162" s="19"/>
      <c r="I162" s="19"/>
    </row>
    <row r="163" spans="1:9">
      <c r="A163" s="15"/>
      <c r="B163" s="16"/>
      <c r="C163" s="17"/>
      <c r="D163" s="18"/>
      <c r="E163" s="19"/>
      <c r="F163" s="19"/>
      <c r="G163" s="19"/>
      <c r="H163" s="19"/>
      <c r="I163" s="19"/>
    </row>
    <row r="164" spans="1:9">
      <c r="A164" s="15"/>
      <c r="B164" s="16"/>
      <c r="C164" s="17"/>
      <c r="D164" s="18"/>
      <c r="E164" s="19"/>
      <c r="F164" s="19"/>
      <c r="G164" s="19"/>
      <c r="H164" s="19"/>
      <c r="I164" s="19"/>
    </row>
    <row r="165" spans="1:9">
      <c r="A165" s="15"/>
      <c r="B165" s="16"/>
      <c r="C165" s="17"/>
      <c r="D165" s="18"/>
      <c r="E165" s="19"/>
      <c r="F165" s="19"/>
      <c r="G165" s="19"/>
      <c r="H165" s="19"/>
      <c r="I165" s="19"/>
    </row>
    <row r="166" spans="1:9">
      <c r="A166" s="15"/>
      <c r="B166" s="16"/>
      <c r="C166" s="17"/>
      <c r="D166" s="18"/>
      <c r="E166" s="19"/>
      <c r="F166" s="19"/>
      <c r="G166" s="19"/>
      <c r="H166" s="19"/>
      <c r="I166" s="19"/>
    </row>
    <row r="167" spans="1:9">
      <c r="A167" s="15"/>
      <c r="B167" s="16"/>
      <c r="C167" s="17"/>
      <c r="D167" s="18"/>
      <c r="E167" s="19"/>
      <c r="F167" s="19"/>
      <c r="G167" s="19"/>
      <c r="H167" s="19"/>
      <c r="I167" s="19"/>
    </row>
    <row r="168" spans="1:9">
      <c r="A168" s="15"/>
      <c r="B168" s="16"/>
      <c r="C168" s="17"/>
      <c r="D168" s="18"/>
      <c r="E168" s="19"/>
      <c r="F168" s="19"/>
      <c r="G168" s="19"/>
      <c r="H168" s="19"/>
      <c r="I168" s="19"/>
    </row>
    <row r="169" spans="1:9">
      <c r="A169" s="15"/>
      <c r="B169" s="16"/>
      <c r="C169" s="17"/>
      <c r="D169" s="18"/>
      <c r="E169" s="19"/>
      <c r="F169" s="19"/>
      <c r="G169" s="19"/>
      <c r="H169" s="19"/>
      <c r="I169" s="19"/>
    </row>
    <row r="170" spans="1:9">
      <c r="A170" s="15"/>
      <c r="B170" s="16"/>
      <c r="C170" s="17"/>
      <c r="D170" s="18"/>
      <c r="E170" s="19"/>
      <c r="F170" s="19"/>
      <c r="G170" s="19"/>
      <c r="H170" s="19"/>
      <c r="I170" s="19"/>
    </row>
    <row r="171" spans="1:9">
      <c r="A171" s="15"/>
      <c r="B171" s="16"/>
      <c r="C171" s="17"/>
      <c r="D171" s="18"/>
      <c r="E171" s="19"/>
      <c r="F171" s="19"/>
      <c r="G171" s="19"/>
      <c r="H171" s="19"/>
      <c r="I171" s="19"/>
    </row>
    <row r="172" spans="1:9">
      <c r="A172" s="15"/>
      <c r="B172" s="16"/>
      <c r="C172" s="17"/>
      <c r="D172" s="18"/>
      <c r="E172" s="19"/>
      <c r="F172" s="19"/>
      <c r="G172" s="19"/>
      <c r="H172" s="19"/>
      <c r="I172" s="19"/>
    </row>
    <row r="173" spans="1:9">
      <c r="A173" s="15"/>
      <c r="B173" s="16"/>
      <c r="C173" s="17"/>
      <c r="D173" s="18"/>
      <c r="E173" s="19"/>
      <c r="F173" s="19"/>
      <c r="G173" s="19"/>
      <c r="H173" s="19"/>
      <c r="I173" s="19"/>
    </row>
    <row r="174" spans="1:9">
      <c r="A174" s="15"/>
      <c r="B174" s="16"/>
      <c r="C174" s="17"/>
      <c r="D174" s="18"/>
      <c r="E174" s="19"/>
      <c r="F174" s="19"/>
      <c r="G174" s="19"/>
      <c r="H174" s="19"/>
      <c r="I174" s="19"/>
    </row>
    <row r="175" spans="1:9">
      <c r="A175" s="15"/>
      <c r="B175" s="16"/>
      <c r="C175" s="17"/>
      <c r="D175" s="18"/>
      <c r="E175" s="19"/>
      <c r="F175" s="19"/>
      <c r="G175" s="19"/>
      <c r="H175" s="19"/>
      <c r="I175" s="19"/>
    </row>
    <row r="176" spans="1:9">
      <c r="A176" s="15"/>
      <c r="B176" s="16"/>
      <c r="C176" s="17"/>
      <c r="D176" s="18"/>
      <c r="E176" s="19"/>
      <c r="F176" s="19"/>
      <c r="G176" s="19"/>
      <c r="H176" s="19"/>
      <c r="I176" s="19"/>
    </row>
    <row r="177" spans="1:9">
      <c r="A177" s="15"/>
      <c r="B177" s="16"/>
      <c r="C177" s="17"/>
      <c r="D177" s="18"/>
      <c r="E177" s="19"/>
      <c r="F177" s="19"/>
      <c r="G177" s="19"/>
      <c r="H177" s="19"/>
      <c r="I177" s="19"/>
    </row>
    <row r="178" spans="1:9">
      <c r="A178" s="15"/>
      <c r="B178" s="16"/>
      <c r="C178" s="17"/>
      <c r="D178" s="18"/>
      <c r="E178" s="19"/>
      <c r="F178" s="19"/>
      <c r="G178" s="19"/>
      <c r="H178" s="19"/>
      <c r="I178" s="19"/>
    </row>
    <row r="179" spans="1:9">
      <c r="A179" s="15"/>
      <c r="B179" s="16"/>
      <c r="C179" s="17"/>
      <c r="D179" s="18"/>
      <c r="E179" s="19"/>
      <c r="F179" s="19"/>
      <c r="G179" s="19"/>
      <c r="H179" s="19"/>
      <c r="I179" s="19"/>
    </row>
    <row r="180" spans="1:9">
      <c r="A180" s="15"/>
      <c r="B180" s="16"/>
      <c r="C180" s="17"/>
      <c r="D180" s="18"/>
      <c r="E180" s="19"/>
      <c r="F180" s="19"/>
      <c r="G180" s="19"/>
      <c r="H180" s="19"/>
      <c r="I180" s="19"/>
    </row>
    <row r="181" spans="1:9">
      <c r="A181" s="15"/>
      <c r="B181" s="16"/>
      <c r="C181" s="17"/>
      <c r="D181" s="18"/>
      <c r="E181" s="19"/>
      <c r="F181" s="19"/>
      <c r="G181" s="19"/>
      <c r="H181" s="19"/>
      <c r="I181" s="19"/>
    </row>
    <row r="182" spans="1:9">
      <c r="A182" s="15"/>
      <c r="B182" s="16"/>
      <c r="C182" s="17"/>
      <c r="D182" s="18"/>
      <c r="E182" s="19"/>
      <c r="F182" s="19"/>
      <c r="G182" s="19"/>
      <c r="H182" s="19"/>
      <c r="I182" s="19"/>
    </row>
    <row r="183" spans="1:9">
      <c r="A183" s="15"/>
      <c r="B183" s="16"/>
      <c r="C183" s="17"/>
      <c r="D183" s="18"/>
      <c r="E183" s="19"/>
      <c r="F183" s="19"/>
      <c r="G183" s="19"/>
      <c r="H183" s="19"/>
      <c r="I183" s="19"/>
    </row>
    <row r="184" spans="1:9">
      <c r="A184" s="15"/>
      <c r="B184" s="16"/>
      <c r="C184" s="17"/>
      <c r="D184" s="18"/>
      <c r="E184" s="19"/>
      <c r="F184" s="19"/>
      <c r="G184" s="19"/>
      <c r="H184" s="19"/>
      <c r="I184" s="19"/>
    </row>
    <row r="185" spans="1:9">
      <c r="A185" s="15"/>
      <c r="B185" s="16"/>
      <c r="C185" s="17"/>
      <c r="D185" s="18"/>
      <c r="E185" s="19"/>
      <c r="F185" s="19"/>
      <c r="G185" s="19"/>
      <c r="H185" s="19"/>
      <c r="I185" s="19"/>
    </row>
    <row r="186" spans="1:9">
      <c r="A186" s="15"/>
      <c r="B186" s="16"/>
      <c r="C186" s="17"/>
      <c r="D186" s="18"/>
      <c r="E186" s="19"/>
      <c r="F186" s="19"/>
      <c r="G186" s="19"/>
      <c r="H186" s="19"/>
      <c r="I186" s="19"/>
    </row>
    <row r="187" spans="1:9">
      <c r="A187" s="15"/>
      <c r="B187" s="16"/>
      <c r="C187" s="17"/>
      <c r="D187" s="18"/>
      <c r="E187" s="19"/>
      <c r="F187" s="19"/>
      <c r="G187" s="19"/>
      <c r="H187" s="19"/>
      <c r="I187" s="19"/>
    </row>
    <row r="188" spans="1:9">
      <c r="A188" s="15"/>
      <c r="B188" s="16"/>
      <c r="C188" s="17"/>
      <c r="D188" s="18"/>
      <c r="E188" s="19"/>
      <c r="F188" s="19"/>
      <c r="G188" s="19"/>
      <c r="H188" s="19"/>
      <c r="I188" s="19"/>
    </row>
    <row r="189" spans="1:9">
      <c r="A189" s="15"/>
      <c r="B189" s="16"/>
      <c r="C189" s="17"/>
      <c r="D189" s="18"/>
      <c r="E189" s="19"/>
      <c r="F189" s="19"/>
      <c r="G189" s="19"/>
      <c r="H189" s="19"/>
      <c r="I189" s="19"/>
    </row>
    <row r="190" spans="1:9">
      <c r="A190" s="15"/>
      <c r="B190" s="16"/>
      <c r="C190" s="17"/>
      <c r="D190" s="18"/>
      <c r="E190" s="19"/>
      <c r="F190" s="19"/>
      <c r="G190" s="19"/>
      <c r="H190" s="19"/>
      <c r="I190" s="19"/>
    </row>
    <row r="191" spans="1:9">
      <c r="A191" s="15"/>
      <c r="B191" s="16"/>
      <c r="C191" s="17"/>
      <c r="D191" s="18"/>
      <c r="E191" s="19"/>
      <c r="F191" s="19"/>
      <c r="G191" s="19"/>
      <c r="H191" s="19"/>
      <c r="I191" s="19"/>
    </row>
    <row r="192" spans="1:9">
      <c r="A192" s="15"/>
      <c r="B192" s="16"/>
      <c r="C192" s="17"/>
      <c r="D192" s="18"/>
      <c r="E192" s="19"/>
      <c r="F192" s="19"/>
      <c r="G192" s="19"/>
      <c r="H192" s="19"/>
      <c r="I192" s="19"/>
    </row>
    <row r="193" spans="1:9">
      <c r="A193" s="15"/>
      <c r="B193" s="16"/>
      <c r="C193" s="17"/>
      <c r="D193" s="18"/>
      <c r="E193" s="19"/>
      <c r="F193" s="19"/>
      <c r="G193" s="19"/>
      <c r="H193" s="19"/>
      <c r="I193" s="19"/>
    </row>
    <row r="194" spans="1:9">
      <c r="A194" s="15"/>
      <c r="B194" s="16"/>
      <c r="C194" s="17"/>
      <c r="D194" s="18"/>
      <c r="E194" s="19"/>
      <c r="F194" s="19"/>
      <c r="G194" s="19"/>
      <c r="H194" s="19"/>
      <c r="I194" s="19"/>
    </row>
    <row r="195" spans="1:9">
      <c r="A195" s="15"/>
      <c r="B195" s="16"/>
      <c r="C195" s="17"/>
      <c r="D195" s="18"/>
      <c r="E195" s="19"/>
      <c r="F195" s="19"/>
      <c r="G195" s="19"/>
      <c r="H195" s="19"/>
      <c r="I195" s="19"/>
    </row>
    <row r="196" spans="1:9">
      <c r="A196" s="15"/>
      <c r="B196" s="16"/>
      <c r="C196" s="17"/>
      <c r="D196" s="18"/>
      <c r="E196" s="19"/>
      <c r="F196" s="19"/>
      <c r="G196" s="19"/>
      <c r="H196" s="19"/>
      <c r="I196" s="19"/>
    </row>
    <row r="197" spans="1:9">
      <c r="A197" s="15"/>
      <c r="B197" s="16"/>
      <c r="C197" s="17"/>
      <c r="D197" s="18"/>
      <c r="E197" s="19"/>
      <c r="F197" s="19"/>
      <c r="G197" s="19"/>
      <c r="H197" s="19"/>
      <c r="I197" s="19"/>
    </row>
    <row r="198" spans="1:9">
      <c r="A198" s="15"/>
      <c r="B198" s="16"/>
      <c r="C198" s="17"/>
      <c r="D198" s="18"/>
      <c r="E198" s="19"/>
      <c r="F198" s="19"/>
      <c r="G198" s="19"/>
      <c r="H198" s="19"/>
      <c r="I198" s="19"/>
    </row>
    <row r="199" spans="1:9">
      <c r="A199" s="15"/>
      <c r="B199" s="16"/>
      <c r="C199" s="17"/>
      <c r="D199" s="18"/>
      <c r="E199" s="19"/>
      <c r="F199" s="19"/>
      <c r="G199" s="19"/>
      <c r="H199" s="19"/>
      <c r="I199" s="19"/>
    </row>
    <row r="200" spans="1:9">
      <c r="A200" s="15"/>
      <c r="B200" s="16"/>
      <c r="C200" s="17"/>
      <c r="D200" s="18"/>
      <c r="E200" s="19"/>
      <c r="F200" s="19"/>
      <c r="G200" s="19"/>
      <c r="H200" s="19"/>
      <c r="I200" s="19"/>
    </row>
    <row r="201" spans="1:9">
      <c r="A201" s="15"/>
      <c r="B201" s="16"/>
      <c r="C201" s="17"/>
      <c r="D201" s="18"/>
      <c r="E201" s="19"/>
      <c r="F201" s="19"/>
      <c r="G201" s="19"/>
      <c r="H201" s="19"/>
      <c r="I201" s="19"/>
    </row>
    <row r="202" spans="1:9">
      <c r="A202" s="15"/>
      <c r="B202" s="16"/>
      <c r="C202" s="17"/>
      <c r="D202" s="18"/>
      <c r="E202" s="19"/>
      <c r="F202" s="19"/>
      <c r="G202" s="19"/>
      <c r="H202" s="19"/>
      <c r="I202" s="19"/>
    </row>
    <row r="203" spans="1:9">
      <c r="A203" s="15"/>
      <c r="B203" s="16"/>
      <c r="C203" s="17"/>
      <c r="D203" s="18"/>
      <c r="E203" s="19"/>
      <c r="F203" s="19"/>
      <c r="G203" s="19"/>
      <c r="H203" s="19"/>
      <c r="I203" s="19"/>
    </row>
    <row r="204" spans="1:9">
      <c r="A204" s="15"/>
      <c r="B204" s="16"/>
      <c r="C204" s="17"/>
      <c r="D204" s="18"/>
      <c r="E204" s="19"/>
      <c r="F204" s="19"/>
      <c r="G204" s="19"/>
      <c r="H204" s="19"/>
      <c r="I204" s="19"/>
    </row>
    <row r="205" spans="1:9">
      <c r="A205" s="15"/>
      <c r="B205" s="16"/>
      <c r="C205" s="17"/>
      <c r="D205" s="18"/>
      <c r="E205" s="19"/>
      <c r="F205" s="19"/>
      <c r="G205" s="19"/>
      <c r="H205" s="19"/>
      <c r="I205" s="19"/>
    </row>
    <row r="206" spans="1:9">
      <c r="A206" s="15"/>
      <c r="B206" s="16"/>
      <c r="C206" s="17"/>
      <c r="D206" s="18"/>
      <c r="E206" s="19"/>
      <c r="F206" s="19"/>
      <c r="G206" s="19"/>
      <c r="H206" s="19"/>
      <c r="I206" s="19"/>
    </row>
    <row r="207" spans="1:9">
      <c r="A207" s="15"/>
      <c r="B207" s="16"/>
      <c r="C207" s="17"/>
      <c r="D207" s="18"/>
      <c r="E207" s="19"/>
      <c r="F207" s="19"/>
      <c r="G207" s="19"/>
      <c r="H207" s="19"/>
      <c r="I207" s="19"/>
    </row>
    <row r="208" spans="1:9">
      <c r="A208" s="15"/>
      <c r="B208" s="16"/>
      <c r="C208" s="17"/>
      <c r="D208" s="18"/>
      <c r="E208" s="19"/>
      <c r="F208" s="19"/>
      <c r="G208" s="19"/>
      <c r="H208" s="19"/>
      <c r="I208" s="19"/>
    </row>
    <row r="209" spans="1:9">
      <c r="A209" s="15"/>
      <c r="B209" s="16"/>
      <c r="C209" s="17"/>
      <c r="D209" s="18"/>
      <c r="E209" s="19"/>
      <c r="F209" s="19"/>
      <c r="G209" s="19"/>
      <c r="H209" s="19"/>
      <c r="I209" s="19"/>
    </row>
    <row r="210" spans="1:9">
      <c r="A210" s="15"/>
      <c r="B210" s="16"/>
      <c r="C210" s="17"/>
      <c r="D210" s="18"/>
      <c r="E210" s="19"/>
      <c r="F210" s="19"/>
      <c r="G210" s="19"/>
      <c r="H210" s="19"/>
      <c r="I210" s="19"/>
    </row>
    <row r="211" spans="1:9">
      <c r="A211" s="15"/>
      <c r="B211" s="16"/>
      <c r="C211" s="17"/>
      <c r="D211" s="18"/>
      <c r="E211" s="19"/>
      <c r="F211" s="19"/>
      <c r="G211" s="19"/>
      <c r="H211" s="19"/>
      <c r="I211" s="19"/>
    </row>
    <row r="212" spans="1:9">
      <c r="A212" s="15"/>
      <c r="B212" s="16"/>
      <c r="C212" s="17"/>
      <c r="D212" s="18"/>
      <c r="E212" s="19"/>
      <c r="F212" s="19"/>
      <c r="G212" s="19"/>
      <c r="H212" s="19"/>
      <c r="I212" s="19"/>
    </row>
    <row r="213" spans="1:9">
      <c r="A213" s="15"/>
      <c r="B213" s="16"/>
      <c r="C213" s="17"/>
      <c r="D213" s="18"/>
      <c r="E213" s="19"/>
      <c r="F213" s="19"/>
      <c r="G213" s="19"/>
      <c r="H213" s="19"/>
      <c r="I213" s="19"/>
    </row>
    <row r="214" spans="1:9">
      <c r="A214" s="15"/>
      <c r="B214" s="16"/>
      <c r="C214" s="17"/>
      <c r="D214" s="18"/>
      <c r="E214" s="19"/>
      <c r="F214" s="19"/>
      <c r="G214" s="19"/>
      <c r="H214" s="19"/>
      <c r="I214" s="19"/>
    </row>
    <row r="215" spans="1:9">
      <c r="A215" s="15"/>
      <c r="B215" s="16"/>
      <c r="C215" s="17"/>
      <c r="D215" s="18"/>
      <c r="E215" s="19"/>
      <c r="F215" s="19"/>
      <c r="G215" s="19"/>
      <c r="H215" s="19"/>
      <c r="I215" s="19"/>
    </row>
    <row r="216" spans="1:9">
      <c r="A216" s="15"/>
      <c r="B216" s="16"/>
      <c r="C216" s="17"/>
      <c r="D216" s="18"/>
      <c r="E216" s="19"/>
      <c r="F216" s="19"/>
      <c r="G216" s="19"/>
      <c r="H216" s="19"/>
      <c r="I216" s="19"/>
    </row>
    <row r="217" spans="1:9">
      <c r="A217" s="15"/>
      <c r="B217" s="16"/>
      <c r="C217" s="17"/>
      <c r="D217" s="18"/>
      <c r="E217" s="19"/>
      <c r="F217" s="19"/>
      <c r="G217" s="19"/>
      <c r="H217" s="19"/>
      <c r="I217" s="19"/>
    </row>
    <row r="218" spans="1:9">
      <c r="A218" s="15"/>
      <c r="B218" s="16"/>
      <c r="C218" s="17"/>
      <c r="D218" s="18"/>
      <c r="E218" s="19"/>
      <c r="F218" s="19"/>
      <c r="G218" s="19"/>
      <c r="H218" s="19"/>
      <c r="I218" s="19"/>
    </row>
    <row r="219" spans="1:9">
      <c r="A219" s="15"/>
      <c r="B219" s="16"/>
      <c r="C219" s="17"/>
      <c r="D219" s="18"/>
      <c r="E219" s="19"/>
      <c r="F219" s="19"/>
      <c r="G219" s="19"/>
      <c r="H219" s="19"/>
      <c r="I219" s="19"/>
    </row>
    <row r="220" spans="1:9">
      <c r="A220" s="15"/>
      <c r="B220" s="16"/>
      <c r="C220" s="17"/>
      <c r="D220" s="18"/>
      <c r="E220" s="19"/>
      <c r="F220" s="19"/>
      <c r="G220" s="19"/>
      <c r="H220" s="19"/>
      <c r="I220" s="19"/>
    </row>
    <row r="221" spans="1:9">
      <c r="A221" s="15"/>
      <c r="B221" s="16"/>
      <c r="C221" s="17"/>
      <c r="D221" s="18"/>
      <c r="E221" s="19"/>
      <c r="F221" s="19"/>
      <c r="G221" s="19"/>
      <c r="H221" s="19"/>
      <c r="I221" s="19"/>
    </row>
    <row r="222" spans="1:9">
      <c r="A222" s="15"/>
      <c r="B222" s="16"/>
      <c r="C222" s="17"/>
      <c r="D222" s="18"/>
      <c r="E222" s="19"/>
      <c r="F222" s="19"/>
      <c r="G222" s="19"/>
      <c r="H222" s="19"/>
      <c r="I222" s="19"/>
    </row>
    <row r="223" spans="1:9">
      <c r="A223" s="15"/>
      <c r="B223" s="16"/>
      <c r="C223" s="17"/>
      <c r="D223" s="18"/>
      <c r="E223" s="19"/>
      <c r="F223" s="19"/>
      <c r="G223" s="19"/>
      <c r="H223" s="19"/>
      <c r="I223" s="19"/>
    </row>
    <row r="224" spans="1:9">
      <c r="A224" s="15"/>
      <c r="B224" s="16"/>
      <c r="C224" s="17"/>
      <c r="D224" s="18"/>
      <c r="E224" s="19"/>
      <c r="F224" s="19"/>
      <c r="G224" s="19"/>
      <c r="H224" s="19"/>
      <c r="I224" s="19"/>
    </row>
    <row r="225" spans="1:9">
      <c r="A225" s="15"/>
      <c r="B225" s="16"/>
      <c r="C225" s="17"/>
      <c r="D225" s="18"/>
      <c r="E225" s="19"/>
      <c r="F225" s="19"/>
      <c r="G225" s="19"/>
      <c r="H225" s="19"/>
      <c r="I225" s="19"/>
    </row>
    <row r="226" spans="1:9">
      <c r="A226" s="15"/>
      <c r="B226" s="16"/>
      <c r="C226" s="17"/>
      <c r="D226" s="18"/>
      <c r="E226" s="19"/>
      <c r="F226" s="19"/>
      <c r="G226" s="19"/>
      <c r="H226" s="19"/>
      <c r="I226" s="19"/>
    </row>
    <row r="227" spans="1:9">
      <c r="A227" s="15"/>
      <c r="B227" s="16"/>
      <c r="C227" s="17"/>
      <c r="D227" s="18"/>
      <c r="E227" s="19"/>
      <c r="F227" s="19"/>
      <c r="G227" s="19"/>
      <c r="H227" s="19"/>
      <c r="I227" s="19"/>
    </row>
    <row r="228" spans="1:9">
      <c r="A228" s="15"/>
      <c r="B228" s="16"/>
      <c r="C228" s="17"/>
      <c r="D228" s="18"/>
      <c r="E228" s="19"/>
      <c r="F228" s="19"/>
      <c r="G228" s="19"/>
      <c r="H228" s="19"/>
      <c r="I228" s="19"/>
    </row>
    <row r="229" spans="1:9">
      <c r="A229" s="15"/>
      <c r="B229" s="16"/>
      <c r="C229" s="17"/>
      <c r="D229" s="18"/>
      <c r="E229" s="19"/>
      <c r="F229" s="19"/>
      <c r="G229" s="19"/>
      <c r="H229" s="19"/>
      <c r="I229" s="19"/>
    </row>
    <row r="230" spans="1:9">
      <c r="A230" s="15"/>
      <c r="B230" s="16"/>
      <c r="C230" s="17"/>
      <c r="D230" s="18"/>
      <c r="E230" s="19"/>
      <c r="F230" s="19"/>
      <c r="G230" s="19"/>
      <c r="H230" s="19"/>
      <c r="I230" s="19"/>
    </row>
    <row r="231" spans="1:9">
      <c r="A231" s="15"/>
      <c r="B231" s="16"/>
      <c r="C231" s="17"/>
      <c r="D231" s="18"/>
      <c r="E231" s="19"/>
      <c r="F231" s="19"/>
      <c r="G231" s="19"/>
      <c r="H231" s="19"/>
      <c r="I231" s="19"/>
    </row>
    <row r="232" spans="1:9">
      <c r="A232" s="15"/>
      <c r="B232" s="16"/>
      <c r="C232" s="17"/>
      <c r="D232" s="18"/>
      <c r="E232" s="19"/>
      <c r="F232" s="19"/>
      <c r="G232" s="19"/>
      <c r="H232" s="19"/>
      <c r="I232" s="19"/>
    </row>
    <row r="233" spans="1:9">
      <c r="A233" s="15"/>
      <c r="B233" s="16"/>
      <c r="C233" s="17"/>
      <c r="D233" s="18"/>
      <c r="E233" s="19"/>
      <c r="F233" s="19"/>
      <c r="G233" s="19"/>
      <c r="H233" s="19"/>
      <c r="I233" s="19"/>
    </row>
    <row r="234" spans="1:9">
      <c r="A234" s="15"/>
      <c r="B234" s="16"/>
      <c r="C234" s="17"/>
      <c r="D234" s="18"/>
      <c r="E234" s="19"/>
      <c r="F234" s="19"/>
      <c r="G234" s="19"/>
      <c r="H234" s="19"/>
      <c r="I234" s="19"/>
    </row>
    <row r="235" spans="1:9">
      <c r="A235" s="15"/>
      <c r="B235" s="16"/>
      <c r="C235" s="17"/>
      <c r="D235" s="18"/>
      <c r="E235" s="19"/>
      <c r="F235" s="19"/>
      <c r="G235" s="19"/>
      <c r="H235" s="19"/>
      <c r="I235" s="19"/>
    </row>
    <row r="236" spans="1:9">
      <c r="A236" s="15"/>
      <c r="B236" s="16"/>
      <c r="C236" s="17"/>
      <c r="D236" s="18"/>
      <c r="E236" s="19"/>
      <c r="F236" s="19"/>
      <c r="G236" s="19"/>
      <c r="H236" s="19"/>
      <c r="I236" s="19"/>
    </row>
    <row r="237" spans="1:9">
      <c r="A237" s="15"/>
      <c r="B237" s="16"/>
      <c r="C237" s="17"/>
      <c r="D237" s="18"/>
      <c r="E237" s="19"/>
      <c r="F237" s="19"/>
      <c r="G237" s="19"/>
      <c r="H237" s="19"/>
      <c r="I237" s="19"/>
    </row>
    <row r="238" spans="1:9">
      <c r="A238" s="15"/>
      <c r="B238" s="16"/>
      <c r="C238" s="17"/>
      <c r="D238" s="18"/>
      <c r="E238" s="19"/>
      <c r="F238" s="19"/>
      <c r="G238" s="19"/>
      <c r="H238" s="19"/>
      <c r="I238" s="19"/>
    </row>
    <row r="239" spans="1:9">
      <c r="A239" s="15"/>
      <c r="B239" s="16"/>
      <c r="C239" s="17"/>
      <c r="D239" s="18"/>
      <c r="E239" s="19"/>
      <c r="F239" s="19"/>
      <c r="G239" s="19"/>
      <c r="H239" s="19"/>
      <c r="I239" s="19"/>
    </row>
    <row r="240" spans="1:9">
      <c r="A240" s="15"/>
      <c r="B240" s="16"/>
      <c r="C240" s="17"/>
      <c r="D240" s="18"/>
      <c r="E240" s="19"/>
      <c r="F240" s="19"/>
      <c r="G240" s="19"/>
      <c r="H240" s="19"/>
      <c r="I240" s="19"/>
    </row>
    <row r="241" spans="1:9">
      <c r="A241" s="15"/>
      <c r="B241" s="16"/>
      <c r="C241" s="17"/>
      <c r="D241" s="18"/>
      <c r="E241" s="19"/>
      <c r="F241" s="19"/>
      <c r="G241" s="19"/>
      <c r="H241" s="19"/>
      <c r="I241" s="19"/>
    </row>
    <row r="242" spans="1:9">
      <c r="A242" s="15"/>
      <c r="B242" s="16"/>
      <c r="C242" s="17"/>
      <c r="D242" s="18"/>
      <c r="E242" s="19"/>
      <c r="F242" s="19"/>
      <c r="G242" s="19"/>
      <c r="H242" s="19"/>
      <c r="I242" s="19"/>
    </row>
    <row r="243" spans="1:9">
      <c r="A243" s="15"/>
      <c r="B243" s="16"/>
      <c r="C243" s="17"/>
      <c r="D243" s="18"/>
      <c r="E243" s="19"/>
      <c r="F243" s="19"/>
      <c r="G243" s="19"/>
      <c r="H243" s="19"/>
      <c r="I243" s="19"/>
    </row>
    <row r="244" spans="1:9">
      <c r="A244" s="15"/>
      <c r="B244" s="16"/>
      <c r="C244" s="17"/>
      <c r="D244" s="18"/>
      <c r="E244" s="19"/>
      <c r="F244" s="19"/>
      <c r="G244" s="19"/>
      <c r="H244" s="19"/>
      <c r="I244" s="19"/>
    </row>
    <row r="245" spans="1:9">
      <c r="A245" s="15"/>
      <c r="B245" s="16"/>
      <c r="C245" s="17"/>
      <c r="D245" s="18"/>
      <c r="E245" s="19"/>
      <c r="F245" s="19"/>
      <c r="G245" s="19"/>
      <c r="H245" s="19"/>
      <c r="I245" s="19"/>
    </row>
    <row r="246" spans="1:9">
      <c r="A246" s="15"/>
      <c r="B246" s="16"/>
      <c r="C246" s="17"/>
      <c r="D246" s="18"/>
      <c r="E246" s="19"/>
      <c r="F246" s="19"/>
      <c r="G246" s="19"/>
      <c r="H246" s="19"/>
      <c r="I246" s="19"/>
    </row>
    <row r="247" spans="1:9">
      <c r="A247" s="15"/>
      <c r="B247" s="16"/>
      <c r="C247" s="17"/>
      <c r="D247" s="18"/>
      <c r="E247" s="19"/>
      <c r="F247" s="19"/>
      <c r="G247" s="19"/>
      <c r="H247" s="19"/>
      <c r="I247" s="19"/>
    </row>
    <row r="248" spans="1:9">
      <c r="A248" s="15"/>
      <c r="B248" s="16"/>
      <c r="C248" s="17"/>
      <c r="D248" s="18"/>
      <c r="E248" s="19"/>
      <c r="F248" s="19"/>
      <c r="G248" s="19"/>
      <c r="H248" s="19"/>
      <c r="I248" s="19"/>
    </row>
    <row r="249" spans="1:9">
      <c r="A249" s="15"/>
      <c r="B249" s="16"/>
      <c r="C249" s="17"/>
      <c r="D249" s="18"/>
      <c r="E249" s="19"/>
      <c r="F249" s="19"/>
      <c r="G249" s="19"/>
      <c r="H249" s="19"/>
      <c r="I249" s="19"/>
    </row>
    <row r="250" spans="1:9">
      <c r="A250" s="15"/>
      <c r="B250" s="16"/>
      <c r="C250" s="17"/>
      <c r="D250" s="18"/>
      <c r="E250" s="19"/>
      <c r="F250" s="19"/>
      <c r="G250" s="19"/>
      <c r="H250" s="19"/>
      <c r="I250" s="19"/>
    </row>
    <row r="251" spans="1:9">
      <c r="A251" s="15"/>
      <c r="B251" s="16"/>
      <c r="C251" s="17"/>
      <c r="D251" s="18"/>
      <c r="E251" s="19"/>
      <c r="F251" s="19"/>
      <c r="G251" s="19"/>
      <c r="H251" s="19"/>
      <c r="I251" s="19"/>
    </row>
    <row r="252" spans="1:9">
      <c r="A252" s="15"/>
      <c r="B252" s="16"/>
      <c r="C252" s="17"/>
      <c r="D252" s="18"/>
      <c r="E252" s="19"/>
      <c r="F252" s="19"/>
      <c r="G252" s="19"/>
      <c r="H252" s="19"/>
      <c r="I252" s="19"/>
    </row>
    <row r="253" spans="1:9">
      <c r="A253" s="15"/>
      <c r="B253" s="16"/>
      <c r="C253" s="17"/>
      <c r="D253" s="18"/>
      <c r="E253" s="19"/>
      <c r="F253" s="19"/>
      <c r="G253" s="19"/>
      <c r="H253" s="19"/>
      <c r="I253" s="19"/>
    </row>
    <row r="254" spans="1:9">
      <c r="A254" s="15"/>
      <c r="B254" s="16"/>
      <c r="C254" s="17"/>
      <c r="D254" s="18"/>
      <c r="E254" s="19"/>
      <c r="F254" s="19"/>
      <c r="G254" s="19"/>
      <c r="H254" s="19"/>
      <c r="I254" s="19"/>
    </row>
    <row r="255" spans="1:9">
      <c r="A255" s="15"/>
      <c r="B255" s="16"/>
      <c r="C255" s="17"/>
      <c r="D255" s="18"/>
      <c r="E255" s="19"/>
      <c r="F255" s="19"/>
      <c r="G255" s="19"/>
      <c r="H255" s="19"/>
      <c r="I255" s="19"/>
    </row>
    <row r="256" spans="1:9">
      <c r="A256" s="15"/>
      <c r="B256" s="16"/>
      <c r="C256" s="17"/>
      <c r="D256" s="18"/>
      <c r="E256" s="19"/>
      <c r="F256" s="19"/>
      <c r="G256" s="19"/>
      <c r="H256" s="19"/>
      <c r="I256" s="19"/>
    </row>
    <row r="257" spans="1:9">
      <c r="A257" s="15"/>
      <c r="B257" s="16"/>
      <c r="C257" s="17"/>
      <c r="D257" s="18"/>
      <c r="E257" s="19"/>
      <c r="F257" s="19"/>
      <c r="G257" s="19"/>
      <c r="H257" s="19"/>
      <c r="I257" s="19"/>
    </row>
    <row r="258" spans="1:9">
      <c r="A258" s="15"/>
      <c r="B258" s="16"/>
      <c r="C258" s="17"/>
      <c r="D258" s="18"/>
      <c r="E258" s="19"/>
      <c r="F258" s="19"/>
      <c r="G258" s="19"/>
      <c r="H258" s="19"/>
      <c r="I258" s="19"/>
    </row>
    <row r="259" spans="1:9">
      <c r="A259" s="15"/>
      <c r="B259" s="16"/>
      <c r="C259" s="17"/>
      <c r="D259" s="18"/>
      <c r="E259" s="19"/>
      <c r="F259" s="19"/>
      <c r="G259" s="19"/>
      <c r="H259" s="19"/>
      <c r="I259" s="19"/>
    </row>
    <row r="260" spans="1:9">
      <c r="A260" s="15"/>
      <c r="B260" s="16"/>
      <c r="C260" s="17"/>
      <c r="D260" s="18"/>
      <c r="E260" s="19"/>
      <c r="F260" s="19"/>
      <c r="G260" s="19"/>
      <c r="H260" s="19"/>
      <c r="I260" s="19"/>
    </row>
    <row r="261" spans="1:9">
      <c r="A261" s="15"/>
      <c r="B261" s="16"/>
      <c r="C261" s="17"/>
      <c r="D261" s="18"/>
      <c r="E261" s="19"/>
      <c r="F261" s="19"/>
      <c r="G261" s="19"/>
      <c r="H261" s="19"/>
      <c r="I261" s="19"/>
    </row>
    <row r="262" spans="1:9">
      <c r="A262" s="15"/>
      <c r="B262" s="16"/>
      <c r="C262" s="17"/>
      <c r="D262" s="18"/>
      <c r="E262" s="19"/>
      <c r="F262" s="19"/>
      <c r="G262" s="19"/>
      <c r="H262" s="19"/>
      <c r="I262" s="19"/>
    </row>
    <row r="263" spans="1:9">
      <c r="A263" s="15"/>
      <c r="B263" s="16"/>
      <c r="C263" s="17"/>
      <c r="D263" s="18"/>
      <c r="E263" s="19"/>
      <c r="F263" s="19"/>
      <c r="G263" s="19"/>
      <c r="H263" s="19"/>
      <c r="I263" s="19"/>
    </row>
    <row r="264" spans="1:9">
      <c r="A264" s="15"/>
      <c r="B264" s="16"/>
      <c r="C264" s="17"/>
      <c r="D264" s="18"/>
      <c r="E264" s="19"/>
      <c r="F264" s="19"/>
      <c r="G264" s="19"/>
      <c r="H264" s="19"/>
      <c r="I264" s="19"/>
    </row>
    <row r="265" spans="1:9">
      <c r="A265" s="15"/>
      <c r="B265" s="16"/>
      <c r="C265" s="17"/>
      <c r="D265" s="18"/>
      <c r="E265" s="19"/>
      <c r="F265" s="19"/>
      <c r="G265" s="19"/>
      <c r="H265" s="19"/>
      <c r="I265" s="19"/>
    </row>
    <row r="266" spans="1:9">
      <c r="A266" s="15"/>
      <c r="B266" s="16"/>
      <c r="C266" s="17"/>
      <c r="D266" s="18"/>
      <c r="E266" s="19"/>
      <c r="F266" s="19"/>
      <c r="G266" s="19"/>
      <c r="H266" s="19"/>
      <c r="I266" s="19"/>
    </row>
    <row r="267" spans="1:9">
      <c r="A267" s="15"/>
      <c r="B267" s="16"/>
      <c r="C267" s="17"/>
      <c r="D267" s="18"/>
      <c r="E267" s="19"/>
      <c r="F267" s="19"/>
      <c r="G267" s="19"/>
      <c r="H267" s="19"/>
      <c r="I267" s="19"/>
    </row>
    <row r="268" spans="1:9">
      <c r="A268" s="15"/>
      <c r="B268" s="16"/>
      <c r="C268" s="17"/>
      <c r="D268" s="18"/>
      <c r="E268" s="19"/>
      <c r="F268" s="19"/>
      <c r="G268" s="19"/>
      <c r="H268" s="19"/>
      <c r="I268" s="19"/>
    </row>
    <row r="269" spans="1:9">
      <c r="A269" s="15"/>
      <c r="B269" s="16"/>
      <c r="C269" s="17"/>
      <c r="D269" s="18"/>
      <c r="E269" s="19"/>
      <c r="F269" s="19"/>
      <c r="G269" s="19"/>
      <c r="H269" s="19"/>
      <c r="I269" s="19"/>
    </row>
    <row r="270" spans="1:9">
      <c r="A270" s="15"/>
      <c r="B270" s="16"/>
      <c r="C270" s="17"/>
      <c r="D270" s="18"/>
      <c r="E270" s="19"/>
      <c r="F270" s="19"/>
      <c r="G270" s="19"/>
      <c r="H270" s="19"/>
      <c r="I270" s="19"/>
    </row>
    <row r="271" spans="1:9">
      <c r="A271" s="15"/>
      <c r="B271" s="16"/>
      <c r="C271" s="17"/>
      <c r="D271" s="18"/>
      <c r="E271" s="19"/>
      <c r="F271" s="19"/>
      <c r="G271" s="19"/>
      <c r="H271" s="19"/>
      <c r="I271" s="19"/>
    </row>
    <row r="272" spans="1:9">
      <c r="A272" s="15"/>
      <c r="B272" s="16"/>
      <c r="C272" s="17"/>
      <c r="D272" s="18"/>
      <c r="E272" s="19"/>
      <c r="F272" s="19"/>
      <c r="G272" s="19"/>
      <c r="H272" s="19"/>
      <c r="I272" s="19"/>
    </row>
    <row r="273" spans="1:9">
      <c r="A273" s="15"/>
      <c r="B273" s="16"/>
      <c r="C273" s="17"/>
      <c r="D273" s="18"/>
      <c r="E273" s="19"/>
      <c r="F273" s="19"/>
      <c r="G273" s="19"/>
      <c r="H273" s="19"/>
      <c r="I273" s="19"/>
    </row>
    <row r="274" spans="1:9">
      <c r="A274" s="15"/>
      <c r="B274" s="16"/>
      <c r="C274" s="17"/>
      <c r="D274" s="18"/>
      <c r="E274" s="19"/>
      <c r="F274" s="19"/>
      <c r="G274" s="19"/>
      <c r="H274" s="19"/>
      <c r="I274" s="19"/>
    </row>
    <row r="275" spans="1:9">
      <c r="A275" s="15"/>
      <c r="B275" s="16"/>
      <c r="C275" s="17"/>
      <c r="D275" s="18"/>
      <c r="E275" s="19"/>
      <c r="F275" s="19"/>
      <c r="G275" s="19"/>
      <c r="H275" s="19"/>
      <c r="I275" s="19"/>
    </row>
    <row r="276" spans="1:9">
      <c r="A276" s="15"/>
      <c r="B276" s="16"/>
      <c r="C276" s="17"/>
      <c r="D276" s="18"/>
      <c r="E276" s="19"/>
      <c r="F276" s="19"/>
      <c r="G276" s="19"/>
      <c r="H276" s="19"/>
      <c r="I276" s="19"/>
    </row>
    <row r="277" spans="1:9">
      <c r="A277" s="15"/>
      <c r="B277" s="16"/>
      <c r="C277" s="17"/>
      <c r="D277" s="18"/>
      <c r="E277" s="19"/>
      <c r="F277" s="19"/>
      <c r="G277" s="19"/>
      <c r="H277" s="19"/>
      <c r="I277" s="19"/>
    </row>
    <row r="278" spans="1:9">
      <c r="A278" s="15"/>
      <c r="B278" s="16"/>
      <c r="C278" s="17"/>
      <c r="D278" s="18"/>
      <c r="E278" s="19"/>
      <c r="F278" s="19"/>
      <c r="G278" s="19"/>
      <c r="H278" s="19"/>
      <c r="I278" s="19"/>
    </row>
    <row r="279" spans="1:9">
      <c r="A279" s="15"/>
      <c r="B279" s="16"/>
      <c r="C279" s="17"/>
      <c r="D279" s="18"/>
      <c r="E279" s="19"/>
      <c r="F279" s="19"/>
      <c r="G279" s="19"/>
      <c r="H279" s="19"/>
      <c r="I279" s="19"/>
    </row>
    <row r="280" spans="1:9">
      <c r="A280" s="15"/>
      <c r="B280" s="16"/>
      <c r="C280" s="17"/>
      <c r="D280" s="18"/>
      <c r="E280" s="19"/>
      <c r="F280" s="19"/>
      <c r="G280" s="19"/>
      <c r="H280" s="19"/>
      <c r="I280" s="19"/>
    </row>
    <row r="281" spans="1:9">
      <c r="A281" s="15"/>
      <c r="B281" s="16"/>
      <c r="C281" s="17"/>
      <c r="D281" s="18"/>
      <c r="E281" s="19"/>
      <c r="F281" s="19"/>
      <c r="G281" s="19"/>
      <c r="H281" s="19"/>
      <c r="I281" s="19"/>
    </row>
    <row r="282" spans="1:9">
      <c r="A282" s="15"/>
      <c r="B282" s="16"/>
      <c r="C282" s="17"/>
      <c r="D282" s="18"/>
      <c r="E282" s="19"/>
      <c r="F282" s="19"/>
      <c r="G282" s="19"/>
      <c r="H282" s="19"/>
      <c r="I282" s="19"/>
    </row>
    <row r="283" spans="1:9">
      <c r="A283" s="15"/>
      <c r="B283" s="16"/>
      <c r="C283" s="17"/>
      <c r="D283" s="18"/>
      <c r="E283" s="19"/>
      <c r="F283" s="19"/>
      <c r="G283" s="19"/>
      <c r="H283" s="19"/>
      <c r="I283" s="19"/>
    </row>
    <row r="284" spans="1:9">
      <c r="A284" s="15"/>
      <c r="B284" s="16"/>
      <c r="C284" s="17"/>
      <c r="D284" s="18"/>
      <c r="E284" s="19"/>
      <c r="F284" s="19"/>
      <c r="G284" s="19"/>
      <c r="H284" s="19"/>
      <c r="I284" s="19"/>
    </row>
    <row r="285" spans="1:9">
      <c r="A285" s="15"/>
      <c r="B285" s="16"/>
      <c r="C285" s="17"/>
      <c r="D285" s="18"/>
      <c r="E285" s="19"/>
      <c r="F285" s="19"/>
      <c r="G285" s="19"/>
      <c r="H285" s="19"/>
      <c r="I285" s="19"/>
    </row>
    <row r="286" spans="1:9">
      <c r="A286" s="15"/>
      <c r="B286" s="16"/>
      <c r="C286" s="17"/>
      <c r="D286" s="18"/>
      <c r="E286" s="19"/>
      <c r="F286" s="19"/>
      <c r="G286" s="19"/>
      <c r="H286" s="19"/>
      <c r="I286" s="19"/>
    </row>
    <row r="287" spans="1:9">
      <c r="A287" s="15"/>
      <c r="B287" s="16"/>
      <c r="C287" s="17"/>
      <c r="D287" s="18"/>
      <c r="E287" s="19"/>
      <c r="F287" s="19"/>
      <c r="G287" s="19"/>
      <c r="H287" s="19"/>
      <c r="I287" s="19"/>
    </row>
    <row r="288" spans="1:9">
      <c r="A288" s="15"/>
      <c r="B288" s="16"/>
      <c r="C288" s="17"/>
      <c r="D288" s="18"/>
      <c r="E288" s="19"/>
      <c r="F288" s="19"/>
      <c r="G288" s="19"/>
      <c r="H288" s="19"/>
      <c r="I288" s="19"/>
    </row>
    <row r="289" spans="1:9">
      <c r="A289" s="15"/>
      <c r="B289" s="16"/>
      <c r="C289" s="17"/>
      <c r="D289" s="18"/>
      <c r="E289" s="19"/>
      <c r="F289" s="19"/>
      <c r="G289" s="19"/>
      <c r="H289" s="19"/>
      <c r="I289" s="19"/>
    </row>
    <row r="290" spans="1:9">
      <c r="A290" s="15"/>
      <c r="B290" s="16"/>
      <c r="C290" s="17"/>
      <c r="D290" s="18"/>
      <c r="E290" s="19"/>
      <c r="F290" s="19"/>
      <c r="G290" s="19"/>
      <c r="H290" s="19"/>
      <c r="I290" s="19"/>
    </row>
    <row r="291" spans="1:9">
      <c r="A291" s="15"/>
      <c r="B291" s="16"/>
      <c r="C291" s="17"/>
      <c r="D291" s="18"/>
      <c r="E291" s="19"/>
      <c r="F291" s="19"/>
      <c r="G291" s="19"/>
      <c r="H291" s="19"/>
      <c r="I291" s="19"/>
    </row>
    <row r="292" spans="1:9">
      <c r="A292" s="15"/>
      <c r="B292" s="16"/>
      <c r="C292" s="17"/>
      <c r="D292" s="18"/>
      <c r="E292" s="19"/>
      <c r="F292" s="19"/>
      <c r="G292" s="19"/>
      <c r="H292" s="19"/>
      <c r="I292" s="19"/>
    </row>
    <row r="293" spans="1:9">
      <c r="A293" s="15"/>
      <c r="B293" s="16"/>
      <c r="C293" s="17"/>
      <c r="D293" s="18"/>
      <c r="E293" s="19"/>
      <c r="F293" s="19"/>
      <c r="G293" s="19"/>
      <c r="H293" s="19"/>
      <c r="I293" s="19"/>
    </row>
    <row r="294" spans="1:9">
      <c r="A294" s="15"/>
      <c r="B294" s="16"/>
      <c r="C294" s="17"/>
      <c r="D294" s="18"/>
      <c r="E294" s="19"/>
      <c r="F294" s="19"/>
      <c r="G294" s="19"/>
      <c r="H294" s="19"/>
      <c r="I294" s="19"/>
    </row>
    <row r="295" spans="1:9">
      <c r="A295" s="15"/>
      <c r="B295" s="16"/>
      <c r="C295" s="17"/>
      <c r="D295" s="18"/>
      <c r="E295" s="19"/>
      <c r="F295" s="19"/>
      <c r="G295" s="19"/>
      <c r="H295" s="19"/>
      <c r="I295" s="19"/>
    </row>
    <row r="296" spans="1:9">
      <c r="A296" s="15"/>
      <c r="B296" s="16"/>
      <c r="C296" s="17"/>
      <c r="D296" s="18"/>
      <c r="E296" s="19"/>
      <c r="F296" s="19"/>
      <c r="G296" s="19"/>
      <c r="H296" s="19"/>
      <c r="I296" s="19"/>
    </row>
    <row r="297" spans="1:9">
      <c r="A297" s="15"/>
      <c r="B297" s="16"/>
      <c r="C297" s="17"/>
      <c r="D297" s="18"/>
      <c r="E297" s="19"/>
      <c r="F297" s="19"/>
      <c r="G297" s="19"/>
      <c r="H297" s="19"/>
      <c r="I297" s="19"/>
    </row>
    <row r="298" spans="1:9">
      <c r="A298" s="15"/>
      <c r="B298" s="16"/>
      <c r="C298" s="17"/>
      <c r="D298" s="18"/>
      <c r="E298" s="19"/>
      <c r="F298" s="19"/>
      <c r="G298" s="19"/>
      <c r="H298" s="19"/>
      <c r="I298" s="19"/>
    </row>
    <row r="299" spans="1:9">
      <c r="A299" s="15"/>
      <c r="B299" s="16"/>
      <c r="C299" s="17"/>
      <c r="D299" s="18"/>
      <c r="E299" s="19"/>
      <c r="F299" s="19"/>
      <c r="G299" s="19"/>
      <c r="H299" s="19"/>
      <c r="I299" s="19"/>
    </row>
    <row r="300" spans="1:9">
      <c r="A300" s="15"/>
      <c r="B300" s="16"/>
      <c r="C300" s="17"/>
      <c r="D300" s="18"/>
      <c r="E300" s="19"/>
      <c r="F300" s="19"/>
      <c r="G300" s="19"/>
      <c r="H300" s="19"/>
      <c r="I300" s="19"/>
    </row>
    <row r="301" spans="1:9">
      <c r="A301" s="15"/>
      <c r="B301" s="16"/>
      <c r="C301" s="17"/>
      <c r="D301" s="18"/>
      <c r="E301" s="19"/>
      <c r="F301" s="19"/>
      <c r="G301" s="19"/>
      <c r="H301" s="19"/>
      <c r="I301" s="19"/>
    </row>
    <row r="302" spans="1:9">
      <c r="A302" s="15"/>
      <c r="B302" s="16"/>
      <c r="C302" s="17"/>
      <c r="D302" s="18"/>
      <c r="E302" s="19"/>
      <c r="F302" s="19"/>
      <c r="G302" s="19"/>
      <c r="H302" s="19"/>
      <c r="I302" s="19"/>
    </row>
    <row r="303" spans="1:9">
      <c r="A303" s="15"/>
      <c r="B303" s="16"/>
      <c r="C303" s="17"/>
      <c r="D303" s="18"/>
      <c r="E303" s="19"/>
      <c r="F303" s="19"/>
      <c r="G303" s="19"/>
      <c r="H303" s="19"/>
      <c r="I303" s="19"/>
    </row>
    <row r="304" spans="1:9">
      <c r="A304" s="15"/>
      <c r="B304" s="16"/>
      <c r="C304" s="17"/>
      <c r="D304" s="18"/>
      <c r="E304" s="19"/>
      <c r="F304" s="19"/>
      <c r="G304" s="19"/>
      <c r="H304" s="19"/>
      <c r="I304" s="19"/>
    </row>
    <row r="305" spans="1:9">
      <c r="A305" s="15"/>
      <c r="B305" s="16"/>
      <c r="C305" s="17"/>
      <c r="D305" s="18"/>
      <c r="E305" s="19"/>
      <c r="F305" s="19"/>
      <c r="G305" s="19"/>
      <c r="H305" s="19"/>
      <c r="I305" s="19"/>
    </row>
    <row r="306" spans="1:9">
      <c r="A306" s="15"/>
      <c r="B306" s="16"/>
      <c r="C306" s="17"/>
      <c r="D306" s="18"/>
      <c r="E306" s="19"/>
      <c r="F306" s="19"/>
      <c r="G306" s="19"/>
      <c r="H306" s="19"/>
      <c r="I306" s="19"/>
    </row>
    <row r="307" spans="1:9">
      <c r="A307" s="15"/>
      <c r="B307" s="16"/>
      <c r="C307" s="17"/>
      <c r="D307" s="18"/>
      <c r="E307" s="19"/>
      <c r="F307" s="19"/>
      <c r="G307" s="19"/>
      <c r="H307" s="19"/>
      <c r="I307" s="19"/>
    </row>
    <row r="308" spans="1:9">
      <c r="A308" s="15"/>
      <c r="B308" s="16"/>
      <c r="C308" s="17"/>
      <c r="D308" s="18"/>
      <c r="E308" s="19"/>
      <c r="F308" s="19"/>
      <c r="G308" s="19"/>
      <c r="H308" s="19"/>
      <c r="I308" s="19"/>
    </row>
    <row r="309" spans="1:9">
      <c r="A309" s="15"/>
      <c r="B309" s="16"/>
      <c r="C309" s="17"/>
      <c r="D309" s="18"/>
      <c r="E309" s="19"/>
      <c r="F309" s="19"/>
      <c r="G309" s="19"/>
      <c r="H309" s="19"/>
      <c r="I309" s="19"/>
    </row>
    <row r="310" spans="1:9">
      <c r="A310" s="15"/>
      <c r="B310" s="16"/>
      <c r="C310" s="17"/>
      <c r="D310" s="18"/>
      <c r="E310" s="19"/>
      <c r="F310" s="19"/>
      <c r="G310" s="19"/>
      <c r="H310" s="19"/>
      <c r="I310" s="19"/>
    </row>
    <row r="311" spans="1:9">
      <c r="A311" s="15"/>
      <c r="B311" s="16"/>
      <c r="C311" s="17"/>
      <c r="D311" s="18"/>
      <c r="E311" s="19"/>
      <c r="F311" s="19"/>
      <c r="G311" s="19"/>
      <c r="H311" s="19"/>
      <c r="I311" s="19"/>
    </row>
    <row r="312" spans="1:9">
      <c r="A312" s="15"/>
      <c r="B312" s="16"/>
      <c r="C312" s="17"/>
      <c r="D312" s="18"/>
      <c r="E312" s="19"/>
      <c r="F312" s="19"/>
      <c r="G312" s="19"/>
      <c r="H312" s="19"/>
      <c r="I312" s="19"/>
    </row>
    <row r="313" spans="1:9">
      <c r="A313" s="15"/>
      <c r="B313" s="16"/>
      <c r="C313" s="17"/>
      <c r="D313" s="18"/>
      <c r="E313" s="19"/>
      <c r="F313" s="19"/>
      <c r="G313" s="19"/>
      <c r="H313" s="19"/>
      <c r="I313" s="19"/>
    </row>
    <row r="314" spans="1:9">
      <c r="A314" s="15"/>
      <c r="B314" s="16"/>
      <c r="C314" s="17"/>
      <c r="D314" s="18"/>
      <c r="E314" s="19"/>
      <c r="F314" s="19"/>
      <c r="G314" s="19"/>
      <c r="H314" s="19"/>
      <c r="I314" s="19"/>
    </row>
    <row r="315" spans="1:9">
      <c r="A315" s="15"/>
      <c r="B315" s="16"/>
      <c r="C315" s="17"/>
      <c r="D315" s="18"/>
      <c r="E315" s="19"/>
      <c r="F315" s="19"/>
      <c r="G315" s="19"/>
      <c r="H315" s="19"/>
      <c r="I315" s="19"/>
    </row>
    <row r="316" spans="1:9">
      <c r="A316" s="15"/>
      <c r="B316" s="16"/>
      <c r="C316" s="17"/>
      <c r="D316" s="18"/>
      <c r="E316" s="19"/>
      <c r="F316" s="19"/>
      <c r="G316" s="19"/>
      <c r="H316" s="19"/>
      <c r="I316" s="19"/>
    </row>
    <row r="317" spans="1:9">
      <c r="D317" s="19"/>
      <c r="E317" s="19"/>
      <c r="F317" s="19"/>
      <c r="G317" s="19"/>
      <c r="H317" s="19"/>
      <c r="I317" s="19"/>
    </row>
    <row r="318" spans="1:9">
      <c r="D318" s="19"/>
      <c r="E318" s="19"/>
      <c r="F318" s="19"/>
      <c r="G318" s="19"/>
      <c r="H318" s="19"/>
      <c r="I318" s="19"/>
    </row>
    <row r="319" spans="1:9">
      <c r="D319" s="19"/>
      <c r="E319" s="19"/>
      <c r="F319" s="19"/>
      <c r="G319" s="19"/>
      <c r="H319" s="19"/>
      <c r="I319" s="19"/>
    </row>
    <row r="320" spans="1:9">
      <c r="D320" s="19"/>
      <c r="E320" s="19"/>
      <c r="F320" s="19"/>
      <c r="G320" s="19"/>
      <c r="H320" s="19"/>
      <c r="I320" s="19"/>
    </row>
    <row r="321" spans="4:9">
      <c r="D321" s="19"/>
      <c r="E321" s="19"/>
      <c r="F321" s="19"/>
      <c r="G321" s="19"/>
      <c r="H321" s="19"/>
      <c r="I321" s="19"/>
    </row>
    <row r="322" spans="4:9">
      <c r="D322" s="19"/>
      <c r="E322" s="19"/>
      <c r="F322" s="19"/>
      <c r="G322" s="19"/>
      <c r="H322" s="19"/>
      <c r="I322" s="19"/>
    </row>
    <row r="323" spans="4:9">
      <c r="D323" s="19"/>
      <c r="E323" s="19"/>
      <c r="F323" s="19"/>
      <c r="G323" s="19"/>
      <c r="H323" s="19"/>
      <c r="I323" s="19"/>
    </row>
    <row r="324" spans="4:9">
      <c r="D324" s="19"/>
      <c r="E324" s="19"/>
      <c r="F324" s="19"/>
      <c r="G324" s="19"/>
      <c r="H324" s="19"/>
      <c r="I324" s="19"/>
    </row>
    <row r="325" spans="4:9">
      <c r="D325" s="19"/>
      <c r="E325" s="19"/>
      <c r="F325" s="19"/>
      <c r="G325" s="19"/>
      <c r="H325" s="19"/>
      <c r="I325" s="19"/>
    </row>
    <row r="326" spans="4:9">
      <c r="D326" s="19"/>
      <c r="E326" s="19"/>
      <c r="F326" s="19"/>
      <c r="G326" s="19"/>
      <c r="H326" s="19"/>
      <c r="I326" s="19"/>
    </row>
    <row r="327" spans="4:9">
      <c r="D327" s="19"/>
      <c r="E327" s="19"/>
      <c r="F327" s="19"/>
      <c r="G327" s="19"/>
      <c r="H327" s="19"/>
      <c r="I327" s="19"/>
    </row>
    <row r="328" spans="4:9">
      <c r="D328" s="19"/>
      <c r="E328" s="19"/>
      <c r="F328" s="19"/>
      <c r="G328" s="19"/>
      <c r="H328" s="19"/>
      <c r="I328" s="19"/>
    </row>
    <row r="329" spans="4:9">
      <c r="D329" s="19"/>
      <c r="E329" s="19"/>
      <c r="F329" s="19"/>
      <c r="G329" s="19"/>
      <c r="H329" s="19"/>
      <c r="I329" s="19"/>
    </row>
    <row r="330" spans="4:9">
      <c r="D330" s="19"/>
      <c r="E330" s="19"/>
      <c r="F330" s="19"/>
      <c r="G330" s="19"/>
      <c r="H330" s="19"/>
      <c r="I330" s="19"/>
    </row>
    <row r="331" spans="4:9">
      <c r="D331" s="19"/>
      <c r="E331" s="19"/>
      <c r="F331" s="19"/>
      <c r="G331" s="19"/>
      <c r="H331" s="19"/>
      <c r="I331" s="19"/>
    </row>
    <row r="332" spans="4:9">
      <c r="D332" s="19"/>
      <c r="E332" s="19"/>
      <c r="F332" s="19"/>
      <c r="G332" s="19"/>
      <c r="H332" s="19"/>
      <c r="I332" s="19"/>
    </row>
    <row r="333" spans="4:9">
      <c r="D333" s="19"/>
      <c r="E333" s="19"/>
      <c r="F333" s="19"/>
      <c r="G333" s="19"/>
      <c r="H333" s="19"/>
      <c r="I333" s="19"/>
    </row>
    <row r="334" spans="4:9">
      <c r="D334" s="19"/>
      <c r="E334" s="19"/>
      <c r="F334" s="19"/>
      <c r="G334" s="19"/>
      <c r="H334" s="19"/>
      <c r="I334" s="19"/>
    </row>
    <row r="335" spans="4:9">
      <c r="D335" s="19"/>
      <c r="E335" s="19"/>
      <c r="F335" s="19"/>
      <c r="G335" s="19"/>
      <c r="H335" s="19"/>
      <c r="I335" s="19"/>
    </row>
    <row r="336" spans="4:9">
      <c r="D336" s="19"/>
      <c r="E336" s="19"/>
      <c r="F336" s="19"/>
      <c r="G336" s="19"/>
      <c r="H336" s="19"/>
      <c r="I336" s="19"/>
    </row>
    <row r="337" spans="4:9">
      <c r="D337" s="19"/>
      <c r="E337" s="19"/>
      <c r="F337" s="19"/>
      <c r="G337" s="19"/>
      <c r="H337" s="19"/>
      <c r="I337" s="19"/>
    </row>
    <row r="338" spans="4:9">
      <c r="D338" s="19"/>
      <c r="E338" s="19"/>
      <c r="F338" s="19"/>
      <c r="G338" s="19"/>
      <c r="H338" s="19"/>
      <c r="I338" s="19"/>
    </row>
    <row r="339" spans="4:9">
      <c r="D339" s="19"/>
      <c r="E339" s="19"/>
      <c r="F339" s="19"/>
      <c r="G339" s="19"/>
      <c r="H339" s="19"/>
      <c r="I339" s="19"/>
    </row>
    <row r="340" spans="4:9">
      <c r="D340" s="19"/>
      <c r="E340" s="19"/>
      <c r="F340" s="19"/>
      <c r="G340" s="19"/>
      <c r="H340" s="19"/>
      <c r="I340" s="19"/>
    </row>
    <row r="341" spans="4:9">
      <c r="D341" s="19"/>
      <c r="E341" s="19"/>
      <c r="F341" s="19"/>
      <c r="G341" s="19"/>
      <c r="H341" s="19"/>
      <c r="I341" s="19"/>
    </row>
    <row r="342" spans="4:9">
      <c r="D342" s="19"/>
      <c r="E342" s="19"/>
      <c r="F342" s="19"/>
      <c r="G342" s="19"/>
      <c r="H342" s="19"/>
      <c r="I342" s="19"/>
    </row>
    <row r="343" spans="4:9">
      <c r="D343" s="19"/>
      <c r="E343" s="19"/>
      <c r="F343" s="19"/>
      <c r="G343" s="19"/>
      <c r="H343" s="19"/>
      <c r="I343" s="19"/>
    </row>
    <row r="344" spans="4:9">
      <c r="D344" s="19"/>
      <c r="E344" s="19"/>
      <c r="F344" s="19"/>
      <c r="G344" s="19"/>
      <c r="H344" s="19"/>
      <c r="I344" s="19"/>
    </row>
    <row r="345" spans="4:9">
      <c r="D345" s="19"/>
      <c r="E345" s="19"/>
      <c r="F345" s="19"/>
      <c r="G345" s="19"/>
      <c r="H345" s="19"/>
      <c r="I345" s="19"/>
    </row>
    <row r="346" spans="4:9">
      <c r="D346" s="19"/>
      <c r="E346" s="19"/>
      <c r="F346" s="19"/>
      <c r="G346" s="19"/>
      <c r="H346" s="19"/>
      <c r="I346" s="19"/>
    </row>
    <row r="347" spans="4:9">
      <c r="D347" s="19"/>
      <c r="E347" s="19"/>
      <c r="F347" s="19"/>
      <c r="G347" s="19"/>
      <c r="H347" s="19"/>
      <c r="I347" s="19"/>
    </row>
    <row r="348" spans="4:9">
      <c r="D348" s="19"/>
      <c r="E348" s="19"/>
      <c r="F348" s="19"/>
      <c r="G348" s="19"/>
      <c r="H348" s="19"/>
      <c r="I348" s="19"/>
    </row>
    <row r="349" spans="4:9">
      <c r="D349" s="19"/>
      <c r="E349" s="19"/>
      <c r="F349" s="19"/>
      <c r="G349" s="19"/>
      <c r="H349" s="19"/>
      <c r="I349" s="19"/>
    </row>
    <row r="350" spans="4:9">
      <c r="D350" s="19"/>
      <c r="E350" s="19"/>
      <c r="F350" s="19"/>
      <c r="G350" s="19"/>
      <c r="H350" s="19"/>
      <c r="I350" s="19"/>
    </row>
    <row r="351" spans="4:9">
      <c r="D351" s="19"/>
      <c r="E351" s="19"/>
      <c r="F351" s="19"/>
      <c r="G351" s="19"/>
      <c r="H351" s="19"/>
      <c r="I351" s="19"/>
    </row>
    <row r="352" spans="4:9">
      <c r="D352" s="19"/>
      <c r="E352" s="19"/>
      <c r="F352" s="19"/>
      <c r="G352" s="19"/>
      <c r="H352" s="19"/>
      <c r="I352" s="19"/>
    </row>
    <row r="353" spans="4:9">
      <c r="D353" s="19"/>
      <c r="E353" s="19"/>
      <c r="F353" s="19"/>
      <c r="G353" s="19"/>
      <c r="H353" s="19"/>
      <c r="I353" s="19"/>
    </row>
    <row r="354" spans="4:9">
      <c r="D354" s="19"/>
      <c r="E354" s="19"/>
      <c r="F354" s="19"/>
      <c r="G354" s="19"/>
      <c r="H354" s="19"/>
      <c r="I354" s="19"/>
    </row>
    <row r="355" spans="4:9">
      <c r="D355" s="19"/>
      <c r="E355" s="19"/>
      <c r="F355" s="19"/>
      <c r="G355" s="19"/>
      <c r="H355" s="19"/>
      <c r="I355" s="19"/>
    </row>
    <row r="356" spans="4:9">
      <c r="D356" s="19"/>
      <c r="E356" s="19"/>
      <c r="F356" s="19"/>
      <c r="G356" s="19"/>
      <c r="H356" s="19"/>
      <c r="I356" s="19"/>
    </row>
    <row r="357" spans="4:9">
      <c r="D357" s="19"/>
      <c r="E357" s="19"/>
      <c r="F357" s="19"/>
      <c r="G357" s="19"/>
      <c r="H357" s="19"/>
      <c r="I357" s="19"/>
    </row>
    <row r="358" spans="4:9">
      <c r="D358" s="19"/>
      <c r="E358" s="19"/>
      <c r="F358" s="19"/>
      <c r="G358" s="19"/>
      <c r="H358" s="19"/>
      <c r="I358" s="19"/>
    </row>
    <row r="359" spans="4:9">
      <c r="D359" s="19"/>
      <c r="E359" s="19"/>
      <c r="F359" s="19"/>
      <c r="G359" s="19"/>
      <c r="H359" s="19"/>
      <c r="I359" s="19"/>
    </row>
    <row r="360" spans="4:9">
      <c r="D360" s="19"/>
      <c r="E360" s="19"/>
      <c r="F360" s="19"/>
      <c r="G360" s="19"/>
      <c r="H360" s="19"/>
      <c r="I360" s="19"/>
    </row>
    <row r="361" spans="4:9">
      <c r="D361" s="19"/>
      <c r="E361" s="19"/>
      <c r="F361" s="19"/>
      <c r="G361" s="19"/>
      <c r="H361" s="19"/>
      <c r="I361" s="19"/>
    </row>
    <row r="362" spans="4:9">
      <c r="D362" s="19"/>
      <c r="E362" s="19"/>
      <c r="F362" s="19"/>
      <c r="G362" s="19"/>
      <c r="H362" s="19"/>
      <c r="I362" s="19"/>
    </row>
    <row r="363" spans="4:9">
      <c r="D363" s="19"/>
      <c r="E363" s="19"/>
      <c r="F363" s="19"/>
      <c r="G363" s="19"/>
      <c r="H363" s="19"/>
      <c r="I363" s="19"/>
    </row>
    <row r="364" spans="4:9">
      <c r="D364" s="19"/>
      <c r="E364" s="19"/>
      <c r="F364" s="19"/>
      <c r="G364" s="19"/>
      <c r="H364" s="19"/>
      <c r="I364" s="19"/>
    </row>
    <row r="365" spans="4:9">
      <c r="D365" s="19"/>
      <c r="E365" s="19"/>
      <c r="F365" s="19"/>
      <c r="G365" s="19"/>
      <c r="H365" s="19"/>
      <c r="I365" s="19"/>
    </row>
    <row r="366" spans="4:9">
      <c r="D366" s="19"/>
      <c r="E366" s="19"/>
      <c r="F366" s="19"/>
      <c r="G366" s="19"/>
      <c r="H366" s="19"/>
      <c r="I366" s="19"/>
    </row>
    <row r="367" spans="4:9">
      <c r="D367" s="19"/>
      <c r="E367" s="19"/>
      <c r="F367" s="19"/>
      <c r="G367" s="19"/>
      <c r="H367" s="19"/>
      <c r="I367" s="19"/>
    </row>
    <row r="368" spans="4:9">
      <c r="D368" s="19"/>
      <c r="E368" s="19"/>
      <c r="F368" s="19"/>
      <c r="G368" s="19"/>
      <c r="H368" s="19"/>
      <c r="I368" s="19"/>
    </row>
    <row r="369" spans="4:9">
      <c r="D369" s="19"/>
      <c r="E369" s="19"/>
      <c r="F369" s="19"/>
      <c r="G369" s="19"/>
      <c r="H369" s="19"/>
      <c r="I369" s="19"/>
    </row>
    <row r="370" spans="4:9">
      <c r="D370" s="19"/>
      <c r="E370" s="19"/>
      <c r="F370" s="19"/>
      <c r="G370" s="19"/>
      <c r="H370" s="19"/>
      <c r="I370" s="19"/>
    </row>
    <row r="371" spans="4:9">
      <c r="D371" s="19"/>
      <c r="E371" s="19"/>
      <c r="F371" s="19"/>
      <c r="G371" s="19"/>
      <c r="H371" s="19"/>
      <c r="I371" s="19"/>
    </row>
    <row r="372" spans="4:9">
      <c r="D372" s="19"/>
      <c r="E372" s="19"/>
      <c r="F372" s="19"/>
      <c r="G372" s="19"/>
      <c r="H372" s="19"/>
      <c r="I372" s="19"/>
    </row>
    <row r="373" spans="4:9">
      <c r="D373" s="19"/>
      <c r="E373" s="19"/>
      <c r="F373" s="19"/>
      <c r="G373" s="19"/>
      <c r="H373" s="19"/>
      <c r="I373" s="19"/>
    </row>
    <row r="374" spans="4:9">
      <c r="D374" s="19"/>
      <c r="E374" s="19"/>
      <c r="F374" s="19"/>
      <c r="G374" s="19"/>
      <c r="H374" s="19"/>
      <c r="I374" s="19"/>
    </row>
    <row r="375" spans="4:9">
      <c r="D375" s="19"/>
      <c r="E375" s="19"/>
      <c r="F375" s="19"/>
      <c r="G375" s="19"/>
      <c r="H375" s="19"/>
      <c r="I375" s="19"/>
    </row>
    <row r="376" spans="4:9">
      <c r="D376" s="19"/>
      <c r="E376" s="19"/>
      <c r="F376" s="19"/>
      <c r="G376" s="19"/>
      <c r="H376" s="19"/>
      <c r="I376" s="19"/>
    </row>
    <row r="377" spans="4:9">
      <c r="D377" s="19"/>
      <c r="E377" s="19"/>
      <c r="F377" s="19"/>
      <c r="G377" s="19"/>
      <c r="H377" s="19"/>
      <c r="I377" s="19"/>
    </row>
    <row r="378" spans="4:9">
      <c r="D378" s="19"/>
      <c r="E378" s="19"/>
      <c r="F378" s="19"/>
      <c r="G378" s="19"/>
      <c r="H378" s="19"/>
      <c r="I378" s="19"/>
    </row>
    <row r="379" spans="4:9">
      <c r="D379" s="19"/>
      <c r="E379" s="19"/>
      <c r="F379" s="19"/>
      <c r="G379" s="19"/>
      <c r="H379" s="19"/>
      <c r="I379" s="19"/>
    </row>
    <row r="380" spans="4:9">
      <c r="D380" s="19"/>
      <c r="E380" s="19"/>
      <c r="F380" s="19"/>
      <c r="G380" s="19"/>
      <c r="H380" s="19"/>
      <c r="I380" s="19"/>
    </row>
    <row r="381" spans="4:9">
      <c r="D381" s="19"/>
      <c r="E381" s="19"/>
      <c r="F381" s="19"/>
      <c r="G381" s="19"/>
      <c r="H381" s="19"/>
      <c r="I381" s="19"/>
    </row>
    <row r="382" spans="4:9">
      <c r="D382" s="19"/>
      <c r="E382" s="19"/>
      <c r="F382" s="19"/>
      <c r="G382" s="19"/>
      <c r="H382" s="19"/>
      <c r="I382" s="19"/>
    </row>
    <row r="383" spans="4:9">
      <c r="D383" s="19"/>
      <c r="E383" s="19"/>
      <c r="F383" s="19"/>
      <c r="G383" s="19"/>
      <c r="H383" s="19"/>
      <c r="I383" s="19"/>
    </row>
    <row r="384" spans="4:9">
      <c r="D384" s="19"/>
      <c r="E384" s="19"/>
      <c r="F384" s="19"/>
      <c r="G384" s="19"/>
      <c r="H384" s="19"/>
      <c r="I384" s="19"/>
    </row>
    <row r="385" spans="4:9">
      <c r="D385" s="19"/>
      <c r="E385" s="19"/>
      <c r="F385" s="19"/>
      <c r="G385" s="19"/>
      <c r="H385" s="19"/>
      <c r="I385" s="19"/>
    </row>
    <row r="386" spans="4:9">
      <c r="D386" s="19"/>
      <c r="E386" s="19"/>
      <c r="F386" s="19"/>
      <c r="G386" s="19"/>
      <c r="H386" s="19"/>
      <c r="I386" s="19"/>
    </row>
    <row r="387" spans="4:9">
      <c r="D387" s="19"/>
      <c r="E387" s="19"/>
      <c r="F387" s="19"/>
      <c r="G387" s="19"/>
      <c r="H387" s="19"/>
      <c r="I387" s="19"/>
    </row>
    <row r="388" spans="4:9">
      <c r="D388" s="19"/>
      <c r="E388" s="19"/>
      <c r="F388" s="19"/>
      <c r="G388" s="19"/>
      <c r="H388" s="19"/>
      <c r="I388" s="19"/>
    </row>
    <row r="389" spans="4:9">
      <c r="D389" s="19"/>
      <c r="E389" s="19"/>
      <c r="F389" s="19"/>
      <c r="G389" s="19"/>
      <c r="H389" s="19"/>
      <c r="I389" s="19"/>
    </row>
    <row r="390" spans="4:9">
      <c r="D390" s="19"/>
      <c r="E390" s="19"/>
      <c r="F390" s="19"/>
      <c r="G390" s="19"/>
      <c r="H390" s="19"/>
      <c r="I390" s="19"/>
    </row>
    <row r="391" spans="4:9">
      <c r="D391" s="19"/>
      <c r="E391" s="19"/>
      <c r="F391" s="19"/>
      <c r="G391" s="19"/>
      <c r="H391" s="19"/>
      <c r="I391" s="19"/>
    </row>
    <row r="392" spans="4:9">
      <c r="D392" s="19"/>
      <c r="E392" s="19"/>
      <c r="F392" s="19"/>
      <c r="G392" s="19"/>
      <c r="H392" s="19"/>
      <c r="I392" s="19"/>
    </row>
    <row r="393" spans="4:9">
      <c r="D393" s="19"/>
      <c r="E393" s="19"/>
      <c r="F393" s="19"/>
      <c r="G393" s="19"/>
      <c r="H393" s="19"/>
      <c r="I393" s="19"/>
    </row>
    <row r="394" spans="4:9">
      <c r="D394" s="19"/>
      <c r="E394" s="19"/>
      <c r="F394" s="19"/>
      <c r="G394" s="19"/>
      <c r="H394" s="19"/>
      <c r="I394" s="19"/>
    </row>
    <row r="395" spans="4:9">
      <c r="D395" s="19"/>
      <c r="E395" s="19"/>
      <c r="F395" s="19"/>
      <c r="G395" s="19"/>
      <c r="H395" s="19"/>
      <c r="I395" s="19"/>
    </row>
    <row r="396" spans="4:9">
      <c r="D396" s="19"/>
      <c r="E396" s="19"/>
      <c r="F396" s="19"/>
      <c r="G396" s="19"/>
      <c r="H396" s="19"/>
      <c r="I396" s="19"/>
    </row>
    <row r="397" spans="4:9">
      <c r="D397" s="19"/>
      <c r="E397" s="19"/>
      <c r="F397" s="19"/>
      <c r="G397" s="19"/>
      <c r="H397" s="19"/>
      <c r="I397" s="19"/>
    </row>
    <row r="398" spans="4:9">
      <c r="D398" s="19"/>
      <c r="E398" s="19"/>
      <c r="F398" s="19"/>
      <c r="G398" s="19"/>
      <c r="H398" s="19"/>
      <c r="I398" s="19"/>
    </row>
    <row r="399" spans="4:9">
      <c r="D399" s="19"/>
      <c r="E399" s="19"/>
      <c r="F399" s="19"/>
      <c r="G399" s="19"/>
      <c r="H399" s="19"/>
      <c r="I399" s="19"/>
    </row>
    <row r="400" spans="4:9">
      <c r="D400" s="19"/>
      <c r="E400" s="19"/>
      <c r="F400" s="19"/>
      <c r="G400" s="19"/>
      <c r="H400" s="19"/>
      <c r="I400" s="19"/>
    </row>
    <row r="401" spans="4:9">
      <c r="D401" s="19"/>
      <c r="E401" s="19"/>
      <c r="F401" s="19"/>
      <c r="G401" s="19"/>
      <c r="H401" s="19"/>
      <c r="I401" s="19"/>
    </row>
    <row r="402" spans="4:9">
      <c r="D402" s="19"/>
      <c r="E402" s="19"/>
      <c r="F402" s="19"/>
      <c r="G402" s="19"/>
      <c r="H402" s="19"/>
      <c r="I402" s="19"/>
    </row>
    <row r="403" spans="4:9">
      <c r="D403" s="19"/>
      <c r="E403" s="19"/>
      <c r="F403" s="19"/>
      <c r="G403" s="19"/>
      <c r="H403" s="19"/>
      <c r="I403" s="19"/>
    </row>
    <row r="404" spans="4:9">
      <c r="D404" s="19"/>
      <c r="E404" s="19"/>
      <c r="F404" s="19"/>
      <c r="G404" s="19"/>
      <c r="H404" s="19"/>
      <c r="I404" s="19"/>
    </row>
    <row r="405" spans="4:9">
      <c r="D405" s="19"/>
      <c r="E405" s="19"/>
      <c r="F405" s="19"/>
      <c r="G405" s="19"/>
      <c r="H405" s="19"/>
      <c r="I405" s="19"/>
    </row>
    <row r="406" spans="4:9">
      <c r="D406" s="19"/>
      <c r="E406" s="19"/>
      <c r="F406" s="19"/>
      <c r="G406" s="19"/>
      <c r="H406" s="19"/>
      <c r="I406" s="19"/>
    </row>
    <row r="407" spans="4:9">
      <c r="D407" s="19"/>
      <c r="E407" s="19"/>
      <c r="F407" s="19"/>
      <c r="G407" s="19"/>
      <c r="H407" s="19"/>
      <c r="I407" s="19"/>
    </row>
    <row r="408" spans="4:9">
      <c r="D408" s="19"/>
      <c r="E408" s="19"/>
      <c r="F408" s="19"/>
      <c r="G408" s="19"/>
      <c r="H408" s="19"/>
      <c r="I408" s="19"/>
    </row>
    <row r="409" spans="4:9">
      <c r="D409" s="19"/>
      <c r="E409" s="19"/>
      <c r="F409" s="19"/>
      <c r="G409" s="19"/>
      <c r="H409" s="19"/>
      <c r="I409" s="19"/>
    </row>
    <row r="410" spans="4:9">
      <c r="D410" s="19"/>
      <c r="E410" s="19"/>
      <c r="F410" s="19"/>
      <c r="G410" s="19"/>
      <c r="H410" s="19"/>
      <c r="I410" s="19"/>
    </row>
    <row r="411" spans="4:9">
      <c r="D411" s="19"/>
      <c r="E411" s="19"/>
      <c r="F411" s="19"/>
      <c r="G411" s="19"/>
      <c r="H411" s="19"/>
      <c r="I411" s="19"/>
    </row>
    <row r="412" spans="4:9">
      <c r="D412" s="19"/>
      <c r="E412" s="19"/>
      <c r="F412" s="19"/>
      <c r="G412" s="19"/>
      <c r="H412" s="19"/>
      <c r="I412" s="19"/>
    </row>
    <row r="413" spans="4:9">
      <c r="D413" s="19"/>
      <c r="E413" s="19"/>
      <c r="F413" s="19"/>
      <c r="G413" s="19"/>
      <c r="H413" s="19"/>
      <c r="I413" s="19"/>
    </row>
    <row r="414" spans="4:9">
      <c r="D414" s="19"/>
      <c r="E414" s="19"/>
      <c r="F414" s="19"/>
      <c r="G414" s="19"/>
      <c r="H414" s="19"/>
      <c r="I414" s="19"/>
    </row>
    <row r="415" spans="4:9">
      <c r="D415" s="19"/>
      <c r="E415" s="19"/>
      <c r="F415" s="19"/>
      <c r="G415" s="19"/>
      <c r="H415" s="19"/>
      <c r="I415" s="19"/>
    </row>
    <row r="416" spans="4:9">
      <c r="D416" s="19"/>
      <c r="E416" s="19"/>
      <c r="F416" s="19"/>
      <c r="G416" s="19"/>
      <c r="H416" s="19"/>
      <c r="I416" s="19"/>
    </row>
    <row r="417" spans="4:9">
      <c r="D417" s="19"/>
      <c r="E417" s="19"/>
      <c r="F417" s="19"/>
      <c r="G417" s="19"/>
      <c r="H417" s="19"/>
      <c r="I417" s="19"/>
    </row>
    <row r="418" spans="4:9">
      <c r="D418" s="19"/>
      <c r="E418" s="19"/>
      <c r="F418" s="19"/>
      <c r="G418" s="19"/>
      <c r="H418" s="19"/>
      <c r="I418" s="19"/>
    </row>
    <row r="419" spans="4:9">
      <c r="D419" s="19"/>
      <c r="E419" s="19"/>
      <c r="F419" s="19"/>
      <c r="G419" s="19"/>
      <c r="H419" s="19"/>
      <c r="I419" s="19"/>
    </row>
    <row r="420" spans="4:9">
      <c r="D420" s="19"/>
      <c r="E420" s="19"/>
      <c r="F420" s="19"/>
      <c r="G420" s="19"/>
      <c r="H420" s="19"/>
      <c r="I420" s="19"/>
    </row>
    <row r="421" spans="4:9">
      <c r="D421" s="19"/>
      <c r="E421" s="19"/>
      <c r="F421" s="19"/>
      <c r="G421" s="19"/>
      <c r="H421" s="19"/>
      <c r="I421" s="19"/>
    </row>
    <row r="422" spans="4:9">
      <c r="D422" s="19"/>
      <c r="E422" s="19"/>
      <c r="F422" s="19"/>
      <c r="G422" s="19"/>
      <c r="H422" s="19"/>
      <c r="I422" s="19"/>
    </row>
    <row r="423" spans="4:9">
      <c r="D423" s="19"/>
      <c r="E423" s="19"/>
      <c r="F423" s="19"/>
      <c r="G423" s="19"/>
      <c r="H423" s="19"/>
      <c r="I423" s="19"/>
    </row>
    <row r="424" spans="4:9">
      <c r="D424" s="19"/>
      <c r="E424" s="19"/>
      <c r="F424" s="19"/>
      <c r="G424" s="19"/>
      <c r="H424" s="19"/>
      <c r="I424" s="19"/>
    </row>
    <row r="425" spans="4:9">
      <c r="D425" s="19"/>
      <c r="E425" s="19"/>
      <c r="F425" s="19"/>
      <c r="G425" s="19"/>
      <c r="H425" s="19"/>
      <c r="I425" s="19"/>
    </row>
    <row r="426" spans="4:9">
      <c r="D426" s="19"/>
      <c r="E426" s="19"/>
      <c r="F426" s="19"/>
      <c r="G426" s="19"/>
      <c r="H426" s="19"/>
      <c r="I426" s="19"/>
    </row>
    <row r="427" spans="4:9">
      <c r="D427" s="19"/>
      <c r="E427" s="19"/>
      <c r="F427" s="19"/>
      <c r="G427" s="19"/>
      <c r="H427" s="19"/>
      <c r="I427" s="19"/>
    </row>
    <row r="428" spans="4:9">
      <c r="D428" s="19"/>
      <c r="E428" s="19"/>
      <c r="F428" s="19"/>
      <c r="G428" s="19"/>
      <c r="H428" s="19"/>
      <c r="I428" s="19"/>
    </row>
    <row r="429" spans="4:9">
      <c r="D429" s="19"/>
      <c r="E429" s="19"/>
      <c r="F429" s="19"/>
      <c r="G429" s="19"/>
      <c r="H429" s="19"/>
      <c r="I429" s="19"/>
    </row>
    <row r="430" spans="4:9">
      <c r="D430" s="19"/>
      <c r="E430" s="19"/>
      <c r="F430" s="19"/>
      <c r="G430" s="19"/>
      <c r="H430" s="19"/>
      <c r="I430" s="19"/>
    </row>
    <row r="431" spans="4:9">
      <c r="D431" s="19"/>
      <c r="E431" s="19"/>
      <c r="F431" s="19"/>
      <c r="G431" s="19"/>
      <c r="H431" s="19"/>
      <c r="I431" s="19"/>
    </row>
    <row r="432" spans="4:9">
      <c r="D432" s="19"/>
      <c r="E432" s="19"/>
      <c r="F432" s="19"/>
      <c r="G432" s="19"/>
      <c r="H432" s="19"/>
      <c r="I432" s="19"/>
    </row>
    <row r="433" spans="4:9">
      <c r="D433" s="19"/>
      <c r="E433" s="19"/>
      <c r="F433" s="19"/>
      <c r="G433" s="19"/>
      <c r="H433" s="19"/>
      <c r="I433" s="19"/>
    </row>
    <row r="434" spans="4:9">
      <c r="D434" s="19"/>
      <c r="E434" s="19"/>
      <c r="F434" s="19"/>
      <c r="G434" s="19"/>
      <c r="H434" s="19"/>
      <c r="I434" s="19"/>
    </row>
    <row r="435" spans="4:9">
      <c r="D435" s="19"/>
      <c r="E435" s="19"/>
      <c r="F435" s="19"/>
      <c r="G435" s="19"/>
      <c r="H435" s="19"/>
      <c r="I435" s="19"/>
    </row>
    <row r="436" spans="4:9">
      <c r="D436" s="19"/>
      <c r="E436" s="19"/>
      <c r="F436" s="19"/>
      <c r="G436" s="19"/>
      <c r="H436" s="19"/>
      <c r="I436" s="19"/>
    </row>
    <row r="437" spans="4:9">
      <c r="D437" s="19"/>
      <c r="E437" s="19"/>
      <c r="F437" s="19"/>
      <c r="G437" s="19"/>
      <c r="H437" s="19"/>
      <c r="I437" s="19"/>
    </row>
    <row r="438" spans="4:9">
      <c r="D438" s="19"/>
      <c r="E438" s="19"/>
      <c r="F438" s="19"/>
      <c r="G438" s="19"/>
      <c r="H438" s="19"/>
      <c r="I438" s="19"/>
    </row>
    <row r="439" spans="4:9">
      <c r="D439" s="19"/>
      <c r="E439" s="19"/>
      <c r="F439" s="19"/>
      <c r="G439" s="19"/>
      <c r="H439" s="19"/>
      <c r="I439" s="19"/>
    </row>
    <row r="440" spans="4:9">
      <c r="D440" s="19"/>
      <c r="E440" s="19"/>
      <c r="F440" s="19"/>
      <c r="G440" s="19"/>
      <c r="H440" s="19"/>
      <c r="I440" s="19"/>
    </row>
    <row r="441" spans="4:9">
      <c r="D441" s="19"/>
      <c r="E441" s="19"/>
      <c r="F441" s="19"/>
      <c r="G441" s="19"/>
      <c r="H441" s="19"/>
      <c r="I441" s="19"/>
    </row>
    <row r="442" spans="4:9">
      <c r="D442" s="19"/>
      <c r="E442" s="19"/>
      <c r="F442" s="19"/>
      <c r="G442" s="19"/>
      <c r="H442" s="19"/>
      <c r="I442" s="19"/>
    </row>
    <row r="443" spans="4:9">
      <c r="D443" s="19"/>
      <c r="E443" s="19"/>
      <c r="F443" s="19"/>
      <c r="G443" s="19"/>
      <c r="H443" s="19"/>
      <c r="I443" s="19"/>
    </row>
    <row r="444" spans="4:9">
      <c r="D444" s="19"/>
      <c r="E444" s="19"/>
      <c r="F444" s="19"/>
      <c r="G444" s="19"/>
      <c r="H444" s="19"/>
      <c r="I444" s="19"/>
    </row>
    <row r="445" spans="4:9">
      <c r="D445" s="19"/>
      <c r="E445" s="19"/>
      <c r="F445" s="19"/>
      <c r="G445" s="19"/>
      <c r="H445" s="19"/>
      <c r="I445" s="19"/>
    </row>
    <row r="446" spans="4:9">
      <c r="D446" s="19"/>
      <c r="E446" s="19"/>
      <c r="F446" s="19"/>
      <c r="G446" s="19"/>
      <c r="H446" s="19"/>
      <c r="I446" s="19"/>
    </row>
    <row r="447" spans="4:9">
      <c r="D447" s="19"/>
      <c r="E447" s="19"/>
      <c r="F447" s="19"/>
      <c r="G447" s="19"/>
      <c r="H447" s="19"/>
      <c r="I447" s="19"/>
    </row>
    <row r="448" spans="4:9">
      <c r="D448" s="19"/>
      <c r="E448" s="19"/>
      <c r="F448" s="19"/>
      <c r="G448" s="19"/>
      <c r="H448" s="19"/>
      <c r="I448" s="19"/>
    </row>
    <row r="449" spans="4:9">
      <c r="D449" s="19"/>
      <c r="E449" s="19"/>
      <c r="F449" s="19"/>
      <c r="G449" s="19"/>
      <c r="H449" s="19"/>
      <c r="I449" s="19"/>
    </row>
    <row r="450" spans="4:9">
      <c r="D450" s="19"/>
      <c r="E450" s="19"/>
      <c r="F450" s="19"/>
      <c r="G450" s="19"/>
      <c r="H450" s="19"/>
      <c r="I450" s="19"/>
    </row>
    <row r="451" spans="4:9">
      <c r="D451" s="19"/>
      <c r="E451" s="19"/>
      <c r="F451" s="19"/>
      <c r="G451" s="19"/>
      <c r="H451" s="19"/>
      <c r="I451" s="19"/>
    </row>
    <row r="452" spans="4:9">
      <c r="D452" s="19"/>
      <c r="E452" s="19"/>
      <c r="F452" s="19"/>
      <c r="G452" s="19"/>
      <c r="H452" s="19"/>
      <c r="I452" s="19"/>
    </row>
    <row r="453" spans="4:9">
      <c r="D453" s="19"/>
      <c r="E453" s="19"/>
      <c r="F453" s="19"/>
      <c r="G453" s="19"/>
      <c r="H453" s="19"/>
      <c r="I453" s="19"/>
    </row>
    <row r="454" spans="4:9">
      <c r="D454" s="19"/>
      <c r="E454" s="19"/>
      <c r="F454" s="19"/>
      <c r="G454" s="19"/>
      <c r="H454" s="19"/>
      <c r="I454" s="19"/>
    </row>
    <row r="455" spans="4:9">
      <c r="D455" s="19"/>
      <c r="E455" s="19"/>
      <c r="F455" s="19"/>
      <c r="G455" s="19"/>
      <c r="H455" s="19"/>
      <c r="I455" s="19"/>
    </row>
    <row r="456" spans="4:9">
      <c r="D456" s="19"/>
      <c r="E456" s="19"/>
      <c r="F456" s="19"/>
      <c r="G456" s="19"/>
      <c r="H456" s="19"/>
      <c r="I456" s="19"/>
    </row>
    <row r="457" spans="4:9">
      <c r="D457" s="19"/>
      <c r="E457" s="19"/>
      <c r="F457" s="19"/>
      <c r="G457" s="19"/>
      <c r="H457" s="19"/>
      <c r="I457" s="19"/>
    </row>
    <row r="458" spans="4:9">
      <c r="D458" s="19"/>
      <c r="E458" s="19"/>
      <c r="F458" s="19"/>
      <c r="G458" s="19"/>
      <c r="H458" s="19"/>
      <c r="I458" s="19"/>
    </row>
    <row r="459" spans="4:9">
      <c r="D459" s="19"/>
      <c r="E459" s="19"/>
      <c r="F459" s="19"/>
      <c r="G459" s="19"/>
      <c r="H459" s="19"/>
      <c r="I459" s="19"/>
    </row>
    <row r="460" spans="4:9">
      <c r="D460" s="19"/>
      <c r="E460" s="19"/>
      <c r="F460" s="19"/>
      <c r="G460" s="19"/>
      <c r="H460" s="19"/>
      <c r="I460" s="19"/>
    </row>
    <row r="461" spans="4:9">
      <c r="D461" s="19"/>
      <c r="E461" s="19"/>
      <c r="F461" s="19"/>
      <c r="G461" s="19"/>
      <c r="H461" s="19"/>
      <c r="I461" s="19"/>
    </row>
    <row r="462" spans="4:9">
      <c r="D462" s="19"/>
      <c r="E462" s="19"/>
      <c r="F462" s="19"/>
      <c r="G462" s="19"/>
      <c r="H462" s="19"/>
      <c r="I462" s="19"/>
    </row>
    <row r="463" spans="4:9">
      <c r="D463" s="19"/>
      <c r="E463" s="19"/>
      <c r="F463" s="19"/>
      <c r="G463" s="19"/>
      <c r="H463" s="19"/>
      <c r="I463" s="19"/>
    </row>
    <row r="464" spans="4:9">
      <c r="D464" s="19"/>
      <c r="E464" s="19"/>
      <c r="F464" s="19"/>
      <c r="G464" s="19"/>
      <c r="H464" s="19"/>
      <c r="I464" s="19"/>
    </row>
    <row r="465" spans="4:9">
      <c r="D465" s="19"/>
      <c r="E465" s="19"/>
      <c r="F465" s="19"/>
      <c r="G465" s="19"/>
      <c r="H465" s="19"/>
      <c r="I465" s="19"/>
    </row>
    <row r="466" spans="4:9">
      <c r="D466" s="19"/>
      <c r="E466" s="19"/>
      <c r="F466" s="19"/>
      <c r="G466" s="19"/>
      <c r="H466" s="19"/>
      <c r="I466" s="19"/>
    </row>
    <row r="467" spans="4:9">
      <c r="D467" s="19"/>
      <c r="E467" s="19"/>
      <c r="F467" s="19"/>
      <c r="G467" s="19"/>
      <c r="H467" s="19"/>
      <c r="I467" s="19"/>
    </row>
    <row r="468" spans="4:9">
      <c r="D468" s="19"/>
      <c r="E468" s="19"/>
      <c r="F468" s="19"/>
      <c r="G468" s="19"/>
      <c r="H468" s="19"/>
      <c r="I468" s="19"/>
    </row>
    <row r="469" spans="4:9">
      <c r="D469" s="19"/>
      <c r="E469" s="19"/>
      <c r="F469" s="19"/>
      <c r="G469" s="19"/>
      <c r="H469" s="19"/>
      <c r="I469" s="19"/>
    </row>
    <row r="470" spans="4:9">
      <c r="D470" s="19"/>
      <c r="E470" s="19"/>
      <c r="F470" s="19"/>
      <c r="G470" s="19"/>
      <c r="H470" s="19"/>
      <c r="I470" s="19"/>
    </row>
    <row r="471" spans="4:9">
      <c r="D471" s="19"/>
      <c r="E471" s="19"/>
      <c r="F471" s="19"/>
      <c r="G471" s="19"/>
      <c r="H471" s="19"/>
      <c r="I471" s="19"/>
    </row>
    <row r="472" spans="4:9">
      <c r="D472" s="19"/>
      <c r="E472" s="19"/>
      <c r="F472" s="19"/>
      <c r="G472" s="19"/>
      <c r="H472" s="19"/>
      <c r="I472" s="19"/>
    </row>
    <row r="473" spans="4:9">
      <c r="D473" s="19"/>
      <c r="E473" s="19"/>
      <c r="F473" s="19"/>
      <c r="G473" s="19"/>
      <c r="H473" s="19"/>
      <c r="I473" s="19"/>
    </row>
    <row r="474" spans="4:9">
      <c r="D474" s="19"/>
      <c r="E474" s="19"/>
      <c r="F474" s="19"/>
      <c r="G474" s="19"/>
      <c r="H474" s="19"/>
      <c r="I474" s="19"/>
    </row>
    <row r="475" spans="4:9">
      <c r="D475" s="19"/>
      <c r="E475" s="19"/>
      <c r="F475" s="19"/>
      <c r="G475" s="19"/>
      <c r="H475" s="19"/>
      <c r="I475" s="19"/>
    </row>
    <row r="476" spans="4:9">
      <c r="D476" s="19"/>
      <c r="E476" s="19"/>
      <c r="F476" s="19"/>
      <c r="G476" s="19"/>
      <c r="H476" s="19"/>
      <c r="I476" s="19"/>
    </row>
    <row r="477" spans="4:9">
      <c r="D477" s="19"/>
      <c r="E477" s="19"/>
      <c r="F477" s="19"/>
      <c r="G477" s="19"/>
      <c r="H477" s="19"/>
      <c r="I477" s="19"/>
    </row>
    <row r="478" spans="4:9">
      <c r="D478" s="19"/>
      <c r="E478" s="19"/>
      <c r="F478" s="19"/>
      <c r="G478" s="19"/>
      <c r="H478" s="19"/>
      <c r="I478" s="19"/>
    </row>
    <row r="479" spans="4:9">
      <c r="D479" s="19"/>
      <c r="E479" s="19"/>
      <c r="F479" s="19"/>
      <c r="G479" s="19"/>
      <c r="H479" s="19"/>
      <c r="I479" s="19"/>
    </row>
    <row r="480" spans="4:9">
      <c r="D480" s="19"/>
      <c r="E480" s="19"/>
      <c r="F480" s="19"/>
      <c r="G480" s="19"/>
      <c r="H480" s="19"/>
      <c r="I480" s="19"/>
    </row>
    <row r="481" spans="4:9">
      <c r="D481" s="19"/>
      <c r="E481" s="19"/>
      <c r="F481" s="19"/>
      <c r="G481" s="19"/>
      <c r="H481" s="19"/>
      <c r="I481" s="19"/>
    </row>
    <row r="482" spans="4:9">
      <c r="D482" s="19"/>
      <c r="E482" s="19"/>
      <c r="F482" s="19"/>
      <c r="G482" s="19"/>
      <c r="H482" s="19"/>
      <c r="I482" s="19"/>
    </row>
    <row r="483" spans="4:9">
      <c r="D483" s="19"/>
      <c r="E483" s="19"/>
      <c r="F483" s="19"/>
      <c r="G483" s="19"/>
      <c r="H483" s="19"/>
      <c r="I483" s="19"/>
    </row>
    <row r="484" spans="4:9">
      <c r="D484" s="19"/>
      <c r="E484" s="19"/>
      <c r="F484" s="19"/>
      <c r="G484" s="19"/>
      <c r="H484" s="19"/>
      <c r="I484" s="19"/>
    </row>
    <row r="485" spans="4:9">
      <c r="D485" s="19"/>
      <c r="E485" s="19"/>
      <c r="F485" s="19"/>
      <c r="G485" s="19"/>
      <c r="H485" s="19"/>
      <c r="I485" s="19"/>
    </row>
    <row r="486" spans="4:9">
      <c r="D486" s="19"/>
      <c r="E486" s="19"/>
      <c r="F486" s="19"/>
      <c r="G486" s="19"/>
      <c r="H486" s="19"/>
      <c r="I486" s="19"/>
    </row>
    <row r="487" spans="4:9">
      <c r="D487" s="19"/>
      <c r="E487" s="19"/>
      <c r="F487" s="19"/>
      <c r="G487" s="19"/>
      <c r="H487" s="19"/>
      <c r="I487" s="19"/>
    </row>
    <row r="488" spans="4:9">
      <c r="D488" s="19"/>
      <c r="E488" s="19"/>
      <c r="F488" s="19"/>
      <c r="G488" s="19"/>
      <c r="H488" s="19"/>
      <c r="I488" s="19"/>
    </row>
    <row r="489" spans="4:9">
      <c r="D489" s="19"/>
      <c r="E489" s="19"/>
      <c r="F489" s="19"/>
      <c r="G489" s="19"/>
      <c r="H489" s="19"/>
      <c r="I489" s="19"/>
    </row>
    <row r="490" spans="4:9">
      <c r="D490" s="19"/>
      <c r="E490" s="19"/>
      <c r="F490" s="19"/>
      <c r="G490" s="19"/>
      <c r="H490" s="19"/>
      <c r="I490" s="19"/>
    </row>
    <row r="491" spans="4:9">
      <c r="D491" s="19"/>
      <c r="E491" s="19"/>
      <c r="F491" s="19"/>
      <c r="G491" s="19"/>
      <c r="H491" s="19"/>
      <c r="I491" s="19"/>
    </row>
    <row r="492" spans="4:9">
      <c r="D492" s="19"/>
      <c r="E492" s="19"/>
      <c r="F492" s="19"/>
      <c r="G492" s="19"/>
      <c r="H492" s="19"/>
      <c r="I492" s="19"/>
    </row>
    <row r="493" spans="4:9">
      <c r="D493" s="19"/>
      <c r="E493" s="19"/>
      <c r="F493" s="19"/>
      <c r="G493" s="19"/>
      <c r="H493" s="19"/>
      <c r="I493" s="19"/>
    </row>
    <row r="494" spans="4:9">
      <c r="D494" s="19"/>
      <c r="E494" s="19"/>
      <c r="F494" s="19"/>
      <c r="G494" s="19"/>
      <c r="H494" s="19"/>
      <c r="I494" s="19"/>
    </row>
    <row r="495" spans="4:9">
      <c r="D495" s="19"/>
      <c r="E495" s="19"/>
      <c r="F495" s="19"/>
      <c r="G495" s="19"/>
      <c r="H495" s="19"/>
      <c r="I495" s="19"/>
    </row>
    <row r="496" spans="4:9">
      <c r="D496" s="19"/>
      <c r="E496" s="19"/>
      <c r="F496" s="19"/>
      <c r="G496" s="19"/>
      <c r="H496" s="19"/>
      <c r="I496" s="19"/>
    </row>
    <row r="497" spans="4:9">
      <c r="D497" s="19"/>
      <c r="E497" s="19"/>
      <c r="F497" s="19"/>
      <c r="G497" s="19"/>
      <c r="H497" s="19"/>
      <c r="I497" s="19"/>
    </row>
    <row r="498" spans="4:9">
      <c r="D498" s="19"/>
      <c r="E498" s="19"/>
      <c r="F498" s="19"/>
      <c r="G498" s="19"/>
      <c r="H498" s="19"/>
      <c r="I498" s="19"/>
    </row>
    <row r="499" spans="4:9">
      <c r="D499" s="19"/>
      <c r="E499" s="19"/>
      <c r="F499" s="19"/>
      <c r="G499" s="19"/>
      <c r="H499" s="19"/>
      <c r="I499" s="19"/>
    </row>
    <row r="500" spans="4:9">
      <c r="D500" s="19"/>
      <c r="E500" s="19"/>
      <c r="F500" s="19"/>
      <c r="G500" s="19"/>
      <c r="H500" s="19"/>
      <c r="I500" s="19"/>
    </row>
    <row r="501" spans="4:9">
      <c r="D501" s="19"/>
      <c r="E501" s="19"/>
      <c r="F501" s="19"/>
      <c r="G501" s="19"/>
      <c r="H501" s="19"/>
      <c r="I501" s="19"/>
    </row>
    <row r="502" spans="4:9">
      <c r="D502" s="19"/>
      <c r="E502" s="19"/>
      <c r="F502" s="19"/>
      <c r="G502" s="19"/>
      <c r="H502" s="19"/>
      <c r="I502" s="19"/>
    </row>
    <row r="503" spans="4:9">
      <c r="D503" s="19"/>
      <c r="E503" s="19"/>
      <c r="F503" s="19"/>
      <c r="G503" s="19"/>
      <c r="H503" s="19"/>
      <c r="I503" s="19"/>
    </row>
    <row r="504" spans="4:9">
      <c r="D504" s="19"/>
      <c r="E504" s="19"/>
      <c r="F504" s="19"/>
      <c r="G504" s="19"/>
      <c r="H504" s="19"/>
      <c r="I504" s="19"/>
    </row>
    <row r="505" spans="4:9">
      <c r="D505" s="19"/>
      <c r="E505" s="19"/>
      <c r="F505" s="19"/>
      <c r="G505" s="19"/>
      <c r="H505" s="19"/>
      <c r="I505" s="19"/>
    </row>
    <row r="506" spans="4:9">
      <c r="D506" s="19"/>
      <c r="E506" s="19"/>
      <c r="F506" s="19"/>
      <c r="G506" s="19"/>
      <c r="H506" s="19"/>
      <c r="I506" s="19"/>
    </row>
    <row r="507" spans="4:9">
      <c r="D507" s="19"/>
      <c r="E507" s="19"/>
      <c r="F507" s="19"/>
      <c r="G507" s="19"/>
      <c r="H507" s="19"/>
      <c r="I507" s="19"/>
    </row>
    <row r="508" spans="4:9">
      <c r="D508" s="19"/>
      <c r="E508" s="19"/>
      <c r="F508" s="19"/>
      <c r="G508" s="19"/>
      <c r="H508" s="19"/>
      <c r="I508" s="19"/>
    </row>
    <row r="509" spans="4:9">
      <c r="D509" s="19"/>
      <c r="E509" s="19"/>
      <c r="F509" s="19"/>
      <c r="G509" s="19"/>
      <c r="H509" s="19"/>
      <c r="I509" s="19"/>
    </row>
    <row r="510" spans="4:9">
      <c r="D510" s="19"/>
      <c r="E510" s="19"/>
      <c r="F510" s="19"/>
      <c r="G510" s="19"/>
      <c r="H510" s="19"/>
      <c r="I510" s="19"/>
    </row>
    <row r="511" spans="4:9">
      <c r="D511" s="19"/>
      <c r="E511" s="19"/>
      <c r="F511" s="19"/>
      <c r="G511" s="19"/>
      <c r="H511" s="19"/>
      <c r="I511" s="19"/>
    </row>
    <row r="512" spans="4:9">
      <c r="D512" s="19"/>
      <c r="E512" s="19"/>
      <c r="F512" s="19"/>
      <c r="G512" s="19"/>
      <c r="H512" s="19"/>
      <c r="I512" s="19"/>
    </row>
    <row r="513" spans="4:9">
      <c r="D513" s="19"/>
      <c r="E513" s="19"/>
      <c r="F513" s="19"/>
      <c r="G513" s="19"/>
      <c r="H513" s="19"/>
      <c r="I513" s="19"/>
    </row>
    <row r="514" spans="4:9">
      <c r="D514" s="19"/>
      <c r="E514" s="19"/>
      <c r="F514" s="19"/>
      <c r="G514" s="19"/>
      <c r="H514" s="19"/>
      <c r="I514" s="19"/>
    </row>
    <row r="515" spans="4:9">
      <c r="D515" s="19"/>
      <c r="E515" s="19"/>
      <c r="F515" s="19"/>
      <c r="G515" s="19"/>
      <c r="H515" s="19"/>
      <c r="I515" s="19"/>
    </row>
    <row r="516" spans="4:9">
      <c r="D516" s="19"/>
      <c r="E516" s="19"/>
      <c r="F516" s="19"/>
      <c r="G516" s="19"/>
      <c r="H516" s="19"/>
      <c r="I516" s="19"/>
    </row>
    <row r="517" spans="4:9">
      <c r="D517" s="19"/>
      <c r="E517" s="19"/>
      <c r="F517" s="19"/>
      <c r="G517" s="19"/>
      <c r="H517" s="19"/>
      <c r="I517" s="19"/>
    </row>
    <row r="518" spans="4:9">
      <c r="D518" s="19"/>
      <c r="E518" s="19"/>
      <c r="F518" s="19"/>
      <c r="G518" s="19"/>
      <c r="H518" s="19"/>
      <c r="I518" s="19"/>
    </row>
    <row r="519" spans="4:9">
      <c r="D519" s="19"/>
      <c r="E519" s="19"/>
      <c r="F519" s="19"/>
      <c r="G519" s="19"/>
      <c r="H519" s="19"/>
      <c r="I519" s="19"/>
    </row>
    <row r="520" spans="4:9">
      <c r="D520" s="19"/>
      <c r="E520" s="19"/>
      <c r="F520" s="19"/>
      <c r="G520" s="19"/>
      <c r="H520" s="19"/>
      <c r="I520" s="19"/>
    </row>
    <row r="521" spans="4:9">
      <c r="D521" s="19"/>
      <c r="E521" s="19"/>
      <c r="F521" s="19"/>
      <c r="G521" s="19"/>
      <c r="H521" s="19"/>
      <c r="I521" s="19"/>
    </row>
    <row r="522" spans="4:9">
      <c r="D522" s="19"/>
      <c r="E522" s="19"/>
      <c r="F522" s="19"/>
      <c r="G522" s="19"/>
      <c r="H522" s="19"/>
      <c r="I522" s="19"/>
    </row>
    <row r="523" spans="4:9">
      <c r="D523" s="19"/>
      <c r="E523" s="19"/>
      <c r="F523" s="19"/>
      <c r="G523" s="19"/>
      <c r="H523" s="19"/>
      <c r="I523" s="19"/>
    </row>
    <row r="524" spans="4:9">
      <c r="D524" s="19"/>
      <c r="E524" s="19"/>
      <c r="F524" s="19"/>
      <c r="G524" s="19"/>
      <c r="H524" s="19"/>
      <c r="I524" s="19"/>
    </row>
    <row r="525" spans="4:9">
      <c r="D525" s="19"/>
      <c r="E525" s="19"/>
      <c r="F525" s="19"/>
      <c r="G525" s="19"/>
      <c r="H525" s="19"/>
      <c r="I525" s="19"/>
    </row>
    <row r="526" spans="4:9">
      <c r="D526" s="19"/>
      <c r="E526" s="19"/>
      <c r="F526" s="19"/>
      <c r="G526" s="19"/>
      <c r="H526" s="19"/>
      <c r="I526" s="19"/>
    </row>
    <row r="527" spans="4:9">
      <c r="D527" s="19"/>
      <c r="E527" s="19"/>
      <c r="F527" s="19"/>
      <c r="G527" s="19"/>
      <c r="H527" s="19"/>
      <c r="I527" s="19"/>
    </row>
    <row r="528" spans="4:9">
      <c r="D528" s="19"/>
      <c r="E528" s="19"/>
      <c r="F528" s="19"/>
      <c r="G528" s="19"/>
      <c r="H528" s="19"/>
      <c r="I528" s="19"/>
    </row>
    <row r="529" spans="4:9">
      <c r="D529" s="19"/>
      <c r="E529" s="19"/>
      <c r="F529" s="19"/>
      <c r="G529" s="19"/>
      <c r="H529" s="19"/>
      <c r="I529" s="19"/>
    </row>
    <row r="530" spans="4:9">
      <c r="D530" s="19"/>
      <c r="E530" s="19"/>
      <c r="F530" s="19"/>
      <c r="G530" s="19"/>
      <c r="H530" s="19"/>
      <c r="I530" s="19"/>
    </row>
    <row r="531" spans="4:9">
      <c r="D531" s="19"/>
      <c r="E531" s="19"/>
      <c r="F531" s="19"/>
      <c r="G531" s="19"/>
      <c r="H531" s="19"/>
      <c r="I531" s="19"/>
    </row>
    <row r="532" spans="4:9">
      <c r="D532" s="19"/>
      <c r="E532" s="19"/>
      <c r="F532" s="19"/>
      <c r="G532" s="19"/>
      <c r="H532" s="19"/>
      <c r="I532" s="19"/>
    </row>
    <row r="533" spans="4:9">
      <c r="D533" s="19"/>
      <c r="E533" s="19"/>
      <c r="F533" s="19"/>
      <c r="G533" s="19"/>
      <c r="H533" s="19"/>
      <c r="I533" s="19"/>
    </row>
    <row r="534" spans="4:9">
      <c r="D534" s="19"/>
      <c r="E534" s="19"/>
      <c r="F534" s="19"/>
      <c r="G534" s="19"/>
      <c r="H534" s="19"/>
      <c r="I534" s="19"/>
    </row>
    <row r="535" spans="4:9">
      <c r="D535" s="19"/>
      <c r="E535" s="19"/>
      <c r="F535" s="19"/>
      <c r="G535" s="19"/>
      <c r="H535" s="19"/>
      <c r="I535" s="19"/>
    </row>
    <row r="536" spans="4:9">
      <c r="D536" s="19"/>
      <c r="E536" s="19"/>
      <c r="F536" s="19"/>
      <c r="G536" s="19"/>
      <c r="H536" s="19"/>
      <c r="I536" s="19"/>
    </row>
    <row r="537" spans="4:9">
      <c r="D537" s="19"/>
      <c r="E537" s="19"/>
      <c r="F537" s="19"/>
      <c r="G537" s="19"/>
      <c r="H537" s="19"/>
      <c r="I537" s="19"/>
    </row>
    <row r="538" spans="4:9">
      <c r="D538" s="19"/>
      <c r="E538" s="19"/>
      <c r="F538" s="19"/>
      <c r="G538" s="19"/>
      <c r="H538" s="19"/>
      <c r="I538" s="19"/>
    </row>
    <row r="539" spans="4:9">
      <c r="D539" s="19"/>
      <c r="E539" s="19"/>
      <c r="F539" s="19"/>
      <c r="G539" s="19"/>
      <c r="H539" s="19"/>
      <c r="I539" s="19"/>
    </row>
    <row r="540" spans="4:9">
      <c r="D540" s="19"/>
      <c r="E540" s="19"/>
      <c r="F540" s="19"/>
      <c r="G540" s="19"/>
      <c r="H540" s="19"/>
      <c r="I540" s="19"/>
    </row>
    <row r="541" spans="4:9">
      <c r="D541" s="19"/>
      <c r="E541" s="19"/>
      <c r="F541" s="19"/>
      <c r="G541" s="19"/>
      <c r="H541" s="19"/>
      <c r="I541" s="19"/>
    </row>
    <row r="542" spans="4:9">
      <c r="D542" s="19"/>
      <c r="E542" s="19"/>
      <c r="F542" s="19"/>
      <c r="G542" s="19"/>
      <c r="H542" s="19"/>
      <c r="I542" s="19"/>
    </row>
    <row r="543" spans="4:9">
      <c r="D543" s="19"/>
      <c r="E543" s="19"/>
      <c r="F543" s="19"/>
      <c r="G543" s="19"/>
      <c r="H543" s="19"/>
      <c r="I543" s="19"/>
    </row>
    <row r="544" spans="4:9">
      <c r="D544" s="19"/>
      <c r="E544" s="19"/>
      <c r="F544" s="19"/>
      <c r="G544" s="19"/>
      <c r="H544" s="19"/>
      <c r="I544" s="19"/>
    </row>
    <row r="545" spans="4:9">
      <c r="D545" s="19"/>
      <c r="E545" s="19"/>
      <c r="F545" s="19"/>
      <c r="G545" s="19"/>
      <c r="H545" s="19"/>
      <c r="I545" s="19"/>
    </row>
    <row r="546" spans="4:9">
      <c r="D546" s="19"/>
      <c r="E546" s="19"/>
      <c r="F546" s="19"/>
      <c r="G546" s="19"/>
      <c r="H546" s="19"/>
      <c r="I546" s="19"/>
    </row>
    <row r="547" spans="4:9">
      <c r="D547" s="19"/>
      <c r="E547" s="19"/>
      <c r="F547" s="19"/>
      <c r="G547" s="19"/>
      <c r="H547" s="19"/>
      <c r="I547" s="19"/>
    </row>
    <row r="548" spans="4:9">
      <c r="D548" s="19"/>
      <c r="E548" s="19"/>
      <c r="F548" s="19"/>
      <c r="G548" s="19"/>
      <c r="H548" s="19"/>
      <c r="I548" s="19"/>
    </row>
    <row r="549" spans="4:9">
      <c r="D549" s="19"/>
      <c r="E549" s="19"/>
      <c r="F549" s="19"/>
      <c r="G549" s="19"/>
      <c r="H549" s="19"/>
      <c r="I549" s="19"/>
    </row>
    <row r="550" spans="4:9">
      <c r="D550" s="19"/>
      <c r="E550" s="19"/>
      <c r="F550" s="19"/>
      <c r="G550" s="19"/>
      <c r="H550" s="19"/>
      <c r="I550" s="19"/>
    </row>
    <row r="551" spans="4:9">
      <c r="D551" s="19"/>
      <c r="E551" s="19"/>
      <c r="F551" s="19"/>
      <c r="G551" s="19"/>
      <c r="H551" s="19"/>
      <c r="I551" s="19"/>
    </row>
    <row r="552" spans="4:9">
      <c r="D552" s="19"/>
      <c r="E552" s="19"/>
      <c r="F552" s="19"/>
      <c r="G552" s="19"/>
      <c r="H552" s="19"/>
      <c r="I552" s="19"/>
    </row>
    <row r="553" spans="4:9">
      <c r="D553" s="19"/>
      <c r="E553" s="19"/>
      <c r="F553" s="19"/>
      <c r="G553" s="19"/>
      <c r="H553" s="19"/>
      <c r="I553" s="19"/>
    </row>
    <row r="554" spans="4:9">
      <c r="D554" s="19"/>
      <c r="E554" s="19"/>
      <c r="F554" s="19"/>
      <c r="G554" s="19"/>
      <c r="H554" s="19"/>
      <c r="I554" s="19"/>
    </row>
    <row r="555" spans="4:9">
      <c r="D555" s="19"/>
      <c r="E555" s="19"/>
      <c r="F555" s="19"/>
      <c r="G555" s="19"/>
      <c r="H555" s="19"/>
      <c r="I555" s="19"/>
    </row>
    <row r="556" spans="4:9">
      <c r="D556" s="19"/>
      <c r="E556" s="19"/>
      <c r="F556" s="19"/>
      <c r="G556" s="19"/>
      <c r="H556" s="19"/>
      <c r="I556" s="19"/>
    </row>
    <row r="557" spans="4:9">
      <c r="D557" s="19"/>
      <c r="E557" s="19"/>
      <c r="F557" s="19"/>
      <c r="G557" s="19"/>
      <c r="H557" s="19"/>
      <c r="I557" s="19"/>
    </row>
    <row r="558" spans="4:9">
      <c r="D558" s="19"/>
      <c r="E558" s="19"/>
      <c r="F558" s="19"/>
      <c r="G558" s="19"/>
      <c r="H558" s="19"/>
      <c r="I558" s="19"/>
    </row>
    <row r="559" spans="4:9">
      <c r="D559" s="19"/>
      <c r="E559" s="19"/>
      <c r="F559" s="19"/>
      <c r="G559" s="19"/>
      <c r="H559" s="19"/>
      <c r="I559" s="19"/>
    </row>
    <row r="560" spans="4:9">
      <c r="D560" s="19"/>
      <c r="E560" s="19"/>
      <c r="F560" s="19"/>
      <c r="G560" s="19"/>
      <c r="H560" s="19"/>
      <c r="I560" s="19"/>
    </row>
    <row r="561" spans="4:9">
      <c r="D561" s="19"/>
      <c r="E561" s="19"/>
      <c r="F561" s="19"/>
      <c r="G561" s="19"/>
      <c r="H561" s="19"/>
      <c r="I561" s="19"/>
    </row>
    <row r="562" spans="4:9">
      <c r="D562" s="19"/>
      <c r="E562" s="19"/>
      <c r="F562" s="19"/>
      <c r="G562" s="19"/>
      <c r="H562" s="19"/>
      <c r="I562" s="19"/>
    </row>
    <row r="563" spans="4:9">
      <c r="D563" s="19"/>
      <c r="E563" s="19"/>
      <c r="F563" s="19"/>
      <c r="G563" s="19"/>
      <c r="H563" s="19"/>
      <c r="I563" s="19"/>
    </row>
    <row r="564" spans="4:9">
      <c r="D564" s="19"/>
      <c r="E564" s="19"/>
      <c r="F564" s="19"/>
      <c r="G564" s="19"/>
      <c r="H564" s="19"/>
      <c r="I564" s="19"/>
    </row>
    <row r="565" spans="4:9">
      <c r="D565" s="19"/>
      <c r="E565" s="19"/>
      <c r="F565" s="19"/>
      <c r="G565" s="19"/>
      <c r="H565" s="19"/>
      <c r="I565" s="19"/>
    </row>
    <row r="566" spans="4:9">
      <c r="D566" s="19"/>
      <c r="E566" s="19"/>
      <c r="F566" s="19"/>
      <c r="G566" s="19"/>
      <c r="H566" s="19"/>
      <c r="I566" s="19"/>
    </row>
    <row r="567" spans="4:9">
      <c r="D567" s="19"/>
      <c r="E567" s="19"/>
      <c r="F567" s="19"/>
      <c r="G567" s="19"/>
      <c r="H567" s="19"/>
      <c r="I567" s="19"/>
    </row>
    <row r="568" spans="4:9">
      <c r="D568" s="19"/>
      <c r="E568" s="19"/>
      <c r="F568" s="19"/>
      <c r="G568" s="19"/>
      <c r="H568" s="19"/>
      <c r="I568" s="19"/>
    </row>
    <row r="569" spans="4:9">
      <c r="D569" s="19"/>
      <c r="E569" s="19"/>
      <c r="F569" s="19"/>
      <c r="G569" s="19"/>
      <c r="H569" s="19"/>
      <c r="I569" s="19"/>
    </row>
    <row r="570" spans="4:9">
      <c r="D570" s="19"/>
      <c r="E570" s="19"/>
      <c r="F570" s="19"/>
      <c r="G570" s="19"/>
      <c r="H570" s="19"/>
      <c r="I570" s="19"/>
    </row>
    <row r="571" spans="4:9">
      <c r="D571" s="19"/>
      <c r="E571" s="19"/>
      <c r="F571" s="19"/>
      <c r="G571" s="19"/>
      <c r="H571" s="19"/>
      <c r="I571" s="19"/>
    </row>
    <row r="572" spans="4:9">
      <c r="D572" s="19"/>
      <c r="E572" s="19"/>
      <c r="F572" s="19"/>
      <c r="G572" s="19"/>
      <c r="H572" s="19"/>
      <c r="I572" s="19"/>
    </row>
    <row r="573" spans="4:9">
      <c r="D573" s="19"/>
      <c r="E573" s="19"/>
      <c r="F573" s="19"/>
      <c r="G573" s="19"/>
      <c r="H573" s="19"/>
      <c r="I573" s="19"/>
    </row>
    <row r="574" spans="4:9">
      <c r="D574" s="19"/>
      <c r="E574" s="19"/>
      <c r="F574" s="19"/>
      <c r="G574" s="19"/>
      <c r="H574" s="19"/>
      <c r="I574" s="19"/>
    </row>
    <row r="575" spans="4:9">
      <c r="D575" s="19"/>
      <c r="E575" s="19"/>
      <c r="F575" s="19"/>
      <c r="G575" s="19"/>
      <c r="H575" s="19"/>
      <c r="I575" s="19"/>
    </row>
    <row r="576" spans="4:9">
      <c r="D576" s="19"/>
      <c r="E576" s="19"/>
      <c r="F576" s="19"/>
      <c r="G576" s="19"/>
      <c r="H576" s="19"/>
      <c r="I576" s="19"/>
    </row>
    <row r="577" spans="4:9">
      <c r="D577" s="19"/>
      <c r="E577" s="19"/>
      <c r="F577" s="19"/>
      <c r="G577" s="19"/>
      <c r="H577" s="19"/>
      <c r="I577" s="19"/>
    </row>
    <row r="578" spans="4:9">
      <c r="D578" s="19"/>
      <c r="E578" s="19"/>
      <c r="F578" s="19"/>
      <c r="G578" s="19"/>
      <c r="H578" s="19"/>
      <c r="I578" s="19"/>
    </row>
    <row r="579" spans="4:9">
      <c r="D579" s="19"/>
      <c r="E579" s="19"/>
      <c r="F579" s="19"/>
      <c r="G579" s="19"/>
      <c r="H579" s="19"/>
      <c r="I579" s="19"/>
    </row>
    <row r="580" spans="4:9">
      <c r="D580" s="19"/>
      <c r="E580" s="19"/>
      <c r="F580" s="19"/>
      <c r="G580" s="19"/>
      <c r="H580" s="19"/>
      <c r="I580" s="19"/>
    </row>
    <row r="581" spans="4:9">
      <c r="D581" s="19"/>
      <c r="E581" s="19"/>
      <c r="F581" s="19"/>
      <c r="G581" s="19"/>
      <c r="H581" s="19"/>
      <c r="I581" s="19"/>
    </row>
    <row r="582" spans="4:9">
      <c r="D582" s="19"/>
      <c r="E582" s="19"/>
      <c r="F582" s="19"/>
      <c r="G582" s="19"/>
      <c r="H582" s="19"/>
      <c r="I582" s="19"/>
    </row>
    <row r="583" spans="4:9">
      <c r="D583" s="19"/>
      <c r="E583" s="19"/>
      <c r="F583" s="19"/>
      <c r="G583" s="19"/>
      <c r="H583" s="19"/>
      <c r="I583" s="19"/>
    </row>
    <row r="584" spans="4:9">
      <c r="D584" s="19"/>
      <c r="E584" s="19"/>
      <c r="F584" s="19"/>
      <c r="G584" s="19"/>
      <c r="H584" s="19"/>
      <c r="I584" s="19"/>
    </row>
    <row r="585" spans="4:9">
      <c r="D585" s="19"/>
      <c r="E585" s="19"/>
      <c r="F585" s="19"/>
      <c r="G585" s="19"/>
      <c r="H585" s="19"/>
      <c r="I585" s="19"/>
    </row>
    <row r="586" spans="4:9">
      <c r="D586" s="19"/>
      <c r="E586" s="19"/>
      <c r="F586" s="19"/>
      <c r="G586" s="19"/>
      <c r="H586" s="19"/>
      <c r="I586" s="19"/>
    </row>
    <row r="587" spans="4:9">
      <c r="D587" s="19"/>
      <c r="E587" s="19"/>
      <c r="F587" s="19"/>
      <c r="G587" s="19"/>
      <c r="H587" s="19"/>
      <c r="I587" s="19"/>
    </row>
    <row r="588" spans="4:9">
      <c r="D588" s="19"/>
      <c r="E588" s="19"/>
      <c r="F588" s="19"/>
      <c r="G588" s="19"/>
      <c r="H588" s="19"/>
      <c r="I588" s="19"/>
    </row>
    <row r="589" spans="4:9">
      <c r="D589" s="19"/>
      <c r="E589" s="19"/>
      <c r="F589" s="19"/>
      <c r="G589" s="19"/>
      <c r="H589" s="19"/>
      <c r="I589" s="19"/>
    </row>
    <row r="590" spans="4:9">
      <c r="D590" s="19"/>
      <c r="E590" s="19"/>
      <c r="F590" s="19"/>
      <c r="G590" s="19"/>
      <c r="H590" s="19"/>
      <c r="I590" s="19"/>
    </row>
    <row r="591" spans="4:9">
      <c r="D591" s="19"/>
      <c r="E591" s="19"/>
      <c r="F591" s="19"/>
      <c r="G591" s="19"/>
      <c r="H591" s="19"/>
      <c r="I591" s="19"/>
    </row>
    <row r="592" spans="4:9">
      <c r="D592" s="19"/>
      <c r="E592" s="19"/>
      <c r="F592" s="19"/>
      <c r="G592" s="19"/>
      <c r="H592" s="19"/>
      <c r="I592" s="19"/>
    </row>
    <row r="593" spans="4:9">
      <c r="D593" s="19"/>
      <c r="E593" s="19"/>
      <c r="F593" s="19"/>
      <c r="G593" s="19"/>
      <c r="H593" s="19"/>
      <c r="I593" s="19"/>
    </row>
    <row r="594" spans="4:9">
      <c r="D594" s="19"/>
      <c r="E594" s="19"/>
      <c r="F594" s="19"/>
      <c r="G594" s="19"/>
      <c r="H594" s="19"/>
      <c r="I594" s="19"/>
    </row>
    <row r="595" spans="4:9">
      <c r="D595" s="19"/>
      <c r="E595" s="19"/>
      <c r="F595" s="19"/>
      <c r="G595" s="19"/>
      <c r="H595" s="19"/>
      <c r="I595" s="19"/>
    </row>
    <row r="596" spans="4:9">
      <c r="D596" s="19"/>
      <c r="E596" s="19"/>
      <c r="F596" s="19"/>
      <c r="G596" s="19"/>
      <c r="H596" s="19"/>
      <c r="I596" s="19"/>
    </row>
    <row r="597" spans="4:9">
      <c r="D597" s="19"/>
      <c r="E597" s="19"/>
      <c r="F597" s="19"/>
      <c r="G597" s="19"/>
      <c r="H597" s="19"/>
      <c r="I597" s="19"/>
    </row>
    <row r="598" spans="4:9">
      <c r="D598" s="19"/>
      <c r="E598" s="19"/>
      <c r="F598" s="19"/>
      <c r="G598" s="19"/>
      <c r="H598" s="19"/>
      <c r="I598" s="19"/>
    </row>
    <row r="599" spans="4:9">
      <c r="D599" s="19"/>
      <c r="E599" s="19"/>
      <c r="F599" s="19"/>
      <c r="G599" s="19"/>
      <c r="H599" s="19"/>
      <c r="I599" s="19"/>
    </row>
    <row r="600" spans="4:9">
      <c r="D600" s="19"/>
      <c r="E600" s="19"/>
      <c r="F600" s="19"/>
      <c r="G600" s="19"/>
      <c r="H600" s="19"/>
      <c r="I600" s="19"/>
    </row>
    <row r="601" spans="4:9">
      <c r="D601" s="19"/>
      <c r="E601" s="19"/>
      <c r="F601" s="19"/>
      <c r="G601" s="19"/>
      <c r="H601" s="19"/>
      <c r="I601" s="19"/>
    </row>
    <row r="602" spans="4:9">
      <c r="D602" s="19"/>
      <c r="E602" s="19"/>
      <c r="F602" s="19"/>
      <c r="G602" s="19"/>
      <c r="H602" s="19"/>
      <c r="I602" s="19"/>
    </row>
    <row r="603" spans="4:9">
      <c r="D603" s="19"/>
      <c r="E603" s="19"/>
      <c r="F603" s="19"/>
      <c r="G603" s="19"/>
      <c r="H603" s="19"/>
      <c r="I603" s="19"/>
    </row>
    <row r="604" spans="4:9">
      <c r="D604" s="19"/>
      <c r="E604" s="19"/>
      <c r="F604" s="19"/>
      <c r="G604" s="19"/>
      <c r="H604" s="19"/>
      <c r="I604" s="19"/>
    </row>
    <row r="605" spans="4:9">
      <c r="D605" s="19"/>
      <c r="E605" s="19"/>
      <c r="F605" s="19"/>
      <c r="G605" s="19"/>
      <c r="H605" s="19"/>
      <c r="I605" s="19"/>
    </row>
    <row r="606" spans="4:9">
      <c r="D606" s="19"/>
      <c r="E606" s="19"/>
      <c r="F606" s="19"/>
      <c r="G606" s="19"/>
      <c r="H606" s="19"/>
      <c r="I606" s="19"/>
    </row>
    <row r="607" spans="4:9">
      <c r="D607" s="19"/>
      <c r="E607" s="19"/>
      <c r="F607" s="19"/>
      <c r="G607" s="19"/>
      <c r="H607" s="19"/>
      <c r="I607" s="19"/>
    </row>
    <row r="608" spans="4:9">
      <c r="D608" s="19"/>
      <c r="E608" s="19"/>
      <c r="F608" s="19"/>
      <c r="G608" s="19"/>
      <c r="H608" s="19"/>
      <c r="I608" s="19"/>
    </row>
    <row r="609" spans="4:9">
      <c r="D609" s="19"/>
      <c r="E609" s="19"/>
      <c r="F609" s="19"/>
      <c r="G609" s="19"/>
      <c r="H609" s="19"/>
      <c r="I609" s="19"/>
    </row>
    <row r="610" spans="4:9">
      <c r="D610" s="19"/>
      <c r="E610" s="19"/>
      <c r="F610" s="19"/>
      <c r="G610" s="19"/>
      <c r="H610" s="19"/>
      <c r="I610" s="19"/>
    </row>
    <row r="611" spans="4:9">
      <c r="D611" s="19"/>
      <c r="E611" s="19"/>
      <c r="F611" s="19"/>
      <c r="G611" s="19"/>
      <c r="H611" s="19"/>
      <c r="I611" s="19"/>
    </row>
    <row r="612" spans="4:9">
      <c r="D612" s="19"/>
      <c r="E612" s="19"/>
      <c r="F612" s="19"/>
      <c r="G612" s="19"/>
      <c r="H612" s="19"/>
      <c r="I612" s="19"/>
    </row>
    <row r="613" spans="4:9">
      <c r="D613" s="19"/>
      <c r="E613" s="19"/>
      <c r="F613" s="19"/>
      <c r="G613" s="19"/>
      <c r="H613" s="19"/>
      <c r="I613" s="19"/>
    </row>
    <row r="614" spans="4:9">
      <c r="D614" s="19"/>
      <c r="E614" s="19"/>
      <c r="F614" s="19"/>
      <c r="G614" s="19"/>
      <c r="H614" s="19"/>
      <c r="I614" s="19"/>
    </row>
    <row r="615" spans="4:9">
      <c r="D615" s="19"/>
      <c r="E615" s="19"/>
      <c r="F615" s="19"/>
      <c r="G615" s="19"/>
      <c r="H615" s="19"/>
      <c r="I615" s="19"/>
    </row>
    <row r="616" spans="4:9">
      <c r="D616" s="19"/>
      <c r="E616" s="19"/>
      <c r="F616" s="19"/>
      <c r="G616" s="19"/>
      <c r="H616" s="19"/>
      <c r="I616" s="19"/>
    </row>
    <row r="617" spans="4:9">
      <c r="D617" s="19"/>
      <c r="E617" s="19"/>
      <c r="F617" s="19"/>
      <c r="G617" s="19"/>
      <c r="H617" s="19"/>
      <c r="I617" s="19"/>
    </row>
    <row r="618" spans="4:9">
      <c r="D618" s="19"/>
      <c r="E618" s="19"/>
      <c r="F618" s="19"/>
      <c r="G618" s="19"/>
      <c r="H618" s="19"/>
      <c r="I618" s="19"/>
    </row>
    <row r="619" spans="4:9">
      <c r="D619" s="19"/>
      <c r="E619" s="19"/>
      <c r="F619" s="19"/>
      <c r="G619" s="19"/>
      <c r="H619" s="19"/>
      <c r="I619" s="19"/>
    </row>
    <row r="620" spans="4:9">
      <c r="D620" s="19"/>
      <c r="E620" s="19"/>
      <c r="F620" s="19"/>
      <c r="G620" s="19"/>
      <c r="H620" s="19"/>
      <c r="I620" s="19"/>
    </row>
    <row r="621" spans="4:9">
      <c r="D621" s="19"/>
      <c r="E621" s="19"/>
      <c r="F621" s="19"/>
      <c r="G621" s="19"/>
      <c r="H621" s="19"/>
      <c r="I621" s="19"/>
    </row>
    <row r="622" spans="4:9">
      <c r="D622" s="19"/>
      <c r="E622" s="19"/>
      <c r="F622" s="19"/>
      <c r="G622" s="19"/>
      <c r="H622" s="19"/>
      <c r="I622" s="19"/>
    </row>
    <row r="623" spans="4:9">
      <c r="D623" s="19"/>
      <c r="E623" s="19"/>
      <c r="F623" s="19"/>
      <c r="G623" s="19"/>
      <c r="H623" s="19"/>
      <c r="I623" s="19"/>
    </row>
    <row r="624" spans="4:9">
      <c r="D624" s="19"/>
      <c r="E624" s="19"/>
      <c r="F624" s="19"/>
      <c r="G624" s="19"/>
      <c r="H624" s="19"/>
      <c r="I624" s="19"/>
    </row>
    <row r="625" spans="4:9">
      <c r="D625" s="19"/>
      <c r="E625" s="19"/>
      <c r="F625" s="19"/>
      <c r="G625" s="19"/>
      <c r="H625" s="19"/>
      <c r="I625" s="19"/>
    </row>
    <row r="626" spans="4:9">
      <c r="D626" s="19"/>
      <c r="E626" s="19"/>
      <c r="F626" s="19"/>
      <c r="G626" s="19"/>
      <c r="H626" s="19"/>
      <c r="I626" s="19"/>
    </row>
    <row r="627" spans="4:9">
      <c r="D627" s="19"/>
      <c r="E627" s="19"/>
      <c r="F627" s="19"/>
      <c r="G627" s="19"/>
      <c r="H627" s="19"/>
      <c r="I627" s="19"/>
    </row>
    <row r="628" spans="4:9">
      <c r="D628" s="19"/>
      <c r="E628" s="19"/>
      <c r="F628" s="19"/>
      <c r="G628" s="19"/>
      <c r="H628" s="19"/>
      <c r="I628" s="19"/>
    </row>
    <row r="629" spans="4:9">
      <c r="D629" s="19"/>
      <c r="E629" s="19"/>
      <c r="F629" s="19"/>
      <c r="G629" s="19"/>
      <c r="H629" s="19"/>
      <c r="I629" s="19"/>
    </row>
    <row r="630" spans="4:9">
      <c r="D630" s="19"/>
      <c r="E630" s="19"/>
      <c r="F630" s="19"/>
      <c r="G630" s="19"/>
      <c r="H630" s="19"/>
      <c r="I630" s="19"/>
    </row>
    <row r="631" spans="4:9">
      <c r="D631" s="19"/>
      <c r="E631" s="19"/>
      <c r="F631" s="19"/>
      <c r="G631" s="19"/>
      <c r="H631" s="19"/>
      <c r="I631" s="19"/>
    </row>
    <row r="632" spans="4:9">
      <c r="D632" s="19"/>
      <c r="E632" s="19"/>
      <c r="F632" s="19"/>
      <c r="G632" s="19"/>
      <c r="H632" s="19"/>
      <c r="I632" s="19"/>
    </row>
    <row r="633" spans="4:9">
      <c r="D633" s="19"/>
      <c r="E633" s="19"/>
      <c r="F633" s="19"/>
      <c r="G633" s="19"/>
      <c r="H633" s="19"/>
      <c r="I633" s="19"/>
    </row>
    <row r="634" spans="4:9">
      <c r="D634" s="19"/>
      <c r="E634" s="19"/>
      <c r="F634" s="19"/>
      <c r="G634" s="19"/>
      <c r="H634" s="19"/>
      <c r="I634" s="19"/>
    </row>
    <row r="635" spans="4:9">
      <c r="D635" s="19"/>
      <c r="E635" s="19"/>
      <c r="F635" s="19"/>
      <c r="G635" s="19"/>
      <c r="H635" s="19"/>
      <c r="I635" s="19"/>
    </row>
    <row r="636" spans="4:9">
      <c r="D636" s="19"/>
      <c r="E636" s="19"/>
      <c r="F636" s="19"/>
      <c r="G636" s="19"/>
      <c r="H636" s="19"/>
      <c r="I636" s="19"/>
    </row>
    <row r="637" spans="4:9">
      <c r="D637" s="19"/>
      <c r="E637" s="19"/>
      <c r="F637" s="19"/>
      <c r="G637" s="19"/>
      <c r="H637" s="19"/>
      <c r="I637" s="19"/>
    </row>
    <row r="638" spans="4:9">
      <c r="D638" s="19"/>
      <c r="E638" s="19"/>
      <c r="F638" s="19"/>
      <c r="G638" s="19"/>
      <c r="H638" s="19"/>
      <c r="I638" s="19"/>
    </row>
    <row r="639" spans="4:9">
      <c r="D639" s="19"/>
      <c r="E639" s="19"/>
      <c r="F639" s="19"/>
      <c r="G639" s="19"/>
      <c r="H639" s="19"/>
      <c r="I639" s="19"/>
    </row>
    <row r="640" spans="4:9">
      <c r="D640" s="19"/>
      <c r="E640" s="19"/>
      <c r="F640" s="19"/>
      <c r="G640" s="19"/>
      <c r="H640" s="19"/>
      <c r="I640" s="19"/>
    </row>
    <row r="641" spans="4:9">
      <c r="D641" s="19"/>
      <c r="E641" s="19"/>
      <c r="F641" s="19"/>
      <c r="G641" s="19"/>
      <c r="H641" s="19"/>
      <c r="I641" s="19"/>
    </row>
    <row r="642" spans="4:9">
      <c r="D642" s="19"/>
      <c r="E642" s="19"/>
      <c r="F642" s="19"/>
      <c r="G642" s="19"/>
      <c r="H642" s="19"/>
      <c r="I642" s="19"/>
    </row>
    <row r="643" spans="4:9">
      <c r="D643" s="19"/>
      <c r="E643" s="19"/>
      <c r="F643" s="19"/>
      <c r="G643" s="19"/>
      <c r="H643" s="19"/>
      <c r="I643" s="19"/>
    </row>
    <row r="644" spans="4:9">
      <c r="D644" s="19"/>
      <c r="E644" s="19"/>
      <c r="F644" s="19"/>
      <c r="G644" s="19"/>
      <c r="H644" s="19"/>
      <c r="I644" s="19"/>
    </row>
    <row r="645" spans="4:9">
      <c r="D645" s="19"/>
      <c r="E645" s="19"/>
      <c r="F645" s="19"/>
      <c r="G645" s="19"/>
      <c r="H645" s="19"/>
      <c r="I645" s="19"/>
    </row>
    <row r="646" spans="4:9">
      <c r="D646" s="19"/>
      <c r="E646" s="19"/>
      <c r="F646" s="19"/>
      <c r="G646" s="19"/>
      <c r="H646" s="19"/>
      <c r="I646" s="19"/>
    </row>
    <row r="647" spans="4:9">
      <c r="D647" s="19"/>
      <c r="E647" s="19"/>
      <c r="F647" s="19"/>
      <c r="G647" s="19"/>
      <c r="H647" s="19"/>
      <c r="I647" s="19"/>
    </row>
    <row r="648" spans="4:9">
      <c r="D648" s="19"/>
      <c r="E648" s="19"/>
      <c r="F648" s="19"/>
      <c r="G648" s="19"/>
      <c r="H648" s="19"/>
      <c r="I648" s="19"/>
    </row>
    <row r="649" spans="4:9">
      <c r="D649" s="19"/>
      <c r="E649" s="19"/>
      <c r="F649" s="19"/>
      <c r="G649" s="19"/>
      <c r="H649" s="19"/>
      <c r="I649" s="19"/>
    </row>
    <row r="650" spans="4:9">
      <c r="D650" s="19"/>
      <c r="E650" s="19"/>
      <c r="F650" s="19"/>
      <c r="G650" s="19"/>
      <c r="H650" s="19"/>
      <c r="I650" s="19"/>
    </row>
    <row r="651" spans="4:9">
      <c r="D651" s="19"/>
      <c r="E651" s="19"/>
      <c r="F651" s="19"/>
      <c r="G651" s="19"/>
      <c r="H651" s="19"/>
      <c r="I651" s="19"/>
    </row>
    <row r="652" spans="4:9">
      <c r="D652" s="19"/>
      <c r="E652" s="19"/>
      <c r="F652" s="19"/>
      <c r="G652" s="19"/>
      <c r="H652" s="19"/>
      <c r="I652" s="19"/>
    </row>
    <row r="653" spans="4:9">
      <c r="D653" s="19"/>
      <c r="E653" s="19"/>
      <c r="F653" s="19"/>
      <c r="G653" s="19"/>
      <c r="H653" s="19"/>
      <c r="I653" s="19"/>
    </row>
    <row r="654" spans="4:9">
      <c r="D654" s="19"/>
      <c r="E654" s="19"/>
      <c r="F654" s="19"/>
      <c r="G654" s="19"/>
      <c r="H654" s="19"/>
      <c r="I654" s="19"/>
    </row>
    <row r="655" spans="4:9">
      <c r="D655" s="19"/>
      <c r="E655" s="19"/>
      <c r="F655" s="19"/>
      <c r="G655" s="19"/>
      <c r="H655" s="19"/>
      <c r="I655" s="19"/>
    </row>
    <row r="656" spans="4:9">
      <c r="D656" s="19"/>
      <c r="E656" s="19"/>
      <c r="F656" s="19"/>
      <c r="G656" s="19"/>
      <c r="H656" s="19"/>
      <c r="I656" s="19"/>
    </row>
    <row r="657" spans="4:9">
      <c r="D657" s="19"/>
      <c r="E657" s="19"/>
      <c r="F657" s="19"/>
      <c r="G657" s="19"/>
      <c r="H657" s="19"/>
      <c r="I657" s="19"/>
    </row>
    <row r="658" spans="4:9">
      <c r="D658" s="19"/>
      <c r="E658" s="19"/>
      <c r="F658" s="19"/>
      <c r="G658" s="19"/>
      <c r="H658" s="19"/>
      <c r="I658" s="19"/>
    </row>
    <row r="659" spans="4:9">
      <c r="D659" s="19"/>
      <c r="E659" s="19"/>
      <c r="F659" s="19"/>
      <c r="G659" s="19"/>
      <c r="H659" s="19"/>
      <c r="I659" s="19"/>
    </row>
    <row r="660" spans="4:9">
      <c r="D660" s="19"/>
      <c r="E660" s="19"/>
      <c r="F660" s="19"/>
      <c r="G660" s="19"/>
      <c r="H660" s="19"/>
      <c r="I660" s="19"/>
    </row>
    <row r="661" spans="4:9">
      <c r="D661" s="19"/>
      <c r="E661" s="19"/>
      <c r="F661" s="19"/>
      <c r="G661" s="19"/>
      <c r="H661" s="19"/>
      <c r="I661" s="19"/>
    </row>
    <row r="662" spans="4:9">
      <c r="D662" s="19"/>
      <c r="E662" s="19"/>
      <c r="F662" s="19"/>
      <c r="G662" s="19"/>
      <c r="H662" s="19"/>
      <c r="I662" s="19"/>
    </row>
    <row r="663" spans="4:9">
      <c r="D663" s="19"/>
      <c r="E663" s="19"/>
      <c r="F663" s="19"/>
      <c r="G663" s="19"/>
      <c r="H663" s="19"/>
      <c r="I663" s="19"/>
    </row>
    <row r="664" spans="4:9">
      <c r="D664" s="19"/>
      <c r="E664" s="19"/>
      <c r="F664" s="19"/>
      <c r="G664" s="19"/>
      <c r="H664" s="19"/>
      <c r="I664" s="19"/>
    </row>
    <row r="665" spans="4:9">
      <c r="D665" s="19"/>
      <c r="E665" s="19"/>
      <c r="F665" s="19"/>
      <c r="G665" s="19"/>
      <c r="H665" s="19"/>
      <c r="I665" s="19"/>
    </row>
    <row r="666" spans="4:9">
      <c r="D666" s="19"/>
      <c r="E666" s="19"/>
      <c r="F666" s="19"/>
      <c r="G666" s="19"/>
      <c r="H666" s="19"/>
      <c r="I666" s="19"/>
    </row>
    <row r="667" spans="4:9">
      <c r="D667" s="19"/>
      <c r="E667" s="19"/>
      <c r="F667" s="19"/>
      <c r="G667" s="19"/>
      <c r="H667" s="19"/>
      <c r="I667" s="19"/>
    </row>
    <row r="668" spans="4:9">
      <c r="D668" s="19"/>
      <c r="E668" s="19"/>
      <c r="F668" s="19"/>
      <c r="G668" s="19"/>
      <c r="H668" s="19"/>
      <c r="I668" s="19"/>
    </row>
    <row r="669" spans="4:9">
      <c r="D669" s="19"/>
      <c r="E669" s="19"/>
      <c r="F669" s="19"/>
      <c r="G669" s="19"/>
      <c r="H669" s="19"/>
      <c r="I669" s="19"/>
    </row>
    <row r="670" spans="4:9">
      <c r="D670" s="19"/>
      <c r="E670" s="19"/>
      <c r="F670" s="19"/>
      <c r="G670" s="19"/>
      <c r="H670" s="19"/>
      <c r="I670" s="19"/>
    </row>
    <row r="671" spans="4:9">
      <c r="D671" s="19"/>
      <c r="E671" s="19"/>
      <c r="F671" s="19"/>
      <c r="G671" s="19"/>
      <c r="H671" s="19"/>
      <c r="I671" s="19"/>
    </row>
    <row r="672" spans="4:9">
      <c r="D672" s="19"/>
      <c r="E672" s="19"/>
      <c r="F672" s="19"/>
      <c r="G672" s="19"/>
      <c r="H672" s="19"/>
      <c r="I672" s="19"/>
    </row>
    <row r="673" spans="4:9">
      <c r="D673" s="19"/>
      <c r="E673" s="19"/>
      <c r="F673" s="19"/>
      <c r="G673" s="19"/>
      <c r="H673" s="19"/>
      <c r="I673" s="19"/>
    </row>
    <row r="674" spans="4:9">
      <c r="D674" s="19"/>
      <c r="E674" s="19"/>
      <c r="F674" s="19"/>
      <c r="G674" s="19"/>
      <c r="H674" s="19"/>
      <c r="I674" s="19"/>
    </row>
    <row r="675" spans="4:9">
      <c r="D675" s="19"/>
      <c r="E675" s="19"/>
      <c r="F675" s="19"/>
      <c r="G675" s="19"/>
      <c r="H675" s="19"/>
      <c r="I675" s="19"/>
    </row>
    <row r="676" spans="4:9">
      <c r="D676" s="19"/>
      <c r="E676" s="19"/>
      <c r="F676" s="19"/>
      <c r="G676" s="19"/>
      <c r="H676" s="19"/>
      <c r="I676" s="19"/>
    </row>
    <row r="677" spans="4:9">
      <c r="D677" s="19"/>
      <c r="E677" s="19"/>
      <c r="F677" s="19"/>
      <c r="G677" s="19"/>
      <c r="H677" s="19"/>
      <c r="I677" s="19"/>
    </row>
    <row r="678" spans="4:9">
      <c r="D678" s="19"/>
      <c r="E678" s="19"/>
      <c r="F678" s="19"/>
      <c r="G678" s="19"/>
      <c r="H678" s="19"/>
      <c r="I678" s="19"/>
    </row>
    <row r="679" spans="4:9">
      <c r="D679" s="19"/>
      <c r="E679" s="19"/>
      <c r="F679" s="19"/>
      <c r="G679" s="19"/>
      <c r="H679" s="19"/>
      <c r="I679" s="19"/>
    </row>
    <row r="680" spans="4:9">
      <c r="D680" s="19"/>
      <c r="E680" s="19"/>
      <c r="F680" s="19"/>
      <c r="G680" s="19"/>
      <c r="H680" s="19"/>
      <c r="I680" s="19"/>
    </row>
    <row r="681" spans="4:9">
      <c r="D681" s="19"/>
      <c r="E681" s="19"/>
      <c r="F681" s="19"/>
      <c r="G681" s="19"/>
      <c r="H681" s="19"/>
      <c r="I681" s="19"/>
    </row>
    <row r="682" spans="4:9">
      <c r="D682" s="19"/>
      <c r="E682" s="19"/>
      <c r="F682" s="19"/>
      <c r="G682" s="19"/>
      <c r="H682" s="19"/>
      <c r="I682" s="19"/>
    </row>
    <row r="683" spans="4:9">
      <c r="D683" s="19"/>
      <c r="E683" s="19"/>
      <c r="F683" s="19"/>
      <c r="G683" s="19"/>
      <c r="H683" s="19"/>
      <c r="I683" s="19"/>
    </row>
    <row r="684" spans="4:9">
      <c r="D684" s="19"/>
      <c r="E684" s="19"/>
      <c r="F684" s="19"/>
      <c r="G684" s="19"/>
      <c r="H684" s="19"/>
      <c r="I684" s="19"/>
    </row>
    <row r="685" spans="4:9">
      <c r="D685" s="19"/>
      <c r="E685" s="19"/>
      <c r="F685" s="19"/>
      <c r="G685" s="19"/>
      <c r="H685" s="19"/>
      <c r="I685" s="19"/>
    </row>
    <row r="686" spans="4:9">
      <c r="D686" s="19"/>
      <c r="E686" s="19"/>
      <c r="F686" s="19"/>
      <c r="G686" s="19"/>
      <c r="H686" s="19"/>
      <c r="I686" s="19"/>
    </row>
    <row r="687" spans="4:9">
      <c r="D687" s="19"/>
      <c r="E687" s="19"/>
      <c r="F687" s="19"/>
      <c r="G687" s="19"/>
      <c r="H687" s="19"/>
      <c r="I687" s="19"/>
    </row>
    <row r="688" spans="4:9">
      <c r="D688" s="19"/>
      <c r="E688" s="19"/>
      <c r="F688" s="19"/>
      <c r="G688" s="19"/>
      <c r="H688" s="19"/>
      <c r="I688" s="19"/>
    </row>
    <row r="689" spans="4:9">
      <c r="D689" s="19"/>
      <c r="E689" s="19"/>
      <c r="F689" s="19"/>
      <c r="G689" s="19"/>
      <c r="H689" s="19"/>
      <c r="I689" s="19"/>
    </row>
    <row r="690" spans="4:9">
      <c r="D690" s="19"/>
      <c r="E690" s="19"/>
      <c r="F690" s="19"/>
      <c r="G690" s="19"/>
      <c r="H690" s="19"/>
      <c r="I690" s="19"/>
    </row>
    <row r="691" spans="4:9">
      <c r="D691" s="19"/>
      <c r="E691" s="19"/>
      <c r="F691" s="19"/>
      <c r="G691" s="19"/>
      <c r="H691" s="19"/>
      <c r="I691" s="19"/>
    </row>
    <row r="692" spans="4:9">
      <c r="D692" s="19"/>
      <c r="E692" s="19"/>
      <c r="F692" s="19"/>
      <c r="G692" s="19"/>
      <c r="H692" s="19"/>
      <c r="I692" s="19"/>
    </row>
    <row r="693" spans="4:9">
      <c r="D693" s="19"/>
      <c r="E693" s="19"/>
      <c r="F693" s="19"/>
      <c r="G693" s="19"/>
      <c r="H693" s="19"/>
      <c r="I693" s="19"/>
    </row>
    <row r="694" spans="4:9">
      <c r="D694" s="19"/>
      <c r="E694" s="19"/>
      <c r="F694" s="19"/>
      <c r="G694" s="19"/>
      <c r="H694" s="19"/>
      <c r="I694" s="19"/>
    </row>
    <row r="695" spans="4:9">
      <c r="D695" s="19"/>
      <c r="E695" s="19"/>
      <c r="F695" s="19"/>
      <c r="G695" s="19"/>
      <c r="H695" s="19"/>
      <c r="I695" s="19"/>
    </row>
    <row r="696" spans="4:9">
      <c r="D696" s="19"/>
      <c r="E696" s="19"/>
      <c r="F696" s="19"/>
      <c r="G696" s="19"/>
      <c r="H696" s="19"/>
      <c r="I696" s="19"/>
    </row>
    <row r="697" spans="4:9">
      <c r="D697" s="19"/>
      <c r="E697" s="19"/>
      <c r="F697" s="19"/>
      <c r="G697" s="19"/>
      <c r="H697" s="19"/>
      <c r="I697" s="19"/>
    </row>
    <row r="698" spans="4:9">
      <c r="D698" s="19"/>
      <c r="E698" s="19"/>
      <c r="F698" s="19"/>
      <c r="G698" s="19"/>
      <c r="H698" s="19"/>
      <c r="I698" s="19"/>
    </row>
    <row r="699" spans="4:9">
      <c r="D699" s="19"/>
      <c r="E699" s="19"/>
      <c r="F699" s="19"/>
      <c r="G699" s="19"/>
      <c r="H699" s="19"/>
      <c r="I699" s="19"/>
    </row>
    <row r="700" spans="4:9">
      <c r="D700" s="19"/>
      <c r="E700" s="19"/>
      <c r="F700" s="19"/>
      <c r="G700" s="19"/>
      <c r="H700" s="19"/>
      <c r="I700" s="19"/>
    </row>
    <row r="701" spans="4:9">
      <c r="D701" s="19"/>
      <c r="E701" s="19"/>
      <c r="F701" s="19"/>
      <c r="G701" s="19"/>
      <c r="H701" s="19"/>
      <c r="I701" s="19"/>
    </row>
    <row r="702" spans="4:9">
      <c r="D702" s="19"/>
      <c r="E702" s="19"/>
      <c r="F702" s="19"/>
      <c r="G702" s="19"/>
      <c r="H702" s="19"/>
      <c r="I702" s="19"/>
    </row>
    <row r="703" spans="4:9">
      <c r="D703" s="19"/>
      <c r="E703" s="19"/>
      <c r="F703" s="19"/>
      <c r="G703" s="19"/>
      <c r="H703" s="19"/>
      <c r="I703" s="19"/>
    </row>
    <row r="704" spans="4:9">
      <c r="D704" s="19"/>
      <c r="E704" s="19"/>
      <c r="F704" s="19"/>
      <c r="G704" s="19"/>
      <c r="H704" s="19"/>
      <c r="I704" s="19"/>
    </row>
    <row r="705" spans="4:9">
      <c r="D705" s="19"/>
      <c r="E705" s="19"/>
      <c r="F705" s="19"/>
      <c r="G705" s="19"/>
      <c r="H705" s="19"/>
      <c r="I705" s="19"/>
    </row>
    <row r="706" spans="4:9">
      <c r="D706" s="19"/>
      <c r="E706" s="19"/>
      <c r="F706" s="19"/>
      <c r="G706" s="19"/>
      <c r="H706" s="19"/>
      <c r="I706" s="19"/>
    </row>
    <row r="707" spans="4:9">
      <c r="D707" s="19"/>
      <c r="E707" s="19"/>
      <c r="F707" s="19"/>
      <c r="G707" s="19"/>
      <c r="H707" s="19"/>
      <c r="I707" s="19"/>
    </row>
    <row r="708" spans="4:9">
      <c r="D708" s="19"/>
      <c r="E708" s="19"/>
      <c r="F708" s="19"/>
      <c r="G708" s="19"/>
      <c r="H708" s="19"/>
      <c r="I708" s="19"/>
    </row>
    <row r="709" spans="4:9">
      <c r="D709" s="19"/>
      <c r="E709" s="19"/>
      <c r="F709" s="19"/>
      <c r="G709" s="19"/>
      <c r="H709" s="19"/>
      <c r="I709" s="19"/>
    </row>
    <row r="710" spans="4:9">
      <c r="D710" s="19"/>
      <c r="E710" s="19"/>
      <c r="F710" s="19"/>
      <c r="G710" s="19"/>
      <c r="H710" s="19"/>
      <c r="I710" s="19"/>
    </row>
    <row r="711" spans="4:9">
      <c r="D711" s="19"/>
      <c r="E711" s="19"/>
      <c r="F711" s="19"/>
      <c r="G711" s="19"/>
      <c r="H711" s="19"/>
      <c r="I711" s="19"/>
    </row>
    <row r="712" spans="4:9">
      <c r="D712" s="19"/>
      <c r="E712" s="19"/>
      <c r="F712" s="19"/>
      <c r="G712" s="19"/>
      <c r="H712" s="19"/>
      <c r="I712" s="19"/>
    </row>
    <row r="713" spans="4:9">
      <c r="D713" s="19"/>
      <c r="E713" s="19"/>
      <c r="F713" s="19"/>
      <c r="G713" s="19"/>
      <c r="H713" s="19"/>
      <c r="I713" s="19"/>
    </row>
    <row r="714" spans="4:9">
      <c r="D714" s="19"/>
      <c r="E714" s="19"/>
      <c r="F714" s="19"/>
      <c r="G714" s="19"/>
      <c r="H714" s="19"/>
      <c r="I714" s="19"/>
    </row>
    <row r="715" spans="4:9">
      <c r="D715" s="19"/>
      <c r="E715" s="19"/>
      <c r="F715" s="19"/>
      <c r="G715" s="19"/>
      <c r="H715" s="19"/>
      <c r="I715" s="19"/>
    </row>
    <row r="716" spans="4:9">
      <c r="D716" s="19"/>
      <c r="E716" s="19"/>
      <c r="F716" s="19"/>
      <c r="G716" s="19"/>
      <c r="H716" s="19"/>
      <c r="I716" s="19"/>
    </row>
    <row r="717" spans="4:9">
      <c r="D717" s="19"/>
      <c r="E717" s="19"/>
      <c r="F717" s="19"/>
      <c r="G717" s="19"/>
      <c r="H717" s="19"/>
      <c r="I717" s="19"/>
    </row>
    <row r="718" spans="4:9">
      <c r="D718" s="19"/>
      <c r="E718" s="19"/>
      <c r="F718" s="19"/>
      <c r="G718" s="19"/>
      <c r="H718" s="19"/>
      <c r="I718" s="19"/>
    </row>
    <row r="719" spans="4:9">
      <c r="D719" s="19"/>
      <c r="E719" s="19"/>
      <c r="F719" s="19"/>
      <c r="G719" s="19"/>
      <c r="H719" s="19"/>
      <c r="I719" s="19"/>
    </row>
    <row r="720" spans="4:9">
      <c r="D720" s="19"/>
      <c r="E720" s="19"/>
      <c r="F720" s="19"/>
      <c r="G720" s="19"/>
      <c r="H720" s="19"/>
      <c r="I720" s="19"/>
    </row>
    <row r="721" spans="4:9">
      <c r="D721" s="19"/>
      <c r="E721" s="19"/>
      <c r="F721" s="19"/>
      <c r="G721" s="19"/>
      <c r="H721" s="19"/>
      <c r="I721" s="19"/>
    </row>
    <row r="722" spans="4:9">
      <c r="D722" s="19"/>
      <c r="E722" s="19"/>
      <c r="F722" s="19"/>
      <c r="G722" s="19"/>
      <c r="H722" s="19"/>
      <c r="I722" s="19"/>
    </row>
    <row r="723" spans="4:9">
      <c r="D723" s="19"/>
      <c r="E723" s="19"/>
      <c r="F723" s="19"/>
      <c r="G723" s="19"/>
      <c r="H723" s="19"/>
      <c r="I723" s="19"/>
    </row>
    <row r="724" spans="4:9">
      <c r="D724" s="19"/>
      <c r="E724" s="19"/>
      <c r="F724" s="19"/>
      <c r="G724" s="19"/>
      <c r="H724" s="19"/>
      <c r="I724" s="19"/>
    </row>
    <row r="725" spans="4:9">
      <c r="D725" s="19"/>
      <c r="E725" s="19"/>
      <c r="F725" s="19"/>
      <c r="G725" s="19"/>
      <c r="H725" s="19"/>
      <c r="I725" s="19"/>
    </row>
    <row r="726" spans="4:9">
      <c r="D726" s="19"/>
      <c r="E726" s="19"/>
      <c r="F726" s="19"/>
      <c r="G726" s="19"/>
      <c r="H726" s="19"/>
      <c r="I726" s="19"/>
    </row>
    <row r="727" spans="4:9">
      <c r="D727" s="19"/>
      <c r="E727" s="19"/>
      <c r="F727" s="19"/>
      <c r="G727" s="19"/>
      <c r="H727" s="19"/>
      <c r="I727" s="19"/>
    </row>
    <row r="728" spans="4:9">
      <c r="D728" s="19"/>
      <c r="E728" s="19"/>
      <c r="F728" s="19"/>
      <c r="G728" s="19"/>
      <c r="H728" s="19"/>
      <c r="I728" s="19"/>
    </row>
    <row r="729" spans="4:9">
      <c r="D729" s="19"/>
      <c r="E729" s="19"/>
      <c r="F729" s="19"/>
      <c r="G729" s="19"/>
      <c r="H729" s="19"/>
      <c r="I729" s="19"/>
    </row>
    <row r="730" spans="4:9">
      <c r="D730" s="19"/>
      <c r="E730" s="19"/>
      <c r="F730" s="19"/>
      <c r="G730" s="19"/>
      <c r="H730" s="19"/>
      <c r="I730" s="19"/>
    </row>
    <row r="731" spans="4:9">
      <c r="D731" s="19"/>
      <c r="E731" s="19"/>
      <c r="F731" s="19"/>
      <c r="G731" s="19"/>
      <c r="H731" s="19"/>
      <c r="I731" s="19"/>
    </row>
    <row r="732" spans="4:9">
      <c r="D732" s="19"/>
      <c r="E732" s="19"/>
      <c r="F732" s="19"/>
      <c r="G732" s="19"/>
      <c r="H732" s="19"/>
      <c r="I732" s="19"/>
    </row>
  </sheetData>
  <mergeCells count="495">
    <mergeCell ref="A10:A11"/>
    <mergeCell ref="A70:A71"/>
    <mergeCell ref="B70:B71"/>
    <mergeCell ref="B45:B46"/>
    <mergeCell ref="C47:C48"/>
    <mergeCell ref="A49:A50"/>
    <mergeCell ref="B49:B50"/>
    <mergeCell ref="A68:A69"/>
    <mergeCell ref="B68:B69"/>
    <mergeCell ref="A45:A46"/>
    <mergeCell ref="A47:A48"/>
    <mergeCell ref="A32:A34"/>
    <mergeCell ref="B32:B33"/>
    <mergeCell ref="B63:B64"/>
    <mergeCell ref="A61:A62"/>
    <mergeCell ref="B61:B62"/>
    <mergeCell ref="B35:B36"/>
    <mergeCell ref="A37:A38"/>
    <mergeCell ref="A35:A36"/>
    <mergeCell ref="B47:B48"/>
    <mergeCell ref="A63:A65"/>
    <mergeCell ref="B18:B19"/>
    <mergeCell ref="C20:C21"/>
    <mergeCell ref="A26:A27"/>
    <mergeCell ref="A1:A3"/>
    <mergeCell ref="B6:B7"/>
    <mergeCell ref="D6:E6"/>
    <mergeCell ref="A4:A5"/>
    <mergeCell ref="B1:B2"/>
    <mergeCell ref="C4:C5"/>
    <mergeCell ref="A6:A7"/>
    <mergeCell ref="B4:B5"/>
    <mergeCell ref="C6:C7"/>
    <mergeCell ref="D1:G1"/>
    <mergeCell ref="F4:H4"/>
    <mergeCell ref="G5:I5"/>
    <mergeCell ref="F6:H6"/>
    <mergeCell ref="G7:I7"/>
    <mergeCell ref="D5:E5"/>
    <mergeCell ref="D7:E7"/>
    <mergeCell ref="D4:E4"/>
    <mergeCell ref="D15:E15"/>
    <mergeCell ref="A16:A17"/>
    <mergeCell ref="B14:B15"/>
    <mergeCell ref="C16:C17"/>
    <mergeCell ref="D16:E16"/>
    <mergeCell ref="D17:E17"/>
    <mergeCell ref="D12:E12"/>
    <mergeCell ref="D13:E13"/>
    <mergeCell ref="A8:A9"/>
    <mergeCell ref="B8:B9"/>
    <mergeCell ref="C8:C9"/>
    <mergeCell ref="D8:E8"/>
    <mergeCell ref="A12:A13"/>
    <mergeCell ref="B10:B11"/>
    <mergeCell ref="C10:C11"/>
    <mergeCell ref="D10:E10"/>
    <mergeCell ref="D11:E11"/>
    <mergeCell ref="B16:B17"/>
    <mergeCell ref="D9:E9"/>
    <mergeCell ref="C12:C13"/>
    <mergeCell ref="A14:A15"/>
    <mergeCell ref="B12:B13"/>
    <mergeCell ref="C14:C15"/>
    <mergeCell ref="D14:E14"/>
    <mergeCell ref="D20:E20"/>
    <mergeCell ref="D25:E25"/>
    <mergeCell ref="B22:B23"/>
    <mergeCell ref="D21:E21"/>
    <mergeCell ref="D18:E18"/>
    <mergeCell ref="D19:E19"/>
    <mergeCell ref="A22:A23"/>
    <mergeCell ref="B20:B21"/>
    <mergeCell ref="C22:C23"/>
    <mergeCell ref="D22:E22"/>
    <mergeCell ref="D23:E23"/>
    <mergeCell ref="A20:A21"/>
    <mergeCell ref="A18:A19"/>
    <mergeCell ref="C18:C19"/>
    <mergeCell ref="B24:B25"/>
    <mergeCell ref="C26:C27"/>
    <mergeCell ref="D26:E26"/>
    <mergeCell ref="D27:E27"/>
    <mergeCell ref="A24:A25"/>
    <mergeCell ref="C24:C25"/>
    <mergeCell ref="D24:E24"/>
    <mergeCell ref="B26:B27"/>
    <mergeCell ref="C35:C36"/>
    <mergeCell ref="D35:E35"/>
    <mergeCell ref="B37:B38"/>
    <mergeCell ref="D36:E36"/>
    <mergeCell ref="C37:C38"/>
    <mergeCell ref="D37:E37"/>
    <mergeCell ref="D38:E38"/>
    <mergeCell ref="D29:E29"/>
    <mergeCell ref="A30:A31"/>
    <mergeCell ref="B28:B29"/>
    <mergeCell ref="C30:C31"/>
    <mergeCell ref="D30:E30"/>
    <mergeCell ref="D31:E31"/>
    <mergeCell ref="A28:A29"/>
    <mergeCell ref="C28:C29"/>
    <mergeCell ref="D28:E28"/>
    <mergeCell ref="B30:B31"/>
    <mergeCell ref="D32:G32"/>
    <mergeCell ref="C43:C44"/>
    <mergeCell ref="D43:E43"/>
    <mergeCell ref="A43:A44"/>
    <mergeCell ref="B43:B44"/>
    <mergeCell ref="D44:E44"/>
    <mergeCell ref="C45:C46"/>
    <mergeCell ref="C49:C50"/>
    <mergeCell ref="C39:C40"/>
    <mergeCell ref="D39:E39"/>
    <mergeCell ref="A41:A42"/>
    <mergeCell ref="B41:B42"/>
    <mergeCell ref="D40:E40"/>
    <mergeCell ref="A39:A40"/>
    <mergeCell ref="B39:B40"/>
    <mergeCell ref="C41:C42"/>
    <mergeCell ref="D41:E41"/>
    <mergeCell ref="D42:E42"/>
    <mergeCell ref="D45:E45"/>
    <mergeCell ref="D46:E46"/>
    <mergeCell ref="D47:E47"/>
    <mergeCell ref="D48:E48"/>
    <mergeCell ref="D50:E50"/>
    <mergeCell ref="D49:E49"/>
    <mergeCell ref="A55:A56"/>
    <mergeCell ref="B55:B56"/>
    <mergeCell ref="C57:C58"/>
    <mergeCell ref="D57:E57"/>
    <mergeCell ref="D58:E58"/>
    <mergeCell ref="D55:E55"/>
    <mergeCell ref="C55:C56"/>
    <mergeCell ref="D52:E52"/>
    <mergeCell ref="A51:A52"/>
    <mergeCell ref="B51:B52"/>
    <mergeCell ref="C53:C54"/>
    <mergeCell ref="D53:E53"/>
    <mergeCell ref="D54:E54"/>
    <mergeCell ref="A53:A54"/>
    <mergeCell ref="B53:B54"/>
    <mergeCell ref="C51:C52"/>
    <mergeCell ref="D51:E51"/>
    <mergeCell ref="C61:C62"/>
    <mergeCell ref="D61:E61"/>
    <mergeCell ref="D62:E62"/>
    <mergeCell ref="A57:A58"/>
    <mergeCell ref="B57:B58"/>
    <mergeCell ref="C59:C60"/>
    <mergeCell ref="D60:E60"/>
    <mergeCell ref="A59:A60"/>
    <mergeCell ref="D59:E59"/>
    <mergeCell ref="B59:B60"/>
    <mergeCell ref="C68:C69"/>
    <mergeCell ref="D68:E68"/>
    <mergeCell ref="D69:E69"/>
    <mergeCell ref="D71:E71"/>
    <mergeCell ref="D70:E70"/>
    <mergeCell ref="C70:C71"/>
    <mergeCell ref="D67:E67"/>
    <mergeCell ref="A66:A67"/>
    <mergeCell ref="B66:B67"/>
    <mergeCell ref="D66:E66"/>
    <mergeCell ref="C66:C67"/>
    <mergeCell ref="A76:A77"/>
    <mergeCell ref="C78:C79"/>
    <mergeCell ref="D78:E78"/>
    <mergeCell ref="B78:B79"/>
    <mergeCell ref="C76:C77"/>
    <mergeCell ref="D72:E72"/>
    <mergeCell ref="D73:E73"/>
    <mergeCell ref="D79:E79"/>
    <mergeCell ref="A78:A79"/>
    <mergeCell ref="B76:B77"/>
    <mergeCell ref="D76:E76"/>
    <mergeCell ref="D77:E77"/>
    <mergeCell ref="C74:C75"/>
    <mergeCell ref="D74:E74"/>
    <mergeCell ref="D75:E75"/>
    <mergeCell ref="C72:C73"/>
    <mergeCell ref="A72:A73"/>
    <mergeCell ref="B72:B73"/>
    <mergeCell ref="A74:A75"/>
    <mergeCell ref="B74:B75"/>
    <mergeCell ref="D83:E83"/>
    <mergeCell ref="A82:A83"/>
    <mergeCell ref="B80:B81"/>
    <mergeCell ref="C84:C85"/>
    <mergeCell ref="D84:E84"/>
    <mergeCell ref="D85:E85"/>
    <mergeCell ref="A80:A81"/>
    <mergeCell ref="C82:C83"/>
    <mergeCell ref="D82:E82"/>
    <mergeCell ref="B82:B83"/>
    <mergeCell ref="D80:E80"/>
    <mergeCell ref="D81:E81"/>
    <mergeCell ref="C80:C81"/>
    <mergeCell ref="D87:E87"/>
    <mergeCell ref="A84:A85"/>
    <mergeCell ref="B84:B85"/>
    <mergeCell ref="C88:C89"/>
    <mergeCell ref="D88:E88"/>
    <mergeCell ref="D89:E89"/>
    <mergeCell ref="C86:C87"/>
    <mergeCell ref="D86:E86"/>
    <mergeCell ref="A86:A87"/>
    <mergeCell ref="B86:B87"/>
    <mergeCell ref="A88:A89"/>
    <mergeCell ref="B90:B91"/>
    <mergeCell ref="C92:C93"/>
    <mergeCell ref="D92:E92"/>
    <mergeCell ref="D93:E93"/>
    <mergeCell ref="C90:C91"/>
    <mergeCell ref="D90:E90"/>
    <mergeCell ref="A90:A91"/>
    <mergeCell ref="B88:B89"/>
    <mergeCell ref="A92:A93"/>
    <mergeCell ref="D91:E91"/>
    <mergeCell ref="B97:B98"/>
    <mergeCell ref="C99:C100"/>
    <mergeCell ref="D99:E99"/>
    <mergeCell ref="D100:E100"/>
    <mergeCell ref="B92:B93"/>
    <mergeCell ref="C97:C98"/>
    <mergeCell ref="D97:E97"/>
    <mergeCell ref="A97:A98"/>
    <mergeCell ref="B94:B95"/>
    <mergeCell ref="A94:A96"/>
    <mergeCell ref="A99:A100"/>
    <mergeCell ref="B99:B100"/>
    <mergeCell ref="D98:E98"/>
    <mergeCell ref="C101:C102"/>
    <mergeCell ref="D101:E101"/>
    <mergeCell ref="A103:A104"/>
    <mergeCell ref="D102:E102"/>
    <mergeCell ref="B101:B102"/>
    <mergeCell ref="C103:C104"/>
    <mergeCell ref="D103:E103"/>
    <mergeCell ref="D104:E104"/>
    <mergeCell ref="A101:A102"/>
    <mergeCell ref="B103:B104"/>
    <mergeCell ref="C105:C106"/>
    <mergeCell ref="D105:E105"/>
    <mergeCell ref="D110:E110"/>
    <mergeCell ref="D106:E106"/>
    <mergeCell ref="A105:A106"/>
    <mergeCell ref="B105:B106"/>
    <mergeCell ref="C107:C108"/>
    <mergeCell ref="D107:E107"/>
    <mergeCell ref="D108:E108"/>
    <mergeCell ref="A107:A108"/>
    <mergeCell ref="B107:B108"/>
    <mergeCell ref="A109:A110"/>
    <mergeCell ref="B111:B112"/>
    <mergeCell ref="C111:C112"/>
    <mergeCell ref="D111:E111"/>
    <mergeCell ref="D112:E112"/>
    <mergeCell ref="B109:B110"/>
    <mergeCell ref="C109:C110"/>
    <mergeCell ref="D109:E109"/>
    <mergeCell ref="A111:A112"/>
    <mergeCell ref="A121:A122"/>
    <mergeCell ref="B121:B122"/>
    <mergeCell ref="C121:C122"/>
    <mergeCell ref="D121:E121"/>
    <mergeCell ref="D122:E122"/>
    <mergeCell ref="B113:B114"/>
    <mergeCell ref="C113:C114"/>
    <mergeCell ref="D113:E113"/>
    <mergeCell ref="A115:A116"/>
    <mergeCell ref="D114:E114"/>
    <mergeCell ref="A113:A114"/>
    <mergeCell ref="B115:B116"/>
    <mergeCell ref="C115:C116"/>
    <mergeCell ref="D115:E115"/>
    <mergeCell ref="D116:E116"/>
    <mergeCell ref="F121:H121"/>
    <mergeCell ref="G122:I122"/>
    <mergeCell ref="B117:B118"/>
    <mergeCell ref="C117:C118"/>
    <mergeCell ref="D117:E117"/>
    <mergeCell ref="A119:A120"/>
    <mergeCell ref="D118:E118"/>
    <mergeCell ref="A117:A118"/>
    <mergeCell ref="B119:B120"/>
    <mergeCell ref="C119:C120"/>
    <mergeCell ref="D119:E119"/>
    <mergeCell ref="D120:E120"/>
    <mergeCell ref="A125:A127"/>
    <mergeCell ref="B125:B126"/>
    <mergeCell ref="B123:B124"/>
    <mergeCell ref="C123:C124"/>
    <mergeCell ref="A123:A124"/>
    <mergeCell ref="D124:E124"/>
    <mergeCell ref="F123:H123"/>
    <mergeCell ref="G124:I124"/>
    <mergeCell ref="D123:E123"/>
    <mergeCell ref="C128:C129"/>
    <mergeCell ref="D128:E128"/>
    <mergeCell ref="A140:A141"/>
    <mergeCell ref="B140:B141"/>
    <mergeCell ref="C140:C141"/>
    <mergeCell ref="D140:E140"/>
    <mergeCell ref="D131:E131"/>
    <mergeCell ref="A132:A133"/>
    <mergeCell ref="B132:B133"/>
    <mergeCell ref="C132:C133"/>
    <mergeCell ref="A130:A131"/>
    <mergeCell ref="B130:B131"/>
    <mergeCell ref="C130:C131"/>
    <mergeCell ref="D130:E130"/>
    <mergeCell ref="D129:E129"/>
    <mergeCell ref="A128:A129"/>
    <mergeCell ref="B128:B129"/>
    <mergeCell ref="D139:E139"/>
    <mergeCell ref="D132:E132"/>
    <mergeCell ref="D133:E133"/>
    <mergeCell ref="D141:E141"/>
    <mergeCell ref="C136:C137"/>
    <mergeCell ref="D136:E136"/>
    <mergeCell ref="D135:E135"/>
    <mergeCell ref="D137:E137"/>
    <mergeCell ref="C134:C135"/>
    <mergeCell ref="D134:E134"/>
    <mergeCell ref="H3:I3"/>
    <mergeCell ref="H1:I1"/>
    <mergeCell ref="H2:I2"/>
    <mergeCell ref="F2:G2"/>
    <mergeCell ref="F3:G3"/>
    <mergeCell ref="F8:H8"/>
    <mergeCell ref="G31:I31"/>
    <mergeCell ref="F35:H35"/>
    <mergeCell ref="G17:I17"/>
    <mergeCell ref="F20:H20"/>
    <mergeCell ref="G21:I21"/>
    <mergeCell ref="F22:H22"/>
    <mergeCell ref="G23:I23"/>
    <mergeCell ref="F24:H24"/>
    <mergeCell ref="G38:I38"/>
    <mergeCell ref="F39:H39"/>
    <mergeCell ref="G40:I40"/>
    <mergeCell ref="F41:H41"/>
    <mergeCell ref="G42:I42"/>
    <mergeCell ref="F43:H43"/>
    <mergeCell ref="G36:I36"/>
    <mergeCell ref="D143:E143"/>
    <mergeCell ref="A144:A145"/>
    <mergeCell ref="B144:B145"/>
    <mergeCell ref="C144:C145"/>
    <mergeCell ref="D144:E144"/>
    <mergeCell ref="D145:E145"/>
    <mergeCell ref="A142:A143"/>
    <mergeCell ref="B142:B143"/>
    <mergeCell ref="C142:C143"/>
    <mergeCell ref="D142:E142"/>
    <mergeCell ref="A136:A137"/>
    <mergeCell ref="B136:B137"/>
    <mergeCell ref="A134:A135"/>
    <mergeCell ref="B134:B135"/>
    <mergeCell ref="A138:A139"/>
    <mergeCell ref="B138:B139"/>
    <mergeCell ref="C138:C139"/>
    <mergeCell ref="D138:E138"/>
    <mergeCell ref="G9:I9"/>
    <mergeCell ref="F26:H26"/>
    <mergeCell ref="G27:I27"/>
    <mergeCell ref="F14:H14"/>
    <mergeCell ref="G15:I15"/>
    <mergeCell ref="F12:H12"/>
    <mergeCell ref="G13:I13"/>
    <mergeCell ref="F18:H18"/>
    <mergeCell ref="G19:I19"/>
    <mergeCell ref="F16:H16"/>
    <mergeCell ref="F10:H10"/>
    <mergeCell ref="G11:I11"/>
    <mergeCell ref="G25:I25"/>
    <mergeCell ref="F28:H28"/>
    <mergeCell ref="G29:I29"/>
    <mergeCell ref="F30:H30"/>
    <mergeCell ref="H32:I32"/>
    <mergeCell ref="F33:G33"/>
    <mergeCell ref="H33:I33"/>
    <mergeCell ref="F37:H37"/>
    <mergeCell ref="F34:G34"/>
    <mergeCell ref="H34:I34"/>
    <mergeCell ref="G44:I44"/>
    <mergeCell ref="F57:H57"/>
    <mergeCell ref="G58:I58"/>
    <mergeCell ref="G52:I52"/>
    <mergeCell ref="F45:H45"/>
    <mergeCell ref="G46:I46"/>
    <mergeCell ref="F51:H51"/>
    <mergeCell ref="F59:H59"/>
    <mergeCell ref="F49:H49"/>
    <mergeCell ref="G50:I50"/>
    <mergeCell ref="F47:H47"/>
    <mergeCell ref="G48:I48"/>
    <mergeCell ref="F55:H55"/>
    <mergeCell ref="F68:H68"/>
    <mergeCell ref="G69:I69"/>
    <mergeCell ref="F70:H70"/>
    <mergeCell ref="G71:I71"/>
    <mergeCell ref="G60:I60"/>
    <mergeCell ref="F53:H53"/>
    <mergeCell ref="G54:I54"/>
    <mergeCell ref="F78:H78"/>
    <mergeCell ref="G79:I79"/>
    <mergeCell ref="G56:I56"/>
    <mergeCell ref="G73:I73"/>
    <mergeCell ref="F66:H66"/>
    <mergeCell ref="F61:H61"/>
    <mergeCell ref="G62:I62"/>
    <mergeCell ref="F72:H72"/>
    <mergeCell ref="H63:I63"/>
    <mergeCell ref="F64:G64"/>
    <mergeCell ref="H64:I64"/>
    <mergeCell ref="F65:G65"/>
    <mergeCell ref="D63:G63"/>
    <mergeCell ref="G67:I67"/>
    <mergeCell ref="H65:I65"/>
    <mergeCell ref="D56:E56"/>
    <mergeCell ref="F74:H74"/>
    <mergeCell ref="G75:I75"/>
    <mergeCell ref="F76:H76"/>
    <mergeCell ref="G77:I77"/>
    <mergeCell ref="F84:H84"/>
    <mergeCell ref="G85:I85"/>
    <mergeCell ref="F86:H86"/>
    <mergeCell ref="G87:I87"/>
    <mergeCell ref="G83:I83"/>
    <mergeCell ref="F80:H80"/>
    <mergeCell ref="G81:I81"/>
    <mergeCell ref="F82:H82"/>
    <mergeCell ref="F127:G127"/>
    <mergeCell ref="H127:I127"/>
    <mergeCell ref="F90:H90"/>
    <mergeCell ref="G91:I91"/>
    <mergeCell ref="F92:H92"/>
    <mergeCell ref="G93:I93"/>
    <mergeCell ref="F105:H105"/>
    <mergeCell ref="G106:I106"/>
    <mergeCell ref="F99:H99"/>
    <mergeCell ref="G100:I100"/>
    <mergeCell ref="D94:G94"/>
    <mergeCell ref="H94:I94"/>
    <mergeCell ref="H125:I125"/>
    <mergeCell ref="F126:G126"/>
    <mergeCell ref="H126:I126"/>
    <mergeCell ref="D125:G125"/>
    <mergeCell ref="F101:H101"/>
    <mergeCell ref="G102:I102"/>
    <mergeCell ref="F103:H103"/>
    <mergeCell ref="G104:I104"/>
    <mergeCell ref="F107:H107"/>
    <mergeCell ref="G108:I108"/>
    <mergeCell ref="F88:H88"/>
    <mergeCell ref="G89:I89"/>
    <mergeCell ref="F97:H97"/>
    <mergeCell ref="G98:I98"/>
    <mergeCell ref="F95:G95"/>
    <mergeCell ref="H95:I95"/>
    <mergeCell ref="F96:G96"/>
    <mergeCell ref="H96:I96"/>
    <mergeCell ref="F115:H115"/>
    <mergeCell ref="G116:I116"/>
    <mergeCell ref="F117:H117"/>
    <mergeCell ref="G118:I118"/>
    <mergeCell ref="F119:H119"/>
    <mergeCell ref="G120:I120"/>
    <mergeCell ref="F109:H109"/>
    <mergeCell ref="G110:I110"/>
    <mergeCell ref="F111:H111"/>
    <mergeCell ref="G112:I112"/>
    <mergeCell ref="F113:H113"/>
    <mergeCell ref="G114:I114"/>
    <mergeCell ref="G145:I145"/>
    <mergeCell ref="F128:H128"/>
    <mergeCell ref="G129:I129"/>
    <mergeCell ref="F130:H130"/>
    <mergeCell ref="G131:I131"/>
    <mergeCell ref="F132:H132"/>
    <mergeCell ref="G133:I133"/>
    <mergeCell ref="F142:H142"/>
    <mergeCell ref="G143:I143"/>
    <mergeCell ref="F134:H134"/>
    <mergeCell ref="G135:I135"/>
    <mergeCell ref="F138:H138"/>
    <mergeCell ref="G139:I139"/>
    <mergeCell ref="F140:H140"/>
    <mergeCell ref="G141:I141"/>
    <mergeCell ref="F136:H136"/>
    <mergeCell ref="G137:I137"/>
    <mergeCell ref="F144:H144"/>
  </mergeCells>
  <phoneticPr fontId="8" type="noConversion"/>
  <conditionalFormatting sqref="D123:I124 D105:I120 D10:I23 D97:I102 D86:I93 D72:I83 D66:I67 D49:I62 D35:I46 D28:I31 D128:I135 D138:I145">
    <cfRule type="cellIs" dxfId="6" priority="1" stopIfTrue="1" operator="equal">
      <formula>0</formula>
    </cfRule>
  </conditionalFormatting>
  <conditionalFormatting sqref="D26:I27">
    <cfRule type="cellIs" dxfId="5" priority="2" stopIfTrue="1" operator="equal">
      <formula>0</formula>
    </cfRule>
  </conditionalFormatting>
  <pageMargins left="0.59" right="0.34" top="0.44" bottom="0.36" header="0.41" footer="0.35"/>
  <pageSetup paperSize="9" scale="86" orientation="portrait" horizontalDpi="1200" verticalDpi="1200" r:id="rId1"/>
  <headerFooter alignWithMargins="0"/>
  <rowBreaks count="4" manualBreakCount="4">
    <brk id="31" max="8" man="1"/>
    <brk id="62" max="8" man="1"/>
    <brk id="93" max="8" man="1"/>
    <brk id="124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178"/>
  <sheetViews>
    <sheetView view="pageBreakPreview" workbookViewId="0">
      <selection activeCell="D5" sqref="D5"/>
    </sheetView>
  </sheetViews>
  <sheetFormatPr defaultRowHeight="12.75"/>
  <cols>
    <col min="1" max="1" width="6" style="106" customWidth="1"/>
    <col min="2" max="2" width="42.28515625" style="107" customWidth="1"/>
    <col min="3" max="3" width="6.28515625" style="108" customWidth="1"/>
    <col min="4" max="4" width="26.140625" style="87" customWidth="1"/>
    <col min="5" max="5" width="29.140625" style="87" customWidth="1"/>
    <col min="6" max="7" width="12.140625" style="2" customWidth="1"/>
    <col min="8" max="16384" width="9.140625" style="2"/>
  </cols>
  <sheetData>
    <row r="1" spans="1:7" s="136" customFormat="1" ht="45.2" customHeight="1">
      <c r="A1" s="110" t="s">
        <v>363</v>
      </c>
      <c r="B1" s="110" t="s">
        <v>607</v>
      </c>
      <c r="C1" s="111" t="s">
        <v>364</v>
      </c>
      <c r="D1" s="110" t="s">
        <v>459</v>
      </c>
      <c r="E1" s="110" t="s">
        <v>460</v>
      </c>
      <c r="F1" s="22"/>
      <c r="G1" s="22"/>
    </row>
    <row r="2" spans="1:7" ht="33.75" customHeight="1">
      <c r="A2" s="112"/>
      <c r="B2" s="113" t="s">
        <v>543</v>
      </c>
      <c r="C2" s="105" t="s">
        <v>248</v>
      </c>
      <c r="D2" s="116" t="e">
        <f>D3+D24+D58</f>
        <v>#REF!</v>
      </c>
      <c r="E2" s="116" t="e">
        <f>E3+E24+E58</f>
        <v>#REF!</v>
      </c>
      <c r="F2" s="23"/>
      <c r="G2" s="23"/>
    </row>
    <row r="3" spans="1:7" ht="33.75" customHeight="1">
      <c r="A3" s="68" t="s">
        <v>108</v>
      </c>
      <c r="B3" s="113" t="s">
        <v>87</v>
      </c>
      <c r="C3" s="105" t="s">
        <v>249</v>
      </c>
      <c r="D3" s="116" t="e">
        <f>D4+D9+D16+D20+D23</f>
        <v>#REF!</v>
      </c>
      <c r="E3" s="116" t="e">
        <f>E4+E9+E16+E20+E23</f>
        <v>#REF!</v>
      </c>
      <c r="F3" s="24"/>
      <c r="G3" s="24"/>
    </row>
    <row r="4" spans="1:7" ht="33.75" customHeight="1">
      <c r="A4" s="68" t="s">
        <v>129</v>
      </c>
      <c r="B4" s="113" t="s">
        <v>88</v>
      </c>
      <c r="C4" s="105" t="s">
        <v>250</v>
      </c>
      <c r="D4" s="116" t="e">
        <f>D5+D6+D7+D8</f>
        <v>#REF!</v>
      </c>
      <c r="E4" s="116" t="e">
        <f>E5+E6+E7+E8</f>
        <v>#REF!</v>
      </c>
      <c r="F4" s="24"/>
      <c r="G4" s="24"/>
    </row>
    <row r="5" spans="1:7" ht="33.75" customHeight="1">
      <c r="A5" s="102" t="s">
        <v>130</v>
      </c>
      <c r="B5" s="114" t="s">
        <v>421</v>
      </c>
      <c r="C5" s="104" t="s">
        <v>251</v>
      </c>
      <c r="D5" s="117" t="e">
        <f>#REF!</f>
        <v>#REF!</v>
      </c>
      <c r="E5" s="117" t="e">
        <f>#REF!</f>
        <v>#REF!</v>
      </c>
      <c r="F5" s="24"/>
      <c r="G5" s="24"/>
    </row>
    <row r="6" spans="1:7" ht="33.75" customHeight="1">
      <c r="A6" s="102" t="s">
        <v>131</v>
      </c>
      <c r="B6" s="114" t="s">
        <v>365</v>
      </c>
      <c r="C6" s="104" t="s">
        <v>252</v>
      </c>
      <c r="D6" s="117" t="e">
        <f>#REF!</f>
        <v>#REF!</v>
      </c>
      <c r="E6" s="117" t="e">
        <f>#REF!</f>
        <v>#REF!</v>
      </c>
      <c r="F6" s="24"/>
      <c r="G6" s="24"/>
    </row>
    <row r="7" spans="1:7" ht="33.75" customHeight="1">
      <c r="A7" s="102" t="s">
        <v>132</v>
      </c>
      <c r="B7" s="114" t="s">
        <v>366</v>
      </c>
      <c r="C7" s="104" t="s">
        <v>253</v>
      </c>
      <c r="D7" s="117" t="e">
        <f>#REF!</f>
        <v>#REF!</v>
      </c>
      <c r="E7" s="117" t="e">
        <f>#REF!</f>
        <v>#REF!</v>
      </c>
      <c r="F7" s="24"/>
      <c r="G7" s="24"/>
    </row>
    <row r="8" spans="1:7" ht="33.75" customHeight="1">
      <c r="A8" s="102" t="s">
        <v>627</v>
      </c>
      <c r="B8" s="114" t="s">
        <v>86</v>
      </c>
      <c r="C8" s="104" t="s">
        <v>254</v>
      </c>
      <c r="D8" s="117" t="e">
        <f>#REF!</f>
        <v>#REF!</v>
      </c>
      <c r="E8" s="117" t="e">
        <f>#REF!</f>
        <v>#REF!</v>
      </c>
      <c r="F8" s="24"/>
      <c r="G8" s="24"/>
    </row>
    <row r="9" spans="1:7" ht="33.75" customHeight="1">
      <c r="A9" s="68" t="s">
        <v>133</v>
      </c>
      <c r="B9" s="113" t="s">
        <v>89</v>
      </c>
      <c r="C9" s="105" t="s">
        <v>255</v>
      </c>
      <c r="D9" s="116" t="e">
        <f>D10+D11+D12+D13+D14+D15</f>
        <v>#REF!</v>
      </c>
      <c r="E9" s="116" t="e">
        <f>E10+E11+E12+E13+E14+E15</f>
        <v>#REF!</v>
      </c>
      <c r="F9" s="24"/>
      <c r="G9" s="24"/>
    </row>
    <row r="10" spans="1:7" ht="33.75" customHeight="1">
      <c r="A10" s="102" t="s">
        <v>134</v>
      </c>
      <c r="B10" s="114" t="s">
        <v>367</v>
      </c>
      <c r="C10" s="104" t="s">
        <v>256</v>
      </c>
      <c r="D10" s="117" t="e">
        <f>#REF!</f>
        <v>#REF!</v>
      </c>
      <c r="E10" s="117" t="e">
        <f>#REF!</f>
        <v>#REF!</v>
      </c>
      <c r="F10" s="23"/>
      <c r="G10" s="23"/>
    </row>
    <row r="11" spans="1:7" ht="33.75" customHeight="1">
      <c r="A11" s="102" t="s">
        <v>111</v>
      </c>
      <c r="B11" s="114" t="s">
        <v>368</v>
      </c>
      <c r="C11" s="104" t="s">
        <v>257</v>
      </c>
      <c r="D11" s="117" t="e">
        <f>#REF!</f>
        <v>#REF!</v>
      </c>
      <c r="E11" s="117" t="e">
        <f>#REF!</f>
        <v>#REF!</v>
      </c>
      <c r="F11" s="24"/>
      <c r="G11" s="24"/>
    </row>
    <row r="12" spans="1:7" ht="33.75" customHeight="1">
      <c r="A12" s="102" t="s">
        <v>112</v>
      </c>
      <c r="B12" s="114" t="s">
        <v>101</v>
      </c>
      <c r="C12" s="104" t="s">
        <v>258</v>
      </c>
      <c r="D12" s="117" t="e">
        <f>#REF!</f>
        <v>#REF!</v>
      </c>
      <c r="E12" s="117" t="e">
        <f>#REF!</f>
        <v>#REF!</v>
      </c>
      <c r="F12" s="24"/>
      <c r="G12" s="24"/>
    </row>
    <row r="13" spans="1:7" ht="33.75" customHeight="1">
      <c r="A13" s="102" t="s">
        <v>113</v>
      </c>
      <c r="B13" s="114" t="s">
        <v>369</v>
      </c>
      <c r="C13" s="104" t="s">
        <v>259</v>
      </c>
      <c r="D13" s="117" t="e">
        <f>#REF!</f>
        <v>#REF!</v>
      </c>
      <c r="E13" s="117" t="e">
        <f>#REF!</f>
        <v>#REF!</v>
      </c>
      <c r="F13" s="24"/>
      <c r="G13" s="24"/>
    </row>
    <row r="14" spans="1:7" ht="33.75" customHeight="1">
      <c r="A14" s="102" t="s">
        <v>114</v>
      </c>
      <c r="B14" s="114" t="s">
        <v>370</v>
      </c>
      <c r="C14" s="104" t="s">
        <v>260</v>
      </c>
      <c r="D14" s="117" t="e">
        <f>#REF!</f>
        <v>#REF!</v>
      </c>
      <c r="E14" s="117" t="e">
        <f>#REF!</f>
        <v>#REF!</v>
      </c>
      <c r="F14" s="24"/>
      <c r="G14" s="24"/>
    </row>
    <row r="15" spans="1:7" ht="43.5" customHeight="1">
      <c r="A15" s="102" t="s">
        <v>115</v>
      </c>
      <c r="B15" s="114" t="s">
        <v>567</v>
      </c>
      <c r="C15" s="104" t="s">
        <v>261</v>
      </c>
      <c r="D15" s="117" t="e">
        <f>#REF!</f>
        <v>#REF!</v>
      </c>
      <c r="E15" s="117" t="e">
        <f>#REF!</f>
        <v>#REF!</v>
      </c>
      <c r="F15" s="24"/>
      <c r="G15" s="24"/>
    </row>
    <row r="16" spans="1:7" ht="33.75" customHeight="1">
      <c r="A16" s="68" t="s">
        <v>135</v>
      </c>
      <c r="B16" s="113" t="s">
        <v>90</v>
      </c>
      <c r="C16" s="105" t="s">
        <v>262</v>
      </c>
      <c r="D16" s="116" t="e">
        <f>D17+D18+D19</f>
        <v>#REF!</v>
      </c>
      <c r="E16" s="116" t="e">
        <f>E17+E18+E19</f>
        <v>#REF!</v>
      </c>
      <c r="F16" s="24"/>
      <c r="G16" s="24"/>
    </row>
    <row r="17" spans="1:7" ht="33.75" customHeight="1">
      <c r="A17" s="102" t="s">
        <v>136</v>
      </c>
      <c r="B17" s="114" t="s">
        <v>371</v>
      </c>
      <c r="C17" s="104" t="s">
        <v>263</v>
      </c>
      <c r="D17" s="117" t="e">
        <f>#REF!</f>
        <v>#REF!</v>
      </c>
      <c r="E17" s="117" t="e">
        <f>#REF!</f>
        <v>#REF!</v>
      </c>
      <c r="F17" s="24"/>
      <c r="G17" s="24"/>
    </row>
    <row r="18" spans="1:7" ht="33.75" customHeight="1">
      <c r="A18" s="102" t="s">
        <v>117</v>
      </c>
      <c r="B18" s="114" t="s">
        <v>581</v>
      </c>
      <c r="C18" s="104" t="s">
        <v>264</v>
      </c>
      <c r="D18" s="117" t="e">
        <f>#REF!</f>
        <v>#REF!</v>
      </c>
      <c r="E18" s="117" t="e">
        <f>#REF!</f>
        <v>#REF!</v>
      </c>
      <c r="F18" s="24"/>
      <c r="G18" s="24"/>
    </row>
    <row r="19" spans="1:7" ht="33.75" customHeight="1">
      <c r="A19" s="102" t="s">
        <v>118</v>
      </c>
      <c r="B19" s="114" t="s">
        <v>372</v>
      </c>
      <c r="C19" s="104" t="s">
        <v>265</v>
      </c>
      <c r="D19" s="117" t="e">
        <f>#REF!</f>
        <v>#REF!</v>
      </c>
      <c r="E19" s="117" t="e">
        <f>#REF!</f>
        <v>#REF!</v>
      </c>
      <c r="F19" s="23"/>
      <c r="G19" s="23"/>
    </row>
    <row r="20" spans="1:7" ht="33.75" customHeight="1">
      <c r="A20" s="68" t="s">
        <v>137</v>
      </c>
      <c r="B20" s="113" t="s">
        <v>91</v>
      </c>
      <c r="C20" s="105" t="s">
        <v>266</v>
      </c>
      <c r="D20" s="116" t="e">
        <f>D21+D22</f>
        <v>#REF!</v>
      </c>
      <c r="E20" s="116" t="e">
        <f>E21+E22</f>
        <v>#REF!</v>
      </c>
      <c r="F20" s="24"/>
      <c r="G20" s="24"/>
    </row>
    <row r="21" spans="1:7" ht="33.75" customHeight="1">
      <c r="A21" s="102" t="s">
        <v>138</v>
      </c>
      <c r="B21" s="114" t="s">
        <v>373</v>
      </c>
      <c r="C21" s="104" t="s">
        <v>267</v>
      </c>
      <c r="D21" s="117" t="e">
        <f>#REF!</f>
        <v>#REF!</v>
      </c>
      <c r="E21" s="117" t="e">
        <f>#REF!</f>
        <v>#REF!</v>
      </c>
      <c r="F21" s="24"/>
      <c r="G21" s="24"/>
    </row>
    <row r="22" spans="1:7" ht="33.75" customHeight="1">
      <c r="A22" s="102" t="s">
        <v>126</v>
      </c>
      <c r="B22" s="114" t="s">
        <v>374</v>
      </c>
      <c r="C22" s="104" t="s">
        <v>334</v>
      </c>
      <c r="D22" s="117" t="e">
        <f>#REF!</f>
        <v>#REF!</v>
      </c>
      <c r="E22" s="117" t="e">
        <f>#REF!</f>
        <v>#REF!</v>
      </c>
      <c r="F22" s="24"/>
      <c r="G22" s="24"/>
    </row>
    <row r="23" spans="1:7" ht="33.75" customHeight="1">
      <c r="A23" s="68" t="s">
        <v>139</v>
      </c>
      <c r="B23" s="113" t="s">
        <v>531</v>
      </c>
      <c r="C23" s="105" t="s">
        <v>268</v>
      </c>
      <c r="D23" s="146" t="e">
        <f>#REF!</f>
        <v>#REF!</v>
      </c>
      <c r="E23" s="146" t="e">
        <f>#REF!</f>
        <v>#REF!</v>
      </c>
      <c r="F23" s="24"/>
      <c r="G23" s="24"/>
    </row>
    <row r="24" spans="1:7" ht="33.75" customHeight="1">
      <c r="A24" s="68" t="s">
        <v>109</v>
      </c>
      <c r="B24" s="113" t="s">
        <v>532</v>
      </c>
      <c r="C24" s="105" t="s">
        <v>269</v>
      </c>
      <c r="D24" s="146" t="e">
        <f>D25+D30+D43+D54+D55</f>
        <v>#REF!</v>
      </c>
      <c r="E24" s="146" t="e">
        <f>E25+E30+E43+E54+E55</f>
        <v>#REF!</v>
      </c>
      <c r="F24" s="24"/>
      <c r="G24" s="24"/>
    </row>
    <row r="25" spans="1:7" ht="33.75" customHeight="1">
      <c r="A25" s="68" t="s">
        <v>110</v>
      </c>
      <c r="B25" s="113" t="s">
        <v>92</v>
      </c>
      <c r="C25" s="105" t="s">
        <v>270</v>
      </c>
      <c r="D25" s="146" t="e">
        <f>D26+D27+D28+D29</f>
        <v>#REF!</v>
      </c>
      <c r="E25" s="146" t="e">
        <f>E26+E27+E28+E29</f>
        <v>#REF!</v>
      </c>
      <c r="F25" s="23"/>
      <c r="G25" s="23"/>
    </row>
    <row r="26" spans="1:7" ht="33.75" customHeight="1">
      <c r="A26" s="102" t="s">
        <v>140</v>
      </c>
      <c r="B26" s="114" t="s">
        <v>93</v>
      </c>
      <c r="C26" s="104" t="s">
        <v>271</v>
      </c>
      <c r="D26" s="117" t="e">
        <f>#REF!</f>
        <v>#REF!</v>
      </c>
      <c r="E26" s="117" t="e">
        <f>#REF!</f>
        <v>#REF!</v>
      </c>
      <c r="F26" s="24"/>
      <c r="G26" s="24"/>
    </row>
    <row r="27" spans="1:7" ht="33.75" customHeight="1">
      <c r="A27" s="102" t="s">
        <v>131</v>
      </c>
      <c r="B27" s="114" t="s">
        <v>94</v>
      </c>
      <c r="C27" s="104" t="s">
        <v>272</v>
      </c>
      <c r="D27" s="117" t="e">
        <f>#REF!</f>
        <v>#REF!</v>
      </c>
      <c r="E27" s="117" t="e">
        <f>#REF!</f>
        <v>#REF!</v>
      </c>
      <c r="F27" s="24"/>
      <c r="G27" s="24"/>
    </row>
    <row r="28" spans="1:7" ht="33.75" customHeight="1">
      <c r="A28" s="102" t="s">
        <v>132</v>
      </c>
      <c r="B28" s="114" t="s">
        <v>375</v>
      </c>
      <c r="C28" s="104" t="s">
        <v>273</v>
      </c>
      <c r="D28" s="117" t="e">
        <f>#REF!</f>
        <v>#REF!</v>
      </c>
      <c r="E28" s="117" t="e">
        <f>#REF!</f>
        <v>#REF!</v>
      </c>
      <c r="F28" s="23"/>
      <c r="G28" s="23"/>
    </row>
    <row r="29" spans="1:7" ht="33.75" customHeight="1">
      <c r="A29" s="102" t="s">
        <v>627</v>
      </c>
      <c r="B29" s="114" t="s">
        <v>95</v>
      </c>
      <c r="C29" s="104" t="s">
        <v>320</v>
      </c>
      <c r="D29" s="117" t="e">
        <f>#REF!</f>
        <v>#REF!</v>
      </c>
      <c r="E29" s="117" t="e">
        <f>#REF!</f>
        <v>#REF!</v>
      </c>
      <c r="F29" s="23"/>
      <c r="G29" s="23"/>
    </row>
    <row r="30" spans="1:7" ht="33.75" customHeight="1">
      <c r="A30" s="68" t="s">
        <v>141</v>
      </c>
      <c r="B30" s="113" t="s">
        <v>533</v>
      </c>
      <c r="C30" s="105" t="s">
        <v>274</v>
      </c>
      <c r="D30" s="146" t="e">
        <f>D32++D33+D34+D35+D36+D37+D38+D39+D40+D41+D42</f>
        <v>#REF!</v>
      </c>
      <c r="E30" s="146" t="e">
        <f>E32++E33+E34+E35+E36+E37+E38+E39+E40+E41+E42</f>
        <v>#REF!</v>
      </c>
      <c r="F30" s="24"/>
      <c r="G30" s="24"/>
    </row>
    <row r="31" spans="1:7" s="136" customFormat="1" ht="45.2" customHeight="1">
      <c r="A31" s="110" t="s">
        <v>363</v>
      </c>
      <c r="B31" s="110" t="s">
        <v>607</v>
      </c>
      <c r="C31" s="111" t="s">
        <v>364</v>
      </c>
      <c r="D31" s="110" t="s">
        <v>459</v>
      </c>
      <c r="E31" s="110" t="str">
        <f>E1</f>
        <v>Unmittelbare Vorperiode
5</v>
      </c>
      <c r="F31" s="22"/>
      <c r="G31" s="22"/>
    </row>
    <row r="32" spans="1:7" ht="33.75" customHeight="1">
      <c r="A32" s="102" t="s">
        <v>142</v>
      </c>
      <c r="B32" s="137" t="s">
        <v>534</v>
      </c>
      <c r="C32" s="104" t="s">
        <v>275</v>
      </c>
      <c r="D32" s="117" t="e">
        <f>#REF!</f>
        <v>#REF!</v>
      </c>
      <c r="E32" s="117" t="e">
        <f>#REF!</f>
        <v>#REF!</v>
      </c>
      <c r="F32" s="24"/>
      <c r="G32" s="24"/>
    </row>
    <row r="33" spans="1:8" ht="33.75" customHeight="1">
      <c r="A33" s="102" t="s">
        <v>305</v>
      </c>
      <c r="B33" s="137" t="s">
        <v>471</v>
      </c>
      <c r="C33" s="104" t="s">
        <v>276</v>
      </c>
      <c r="D33" s="117" t="e">
        <f>#REF!</f>
        <v>#REF!</v>
      </c>
      <c r="E33" s="117" t="e">
        <f>#REF!</f>
        <v>#REF!</v>
      </c>
      <c r="F33" s="24"/>
      <c r="G33" s="24"/>
    </row>
    <row r="34" spans="1:8" ht="33.75" customHeight="1">
      <c r="A34" s="102" t="s">
        <v>306</v>
      </c>
      <c r="B34" s="114" t="s">
        <v>582</v>
      </c>
      <c r="C34" s="104" t="s">
        <v>277</v>
      </c>
      <c r="D34" s="117" t="e">
        <f>#REF!</f>
        <v>#REF!</v>
      </c>
      <c r="E34" s="117" t="e">
        <f>#REF!</f>
        <v>#REF!</v>
      </c>
      <c r="F34" s="24"/>
      <c r="G34" s="24"/>
    </row>
    <row r="35" spans="1:8" ht="33.75" customHeight="1">
      <c r="A35" s="102" t="s">
        <v>304</v>
      </c>
      <c r="B35" s="114" t="s">
        <v>568</v>
      </c>
      <c r="C35" s="104" t="s">
        <v>278</v>
      </c>
      <c r="D35" s="117" t="e">
        <f>#REF!</f>
        <v>#REF!</v>
      </c>
      <c r="E35" s="117" t="e">
        <f>#REF!</f>
        <v>#REF!</v>
      </c>
      <c r="F35" s="25"/>
      <c r="G35" s="26"/>
      <c r="H35" s="4"/>
    </row>
    <row r="36" spans="1:8" ht="33.75" customHeight="1">
      <c r="A36" s="102" t="s">
        <v>114</v>
      </c>
      <c r="B36" s="114" t="s">
        <v>583</v>
      </c>
      <c r="C36" s="104" t="s">
        <v>279</v>
      </c>
      <c r="D36" s="117" t="e">
        <f>#REF!</f>
        <v>#REF!</v>
      </c>
      <c r="E36" s="117" t="e">
        <f>#REF!</f>
        <v>#REF!</v>
      </c>
      <c r="F36" s="24"/>
      <c r="G36" s="24"/>
    </row>
    <row r="37" spans="1:8" ht="33.75" customHeight="1">
      <c r="A37" s="102" t="s">
        <v>316</v>
      </c>
      <c r="B37" s="114" t="s">
        <v>376</v>
      </c>
      <c r="C37" s="104" t="s">
        <v>280</v>
      </c>
      <c r="D37" s="117" t="e">
        <f>#REF!</f>
        <v>#REF!</v>
      </c>
      <c r="E37" s="117" t="e">
        <f>#REF!</f>
        <v>#REF!</v>
      </c>
      <c r="F37" s="24"/>
      <c r="G37" s="24"/>
    </row>
    <row r="38" spans="1:8" ht="33.75" customHeight="1">
      <c r="A38" s="102" t="s">
        <v>315</v>
      </c>
      <c r="B38" s="114" t="s">
        <v>377</v>
      </c>
      <c r="C38" s="104" t="s">
        <v>281</v>
      </c>
      <c r="D38" s="117" t="e">
        <f>#REF!</f>
        <v>#REF!</v>
      </c>
      <c r="E38" s="117" t="e">
        <f>#REF!</f>
        <v>#REF!</v>
      </c>
      <c r="F38" s="24"/>
      <c r="G38" s="24"/>
    </row>
    <row r="39" spans="1:8" ht="33.75" customHeight="1">
      <c r="A39" s="102" t="s">
        <v>314</v>
      </c>
      <c r="B39" s="114" t="s">
        <v>584</v>
      </c>
      <c r="C39" s="104" t="s">
        <v>282</v>
      </c>
      <c r="D39" s="117" t="e">
        <f>#REF!</f>
        <v>#REF!</v>
      </c>
      <c r="E39" s="117" t="e">
        <f>#REF!</f>
        <v>#REF!</v>
      </c>
      <c r="F39" s="24"/>
      <c r="G39" s="24"/>
    </row>
    <row r="40" spans="1:8" ht="33.75" customHeight="1">
      <c r="A40" s="102" t="s">
        <v>317</v>
      </c>
      <c r="B40" s="114" t="s">
        <v>378</v>
      </c>
      <c r="C40" s="104" t="s">
        <v>283</v>
      </c>
      <c r="D40" s="117" t="e">
        <f>#REF!</f>
        <v>#REF!</v>
      </c>
      <c r="E40" s="117" t="e">
        <f>#REF!</f>
        <v>#REF!</v>
      </c>
      <c r="F40" s="24"/>
      <c r="G40" s="24"/>
    </row>
    <row r="41" spans="1:8" ht="33.75" customHeight="1">
      <c r="A41" s="102" t="s">
        <v>318</v>
      </c>
      <c r="B41" s="114" t="s">
        <v>102</v>
      </c>
      <c r="C41" s="104" t="s">
        <v>284</v>
      </c>
      <c r="D41" s="117" t="e">
        <f>#REF!</f>
        <v>#REF!</v>
      </c>
      <c r="E41" s="117" t="e">
        <f>#REF!</f>
        <v>#REF!</v>
      </c>
      <c r="F41" s="24"/>
      <c r="G41" s="24"/>
    </row>
    <row r="42" spans="1:8" ht="33.75" customHeight="1">
      <c r="A42" s="102" t="s">
        <v>535</v>
      </c>
      <c r="B42" s="114" t="s">
        <v>379</v>
      </c>
      <c r="C42" s="104" t="s">
        <v>285</v>
      </c>
      <c r="D42" s="117" t="e">
        <f>#REF!</f>
        <v>#REF!</v>
      </c>
      <c r="E42" s="117" t="e">
        <f>#REF!</f>
        <v>#REF!</v>
      </c>
      <c r="F42" s="24"/>
      <c r="G42" s="24"/>
    </row>
    <row r="43" spans="1:8" ht="33.75" customHeight="1">
      <c r="A43" s="68" t="s">
        <v>124</v>
      </c>
      <c r="B43" s="113" t="s">
        <v>539</v>
      </c>
      <c r="C43" s="105" t="s">
        <v>286</v>
      </c>
      <c r="D43" s="146" t="e">
        <f>D44+D45+D46+D47+D48+D49+D50+D51+D52+D53</f>
        <v>#REF!</v>
      </c>
      <c r="E43" s="146" t="e">
        <f>E44+E45+E46+E47+E48+E49+E50+E51+E52+E53</f>
        <v>#REF!</v>
      </c>
      <c r="F43" s="24"/>
      <c r="G43" s="24"/>
    </row>
    <row r="44" spans="1:8" ht="33.75" customHeight="1">
      <c r="A44" s="102" t="s">
        <v>144</v>
      </c>
      <c r="B44" s="114" t="s">
        <v>104</v>
      </c>
      <c r="C44" s="104" t="s">
        <v>287</v>
      </c>
      <c r="D44" s="117" t="e">
        <f>#REF!</f>
        <v>#REF!</v>
      </c>
      <c r="E44" s="117" t="e">
        <f>#REF!</f>
        <v>#REF!</v>
      </c>
      <c r="F44" s="24"/>
      <c r="G44" s="24"/>
    </row>
    <row r="45" spans="1:8" ht="33.75" customHeight="1">
      <c r="A45" s="102" t="s">
        <v>111</v>
      </c>
      <c r="B45" s="137" t="s">
        <v>471</v>
      </c>
      <c r="C45" s="144" t="s">
        <v>288</v>
      </c>
      <c r="D45" s="117" t="e">
        <f>#REF!</f>
        <v>#REF!</v>
      </c>
      <c r="E45" s="117" t="e">
        <f>#REF!</f>
        <v>#REF!</v>
      </c>
      <c r="F45" s="24"/>
      <c r="G45" s="24"/>
    </row>
    <row r="46" spans="1:8" ht="33.75" customHeight="1">
      <c r="A46" s="115" t="s">
        <v>306</v>
      </c>
      <c r="B46" s="114" t="s">
        <v>585</v>
      </c>
      <c r="C46" s="144" t="s">
        <v>289</v>
      </c>
      <c r="D46" s="117" t="e">
        <f>#REF!</f>
        <v>#REF!</v>
      </c>
      <c r="E46" s="117" t="e">
        <f>#REF!</f>
        <v>#REF!</v>
      </c>
      <c r="F46" s="24"/>
      <c r="G46" s="24"/>
    </row>
    <row r="47" spans="1:8" ht="33.75" customHeight="1">
      <c r="A47" s="115" t="s">
        <v>319</v>
      </c>
      <c r="B47" s="114" t="s">
        <v>586</v>
      </c>
      <c r="C47" s="144" t="s">
        <v>290</v>
      </c>
      <c r="D47" s="117" t="e">
        <f>#REF!</f>
        <v>#REF!</v>
      </c>
      <c r="E47" s="117" t="e">
        <f>#REF!</f>
        <v>#REF!</v>
      </c>
      <c r="F47" s="24"/>
      <c r="G47" s="24"/>
    </row>
    <row r="48" spans="1:8" ht="33.75" customHeight="1">
      <c r="A48" s="102" t="s">
        <v>307</v>
      </c>
      <c r="B48" s="114" t="s">
        <v>105</v>
      </c>
      <c r="C48" s="144" t="s">
        <v>291</v>
      </c>
      <c r="D48" s="117" t="e">
        <f>#REF!</f>
        <v>#REF!</v>
      </c>
      <c r="E48" s="117" t="e">
        <f>#REF!</f>
        <v>#REF!</v>
      </c>
      <c r="F48" s="24"/>
      <c r="G48" s="24"/>
    </row>
    <row r="49" spans="1:7" ht="33.75" customHeight="1">
      <c r="A49" s="115" t="s">
        <v>316</v>
      </c>
      <c r="B49" s="114" t="s">
        <v>106</v>
      </c>
      <c r="C49" s="144" t="s">
        <v>292</v>
      </c>
      <c r="D49" s="117" t="e">
        <f>#REF!</f>
        <v>#REF!</v>
      </c>
      <c r="E49" s="117" t="e">
        <f>#REF!</f>
        <v>#REF!</v>
      </c>
      <c r="F49" s="24"/>
      <c r="G49" s="24"/>
    </row>
    <row r="50" spans="1:7" ht="33.75" customHeight="1">
      <c r="A50" s="115" t="s">
        <v>315</v>
      </c>
      <c r="B50" s="114" t="s">
        <v>380</v>
      </c>
      <c r="C50" s="144" t="s">
        <v>328</v>
      </c>
      <c r="D50" s="117" t="e">
        <f>#REF!</f>
        <v>#REF!</v>
      </c>
      <c r="E50" s="117" t="e">
        <f>#REF!</f>
        <v>#REF!</v>
      </c>
      <c r="F50" s="24"/>
      <c r="G50" s="24"/>
    </row>
    <row r="51" spans="1:7" ht="33.75" customHeight="1">
      <c r="A51" s="115" t="s">
        <v>314</v>
      </c>
      <c r="B51" s="114" t="s">
        <v>381</v>
      </c>
      <c r="C51" s="144" t="s">
        <v>293</v>
      </c>
      <c r="D51" s="117" t="e">
        <f>#REF!</f>
        <v>#REF!</v>
      </c>
      <c r="E51" s="117" t="e">
        <f>#REF!</f>
        <v>#REF!</v>
      </c>
      <c r="F51" s="24"/>
      <c r="G51" s="24"/>
    </row>
    <row r="52" spans="1:7" ht="33.75" customHeight="1">
      <c r="A52" s="115" t="s">
        <v>143</v>
      </c>
      <c r="B52" s="114" t="s">
        <v>571</v>
      </c>
      <c r="C52" s="144" t="s">
        <v>294</v>
      </c>
      <c r="D52" s="117" t="e">
        <f>#REF!</f>
        <v>#REF!</v>
      </c>
      <c r="E52" s="117" t="e">
        <f>#REF!</f>
        <v>#REF!</v>
      </c>
      <c r="F52" s="24"/>
      <c r="G52" s="24"/>
    </row>
    <row r="53" spans="1:7" ht="33.75" customHeight="1">
      <c r="A53" s="115" t="s">
        <v>536</v>
      </c>
      <c r="B53" s="114" t="s">
        <v>382</v>
      </c>
      <c r="C53" s="144" t="s">
        <v>625</v>
      </c>
      <c r="D53" s="117" t="e">
        <f>#REF!</f>
        <v>#REF!</v>
      </c>
      <c r="E53" s="117" t="e">
        <f>#REF!</f>
        <v>#REF!</v>
      </c>
      <c r="F53" s="24"/>
      <c r="G53" s="24"/>
    </row>
    <row r="54" spans="1:7" ht="33.75" customHeight="1">
      <c r="A54" s="112" t="s">
        <v>145</v>
      </c>
      <c r="B54" s="113" t="s">
        <v>384</v>
      </c>
      <c r="C54" s="143" t="s">
        <v>329</v>
      </c>
      <c r="D54" s="147" t="e">
        <f>#REF!</f>
        <v>#REF!</v>
      </c>
      <c r="E54" s="147" t="e">
        <f>#REF!</f>
        <v>#REF!</v>
      </c>
      <c r="F54" s="24"/>
      <c r="G54" s="24"/>
    </row>
    <row r="55" spans="1:7" ht="33.75" customHeight="1">
      <c r="A55" s="112" t="s">
        <v>39</v>
      </c>
      <c r="B55" s="113" t="s">
        <v>537</v>
      </c>
      <c r="C55" s="143" t="s">
        <v>330</v>
      </c>
      <c r="D55" s="147" t="e">
        <f>D56+D57</f>
        <v>#REF!</v>
      </c>
      <c r="E55" s="147" t="e">
        <f>E56+E57</f>
        <v>#REF!</v>
      </c>
      <c r="F55" s="24"/>
      <c r="G55" s="24"/>
    </row>
    <row r="56" spans="1:7" ht="33.75" customHeight="1">
      <c r="A56" s="115" t="s">
        <v>40</v>
      </c>
      <c r="B56" s="114" t="s">
        <v>383</v>
      </c>
      <c r="C56" s="144" t="s">
        <v>626</v>
      </c>
      <c r="D56" s="117" t="e">
        <f>#REF!</f>
        <v>#REF!</v>
      </c>
      <c r="E56" s="117" t="e">
        <f>#REF!</f>
        <v>#REF!</v>
      </c>
      <c r="F56" s="24"/>
      <c r="G56" s="24"/>
    </row>
    <row r="57" spans="1:7" ht="33.75" customHeight="1">
      <c r="A57" s="115" t="s">
        <v>126</v>
      </c>
      <c r="B57" s="114" t="s">
        <v>587</v>
      </c>
      <c r="C57" s="144" t="s">
        <v>35</v>
      </c>
      <c r="D57" s="117" t="e">
        <f>#REF!</f>
        <v>#REF!</v>
      </c>
      <c r="E57" s="117" t="e">
        <f>#REF!</f>
        <v>#REF!</v>
      </c>
      <c r="F57" s="24"/>
      <c r="G57" s="24"/>
    </row>
    <row r="58" spans="1:7" ht="33.75" customHeight="1">
      <c r="A58" s="112" t="s">
        <v>125</v>
      </c>
      <c r="B58" s="113" t="s">
        <v>538</v>
      </c>
      <c r="C58" s="144" t="s">
        <v>36</v>
      </c>
      <c r="D58" s="146" t="e">
        <f>D59+D60+D61+D62</f>
        <v>#REF!</v>
      </c>
      <c r="E58" s="146" t="e">
        <f>E59+E60+E61+E62</f>
        <v>#REF!</v>
      </c>
      <c r="F58" s="24"/>
      <c r="G58" s="24"/>
    </row>
    <row r="59" spans="1:7" ht="33.75" customHeight="1">
      <c r="A59" s="115" t="s">
        <v>323</v>
      </c>
      <c r="B59" s="114" t="s">
        <v>96</v>
      </c>
      <c r="C59" s="144" t="s">
        <v>37</v>
      </c>
      <c r="D59" s="117" t="e">
        <f>#REF!</f>
        <v>#REF!</v>
      </c>
      <c r="E59" s="117" t="e">
        <f>#REF!</f>
        <v>#REF!</v>
      </c>
      <c r="F59" s="24"/>
      <c r="G59" s="24"/>
    </row>
    <row r="60" spans="1:7" ht="33.75" customHeight="1">
      <c r="A60" s="115" t="s">
        <v>131</v>
      </c>
      <c r="B60" s="114" t="s">
        <v>97</v>
      </c>
      <c r="C60" s="144" t="s">
        <v>38</v>
      </c>
      <c r="D60" s="117" t="e">
        <f>#REF!</f>
        <v>#REF!</v>
      </c>
      <c r="E60" s="117" t="e">
        <f>#REF!</f>
        <v>#REF!</v>
      </c>
      <c r="F60" s="24"/>
      <c r="G60" s="24"/>
    </row>
    <row r="61" spans="1:7" ht="33.200000000000003" customHeight="1">
      <c r="A61" s="115" t="s">
        <v>132</v>
      </c>
      <c r="B61" s="114" t="s">
        <v>98</v>
      </c>
      <c r="C61" s="144" t="s">
        <v>699</v>
      </c>
      <c r="D61" s="117" t="e">
        <f>#REF!</f>
        <v>#REF!</v>
      </c>
      <c r="E61" s="117" t="e">
        <f>#REF!</f>
        <v>#REF!</v>
      </c>
      <c r="F61" s="24"/>
      <c r="G61" s="24"/>
    </row>
    <row r="62" spans="1:7" ht="32.25" customHeight="1">
      <c r="A62" s="115" t="s">
        <v>627</v>
      </c>
      <c r="B62" s="114" t="s">
        <v>99</v>
      </c>
      <c r="C62" s="144" t="s">
        <v>700</v>
      </c>
      <c r="D62" s="117" t="e">
        <f>#REF!</f>
        <v>#REF!</v>
      </c>
      <c r="E62" s="117" t="e">
        <f>#REF!</f>
        <v>#REF!</v>
      </c>
      <c r="F62" s="24"/>
      <c r="G62" s="24"/>
    </row>
    <row r="63" spans="1:7">
      <c r="D63" s="106"/>
      <c r="F63" s="24"/>
      <c r="G63" s="24"/>
    </row>
    <row r="64" spans="1:7">
      <c r="D64" s="106"/>
      <c r="F64" s="24"/>
      <c r="G64" s="24"/>
    </row>
    <row r="65" spans="4:7">
      <c r="D65" s="106"/>
      <c r="F65" s="24"/>
      <c r="G65" s="24"/>
    </row>
    <row r="66" spans="4:7">
      <c r="D66" s="106"/>
      <c r="F66" s="24"/>
      <c r="G66" s="24"/>
    </row>
    <row r="67" spans="4:7">
      <c r="D67" s="106"/>
      <c r="F67" s="24"/>
      <c r="G67" s="24"/>
    </row>
    <row r="68" spans="4:7">
      <c r="D68" s="106"/>
      <c r="F68" s="24"/>
      <c r="G68" s="24"/>
    </row>
    <row r="69" spans="4:7">
      <c r="D69" s="106"/>
      <c r="F69" s="24"/>
      <c r="G69" s="24"/>
    </row>
    <row r="70" spans="4:7">
      <c r="D70" s="106"/>
      <c r="F70" s="24"/>
      <c r="G70" s="24"/>
    </row>
    <row r="71" spans="4:7">
      <c r="D71" s="106"/>
      <c r="F71" s="24"/>
      <c r="G71" s="24"/>
    </row>
    <row r="72" spans="4:7">
      <c r="D72" s="106"/>
      <c r="F72" s="24"/>
      <c r="G72" s="24"/>
    </row>
    <row r="73" spans="4:7">
      <c r="D73" s="106"/>
      <c r="F73" s="24"/>
      <c r="G73" s="24"/>
    </row>
    <row r="74" spans="4:7">
      <c r="D74" s="106"/>
      <c r="F74" s="24"/>
      <c r="G74" s="24"/>
    </row>
    <row r="75" spans="4:7">
      <c r="D75" s="106"/>
      <c r="F75" s="24"/>
      <c r="G75" s="24"/>
    </row>
    <row r="76" spans="4:7">
      <c r="D76" s="106"/>
      <c r="F76" s="24"/>
      <c r="G76" s="24"/>
    </row>
    <row r="77" spans="4:7">
      <c r="D77" s="106"/>
      <c r="F77" s="24"/>
      <c r="G77" s="24"/>
    </row>
    <row r="78" spans="4:7">
      <c r="D78" s="106"/>
      <c r="F78" s="24"/>
      <c r="G78" s="24"/>
    </row>
    <row r="79" spans="4:7">
      <c r="D79" s="106"/>
      <c r="F79" s="24"/>
      <c r="G79" s="24"/>
    </row>
    <row r="80" spans="4:7">
      <c r="D80" s="106"/>
      <c r="F80" s="24"/>
      <c r="G80" s="24"/>
    </row>
    <row r="81" spans="4:7">
      <c r="D81" s="106"/>
      <c r="F81" s="24"/>
      <c r="G81" s="24"/>
    </row>
    <row r="82" spans="4:7">
      <c r="D82" s="106"/>
      <c r="F82" s="24"/>
      <c r="G82" s="24"/>
    </row>
    <row r="83" spans="4:7">
      <c r="D83" s="106"/>
      <c r="F83" s="24"/>
      <c r="G83" s="24"/>
    </row>
    <row r="84" spans="4:7">
      <c r="D84" s="106"/>
      <c r="F84" s="24"/>
      <c r="G84" s="24"/>
    </row>
    <row r="85" spans="4:7">
      <c r="D85" s="106"/>
      <c r="F85" s="24"/>
      <c r="G85" s="24"/>
    </row>
    <row r="86" spans="4:7">
      <c r="D86" s="106"/>
      <c r="F86" s="24"/>
      <c r="G86" s="24"/>
    </row>
    <row r="87" spans="4:7">
      <c r="D87" s="106"/>
      <c r="F87" s="24"/>
      <c r="G87" s="24"/>
    </row>
    <row r="88" spans="4:7">
      <c r="D88" s="106"/>
      <c r="F88" s="24"/>
      <c r="G88" s="24"/>
    </row>
    <row r="89" spans="4:7">
      <c r="D89" s="106"/>
      <c r="F89" s="24"/>
      <c r="G89" s="24"/>
    </row>
    <row r="90" spans="4:7">
      <c r="D90" s="106"/>
      <c r="F90" s="24"/>
      <c r="G90" s="24"/>
    </row>
    <row r="91" spans="4:7">
      <c r="D91" s="106"/>
      <c r="F91" s="24"/>
      <c r="G91" s="24"/>
    </row>
    <row r="92" spans="4:7">
      <c r="D92" s="106"/>
      <c r="F92" s="24"/>
      <c r="G92" s="24"/>
    </row>
    <row r="93" spans="4:7">
      <c r="D93" s="106"/>
      <c r="F93" s="24"/>
      <c r="G93" s="24"/>
    </row>
    <row r="94" spans="4:7">
      <c r="D94" s="106"/>
      <c r="F94" s="24"/>
      <c r="G94" s="24"/>
    </row>
    <row r="95" spans="4:7">
      <c r="D95" s="106"/>
      <c r="F95" s="24"/>
      <c r="G95" s="24"/>
    </row>
    <row r="96" spans="4:7">
      <c r="D96" s="106"/>
      <c r="F96" s="24"/>
      <c r="G96" s="24"/>
    </row>
    <row r="97" spans="4:7">
      <c r="D97" s="106"/>
      <c r="F97" s="24"/>
      <c r="G97" s="24"/>
    </row>
    <row r="98" spans="4:7">
      <c r="D98" s="106"/>
      <c r="F98" s="24"/>
      <c r="G98" s="24"/>
    </row>
    <row r="99" spans="4:7">
      <c r="D99" s="106"/>
      <c r="F99" s="24"/>
      <c r="G99" s="24"/>
    </row>
    <row r="100" spans="4:7">
      <c r="D100" s="106"/>
      <c r="F100" s="24"/>
      <c r="G100" s="24"/>
    </row>
    <row r="101" spans="4:7">
      <c r="D101" s="106"/>
      <c r="F101" s="24"/>
      <c r="G101" s="24"/>
    </row>
    <row r="102" spans="4:7">
      <c r="D102" s="106"/>
      <c r="F102" s="24"/>
      <c r="G102" s="24"/>
    </row>
    <row r="103" spans="4:7">
      <c r="D103" s="106"/>
      <c r="F103" s="24"/>
      <c r="G103" s="24"/>
    </row>
    <row r="104" spans="4:7">
      <c r="D104" s="106"/>
      <c r="F104" s="24"/>
      <c r="G104" s="24"/>
    </row>
    <row r="105" spans="4:7">
      <c r="D105" s="106"/>
      <c r="F105" s="24"/>
      <c r="G105" s="24"/>
    </row>
    <row r="106" spans="4:7">
      <c r="D106" s="106"/>
      <c r="F106" s="24"/>
      <c r="G106" s="24"/>
    </row>
    <row r="107" spans="4:7">
      <c r="D107" s="106"/>
      <c r="F107" s="24"/>
      <c r="G107" s="24"/>
    </row>
    <row r="108" spans="4:7">
      <c r="D108" s="106"/>
      <c r="F108" s="24"/>
      <c r="G108" s="24"/>
    </row>
    <row r="109" spans="4:7">
      <c r="D109" s="106"/>
      <c r="F109" s="24"/>
      <c r="G109" s="24"/>
    </row>
    <row r="110" spans="4:7">
      <c r="D110" s="106"/>
      <c r="F110" s="24"/>
      <c r="G110" s="24"/>
    </row>
    <row r="111" spans="4:7">
      <c r="D111" s="106"/>
      <c r="F111" s="24"/>
      <c r="G111" s="24"/>
    </row>
    <row r="112" spans="4:7">
      <c r="D112" s="106"/>
      <c r="F112" s="24"/>
      <c r="G112" s="24"/>
    </row>
    <row r="113" spans="4:7">
      <c r="D113" s="106"/>
      <c r="F113" s="24"/>
      <c r="G113" s="24"/>
    </row>
    <row r="114" spans="4:7">
      <c r="D114" s="106"/>
      <c r="F114" s="24"/>
      <c r="G114" s="24"/>
    </row>
    <row r="115" spans="4:7">
      <c r="D115" s="106"/>
      <c r="F115" s="24"/>
      <c r="G115" s="24"/>
    </row>
    <row r="116" spans="4:7">
      <c r="D116" s="106"/>
      <c r="F116" s="24"/>
      <c r="G116" s="24"/>
    </row>
    <row r="117" spans="4:7">
      <c r="D117" s="106"/>
      <c r="F117" s="24"/>
      <c r="G117" s="24"/>
    </row>
    <row r="118" spans="4:7">
      <c r="D118" s="106"/>
      <c r="F118" s="24"/>
      <c r="G118" s="24"/>
    </row>
    <row r="119" spans="4:7">
      <c r="D119" s="106"/>
      <c r="F119" s="24"/>
      <c r="G119" s="24"/>
    </row>
    <row r="120" spans="4:7">
      <c r="D120" s="106"/>
      <c r="F120" s="24"/>
      <c r="G120" s="24"/>
    </row>
    <row r="121" spans="4:7">
      <c r="D121" s="106"/>
      <c r="F121" s="24"/>
      <c r="G121" s="24"/>
    </row>
    <row r="122" spans="4:7">
      <c r="D122" s="106"/>
      <c r="F122" s="24"/>
      <c r="G122" s="24"/>
    </row>
    <row r="123" spans="4:7">
      <c r="D123" s="106"/>
      <c r="F123" s="24"/>
      <c r="G123" s="24"/>
    </row>
    <row r="124" spans="4:7">
      <c r="D124" s="106"/>
      <c r="F124" s="24"/>
      <c r="G124" s="24"/>
    </row>
    <row r="125" spans="4:7">
      <c r="D125" s="106"/>
      <c r="F125" s="24"/>
      <c r="G125" s="24"/>
    </row>
    <row r="126" spans="4:7">
      <c r="D126" s="106"/>
      <c r="F126" s="24"/>
      <c r="G126" s="24"/>
    </row>
    <row r="127" spans="4:7">
      <c r="D127" s="106"/>
      <c r="F127" s="24"/>
      <c r="G127" s="24"/>
    </row>
    <row r="128" spans="4:7">
      <c r="D128" s="106"/>
      <c r="F128" s="24"/>
      <c r="G128" s="24"/>
    </row>
    <row r="129" spans="4:7">
      <c r="D129" s="93"/>
      <c r="F129" s="24"/>
      <c r="G129" s="24"/>
    </row>
    <row r="130" spans="4:7">
      <c r="D130" s="93"/>
      <c r="F130" s="24"/>
      <c r="G130" s="24"/>
    </row>
    <row r="131" spans="4:7">
      <c r="D131" s="93"/>
      <c r="F131" s="24"/>
      <c r="G131" s="24"/>
    </row>
    <row r="132" spans="4:7">
      <c r="D132" s="93"/>
      <c r="F132" s="24"/>
      <c r="G132" s="24"/>
    </row>
    <row r="133" spans="4:7">
      <c r="D133" s="93"/>
      <c r="F133" s="24"/>
      <c r="G133" s="24"/>
    </row>
    <row r="134" spans="4:7">
      <c r="D134" s="93"/>
      <c r="F134" s="24"/>
      <c r="G134" s="24"/>
    </row>
    <row r="135" spans="4:7">
      <c r="D135" s="93"/>
      <c r="F135" s="24"/>
      <c r="G135" s="24"/>
    </row>
    <row r="136" spans="4:7">
      <c r="D136" s="93"/>
      <c r="F136" s="24"/>
      <c r="G136" s="24"/>
    </row>
    <row r="137" spans="4:7">
      <c r="D137" s="93"/>
      <c r="F137" s="24"/>
      <c r="G137" s="24"/>
    </row>
    <row r="138" spans="4:7">
      <c r="D138" s="93"/>
      <c r="F138" s="24"/>
      <c r="G138" s="24"/>
    </row>
    <row r="139" spans="4:7">
      <c r="D139" s="93"/>
      <c r="F139" s="24"/>
      <c r="G139" s="24"/>
    </row>
    <row r="140" spans="4:7">
      <c r="D140" s="93"/>
      <c r="F140" s="24"/>
      <c r="G140" s="24"/>
    </row>
    <row r="141" spans="4:7">
      <c r="D141" s="93"/>
      <c r="F141" s="24"/>
      <c r="G141" s="24"/>
    </row>
    <row r="142" spans="4:7">
      <c r="D142" s="93"/>
      <c r="F142" s="24"/>
      <c r="G142" s="24"/>
    </row>
    <row r="143" spans="4:7">
      <c r="D143" s="93"/>
      <c r="F143" s="24"/>
      <c r="G143" s="24"/>
    </row>
    <row r="144" spans="4:7">
      <c r="D144" s="93"/>
      <c r="F144" s="24"/>
      <c r="G144" s="24"/>
    </row>
    <row r="145" spans="4:7">
      <c r="D145" s="93"/>
      <c r="F145" s="24"/>
      <c r="G145" s="24"/>
    </row>
    <row r="146" spans="4:7">
      <c r="D146" s="93"/>
      <c r="F146" s="24"/>
      <c r="G146" s="24"/>
    </row>
    <row r="147" spans="4:7">
      <c r="D147" s="93"/>
      <c r="F147" s="24"/>
      <c r="G147" s="24"/>
    </row>
    <row r="148" spans="4:7">
      <c r="D148" s="93"/>
      <c r="F148" s="3"/>
      <c r="G148" s="3"/>
    </row>
    <row r="149" spans="4:7">
      <c r="D149" s="93"/>
      <c r="F149" s="3"/>
      <c r="G149" s="3"/>
    </row>
    <row r="150" spans="4:7">
      <c r="D150" s="93"/>
      <c r="F150" s="3"/>
      <c r="G150" s="3"/>
    </row>
    <row r="151" spans="4:7">
      <c r="D151" s="93"/>
      <c r="F151" s="3"/>
      <c r="G151" s="3"/>
    </row>
    <row r="152" spans="4:7">
      <c r="D152" s="93"/>
      <c r="F152" s="3"/>
      <c r="G152" s="3"/>
    </row>
    <row r="153" spans="4:7">
      <c r="D153" s="93"/>
      <c r="F153" s="3"/>
      <c r="G153" s="3"/>
    </row>
    <row r="154" spans="4:7">
      <c r="D154" s="93"/>
      <c r="F154" s="3"/>
      <c r="G154" s="3"/>
    </row>
    <row r="155" spans="4:7">
      <c r="D155" s="93"/>
      <c r="F155" s="3"/>
      <c r="G155" s="3"/>
    </row>
    <row r="156" spans="4:7">
      <c r="D156" s="93"/>
      <c r="F156" s="3"/>
      <c r="G156" s="3"/>
    </row>
    <row r="157" spans="4:7">
      <c r="D157" s="93"/>
      <c r="F157" s="3"/>
      <c r="G157" s="3"/>
    </row>
    <row r="158" spans="4:7">
      <c r="D158" s="93"/>
      <c r="F158" s="3"/>
      <c r="G158" s="3"/>
    </row>
    <row r="159" spans="4:7">
      <c r="D159" s="93"/>
      <c r="F159" s="3"/>
      <c r="G159" s="3"/>
    </row>
    <row r="160" spans="4:7">
      <c r="D160" s="93"/>
      <c r="F160" s="3"/>
      <c r="G160" s="3"/>
    </row>
    <row r="161" spans="4:7">
      <c r="D161" s="93"/>
      <c r="F161" s="3"/>
      <c r="G161" s="3"/>
    </row>
    <row r="162" spans="4:7">
      <c r="D162" s="93"/>
      <c r="F162" s="3"/>
      <c r="G162" s="3"/>
    </row>
    <row r="163" spans="4:7">
      <c r="D163" s="93"/>
      <c r="F163" s="3"/>
      <c r="G163" s="3"/>
    </row>
    <row r="164" spans="4:7">
      <c r="D164" s="93"/>
      <c r="F164" s="3"/>
      <c r="G164" s="3"/>
    </row>
    <row r="165" spans="4:7">
      <c r="D165" s="93"/>
      <c r="F165" s="3"/>
      <c r="G165" s="3"/>
    </row>
    <row r="166" spans="4:7">
      <c r="D166" s="93"/>
      <c r="F166" s="3"/>
      <c r="G166" s="3"/>
    </row>
    <row r="167" spans="4:7">
      <c r="D167" s="93"/>
      <c r="F167" s="3"/>
      <c r="G167" s="3"/>
    </row>
    <row r="168" spans="4:7">
      <c r="D168" s="93"/>
      <c r="F168" s="3"/>
      <c r="G168" s="3"/>
    </row>
    <row r="169" spans="4:7">
      <c r="D169" s="93"/>
      <c r="F169" s="3"/>
      <c r="G169" s="3"/>
    </row>
    <row r="170" spans="4:7">
      <c r="D170" s="93"/>
      <c r="F170" s="3"/>
      <c r="G170" s="3"/>
    </row>
    <row r="171" spans="4:7">
      <c r="D171" s="93"/>
      <c r="F171" s="3"/>
      <c r="G171" s="3"/>
    </row>
    <row r="172" spans="4:7">
      <c r="D172" s="93"/>
      <c r="F172" s="3"/>
      <c r="G172" s="3"/>
    </row>
    <row r="173" spans="4:7">
      <c r="D173" s="93"/>
      <c r="F173" s="3"/>
      <c r="G173" s="3"/>
    </row>
    <row r="174" spans="4:7">
      <c r="D174" s="93"/>
      <c r="F174" s="3"/>
      <c r="G174" s="3"/>
    </row>
    <row r="175" spans="4:7">
      <c r="D175" s="93"/>
      <c r="F175" s="3"/>
      <c r="G175" s="3"/>
    </row>
    <row r="176" spans="4:7">
      <c r="D176" s="93"/>
      <c r="F176" s="3"/>
      <c r="G176" s="3"/>
    </row>
    <row r="177" spans="4:7">
      <c r="D177" s="93"/>
      <c r="F177" s="3"/>
      <c r="G177" s="3"/>
    </row>
    <row r="178" spans="4:7">
      <c r="D178" s="93"/>
      <c r="F178" s="3"/>
      <c r="G178" s="3"/>
    </row>
    <row r="179" spans="4:7">
      <c r="D179" s="93"/>
      <c r="F179" s="3"/>
      <c r="G179" s="3"/>
    </row>
    <row r="180" spans="4:7">
      <c r="D180" s="93"/>
      <c r="F180" s="3"/>
      <c r="G180" s="3"/>
    </row>
    <row r="181" spans="4:7">
      <c r="D181" s="93"/>
      <c r="F181" s="3"/>
      <c r="G181" s="3"/>
    </row>
    <row r="182" spans="4:7">
      <c r="D182" s="93"/>
      <c r="F182" s="3"/>
      <c r="G182" s="3"/>
    </row>
    <row r="183" spans="4:7">
      <c r="D183" s="93"/>
      <c r="F183" s="3"/>
      <c r="G183" s="3"/>
    </row>
    <row r="184" spans="4:7">
      <c r="D184" s="93"/>
      <c r="F184" s="3"/>
      <c r="G184" s="3"/>
    </row>
    <row r="185" spans="4:7">
      <c r="D185" s="93"/>
      <c r="F185" s="3"/>
      <c r="G185" s="3"/>
    </row>
    <row r="186" spans="4:7">
      <c r="D186" s="93"/>
      <c r="F186" s="3"/>
      <c r="G186" s="3"/>
    </row>
    <row r="187" spans="4:7">
      <c r="D187" s="93"/>
      <c r="F187" s="3"/>
      <c r="G187" s="3"/>
    </row>
    <row r="188" spans="4:7">
      <c r="D188" s="93"/>
      <c r="F188" s="3"/>
      <c r="G188" s="3"/>
    </row>
    <row r="189" spans="4:7">
      <c r="D189" s="93"/>
      <c r="F189" s="3"/>
      <c r="G189" s="3"/>
    </row>
    <row r="190" spans="4:7">
      <c r="D190" s="93"/>
      <c r="F190" s="3"/>
      <c r="G190" s="3"/>
    </row>
    <row r="191" spans="4:7">
      <c r="D191" s="93"/>
      <c r="F191" s="3"/>
      <c r="G191" s="3"/>
    </row>
    <row r="192" spans="4:7">
      <c r="D192" s="93"/>
      <c r="F192" s="3"/>
      <c r="G192" s="3"/>
    </row>
    <row r="193" spans="4:7">
      <c r="D193" s="93"/>
      <c r="F193" s="3"/>
      <c r="G193" s="3"/>
    </row>
    <row r="194" spans="4:7">
      <c r="D194" s="93"/>
      <c r="F194" s="3"/>
      <c r="G194" s="3"/>
    </row>
    <row r="195" spans="4:7">
      <c r="D195" s="93"/>
      <c r="F195" s="3"/>
      <c r="G195" s="3"/>
    </row>
    <row r="196" spans="4:7">
      <c r="D196" s="93"/>
      <c r="F196" s="3"/>
      <c r="G196" s="3"/>
    </row>
    <row r="197" spans="4:7">
      <c r="D197" s="93"/>
      <c r="F197" s="3"/>
      <c r="G197" s="3"/>
    </row>
    <row r="198" spans="4:7">
      <c r="D198" s="93"/>
      <c r="F198" s="3"/>
      <c r="G198" s="3"/>
    </row>
    <row r="199" spans="4:7">
      <c r="D199" s="93"/>
      <c r="F199" s="3"/>
      <c r="G199" s="3"/>
    </row>
    <row r="200" spans="4:7">
      <c r="D200" s="93"/>
      <c r="F200" s="3"/>
      <c r="G200" s="3"/>
    </row>
    <row r="201" spans="4:7">
      <c r="D201" s="93"/>
      <c r="F201" s="3"/>
      <c r="G201" s="3"/>
    </row>
    <row r="202" spans="4:7">
      <c r="D202" s="93"/>
      <c r="F202" s="3"/>
      <c r="G202" s="3"/>
    </row>
    <row r="203" spans="4:7">
      <c r="D203" s="93"/>
      <c r="F203" s="3"/>
      <c r="G203" s="3"/>
    </row>
    <row r="204" spans="4:7">
      <c r="D204" s="93"/>
      <c r="F204" s="3"/>
      <c r="G204" s="3"/>
    </row>
    <row r="205" spans="4:7">
      <c r="D205" s="93"/>
      <c r="F205" s="3"/>
      <c r="G205" s="3"/>
    </row>
    <row r="206" spans="4:7">
      <c r="D206" s="93"/>
      <c r="F206" s="3"/>
      <c r="G206" s="3"/>
    </row>
    <row r="207" spans="4:7">
      <c r="D207" s="93"/>
      <c r="F207" s="3"/>
      <c r="G207" s="3"/>
    </row>
    <row r="208" spans="4:7">
      <c r="D208" s="93"/>
      <c r="F208" s="3"/>
      <c r="G208" s="3"/>
    </row>
    <row r="209" spans="4:7">
      <c r="D209" s="93"/>
      <c r="F209" s="3"/>
      <c r="G209" s="3"/>
    </row>
    <row r="210" spans="4:7">
      <c r="D210" s="93"/>
      <c r="F210" s="3"/>
      <c r="G210" s="3"/>
    </row>
    <row r="211" spans="4:7">
      <c r="D211" s="93"/>
      <c r="F211" s="3"/>
      <c r="G211" s="3"/>
    </row>
    <row r="212" spans="4:7">
      <c r="D212" s="93"/>
      <c r="F212" s="3"/>
      <c r="G212" s="3"/>
    </row>
    <row r="213" spans="4:7">
      <c r="D213" s="93"/>
      <c r="F213" s="3"/>
      <c r="G213" s="3"/>
    </row>
    <row r="214" spans="4:7">
      <c r="D214" s="93"/>
      <c r="F214" s="3"/>
      <c r="G214" s="3"/>
    </row>
    <row r="215" spans="4:7">
      <c r="D215" s="93"/>
      <c r="F215" s="3"/>
      <c r="G215" s="3"/>
    </row>
    <row r="216" spans="4:7">
      <c r="D216" s="93"/>
      <c r="F216" s="3"/>
      <c r="G216" s="3"/>
    </row>
    <row r="217" spans="4:7">
      <c r="D217" s="93"/>
      <c r="F217" s="3"/>
      <c r="G217" s="3"/>
    </row>
    <row r="218" spans="4:7">
      <c r="D218" s="93"/>
      <c r="F218" s="3"/>
      <c r="G218" s="3"/>
    </row>
    <row r="219" spans="4:7">
      <c r="D219" s="93"/>
      <c r="F219" s="3"/>
      <c r="G219" s="3"/>
    </row>
    <row r="220" spans="4:7">
      <c r="D220" s="93"/>
      <c r="F220" s="3"/>
      <c r="G220" s="3"/>
    </row>
    <row r="221" spans="4:7">
      <c r="D221" s="93"/>
      <c r="F221" s="3"/>
      <c r="G221" s="3"/>
    </row>
    <row r="222" spans="4:7">
      <c r="D222" s="93"/>
      <c r="F222" s="3"/>
      <c r="G222" s="3"/>
    </row>
    <row r="223" spans="4:7">
      <c r="D223" s="93"/>
      <c r="F223" s="3"/>
      <c r="G223" s="3"/>
    </row>
    <row r="224" spans="4:7">
      <c r="D224" s="93"/>
      <c r="F224" s="3"/>
      <c r="G224" s="3"/>
    </row>
    <row r="225" spans="4:7">
      <c r="D225" s="93"/>
      <c r="F225" s="3"/>
      <c r="G225" s="3"/>
    </row>
    <row r="226" spans="4:7">
      <c r="D226" s="93"/>
      <c r="F226" s="3"/>
      <c r="G226" s="3"/>
    </row>
    <row r="227" spans="4:7">
      <c r="D227" s="93"/>
      <c r="F227" s="3"/>
      <c r="G227" s="3"/>
    </row>
    <row r="228" spans="4:7">
      <c r="D228" s="93"/>
      <c r="F228" s="3"/>
      <c r="G228" s="3"/>
    </row>
    <row r="229" spans="4:7">
      <c r="D229" s="93"/>
      <c r="F229" s="3"/>
      <c r="G229" s="3"/>
    </row>
    <row r="230" spans="4:7">
      <c r="D230" s="93"/>
      <c r="F230" s="3"/>
      <c r="G230" s="3"/>
    </row>
    <row r="231" spans="4:7">
      <c r="D231" s="93"/>
      <c r="F231" s="3"/>
      <c r="G231" s="3"/>
    </row>
    <row r="232" spans="4:7">
      <c r="D232" s="93"/>
      <c r="F232" s="3"/>
      <c r="G232" s="3"/>
    </row>
    <row r="233" spans="4:7">
      <c r="D233" s="93"/>
      <c r="F233" s="3"/>
      <c r="G233" s="3"/>
    </row>
    <row r="234" spans="4:7">
      <c r="D234" s="93"/>
      <c r="F234" s="3"/>
      <c r="G234" s="3"/>
    </row>
    <row r="235" spans="4:7">
      <c r="D235" s="93"/>
      <c r="F235" s="3"/>
      <c r="G235" s="3"/>
    </row>
    <row r="236" spans="4:7">
      <c r="D236" s="93"/>
      <c r="F236" s="3"/>
      <c r="G236" s="3"/>
    </row>
    <row r="237" spans="4:7">
      <c r="D237" s="93"/>
      <c r="F237" s="3"/>
      <c r="G237" s="3"/>
    </row>
    <row r="238" spans="4:7">
      <c r="D238" s="93"/>
      <c r="F238" s="3"/>
      <c r="G238" s="3"/>
    </row>
    <row r="239" spans="4:7">
      <c r="D239" s="93"/>
      <c r="F239" s="3"/>
      <c r="G239" s="3"/>
    </row>
    <row r="240" spans="4:7">
      <c r="D240" s="93"/>
      <c r="F240" s="3"/>
      <c r="G240" s="3"/>
    </row>
    <row r="241" spans="4:7">
      <c r="D241" s="93"/>
      <c r="F241" s="3"/>
      <c r="G241" s="3"/>
    </row>
    <row r="242" spans="4:7">
      <c r="D242" s="93"/>
      <c r="F242" s="3"/>
      <c r="G242" s="3"/>
    </row>
    <row r="243" spans="4:7">
      <c r="D243" s="93"/>
      <c r="F243" s="3"/>
      <c r="G243" s="3"/>
    </row>
    <row r="244" spans="4:7">
      <c r="D244" s="93"/>
      <c r="F244" s="3"/>
      <c r="G244" s="3"/>
    </row>
    <row r="245" spans="4:7">
      <c r="D245" s="93"/>
      <c r="F245" s="3"/>
      <c r="G245" s="3"/>
    </row>
    <row r="246" spans="4:7">
      <c r="D246" s="93"/>
      <c r="F246" s="3"/>
      <c r="G246" s="3"/>
    </row>
    <row r="247" spans="4:7">
      <c r="D247" s="93"/>
      <c r="F247" s="3"/>
      <c r="G247" s="3"/>
    </row>
    <row r="248" spans="4:7">
      <c r="D248" s="93"/>
      <c r="F248" s="3"/>
      <c r="G248" s="3"/>
    </row>
    <row r="249" spans="4:7">
      <c r="D249" s="93"/>
      <c r="F249" s="3"/>
      <c r="G249" s="3"/>
    </row>
    <row r="250" spans="4:7">
      <c r="D250" s="93"/>
      <c r="F250" s="3"/>
      <c r="G250" s="3"/>
    </row>
    <row r="251" spans="4:7">
      <c r="D251" s="93"/>
      <c r="F251" s="3"/>
      <c r="G251" s="3"/>
    </row>
    <row r="252" spans="4:7">
      <c r="D252" s="93"/>
      <c r="F252" s="3"/>
      <c r="G252" s="3"/>
    </row>
    <row r="253" spans="4:7">
      <c r="D253" s="93"/>
      <c r="F253" s="3"/>
      <c r="G253" s="3"/>
    </row>
    <row r="254" spans="4:7">
      <c r="D254" s="93"/>
      <c r="F254" s="3"/>
      <c r="G254" s="3"/>
    </row>
    <row r="255" spans="4:7">
      <c r="D255" s="93"/>
      <c r="F255" s="3"/>
      <c r="G255" s="3"/>
    </row>
    <row r="256" spans="4:7">
      <c r="D256" s="93"/>
      <c r="F256" s="3"/>
      <c r="G256" s="3"/>
    </row>
    <row r="257" spans="4:7">
      <c r="D257" s="93"/>
      <c r="F257" s="3"/>
      <c r="G257" s="3"/>
    </row>
    <row r="258" spans="4:7">
      <c r="D258" s="93"/>
      <c r="F258" s="3"/>
      <c r="G258" s="3"/>
    </row>
    <row r="259" spans="4:7">
      <c r="D259" s="93"/>
      <c r="F259" s="3"/>
      <c r="G259" s="3"/>
    </row>
    <row r="260" spans="4:7">
      <c r="D260" s="93"/>
      <c r="F260" s="3"/>
      <c r="G260" s="3"/>
    </row>
    <row r="261" spans="4:7">
      <c r="D261" s="93"/>
      <c r="F261" s="3"/>
      <c r="G261" s="3"/>
    </row>
    <row r="262" spans="4:7">
      <c r="D262" s="93"/>
      <c r="F262" s="3"/>
      <c r="G262" s="3"/>
    </row>
    <row r="263" spans="4:7">
      <c r="D263" s="93"/>
      <c r="F263" s="3"/>
      <c r="G263" s="3"/>
    </row>
    <row r="264" spans="4:7">
      <c r="D264" s="93"/>
      <c r="F264" s="3"/>
      <c r="G264" s="3"/>
    </row>
    <row r="265" spans="4:7">
      <c r="D265" s="93"/>
      <c r="F265" s="3"/>
      <c r="G265" s="3"/>
    </row>
    <row r="266" spans="4:7">
      <c r="D266" s="93"/>
      <c r="F266" s="3"/>
      <c r="G266" s="3"/>
    </row>
    <row r="267" spans="4:7">
      <c r="D267" s="93"/>
      <c r="F267" s="3"/>
      <c r="G267" s="3"/>
    </row>
    <row r="268" spans="4:7">
      <c r="D268" s="93"/>
      <c r="F268" s="3"/>
      <c r="G268" s="3"/>
    </row>
    <row r="269" spans="4:7">
      <c r="D269" s="93"/>
      <c r="F269" s="3"/>
      <c r="G269" s="3"/>
    </row>
    <row r="270" spans="4:7">
      <c r="D270" s="93"/>
      <c r="F270" s="3"/>
      <c r="G270" s="3"/>
    </row>
    <row r="271" spans="4:7">
      <c r="D271" s="93"/>
      <c r="F271" s="3"/>
      <c r="G271" s="3"/>
    </row>
    <row r="272" spans="4:7">
      <c r="D272" s="93"/>
      <c r="F272" s="3"/>
      <c r="G272" s="3"/>
    </row>
    <row r="273" spans="4:7">
      <c r="D273" s="93"/>
      <c r="F273" s="3"/>
      <c r="G273" s="3"/>
    </row>
    <row r="274" spans="4:7">
      <c r="D274" s="93"/>
      <c r="F274" s="3"/>
      <c r="G274" s="3"/>
    </row>
    <row r="275" spans="4:7">
      <c r="D275" s="93"/>
      <c r="F275" s="3"/>
      <c r="G275" s="3"/>
    </row>
    <row r="276" spans="4:7">
      <c r="D276" s="93"/>
      <c r="F276" s="3"/>
      <c r="G276" s="3"/>
    </row>
    <row r="277" spans="4:7">
      <c r="D277" s="93"/>
      <c r="F277" s="3"/>
      <c r="G277" s="3"/>
    </row>
    <row r="278" spans="4:7">
      <c r="D278" s="93"/>
      <c r="F278" s="3"/>
      <c r="G278" s="3"/>
    </row>
    <row r="279" spans="4:7">
      <c r="D279" s="93"/>
      <c r="F279" s="3"/>
      <c r="G279" s="3"/>
    </row>
    <row r="280" spans="4:7">
      <c r="D280" s="93"/>
      <c r="F280" s="3"/>
      <c r="G280" s="3"/>
    </row>
    <row r="281" spans="4:7">
      <c r="D281" s="93"/>
      <c r="F281" s="3"/>
      <c r="G281" s="3"/>
    </row>
    <row r="282" spans="4:7">
      <c r="D282" s="93"/>
      <c r="F282" s="3"/>
      <c r="G282" s="3"/>
    </row>
    <row r="283" spans="4:7">
      <c r="D283" s="93"/>
      <c r="F283" s="3"/>
      <c r="G283" s="3"/>
    </row>
    <row r="284" spans="4:7">
      <c r="D284" s="93"/>
      <c r="F284" s="3"/>
      <c r="G284" s="3"/>
    </row>
    <row r="285" spans="4:7">
      <c r="D285" s="93"/>
      <c r="F285" s="3"/>
      <c r="G285" s="3"/>
    </row>
    <row r="286" spans="4:7">
      <c r="D286" s="93"/>
      <c r="F286" s="3"/>
      <c r="G286" s="3"/>
    </row>
    <row r="287" spans="4:7">
      <c r="D287" s="93"/>
      <c r="F287" s="3"/>
      <c r="G287" s="3"/>
    </row>
    <row r="288" spans="4:7">
      <c r="D288" s="93"/>
      <c r="F288" s="3"/>
      <c r="G288" s="3"/>
    </row>
    <row r="289" spans="4:7">
      <c r="D289" s="93"/>
      <c r="F289" s="3"/>
      <c r="G289" s="3"/>
    </row>
    <row r="290" spans="4:7">
      <c r="D290" s="93"/>
      <c r="F290" s="3"/>
      <c r="G290" s="3"/>
    </row>
    <row r="291" spans="4:7">
      <c r="D291" s="93"/>
      <c r="F291" s="3"/>
      <c r="G291" s="3"/>
    </row>
    <row r="292" spans="4:7">
      <c r="D292" s="93"/>
      <c r="F292" s="3"/>
      <c r="G292" s="3"/>
    </row>
    <row r="293" spans="4:7">
      <c r="D293" s="93"/>
      <c r="F293" s="3"/>
      <c r="G293" s="3"/>
    </row>
    <row r="294" spans="4:7">
      <c r="D294" s="93"/>
      <c r="F294" s="3"/>
      <c r="G294" s="3"/>
    </row>
    <row r="295" spans="4:7">
      <c r="D295" s="93"/>
      <c r="F295" s="3"/>
      <c r="G295" s="3"/>
    </row>
    <row r="296" spans="4:7">
      <c r="D296" s="93"/>
      <c r="F296" s="3"/>
      <c r="G296" s="3"/>
    </row>
    <row r="297" spans="4:7">
      <c r="D297" s="93"/>
      <c r="F297" s="3"/>
      <c r="G297" s="3"/>
    </row>
    <row r="298" spans="4:7">
      <c r="D298" s="93"/>
      <c r="F298" s="3"/>
      <c r="G298" s="3"/>
    </row>
    <row r="299" spans="4:7">
      <c r="D299" s="93"/>
      <c r="F299" s="3"/>
      <c r="G299" s="3"/>
    </row>
    <row r="300" spans="4:7">
      <c r="D300" s="93"/>
      <c r="F300" s="3"/>
      <c r="G300" s="3"/>
    </row>
    <row r="301" spans="4:7">
      <c r="D301" s="93"/>
      <c r="F301" s="3"/>
      <c r="G301" s="3"/>
    </row>
    <row r="302" spans="4:7">
      <c r="D302" s="93"/>
      <c r="F302" s="3"/>
      <c r="G302" s="3"/>
    </row>
    <row r="303" spans="4:7">
      <c r="D303" s="93"/>
      <c r="F303" s="3"/>
      <c r="G303" s="3"/>
    </row>
    <row r="304" spans="4:7">
      <c r="D304" s="93"/>
      <c r="F304" s="3"/>
      <c r="G304" s="3"/>
    </row>
    <row r="305" spans="4:7">
      <c r="D305" s="93"/>
      <c r="F305" s="3"/>
      <c r="G305" s="3"/>
    </row>
    <row r="306" spans="4:7">
      <c r="D306" s="93"/>
      <c r="F306" s="3"/>
      <c r="G306" s="3"/>
    </row>
    <row r="307" spans="4:7">
      <c r="D307" s="93"/>
      <c r="F307" s="3"/>
      <c r="G307" s="3"/>
    </row>
    <row r="308" spans="4:7">
      <c r="D308" s="93"/>
      <c r="F308" s="3"/>
      <c r="G308" s="3"/>
    </row>
    <row r="309" spans="4:7">
      <c r="D309" s="93"/>
      <c r="F309" s="3"/>
      <c r="G309" s="3"/>
    </row>
    <row r="310" spans="4:7">
      <c r="D310" s="93"/>
      <c r="F310" s="3"/>
      <c r="G310" s="3"/>
    </row>
    <row r="311" spans="4:7">
      <c r="D311" s="93"/>
      <c r="F311" s="3"/>
      <c r="G311" s="3"/>
    </row>
    <row r="312" spans="4:7">
      <c r="D312" s="93"/>
      <c r="F312" s="3"/>
      <c r="G312" s="3"/>
    </row>
    <row r="313" spans="4:7">
      <c r="D313" s="93"/>
      <c r="F313" s="3"/>
      <c r="G313" s="3"/>
    </row>
    <row r="314" spans="4:7">
      <c r="D314" s="93"/>
      <c r="F314" s="3"/>
      <c r="G314" s="3"/>
    </row>
    <row r="315" spans="4:7">
      <c r="F315" s="3"/>
      <c r="G315" s="3"/>
    </row>
    <row r="316" spans="4:7">
      <c r="F316" s="3"/>
      <c r="G316" s="3"/>
    </row>
    <row r="317" spans="4:7">
      <c r="F317" s="3"/>
      <c r="G317" s="3"/>
    </row>
    <row r="318" spans="4:7">
      <c r="F318" s="3"/>
      <c r="G318" s="3"/>
    </row>
    <row r="319" spans="4:7">
      <c r="F319" s="3"/>
      <c r="G319" s="3"/>
    </row>
    <row r="320" spans="4:7">
      <c r="F320" s="3"/>
      <c r="G320" s="3"/>
    </row>
    <row r="321" spans="6:7">
      <c r="F321" s="3"/>
      <c r="G321" s="3"/>
    </row>
    <row r="322" spans="6:7">
      <c r="F322" s="3"/>
      <c r="G322" s="3"/>
    </row>
    <row r="323" spans="6:7">
      <c r="F323" s="3"/>
      <c r="G323" s="3"/>
    </row>
    <row r="324" spans="6:7">
      <c r="F324" s="3"/>
      <c r="G324" s="3"/>
    </row>
    <row r="325" spans="6:7">
      <c r="F325" s="3"/>
      <c r="G325" s="3"/>
    </row>
    <row r="326" spans="6:7">
      <c r="F326" s="3"/>
      <c r="G326" s="3"/>
    </row>
    <row r="327" spans="6:7">
      <c r="F327" s="3"/>
      <c r="G327" s="3"/>
    </row>
    <row r="328" spans="6:7">
      <c r="F328" s="3"/>
      <c r="G328" s="3"/>
    </row>
    <row r="329" spans="6:7">
      <c r="F329" s="3"/>
      <c r="G329" s="3"/>
    </row>
    <row r="330" spans="6:7">
      <c r="F330" s="3"/>
      <c r="G330" s="3"/>
    </row>
    <row r="331" spans="6:7">
      <c r="F331" s="3"/>
      <c r="G331" s="3"/>
    </row>
    <row r="332" spans="6:7">
      <c r="F332" s="3"/>
      <c r="G332" s="3"/>
    </row>
    <row r="333" spans="6:7">
      <c r="F333" s="3"/>
      <c r="G333" s="3"/>
    </row>
    <row r="334" spans="6:7">
      <c r="F334" s="3"/>
      <c r="G334" s="3"/>
    </row>
    <row r="335" spans="6:7">
      <c r="F335" s="3"/>
      <c r="G335" s="3"/>
    </row>
    <row r="336" spans="6:7">
      <c r="F336" s="3"/>
      <c r="G336" s="3"/>
    </row>
    <row r="337" spans="6:7">
      <c r="F337" s="3"/>
      <c r="G337" s="3"/>
    </row>
    <row r="338" spans="6:7">
      <c r="F338" s="3"/>
      <c r="G338" s="3"/>
    </row>
    <row r="339" spans="6:7">
      <c r="F339" s="3"/>
      <c r="G339" s="3"/>
    </row>
    <row r="340" spans="6:7">
      <c r="F340" s="3"/>
      <c r="G340" s="3"/>
    </row>
    <row r="341" spans="6:7">
      <c r="F341" s="3"/>
      <c r="G341" s="3"/>
    </row>
    <row r="342" spans="6:7">
      <c r="F342" s="3"/>
      <c r="G342" s="3"/>
    </row>
    <row r="343" spans="6:7">
      <c r="F343" s="3"/>
      <c r="G343" s="3"/>
    </row>
    <row r="344" spans="6:7">
      <c r="F344" s="3"/>
      <c r="G344" s="3"/>
    </row>
    <row r="345" spans="6:7">
      <c r="F345" s="3"/>
      <c r="G345" s="3"/>
    </row>
    <row r="346" spans="6:7">
      <c r="F346" s="3"/>
      <c r="G346" s="3"/>
    </row>
    <row r="347" spans="6:7">
      <c r="F347" s="3"/>
      <c r="G347" s="3"/>
    </row>
    <row r="348" spans="6:7">
      <c r="F348" s="3"/>
      <c r="G348" s="3"/>
    </row>
    <row r="349" spans="6:7">
      <c r="F349" s="3"/>
      <c r="G349" s="3"/>
    </row>
    <row r="350" spans="6:7">
      <c r="F350" s="3"/>
      <c r="G350" s="3"/>
    </row>
    <row r="351" spans="6:7">
      <c r="F351" s="3"/>
      <c r="G351" s="3"/>
    </row>
    <row r="352" spans="6:7">
      <c r="F352" s="3"/>
      <c r="G352" s="3"/>
    </row>
    <row r="353" spans="6:7">
      <c r="F353" s="3"/>
      <c r="G353" s="3"/>
    </row>
    <row r="354" spans="6:7">
      <c r="F354" s="3"/>
      <c r="G354" s="3"/>
    </row>
    <row r="355" spans="6:7">
      <c r="F355" s="3"/>
      <c r="G355" s="3"/>
    </row>
    <row r="356" spans="6:7">
      <c r="F356" s="3"/>
      <c r="G356" s="3"/>
    </row>
    <row r="357" spans="6:7">
      <c r="F357" s="3"/>
      <c r="G357" s="3"/>
    </row>
    <row r="358" spans="6:7">
      <c r="F358" s="3"/>
      <c r="G358" s="3"/>
    </row>
    <row r="359" spans="6:7">
      <c r="F359" s="3"/>
      <c r="G359" s="3"/>
    </row>
    <row r="360" spans="6:7">
      <c r="F360" s="3"/>
      <c r="G360" s="3"/>
    </row>
    <row r="361" spans="6:7">
      <c r="F361" s="3"/>
      <c r="G361" s="3"/>
    </row>
    <row r="362" spans="6:7">
      <c r="F362" s="3"/>
      <c r="G362" s="3"/>
    </row>
    <row r="363" spans="6:7">
      <c r="F363" s="3"/>
      <c r="G363" s="3"/>
    </row>
    <row r="364" spans="6:7">
      <c r="F364" s="3"/>
      <c r="G364" s="3"/>
    </row>
    <row r="365" spans="6:7">
      <c r="F365" s="3"/>
      <c r="G365" s="3"/>
    </row>
    <row r="366" spans="6:7">
      <c r="F366" s="3"/>
      <c r="G366" s="3"/>
    </row>
    <row r="367" spans="6:7">
      <c r="F367" s="3"/>
      <c r="G367" s="3"/>
    </row>
    <row r="368" spans="6:7">
      <c r="F368" s="3"/>
      <c r="G368" s="3"/>
    </row>
    <row r="369" spans="6:7">
      <c r="F369" s="3"/>
      <c r="G369" s="3"/>
    </row>
    <row r="370" spans="6:7">
      <c r="F370" s="3"/>
      <c r="G370" s="3"/>
    </row>
    <row r="371" spans="6:7">
      <c r="F371" s="3"/>
      <c r="G371" s="3"/>
    </row>
    <row r="372" spans="6:7">
      <c r="F372" s="3"/>
      <c r="G372" s="3"/>
    </row>
    <row r="373" spans="6:7">
      <c r="F373" s="3"/>
      <c r="G373" s="3"/>
    </row>
    <row r="374" spans="6:7">
      <c r="F374" s="3"/>
      <c r="G374" s="3"/>
    </row>
    <row r="375" spans="6:7">
      <c r="F375" s="3"/>
      <c r="G375" s="3"/>
    </row>
    <row r="376" spans="6:7">
      <c r="F376" s="3"/>
      <c r="G376" s="3"/>
    </row>
    <row r="377" spans="6:7">
      <c r="F377" s="3"/>
      <c r="G377" s="3"/>
    </row>
    <row r="378" spans="6:7">
      <c r="F378" s="3"/>
      <c r="G378" s="3"/>
    </row>
    <row r="379" spans="6:7">
      <c r="F379" s="3"/>
      <c r="G379" s="3"/>
    </row>
    <row r="380" spans="6:7">
      <c r="F380" s="3"/>
      <c r="G380" s="3"/>
    </row>
    <row r="381" spans="6:7">
      <c r="F381" s="3"/>
      <c r="G381" s="3"/>
    </row>
    <row r="382" spans="6:7">
      <c r="F382" s="3"/>
      <c r="G382" s="3"/>
    </row>
    <row r="383" spans="6:7">
      <c r="F383" s="3"/>
      <c r="G383" s="3"/>
    </row>
    <row r="384" spans="6:7">
      <c r="F384" s="3"/>
      <c r="G384" s="3"/>
    </row>
    <row r="385" spans="6:7">
      <c r="F385" s="3"/>
      <c r="G385" s="3"/>
    </row>
    <row r="386" spans="6:7">
      <c r="F386" s="3"/>
      <c r="G386" s="3"/>
    </row>
    <row r="387" spans="6:7">
      <c r="F387" s="3"/>
      <c r="G387" s="3"/>
    </row>
    <row r="388" spans="6:7">
      <c r="F388" s="3"/>
      <c r="G388" s="3"/>
    </row>
    <row r="389" spans="6:7">
      <c r="F389" s="3"/>
      <c r="G389" s="3"/>
    </row>
    <row r="390" spans="6:7">
      <c r="F390" s="3"/>
      <c r="G390" s="3"/>
    </row>
    <row r="391" spans="6:7">
      <c r="F391" s="3"/>
      <c r="G391" s="3"/>
    </row>
    <row r="392" spans="6:7">
      <c r="F392" s="3"/>
      <c r="G392" s="3"/>
    </row>
    <row r="393" spans="6:7">
      <c r="F393" s="3"/>
      <c r="G393" s="3"/>
    </row>
    <row r="394" spans="6:7">
      <c r="F394" s="3"/>
      <c r="G394" s="3"/>
    </row>
    <row r="395" spans="6:7">
      <c r="F395" s="3"/>
      <c r="G395" s="3"/>
    </row>
    <row r="396" spans="6:7">
      <c r="F396" s="3"/>
      <c r="G396" s="3"/>
    </row>
    <row r="397" spans="6:7">
      <c r="F397" s="3"/>
      <c r="G397" s="3"/>
    </row>
    <row r="398" spans="6:7">
      <c r="F398" s="3"/>
      <c r="G398" s="3"/>
    </row>
    <row r="399" spans="6:7">
      <c r="F399" s="3"/>
      <c r="G399" s="3"/>
    </row>
    <row r="400" spans="6:7">
      <c r="F400" s="3"/>
      <c r="G400" s="3"/>
    </row>
    <row r="401" spans="6:7">
      <c r="F401" s="3"/>
      <c r="G401" s="3"/>
    </row>
    <row r="402" spans="6:7">
      <c r="F402" s="3"/>
      <c r="G402" s="3"/>
    </row>
    <row r="403" spans="6:7">
      <c r="F403" s="3"/>
      <c r="G403" s="3"/>
    </row>
    <row r="404" spans="6:7">
      <c r="F404" s="3"/>
      <c r="G404" s="3"/>
    </row>
    <row r="405" spans="6:7">
      <c r="F405" s="3"/>
      <c r="G405" s="3"/>
    </row>
    <row r="406" spans="6:7">
      <c r="F406" s="3"/>
      <c r="G406" s="3"/>
    </row>
    <row r="407" spans="6:7">
      <c r="F407" s="3"/>
      <c r="G407" s="3"/>
    </row>
    <row r="408" spans="6:7">
      <c r="F408" s="3"/>
      <c r="G408" s="3"/>
    </row>
    <row r="409" spans="6:7">
      <c r="F409" s="3"/>
      <c r="G409" s="3"/>
    </row>
    <row r="410" spans="6:7">
      <c r="F410" s="3"/>
      <c r="G410" s="3"/>
    </row>
    <row r="411" spans="6:7">
      <c r="F411" s="3"/>
      <c r="G411" s="3"/>
    </row>
    <row r="412" spans="6:7">
      <c r="F412" s="3"/>
      <c r="G412" s="3"/>
    </row>
    <row r="413" spans="6:7">
      <c r="F413" s="3"/>
      <c r="G413" s="3"/>
    </row>
    <row r="414" spans="6:7">
      <c r="F414" s="3"/>
      <c r="G414" s="3"/>
    </row>
    <row r="415" spans="6:7">
      <c r="F415" s="3"/>
      <c r="G415" s="3"/>
    </row>
    <row r="416" spans="6:7">
      <c r="F416" s="3"/>
      <c r="G416" s="3"/>
    </row>
    <row r="417" spans="6:7">
      <c r="F417" s="3"/>
      <c r="G417" s="3"/>
    </row>
    <row r="418" spans="6:7">
      <c r="F418" s="3"/>
      <c r="G418" s="3"/>
    </row>
    <row r="419" spans="6:7">
      <c r="F419" s="3"/>
      <c r="G419" s="3"/>
    </row>
    <row r="420" spans="6:7">
      <c r="F420" s="3"/>
      <c r="G420" s="3"/>
    </row>
    <row r="421" spans="6:7">
      <c r="F421" s="3"/>
      <c r="G421" s="3"/>
    </row>
    <row r="422" spans="6:7">
      <c r="F422" s="3"/>
      <c r="G422" s="3"/>
    </row>
    <row r="423" spans="6:7">
      <c r="F423" s="3"/>
      <c r="G423" s="3"/>
    </row>
    <row r="424" spans="6:7">
      <c r="F424" s="3"/>
      <c r="G424" s="3"/>
    </row>
    <row r="425" spans="6:7">
      <c r="F425" s="3"/>
      <c r="G425" s="3"/>
    </row>
    <row r="426" spans="6:7">
      <c r="F426" s="3"/>
      <c r="G426" s="3"/>
    </row>
    <row r="427" spans="6:7">
      <c r="F427" s="3"/>
      <c r="G427" s="3"/>
    </row>
    <row r="428" spans="6:7">
      <c r="F428" s="3"/>
      <c r="G428" s="3"/>
    </row>
    <row r="429" spans="6:7">
      <c r="F429" s="3"/>
      <c r="G429" s="3"/>
    </row>
    <row r="430" spans="6:7">
      <c r="F430" s="3"/>
      <c r="G430" s="3"/>
    </row>
    <row r="431" spans="6:7">
      <c r="F431" s="3"/>
      <c r="G431" s="3"/>
    </row>
    <row r="432" spans="6:7">
      <c r="F432" s="3"/>
      <c r="G432" s="3"/>
    </row>
    <row r="433" spans="6:7">
      <c r="F433" s="3"/>
      <c r="G433" s="3"/>
    </row>
    <row r="434" spans="6:7">
      <c r="F434" s="3"/>
      <c r="G434" s="3"/>
    </row>
    <row r="435" spans="6:7">
      <c r="F435" s="3"/>
      <c r="G435" s="3"/>
    </row>
    <row r="436" spans="6:7">
      <c r="F436" s="3"/>
      <c r="G436" s="3"/>
    </row>
    <row r="437" spans="6:7">
      <c r="F437" s="3"/>
      <c r="G437" s="3"/>
    </row>
    <row r="438" spans="6:7">
      <c r="F438" s="3"/>
      <c r="G438" s="3"/>
    </row>
    <row r="439" spans="6:7">
      <c r="F439" s="3"/>
      <c r="G439" s="3"/>
    </row>
    <row r="440" spans="6:7">
      <c r="F440" s="3"/>
      <c r="G440" s="3"/>
    </row>
    <row r="441" spans="6:7">
      <c r="F441" s="3"/>
      <c r="G441" s="3"/>
    </row>
    <row r="442" spans="6:7">
      <c r="F442" s="3"/>
      <c r="G442" s="3"/>
    </row>
    <row r="443" spans="6:7">
      <c r="F443" s="3"/>
      <c r="G443" s="3"/>
    </row>
    <row r="444" spans="6:7">
      <c r="F444" s="3"/>
      <c r="G444" s="3"/>
    </row>
    <row r="445" spans="6:7">
      <c r="F445" s="3"/>
      <c r="G445" s="3"/>
    </row>
    <row r="446" spans="6:7">
      <c r="F446" s="3"/>
      <c r="G446" s="3"/>
    </row>
    <row r="447" spans="6:7">
      <c r="F447" s="3"/>
      <c r="G447" s="3"/>
    </row>
    <row r="448" spans="6:7">
      <c r="F448" s="3"/>
      <c r="G448" s="3"/>
    </row>
    <row r="449" spans="6:7">
      <c r="F449" s="3"/>
      <c r="G449" s="3"/>
    </row>
    <row r="450" spans="6:7">
      <c r="F450" s="3"/>
      <c r="G450" s="3"/>
    </row>
    <row r="451" spans="6:7">
      <c r="F451" s="3"/>
      <c r="G451" s="3"/>
    </row>
    <row r="452" spans="6:7">
      <c r="F452" s="3"/>
      <c r="G452" s="3"/>
    </row>
    <row r="453" spans="6:7">
      <c r="F453" s="3"/>
      <c r="G453" s="3"/>
    </row>
    <row r="454" spans="6:7">
      <c r="F454" s="3"/>
      <c r="G454" s="3"/>
    </row>
    <row r="455" spans="6:7">
      <c r="F455" s="3"/>
      <c r="G455" s="3"/>
    </row>
    <row r="456" spans="6:7">
      <c r="F456" s="3"/>
      <c r="G456" s="3"/>
    </row>
    <row r="457" spans="6:7">
      <c r="F457" s="3"/>
      <c r="G457" s="3"/>
    </row>
    <row r="458" spans="6:7">
      <c r="F458" s="3"/>
      <c r="G458" s="3"/>
    </row>
    <row r="459" spans="6:7">
      <c r="F459" s="3"/>
      <c r="G459" s="3"/>
    </row>
    <row r="460" spans="6:7">
      <c r="F460" s="3"/>
      <c r="G460" s="3"/>
    </row>
    <row r="461" spans="6:7">
      <c r="F461" s="3"/>
      <c r="G461" s="3"/>
    </row>
    <row r="462" spans="6:7">
      <c r="F462" s="3"/>
      <c r="G462" s="3"/>
    </row>
    <row r="463" spans="6:7">
      <c r="F463" s="3"/>
      <c r="G463" s="3"/>
    </row>
    <row r="464" spans="6:7">
      <c r="F464" s="3"/>
      <c r="G464" s="3"/>
    </row>
    <row r="465" spans="6:7">
      <c r="F465" s="3"/>
      <c r="G465" s="3"/>
    </row>
    <row r="466" spans="6:7">
      <c r="F466" s="3"/>
      <c r="G466" s="3"/>
    </row>
    <row r="467" spans="6:7">
      <c r="F467" s="3"/>
      <c r="G467" s="3"/>
    </row>
    <row r="468" spans="6:7">
      <c r="F468" s="3"/>
      <c r="G468" s="3"/>
    </row>
    <row r="469" spans="6:7">
      <c r="F469" s="3"/>
      <c r="G469" s="3"/>
    </row>
    <row r="470" spans="6:7">
      <c r="F470" s="3"/>
      <c r="G470" s="3"/>
    </row>
    <row r="471" spans="6:7">
      <c r="F471" s="3"/>
      <c r="G471" s="3"/>
    </row>
    <row r="472" spans="6:7">
      <c r="F472" s="3"/>
      <c r="G472" s="3"/>
    </row>
    <row r="473" spans="6:7">
      <c r="F473" s="3"/>
      <c r="G473" s="3"/>
    </row>
    <row r="474" spans="6:7">
      <c r="F474" s="3"/>
      <c r="G474" s="3"/>
    </row>
    <row r="475" spans="6:7">
      <c r="F475" s="3"/>
      <c r="G475" s="3"/>
    </row>
    <row r="476" spans="6:7">
      <c r="F476" s="3"/>
      <c r="G476" s="3"/>
    </row>
    <row r="477" spans="6:7">
      <c r="F477" s="3"/>
      <c r="G477" s="3"/>
    </row>
    <row r="478" spans="6:7">
      <c r="F478" s="3"/>
      <c r="G478" s="3"/>
    </row>
    <row r="479" spans="6:7">
      <c r="F479" s="3"/>
      <c r="G479" s="3"/>
    </row>
    <row r="480" spans="6:7">
      <c r="F480" s="3"/>
      <c r="G480" s="3"/>
    </row>
    <row r="481" spans="6:7">
      <c r="F481" s="3"/>
      <c r="G481" s="3"/>
    </row>
    <row r="482" spans="6:7">
      <c r="F482" s="3"/>
      <c r="G482" s="3"/>
    </row>
    <row r="483" spans="6:7">
      <c r="F483" s="3"/>
      <c r="G483" s="3"/>
    </row>
    <row r="484" spans="6:7">
      <c r="F484" s="3"/>
      <c r="G484" s="3"/>
    </row>
    <row r="485" spans="6:7">
      <c r="F485" s="3"/>
      <c r="G485" s="3"/>
    </row>
    <row r="486" spans="6:7">
      <c r="F486" s="3"/>
      <c r="G486" s="3"/>
    </row>
    <row r="487" spans="6:7">
      <c r="F487" s="3"/>
      <c r="G487" s="3"/>
    </row>
    <row r="488" spans="6:7">
      <c r="F488" s="3"/>
      <c r="G488" s="3"/>
    </row>
    <row r="489" spans="6:7">
      <c r="F489" s="3"/>
      <c r="G489" s="3"/>
    </row>
    <row r="490" spans="6:7">
      <c r="F490" s="3"/>
      <c r="G490" s="3"/>
    </row>
    <row r="491" spans="6:7">
      <c r="F491" s="3"/>
      <c r="G491" s="3"/>
    </row>
    <row r="492" spans="6:7">
      <c r="F492" s="3"/>
      <c r="G492" s="3"/>
    </row>
    <row r="493" spans="6:7">
      <c r="F493" s="3"/>
      <c r="G493" s="3"/>
    </row>
    <row r="494" spans="6:7">
      <c r="F494" s="3"/>
      <c r="G494" s="3"/>
    </row>
    <row r="495" spans="6:7">
      <c r="F495" s="3"/>
      <c r="G495" s="3"/>
    </row>
    <row r="496" spans="6:7">
      <c r="F496" s="3"/>
      <c r="G496" s="3"/>
    </row>
    <row r="497" spans="6:7">
      <c r="F497" s="3"/>
      <c r="G497" s="3"/>
    </row>
    <row r="498" spans="6:7">
      <c r="F498" s="3"/>
      <c r="G498" s="3"/>
    </row>
    <row r="499" spans="6:7">
      <c r="F499" s="3"/>
      <c r="G499" s="3"/>
    </row>
    <row r="500" spans="6:7">
      <c r="F500" s="3"/>
      <c r="G500" s="3"/>
    </row>
    <row r="501" spans="6:7">
      <c r="F501" s="3"/>
      <c r="G501" s="3"/>
    </row>
    <row r="502" spans="6:7">
      <c r="F502" s="3"/>
      <c r="G502" s="3"/>
    </row>
    <row r="503" spans="6:7">
      <c r="F503" s="3"/>
      <c r="G503" s="3"/>
    </row>
    <row r="504" spans="6:7">
      <c r="F504" s="3"/>
      <c r="G504" s="3"/>
    </row>
    <row r="505" spans="6:7">
      <c r="F505" s="3"/>
      <c r="G505" s="3"/>
    </row>
    <row r="506" spans="6:7">
      <c r="F506" s="3"/>
      <c r="G506" s="3"/>
    </row>
    <row r="507" spans="6:7">
      <c r="F507" s="3"/>
      <c r="G507" s="3"/>
    </row>
    <row r="508" spans="6:7">
      <c r="F508" s="3"/>
      <c r="G508" s="3"/>
    </row>
    <row r="509" spans="6:7">
      <c r="F509" s="3"/>
      <c r="G509" s="3"/>
    </row>
    <row r="510" spans="6:7">
      <c r="F510" s="3"/>
      <c r="G510" s="3"/>
    </row>
    <row r="511" spans="6:7">
      <c r="F511" s="3"/>
      <c r="G511" s="3"/>
    </row>
    <row r="512" spans="6:7">
      <c r="F512" s="3"/>
      <c r="G512" s="3"/>
    </row>
    <row r="513" spans="6:7">
      <c r="F513" s="3"/>
      <c r="G513" s="3"/>
    </row>
    <row r="514" spans="6:7">
      <c r="F514" s="3"/>
      <c r="G514" s="3"/>
    </row>
    <row r="515" spans="6:7">
      <c r="F515" s="3"/>
      <c r="G515" s="3"/>
    </row>
    <row r="516" spans="6:7">
      <c r="F516" s="3"/>
      <c r="G516" s="3"/>
    </row>
    <row r="517" spans="6:7">
      <c r="F517" s="3"/>
      <c r="G517" s="3"/>
    </row>
    <row r="518" spans="6:7">
      <c r="F518" s="3"/>
      <c r="G518" s="3"/>
    </row>
    <row r="519" spans="6:7">
      <c r="F519" s="3"/>
      <c r="G519" s="3"/>
    </row>
    <row r="520" spans="6:7">
      <c r="F520" s="3"/>
      <c r="G520" s="3"/>
    </row>
    <row r="521" spans="6:7">
      <c r="F521" s="3"/>
      <c r="G521" s="3"/>
    </row>
    <row r="522" spans="6:7">
      <c r="F522" s="3"/>
      <c r="G522" s="3"/>
    </row>
    <row r="523" spans="6:7">
      <c r="F523" s="3"/>
      <c r="G523" s="3"/>
    </row>
    <row r="524" spans="6:7">
      <c r="F524" s="3"/>
      <c r="G524" s="3"/>
    </row>
    <row r="525" spans="6:7">
      <c r="F525" s="3"/>
      <c r="G525" s="3"/>
    </row>
    <row r="526" spans="6:7">
      <c r="F526" s="3"/>
      <c r="G526" s="3"/>
    </row>
    <row r="527" spans="6:7">
      <c r="F527" s="3"/>
      <c r="G527" s="3"/>
    </row>
    <row r="528" spans="6:7">
      <c r="F528" s="3"/>
      <c r="G528" s="3"/>
    </row>
    <row r="529" spans="6:7">
      <c r="F529" s="3"/>
      <c r="G529" s="3"/>
    </row>
    <row r="530" spans="6:7">
      <c r="F530" s="3"/>
      <c r="G530" s="3"/>
    </row>
    <row r="531" spans="6:7">
      <c r="F531" s="3"/>
      <c r="G531" s="3"/>
    </row>
    <row r="532" spans="6:7">
      <c r="F532" s="3"/>
      <c r="G532" s="3"/>
    </row>
    <row r="533" spans="6:7">
      <c r="F533" s="3"/>
      <c r="G533" s="3"/>
    </row>
    <row r="534" spans="6:7">
      <c r="F534" s="3"/>
      <c r="G534" s="3"/>
    </row>
    <row r="535" spans="6:7">
      <c r="F535" s="3"/>
      <c r="G535" s="3"/>
    </row>
    <row r="536" spans="6:7">
      <c r="F536" s="3"/>
      <c r="G536" s="3"/>
    </row>
    <row r="537" spans="6:7">
      <c r="F537" s="3"/>
      <c r="G537" s="3"/>
    </row>
    <row r="538" spans="6:7">
      <c r="F538" s="3"/>
      <c r="G538" s="3"/>
    </row>
    <row r="539" spans="6:7">
      <c r="F539" s="3"/>
      <c r="G539" s="3"/>
    </row>
    <row r="540" spans="6:7">
      <c r="F540" s="3"/>
      <c r="G540" s="3"/>
    </row>
    <row r="541" spans="6:7">
      <c r="F541" s="3"/>
      <c r="G541" s="3"/>
    </row>
    <row r="542" spans="6:7">
      <c r="F542" s="3"/>
      <c r="G542" s="3"/>
    </row>
    <row r="543" spans="6:7">
      <c r="F543" s="3"/>
      <c r="G543" s="3"/>
    </row>
    <row r="544" spans="6:7">
      <c r="F544" s="3"/>
      <c r="G544" s="3"/>
    </row>
    <row r="545" spans="6:7">
      <c r="F545" s="3"/>
      <c r="G545" s="3"/>
    </row>
    <row r="546" spans="6:7">
      <c r="F546" s="3"/>
      <c r="G546" s="3"/>
    </row>
    <row r="547" spans="6:7">
      <c r="F547" s="3"/>
      <c r="G547" s="3"/>
    </row>
    <row r="548" spans="6:7">
      <c r="F548" s="3"/>
      <c r="G548" s="3"/>
    </row>
    <row r="549" spans="6:7">
      <c r="F549" s="3"/>
      <c r="G549" s="3"/>
    </row>
    <row r="550" spans="6:7">
      <c r="F550" s="3"/>
      <c r="G550" s="3"/>
    </row>
    <row r="551" spans="6:7">
      <c r="F551" s="3"/>
      <c r="G551" s="3"/>
    </row>
    <row r="552" spans="6:7">
      <c r="F552" s="3"/>
      <c r="G552" s="3"/>
    </row>
    <row r="553" spans="6:7">
      <c r="F553" s="3"/>
      <c r="G553" s="3"/>
    </row>
    <row r="554" spans="6:7">
      <c r="F554" s="3"/>
      <c r="G554" s="3"/>
    </row>
    <row r="555" spans="6:7">
      <c r="F555" s="3"/>
      <c r="G555" s="3"/>
    </row>
    <row r="556" spans="6:7">
      <c r="F556" s="3"/>
      <c r="G556" s="3"/>
    </row>
    <row r="557" spans="6:7">
      <c r="F557" s="3"/>
      <c r="G557" s="3"/>
    </row>
    <row r="558" spans="6:7">
      <c r="F558" s="3"/>
      <c r="G558" s="3"/>
    </row>
    <row r="559" spans="6:7">
      <c r="F559" s="3"/>
      <c r="G559" s="3"/>
    </row>
    <row r="560" spans="6:7">
      <c r="F560" s="3"/>
      <c r="G560" s="3"/>
    </row>
    <row r="561" spans="6:7">
      <c r="F561" s="3"/>
      <c r="G561" s="3"/>
    </row>
    <row r="562" spans="6:7">
      <c r="F562" s="3"/>
      <c r="G562" s="3"/>
    </row>
    <row r="563" spans="6:7">
      <c r="F563" s="3"/>
      <c r="G563" s="3"/>
    </row>
    <row r="564" spans="6:7">
      <c r="F564" s="3"/>
      <c r="G564" s="3"/>
    </row>
    <row r="565" spans="6:7">
      <c r="F565" s="3"/>
      <c r="G565" s="3"/>
    </row>
    <row r="566" spans="6:7">
      <c r="F566" s="3"/>
      <c r="G566" s="3"/>
    </row>
    <row r="567" spans="6:7">
      <c r="F567" s="3"/>
      <c r="G567" s="3"/>
    </row>
    <row r="568" spans="6:7">
      <c r="F568" s="3"/>
      <c r="G568" s="3"/>
    </row>
    <row r="569" spans="6:7">
      <c r="F569" s="3"/>
      <c r="G569" s="3"/>
    </row>
    <row r="570" spans="6:7">
      <c r="F570" s="3"/>
      <c r="G570" s="3"/>
    </row>
    <row r="571" spans="6:7">
      <c r="F571" s="3"/>
      <c r="G571" s="3"/>
    </row>
    <row r="572" spans="6:7">
      <c r="F572" s="3"/>
      <c r="G572" s="3"/>
    </row>
    <row r="573" spans="6:7">
      <c r="F573" s="3"/>
      <c r="G573" s="3"/>
    </row>
    <row r="574" spans="6:7">
      <c r="F574" s="3"/>
      <c r="G574" s="3"/>
    </row>
    <row r="575" spans="6:7">
      <c r="F575" s="3"/>
      <c r="G575" s="3"/>
    </row>
    <row r="576" spans="6:7">
      <c r="F576" s="3"/>
      <c r="G576" s="3"/>
    </row>
    <row r="577" spans="6:7">
      <c r="F577" s="3"/>
      <c r="G577" s="3"/>
    </row>
    <row r="578" spans="6:7">
      <c r="F578" s="3"/>
      <c r="G578" s="3"/>
    </row>
    <row r="579" spans="6:7">
      <c r="F579" s="3"/>
      <c r="G579" s="3"/>
    </row>
    <row r="580" spans="6:7">
      <c r="F580" s="3"/>
      <c r="G580" s="3"/>
    </row>
    <row r="581" spans="6:7">
      <c r="F581" s="3"/>
      <c r="G581" s="3"/>
    </row>
    <row r="582" spans="6:7">
      <c r="F582" s="3"/>
      <c r="G582" s="3"/>
    </row>
    <row r="583" spans="6:7">
      <c r="F583" s="3"/>
      <c r="G583" s="3"/>
    </row>
    <row r="584" spans="6:7">
      <c r="F584" s="3"/>
      <c r="G584" s="3"/>
    </row>
    <row r="585" spans="6:7">
      <c r="F585" s="3"/>
      <c r="G585" s="3"/>
    </row>
    <row r="586" spans="6:7">
      <c r="F586" s="3"/>
      <c r="G586" s="3"/>
    </row>
    <row r="587" spans="6:7">
      <c r="F587" s="3"/>
      <c r="G587" s="3"/>
    </row>
    <row r="588" spans="6:7">
      <c r="F588" s="3"/>
      <c r="G588" s="3"/>
    </row>
    <row r="589" spans="6:7">
      <c r="F589" s="3"/>
      <c r="G589" s="3"/>
    </row>
    <row r="590" spans="6:7">
      <c r="F590" s="3"/>
      <c r="G590" s="3"/>
    </row>
    <row r="591" spans="6:7">
      <c r="F591" s="3"/>
      <c r="G591" s="3"/>
    </row>
    <row r="592" spans="6:7">
      <c r="F592" s="3"/>
      <c r="G592" s="3"/>
    </row>
    <row r="593" spans="6:7">
      <c r="F593" s="3"/>
      <c r="G593" s="3"/>
    </row>
    <row r="594" spans="6:7">
      <c r="F594" s="3"/>
      <c r="G594" s="3"/>
    </row>
    <row r="595" spans="6:7">
      <c r="F595" s="3"/>
      <c r="G595" s="3"/>
    </row>
    <row r="596" spans="6:7">
      <c r="F596" s="3"/>
      <c r="G596" s="3"/>
    </row>
    <row r="597" spans="6:7">
      <c r="F597" s="3"/>
      <c r="G597" s="3"/>
    </row>
    <row r="598" spans="6:7">
      <c r="F598" s="3"/>
      <c r="G598" s="3"/>
    </row>
    <row r="599" spans="6:7">
      <c r="F599" s="3"/>
      <c r="G599" s="3"/>
    </row>
    <row r="600" spans="6:7">
      <c r="F600" s="3"/>
      <c r="G600" s="3"/>
    </row>
    <row r="601" spans="6:7">
      <c r="F601" s="3"/>
      <c r="G601" s="3"/>
    </row>
    <row r="602" spans="6:7">
      <c r="F602" s="3"/>
      <c r="G602" s="3"/>
    </row>
    <row r="603" spans="6:7">
      <c r="F603" s="3"/>
      <c r="G603" s="3"/>
    </row>
    <row r="604" spans="6:7">
      <c r="F604" s="3"/>
      <c r="G604" s="3"/>
    </row>
    <row r="605" spans="6:7">
      <c r="F605" s="3"/>
      <c r="G605" s="3"/>
    </row>
    <row r="606" spans="6:7">
      <c r="F606" s="3"/>
      <c r="G606" s="3"/>
    </row>
    <row r="607" spans="6:7">
      <c r="F607" s="3"/>
      <c r="G607" s="3"/>
    </row>
    <row r="608" spans="6:7">
      <c r="F608" s="3"/>
      <c r="G608" s="3"/>
    </row>
    <row r="609" spans="6:7">
      <c r="F609" s="3"/>
      <c r="G609" s="3"/>
    </row>
    <row r="610" spans="6:7">
      <c r="F610" s="3"/>
      <c r="G610" s="3"/>
    </row>
    <row r="611" spans="6:7">
      <c r="F611" s="3"/>
      <c r="G611" s="3"/>
    </row>
    <row r="612" spans="6:7">
      <c r="F612" s="3"/>
      <c r="G612" s="3"/>
    </row>
    <row r="613" spans="6:7">
      <c r="F613" s="3"/>
      <c r="G613" s="3"/>
    </row>
    <row r="614" spans="6:7">
      <c r="F614" s="3"/>
      <c r="G614" s="3"/>
    </row>
    <row r="615" spans="6:7">
      <c r="F615" s="3"/>
      <c r="G615" s="3"/>
    </row>
    <row r="616" spans="6:7">
      <c r="F616" s="3"/>
      <c r="G616" s="3"/>
    </row>
    <row r="617" spans="6:7">
      <c r="F617" s="3"/>
      <c r="G617" s="3"/>
    </row>
    <row r="618" spans="6:7">
      <c r="F618" s="3"/>
      <c r="G618" s="3"/>
    </row>
    <row r="619" spans="6:7">
      <c r="F619" s="3"/>
      <c r="G619" s="3"/>
    </row>
    <row r="620" spans="6:7">
      <c r="F620" s="3"/>
      <c r="G620" s="3"/>
    </row>
    <row r="621" spans="6:7">
      <c r="F621" s="3"/>
      <c r="G621" s="3"/>
    </row>
    <row r="622" spans="6:7">
      <c r="F622" s="3"/>
      <c r="G622" s="3"/>
    </row>
    <row r="623" spans="6:7">
      <c r="F623" s="3"/>
      <c r="G623" s="3"/>
    </row>
    <row r="624" spans="6:7">
      <c r="F624" s="3"/>
      <c r="G624" s="3"/>
    </row>
    <row r="625" spans="6:7">
      <c r="F625" s="3"/>
      <c r="G625" s="3"/>
    </row>
    <row r="626" spans="6:7">
      <c r="F626" s="3"/>
      <c r="G626" s="3"/>
    </row>
    <row r="627" spans="6:7">
      <c r="F627" s="3"/>
      <c r="G627" s="3"/>
    </row>
    <row r="628" spans="6:7">
      <c r="F628" s="3"/>
      <c r="G628" s="3"/>
    </row>
    <row r="629" spans="6:7">
      <c r="F629" s="3"/>
      <c r="G629" s="3"/>
    </row>
    <row r="630" spans="6:7">
      <c r="F630" s="3"/>
      <c r="G630" s="3"/>
    </row>
    <row r="631" spans="6:7">
      <c r="F631" s="3"/>
      <c r="G631" s="3"/>
    </row>
    <row r="632" spans="6:7">
      <c r="F632" s="3"/>
      <c r="G632" s="3"/>
    </row>
    <row r="633" spans="6:7">
      <c r="F633" s="3"/>
      <c r="G633" s="3"/>
    </row>
    <row r="634" spans="6:7">
      <c r="F634" s="3"/>
      <c r="G634" s="3"/>
    </row>
    <row r="635" spans="6:7">
      <c r="F635" s="3"/>
      <c r="G635" s="3"/>
    </row>
    <row r="636" spans="6:7">
      <c r="F636" s="3"/>
      <c r="G636" s="3"/>
    </row>
    <row r="637" spans="6:7">
      <c r="F637" s="3"/>
      <c r="G637" s="3"/>
    </row>
    <row r="638" spans="6:7">
      <c r="F638" s="3"/>
      <c r="G638" s="3"/>
    </row>
    <row r="639" spans="6:7">
      <c r="F639" s="3"/>
      <c r="G639" s="3"/>
    </row>
    <row r="640" spans="6:7">
      <c r="F640" s="3"/>
      <c r="G640" s="3"/>
    </row>
    <row r="641" spans="6:7">
      <c r="F641" s="3"/>
      <c r="G641" s="3"/>
    </row>
    <row r="642" spans="6:7">
      <c r="F642" s="3"/>
      <c r="G642" s="3"/>
    </row>
    <row r="643" spans="6:7">
      <c r="F643" s="3"/>
      <c r="G643" s="3"/>
    </row>
    <row r="644" spans="6:7">
      <c r="F644" s="3"/>
      <c r="G644" s="3"/>
    </row>
    <row r="645" spans="6:7">
      <c r="F645" s="3"/>
      <c r="G645" s="3"/>
    </row>
    <row r="646" spans="6:7">
      <c r="F646" s="3"/>
      <c r="G646" s="3"/>
    </row>
    <row r="647" spans="6:7">
      <c r="F647" s="3"/>
      <c r="G647" s="3"/>
    </row>
    <row r="648" spans="6:7">
      <c r="F648" s="3"/>
      <c r="G648" s="3"/>
    </row>
    <row r="649" spans="6:7">
      <c r="F649" s="3"/>
      <c r="G649" s="3"/>
    </row>
    <row r="650" spans="6:7">
      <c r="F650" s="3"/>
      <c r="G650" s="3"/>
    </row>
    <row r="651" spans="6:7">
      <c r="F651" s="3"/>
      <c r="G651" s="3"/>
    </row>
    <row r="652" spans="6:7">
      <c r="F652" s="3"/>
      <c r="G652" s="3"/>
    </row>
    <row r="653" spans="6:7">
      <c r="F653" s="3"/>
      <c r="G653" s="3"/>
    </row>
    <row r="654" spans="6:7">
      <c r="F654" s="3"/>
      <c r="G654" s="3"/>
    </row>
    <row r="655" spans="6:7">
      <c r="F655" s="3"/>
      <c r="G655" s="3"/>
    </row>
    <row r="656" spans="6:7">
      <c r="F656" s="3"/>
      <c r="G656" s="3"/>
    </row>
    <row r="657" spans="6:7">
      <c r="F657" s="3"/>
      <c r="G657" s="3"/>
    </row>
    <row r="658" spans="6:7">
      <c r="F658" s="3"/>
      <c r="G658" s="3"/>
    </row>
    <row r="659" spans="6:7">
      <c r="F659" s="3"/>
      <c r="G659" s="3"/>
    </row>
    <row r="660" spans="6:7">
      <c r="F660" s="3"/>
      <c r="G660" s="3"/>
    </row>
    <row r="661" spans="6:7">
      <c r="F661" s="3"/>
      <c r="G661" s="3"/>
    </row>
    <row r="662" spans="6:7">
      <c r="F662" s="3"/>
      <c r="G662" s="3"/>
    </row>
    <row r="663" spans="6:7">
      <c r="F663" s="3"/>
      <c r="G663" s="3"/>
    </row>
    <row r="664" spans="6:7">
      <c r="F664" s="3"/>
      <c r="G664" s="3"/>
    </row>
    <row r="665" spans="6:7">
      <c r="F665" s="3"/>
      <c r="G665" s="3"/>
    </row>
    <row r="666" spans="6:7">
      <c r="F666" s="3"/>
      <c r="G666" s="3"/>
    </row>
    <row r="667" spans="6:7">
      <c r="F667" s="3"/>
      <c r="G667" s="3"/>
    </row>
    <row r="668" spans="6:7">
      <c r="F668" s="3"/>
      <c r="G668" s="3"/>
    </row>
    <row r="669" spans="6:7">
      <c r="F669" s="3"/>
      <c r="G669" s="3"/>
    </row>
    <row r="670" spans="6:7">
      <c r="F670" s="3"/>
      <c r="G670" s="3"/>
    </row>
    <row r="671" spans="6:7">
      <c r="F671" s="3"/>
      <c r="G671" s="3"/>
    </row>
    <row r="672" spans="6:7">
      <c r="F672" s="3"/>
      <c r="G672" s="3"/>
    </row>
    <row r="673" spans="6:7">
      <c r="F673" s="3"/>
      <c r="G673" s="3"/>
    </row>
    <row r="674" spans="6:7">
      <c r="F674" s="3"/>
      <c r="G674" s="3"/>
    </row>
    <row r="675" spans="6:7">
      <c r="F675" s="3"/>
      <c r="G675" s="3"/>
    </row>
    <row r="676" spans="6:7">
      <c r="F676" s="3"/>
      <c r="G676" s="3"/>
    </row>
    <row r="677" spans="6:7">
      <c r="F677" s="3"/>
      <c r="G677" s="3"/>
    </row>
    <row r="678" spans="6:7">
      <c r="F678" s="3"/>
      <c r="G678" s="3"/>
    </row>
    <row r="679" spans="6:7">
      <c r="F679" s="3"/>
      <c r="G679" s="3"/>
    </row>
    <row r="680" spans="6:7">
      <c r="F680" s="3"/>
      <c r="G680" s="3"/>
    </row>
    <row r="681" spans="6:7">
      <c r="F681" s="3"/>
      <c r="G681" s="3"/>
    </row>
    <row r="682" spans="6:7">
      <c r="F682" s="3"/>
      <c r="G682" s="3"/>
    </row>
    <row r="683" spans="6:7">
      <c r="F683" s="3"/>
      <c r="G683" s="3"/>
    </row>
    <row r="684" spans="6:7">
      <c r="F684" s="3"/>
      <c r="G684" s="3"/>
    </row>
    <row r="685" spans="6:7">
      <c r="F685" s="3"/>
      <c r="G685" s="3"/>
    </row>
    <row r="686" spans="6:7">
      <c r="F686" s="3"/>
      <c r="G686" s="3"/>
    </row>
    <row r="687" spans="6:7">
      <c r="F687" s="3"/>
      <c r="G687" s="3"/>
    </row>
    <row r="688" spans="6:7">
      <c r="F688" s="3"/>
      <c r="G688" s="3"/>
    </row>
    <row r="689" spans="6:7">
      <c r="F689" s="3"/>
      <c r="G689" s="3"/>
    </row>
    <row r="690" spans="6:7">
      <c r="F690" s="3"/>
      <c r="G690" s="3"/>
    </row>
    <row r="691" spans="6:7">
      <c r="F691" s="3"/>
      <c r="G691" s="3"/>
    </row>
    <row r="692" spans="6:7">
      <c r="F692" s="3"/>
      <c r="G692" s="3"/>
    </row>
    <row r="693" spans="6:7">
      <c r="F693" s="3"/>
      <c r="G693" s="3"/>
    </row>
    <row r="694" spans="6:7">
      <c r="F694" s="3"/>
      <c r="G694" s="3"/>
    </row>
    <row r="695" spans="6:7">
      <c r="F695" s="3"/>
      <c r="G695" s="3"/>
    </row>
    <row r="696" spans="6:7">
      <c r="F696" s="3"/>
      <c r="G696" s="3"/>
    </row>
    <row r="697" spans="6:7">
      <c r="F697" s="3"/>
      <c r="G697" s="3"/>
    </row>
    <row r="698" spans="6:7">
      <c r="F698" s="3"/>
      <c r="G698" s="3"/>
    </row>
    <row r="699" spans="6:7">
      <c r="F699" s="3"/>
      <c r="G699" s="3"/>
    </row>
    <row r="700" spans="6:7">
      <c r="F700" s="3"/>
      <c r="G700" s="3"/>
    </row>
    <row r="701" spans="6:7">
      <c r="F701" s="3"/>
      <c r="G701" s="3"/>
    </row>
    <row r="702" spans="6:7">
      <c r="F702" s="3"/>
      <c r="G702" s="3"/>
    </row>
    <row r="703" spans="6:7">
      <c r="F703" s="3"/>
      <c r="G703" s="3"/>
    </row>
    <row r="704" spans="6:7">
      <c r="F704" s="3"/>
      <c r="G704" s="3"/>
    </row>
    <row r="705" spans="6:7">
      <c r="F705" s="3"/>
      <c r="G705" s="3"/>
    </row>
    <row r="706" spans="6:7">
      <c r="F706" s="3"/>
      <c r="G706" s="3"/>
    </row>
    <row r="707" spans="6:7">
      <c r="F707" s="3"/>
      <c r="G707" s="3"/>
    </row>
    <row r="708" spans="6:7">
      <c r="F708" s="3"/>
      <c r="G708" s="3"/>
    </row>
    <row r="709" spans="6:7">
      <c r="F709" s="3"/>
      <c r="G709" s="3"/>
    </row>
    <row r="710" spans="6:7">
      <c r="F710" s="3"/>
      <c r="G710" s="3"/>
    </row>
    <row r="711" spans="6:7">
      <c r="F711" s="3"/>
      <c r="G711" s="3"/>
    </row>
    <row r="712" spans="6:7">
      <c r="F712" s="3"/>
      <c r="G712" s="3"/>
    </row>
    <row r="713" spans="6:7">
      <c r="F713" s="3"/>
      <c r="G713" s="3"/>
    </row>
    <row r="714" spans="6:7">
      <c r="F714" s="3"/>
      <c r="G714" s="3"/>
    </row>
    <row r="715" spans="6:7">
      <c r="F715" s="3"/>
      <c r="G715" s="3"/>
    </row>
    <row r="716" spans="6:7">
      <c r="F716" s="3"/>
      <c r="G716" s="3"/>
    </row>
    <row r="717" spans="6:7">
      <c r="F717" s="3"/>
      <c r="G717" s="3"/>
    </row>
    <row r="718" spans="6:7">
      <c r="F718" s="3"/>
      <c r="G718" s="3"/>
    </row>
    <row r="719" spans="6:7">
      <c r="F719" s="3"/>
      <c r="G719" s="3"/>
    </row>
    <row r="720" spans="6:7">
      <c r="F720" s="3"/>
      <c r="G720" s="3"/>
    </row>
    <row r="721" spans="6:7">
      <c r="F721" s="3"/>
      <c r="G721" s="3"/>
    </row>
    <row r="722" spans="6:7">
      <c r="F722" s="3"/>
      <c r="G722" s="3"/>
    </row>
    <row r="723" spans="6:7">
      <c r="F723" s="3"/>
      <c r="G723" s="3"/>
    </row>
    <row r="724" spans="6:7">
      <c r="F724" s="3"/>
      <c r="G724" s="3"/>
    </row>
    <row r="725" spans="6:7">
      <c r="F725" s="3"/>
      <c r="G725" s="3"/>
    </row>
    <row r="726" spans="6:7">
      <c r="F726" s="3"/>
      <c r="G726" s="3"/>
    </row>
    <row r="727" spans="6:7">
      <c r="F727" s="3"/>
      <c r="G727" s="3"/>
    </row>
    <row r="728" spans="6:7">
      <c r="F728" s="3"/>
      <c r="G728" s="3"/>
    </row>
    <row r="729" spans="6:7">
      <c r="F729" s="3"/>
      <c r="G729" s="3"/>
    </row>
    <row r="730" spans="6:7">
      <c r="F730" s="3"/>
      <c r="G730" s="3"/>
    </row>
    <row r="731" spans="6:7">
      <c r="F731" s="3"/>
      <c r="G731" s="3"/>
    </row>
    <row r="732" spans="6:7">
      <c r="F732" s="3"/>
      <c r="G732" s="3"/>
    </row>
    <row r="733" spans="6:7">
      <c r="F733" s="3"/>
      <c r="G733" s="3"/>
    </row>
    <row r="734" spans="6:7">
      <c r="F734" s="3"/>
      <c r="G734" s="3"/>
    </row>
    <row r="735" spans="6:7">
      <c r="F735" s="3"/>
      <c r="G735" s="3"/>
    </row>
    <row r="736" spans="6:7">
      <c r="F736" s="3"/>
      <c r="G736" s="3"/>
    </row>
    <row r="737" spans="6:7">
      <c r="F737" s="3"/>
      <c r="G737" s="3"/>
    </row>
    <row r="738" spans="6:7">
      <c r="F738" s="3"/>
      <c r="G738" s="3"/>
    </row>
    <row r="739" spans="6:7">
      <c r="F739" s="3"/>
      <c r="G739" s="3"/>
    </row>
    <row r="740" spans="6:7">
      <c r="F740" s="3"/>
      <c r="G740" s="3"/>
    </row>
    <row r="741" spans="6:7">
      <c r="F741" s="3"/>
      <c r="G741" s="3"/>
    </row>
    <row r="742" spans="6:7">
      <c r="F742" s="3"/>
      <c r="G742" s="3"/>
    </row>
    <row r="743" spans="6:7">
      <c r="F743" s="3"/>
      <c r="G743" s="3"/>
    </row>
    <row r="744" spans="6:7">
      <c r="F744" s="3"/>
      <c r="G744" s="3"/>
    </row>
    <row r="745" spans="6:7">
      <c r="F745" s="3"/>
      <c r="G745" s="3"/>
    </row>
    <row r="746" spans="6:7">
      <c r="F746" s="3"/>
      <c r="G746" s="3"/>
    </row>
    <row r="747" spans="6:7">
      <c r="F747" s="3"/>
      <c r="G747" s="3"/>
    </row>
    <row r="748" spans="6:7">
      <c r="F748" s="3"/>
      <c r="G748" s="3"/>
    </row>
    <row r="749" spans="6:7">
      <c r="F749" s="3"/>
      <c r="G749" s="3"/>
    </row>
    <row r="750" spans="6:7">
      <c r="F750" s="3"/>
      <c r="G750" s="3"/>
    </row>
    <row r="751" spans="6:7">
      <c r="F751" s="3"/>
      <c r="G751" s="3"/>
    </row>
    <row r="752" spans="6:7">
      <c r="F752" s="3"/>
      <c r="G752" s="3"/>
    </row>
    <row r="753" spans="6:7">
      <c r="F753" s="3"/>
      <c r="G753" s="3"/>
    </row>
    <row r="754" spans="6:7">
      <c r="F754" s="3"/>
      <c r="G754" s="3"/>
    </row>
    <row r="755" spans="6:7">
      <c r="F755" s="3"/>
      <c r="G755" s="3"/>
    </row>
    <row r="756" spans="6:7">
      <c r="F756" s="3"/>
      <c r="G756" s="3"/>
    </row>
    <row r="757" spans="6:7">
      <c r="F757" s="3"/>
      <c r="G757" s="3"/>
    </row>
    <row r="758" spans="6:7">
      <c r="F758" s="3"/>
      <c r="G758" s="3"/>
    </row>
    <row r="759" spans="6:7">
      <c r="F759" s="3"/>
      <c r="G759" s="3"/>
    </row>
    <row r="760" spans="6:7">
      <c r="F760" s="3"/>
      <c r="G760" s="3"/>
    </row>
    <row r="761" spans="6:7">
      <c r="F761" s="3"/>
      <c r="G761" s="3"/>
    </row>
    <row r="762" spans="6:7">
      <c r="F762" s="3"/>
      <c r="G762" s="3"/>
    </row>
    <row r="763" spans="6:7">
      <c r="F763" s="3"/>
      <c r="G763" s="3"/>
    </row>
    <row r="764" spans="6:7">
      <c r="F764" s="3"/>
      <c r="G764" s="3"/>
    </row>
    <row r="765" spans="6:7">
      <c r="F765" s="3"/>
      <c r="G765" s="3"/>
    </row>
    <row r="766" spans="6:7">
      <c r="F766" s="3"/>
      <c r="G766" s="3"/>
    </row>
    <row r="767" spans="6:7">
      <c r="F767" s="3"/>
      <c r="G767" s="3"/>
    </row>
    <row r="768" spans="6:7">
      <c r="F768" s="3"/>
      <c r="G768" s="3"/>
    </row>
    <row r="769" spans="6:7">
      <c r="F769" s="3"/>
      <c r="G769" s="3"/>
    </row>
    <row r="770" spans="6:7">
      <c r="F770" s="3"/>
      <c r="G770" s="3"/>
    </row>
    <row r="771" spans="6:7">
      <c r="F771" s="3"/>
      <c r="G771" s="3"/>
    </row>
    <row r="772" spans="6:7">
      <c r="F772" s="3"/>
      <c r="G772" s="3"/>
    </row>
    <row r="773" spans="6:7">
      <c r="F773" s="3"/>
      <c r="G773" s="3"/>
    </row>
    <row r="774" spans="6:7">
      <c r="F774" s="3"/>
      <c r="G774" s="3"/>
    </row>
    <row r="775" spans="6:7">
      <c r="F775" s="3"/>
      <c r="G775" s="3"/>
    </row>
    <row r="776" spans="6:7">
      <c r="F776" s="3"/>
      <c r="G776" s="3"/>
    </row>
    <row r="777" spans="6:7">
      <c r="F777" s="3"/>
      <c r="G777" s="3"/>
    </row>
    <row r="778" spans="6:7">
      <c r="F778" s="3"/>
      <c r="G778" s="3"/>
    </row>
    <row r="779" spans="6:7">
      <c r="F779" s="3"/>
      <c r="G779" s="3"/>
    </row>
    <row r="780" spans="6:7">
      <c r="F780" s="3"/>
      <c r="G780" s="3"/>
    </row>
    <row r="781" spans="6:7">
      <c r="F781" s="3"/>
      <c r="G781" s="3"/>
    </row>
    <row r="782" spans="6:7">
      <c r="F782" s="3"/>
      <c r="G782" s="3"/>
    </row>
    <row r="783" spans="6:7">
      <c r="F783" s="3"/>
      <c r="G783" s="3"/>
    </row>
    <row r="784" spans="6:7">
      <c r="F784" s="3"/>
      <c r="G784" s="3"/>
    </row>
    <row r="785" spans="6:7">
      <c r="F785" s="3"/>
      <c r="G785" s="3"/>
    </row>
    <row r="786" spans="6:7">
      <c r="F786" s="3"/>
      <c r="G786" s="3"/>
    </row>
    <row r="787" spans="6:7">
      <c r="F787" s="3"/>
      <c r="G787" s="3"/>
    </row>
    <row r="788" spans="6:7">
      <c r="F788" s="3"/>
      <c r="G788" s="3"/>
    </row>
    <row r="789" spans="6:7">
      <c r="F789" s="3"/>
      <c r="G789" s="3"/>
    </row>
    <row r="790" spans="6:7">
      <c r="F790" s="3"/>
      <c r="G790" s="3"/>
    </row>
    <row r="791" spans="6:7">
      <c r="F791" s="3"/>
      <c r="G791" s="3"/>
    </row>
    <row r="792" spans="6:7">
      <c r="F792" s="3"/>
      <c r="G792" s="3"/>
    </row>
    <row r="793" spans="6:7">
      <c r="F793" s="3"/>
      <c r="G793" s="3"/>
    </row>
    <row r="794" spans="6:7">
      <c r="F794" s="3"/>
      <c r="G794" s="3"/>
    </row>
    <row r="795" spans="6:7">
      <c r="F795" s="3"/>
      <c r="G795" s="3"/>
    </row>
    <row r="796" spans="6:7">
      <c r="F796" s="3"/>
      <c r="G796" s="3"/>
    </row>
    <row r="797" spans="6:7">
      <c r="F797" s="3"/>
      <c r="G797" s="3"/>
    </row>
    <row r="798" spans="6:7">
      <c r="F798" s="3"/>
      <c r="G798" s="3"/>
    </row>
    <row r="799" spans="6:7">
      <c r="F799" s="3"/>
      <c r="G799" s="3"/>
    </row>
    <row r="800" spans="6:7">
      <c r="F800" s="3"/>
      <c r="G800" s="3"/>
    </row>
    <row r="801" spans="6:7">
      <c r="F801" s="3"/>
      <c r="G801" s="3"/>
    </row>
    <row r="802" spans="6:7">
      <c r="F802" s="3"/>
      <c r="G802" s="3"/>
    </row>
    <row r="803" spans="6:7">
      <c r="F803" s="3"/>
      <c r="G803" s="3"/>
    </row>
    <row r="804" spans="6:7">
      <c r="F804" s="3"/>
      <c r="G804" s="3"/>
    </row>
    <row r="805" spans="6:7">
      <c r="F805" s="3"/>
      <c r="G805" s="3"/>
    </row>
    <row r="806" spans="6:7">
      <c r="F806" s="3"/>
      <c r="G806" s="3"/>
    </row>
    <row r="807" spans="6:7">
      <c r="F807" s="3"/>
      <c r="G807" s="3"/>
    </row>
    <row r="808" spans="6:7">
      <c r="F808" s="3"/>
      <c r="G808" s="3"/>
    </row>
    <row r="809" spans="6:7">
      <c r="F809" s="3"/>
      <c r="G809" s="3"/>
    </row>
    <row r="810" spans="6:7">
      <c r="F810" s="3"/>
      <c r="G810" s="3"/>
    </row>
    <row r="811" spans="6:7">
      <c r="F811" s="3"/>
      <c r="G811" s="3"/>
    </row>
    <row r="812" spans="6:7">
      <c r="F812" s="3"/>
      <c r="G812" s="3"/>
    </row>
    <row r="813" spans="6:7">
      <c r="F813" s="3"/>
      <c r="G813" s="3"/>
    </row>
    <row r="814" spans="6:7">
      <c r="F814" s="3"/>
      <c r="G814" s="3"/>
    </row>
    <row r="815" spans="6:7">
      <c r="F815" s="3"/>
      <c r="G815" s="3"/>
    </row>
    <row r="816" spans="6:7">
      <c r="F816" s="3"/>
      <c r="G816" s="3"/>
    </row>
    <row r="817" spans="6:7">
      <c r="F817" s="3"/>
      <c r="G817" s="3"/>
    </row>
    <row r="818" spans="6:7">
      <c r="F818" s="3"/>
      <c r="G818" s="3"/>
    </row>
    <row r="819" spans="6:7">
      <c r="F819" s="3"/>
      <c r="G819" s="3"/>
    </row>
    <row r="820" spans="6:7">
      <c r="F820" s="3"/>
      <c r="G820" s="3"/>
    </row>
    <row r="821" spans="6:7">
      <c r="F821" s="3"/>
      <c r="G821" s="3"/>
    </row>
    <row r="822" spans="6:7">
      <c r="F822" s="3"/>
      <c r="G822" s="3"/>
    </row>
    <row r="823" spans="6:7">
      <c r="F823" s="3"/>
      <c r="G823" s="3"/>
    </row>
    <row r="824" spans="6:7">
      <c r="F824" s="3"/>
      <c r="G824" s="3"/>
    </row>
    <row r="825" spans="6:7">
      <c r="F825" s="3"/>
      <c r="G825" s="3"/>
    </row>
    <row r="826" spans="6:7">
      <c r="F826" s="3"/>
      <c r="G826" s="3"/>
    </row>
    <row r="827" spans="6:7">
      <c r="F827" s="3"/>
      <c r="G827" s="3"/>
    </row>
    <row r="828" spans="6:7">
      <c r="F828" s="3"/>
      <c r="G828" s="3"/>
    </row>
    <row r="829" spans="6:7">
      <c r="F829" s="3"/>
      <c r="G829" s="3"/>
    </row>
    <row r="830" spans="6:7">
      <c r="F830" s="3"/>
      <c r="G830" s="3"/>
    </row>
    <row r="831" spans="6:7">
      <c r="F831" s="3"/>
      <c r="G831" s="3"/>
    </row>
    <row r="832" spans="6:7">
      <c r="F832" s="3"/>
      <c r="G832" s="3"/>
    </row>
    <row r="833" spans="6:7">
      <c r="F833" s="3"/>
      <c r="G833" s="3"/>
    </row>
    <row r="834" spans="6:7">
      <c r="F834" s="3"/>
      <c r="G834" s="3"/>
    </row>
    <row r="835" spans="6:7">
      <c r="F835" s="3"/>
      <c r="G835" s="3"/>
    </row>
    <row r="836" spans="6:7">
      <c r="F836" s="3"/>
      <c r="G836" s="3"/>
    </row>
    <row r="837" spans="6:7">
      <c r="F837" s="3"/>
      <c r="G837" s="3"/>
    </row>
    <row r="838" spans="6:7">
      <c r="F838" s="3"/>
      <c r="G838" s="3"/>
    </row>
    <row r="839" spans="6:7">
      <c r="F839" s="3"/>
      <c r="G839" s="3"/>
    </row>
    <row r="840" spans="6:7">
      <c r="F840" s="3"/>
      <c r="G840" s="3"/>
    </row>
    <row r="841" spans="6:7">
      <c r="F841" s="3"/>
      <c r="G841" s="3"/>
    </row>
    <row r="842" spans="6:7">
      <c r="F842" s="3"/>
      <c r="G842" s="3"/>
    </row>
    <row r="843" spans="6:7">
      <c r="F843" s="3"/>
      <c r="G843" s="3"/>
    </row>
    <row r="844" spans="6:7">
      <c r="F844" s="3"/>
      <c r="G844" s="3"/>
    </row>
    <row r="845" spans="6:7">
      <c r="F845" s="3"/>
      <c r="G845" s="3"/>
    </row>
    <row r="846" spans="6:7">
      <c r="F846" s="3"/>
      <c r="G846" s="3"/>
    </row>
    <row r="847" spans="6:7">
      <c r="F847" s="3"/>
      <c r="G847" s="3"/>
    </row>
    <row r="848" spans="6:7">
      <c r="F848" s="3"/>
      <c r="G848" s="3"/>
    </row>
    <row r="849" spans="6:7">
      <c r="F849" s="3"/>
      <c r="G849" s="3"/>
    </row>
    <row r="850" spans="6:7">
      <c r="F850" s="3"/>
      <c r="G850" s="3"/>
    </row>
    <row r="851" spans="6:7">
      <c r="F851" s="3"/>
      <c r="G851" s="3"/>
    </row>
    <row r="852" spans="6:7">
      <c r="F852" s="3"/>
      <c r="G852" s="3"/>
    </row>
    <row r="853" spans="6:7">
      <c r="F853" s="3"/>
      <c r="G853" s="3"/>
    </row>
    <row r="854" spans="6:7">
      <c r="F854" s="3"/>
      <c r="G854" s="3"/>
    </row>
    <row r="855" spans="6:7">
      <c r="F855" s="3"/>
      <c r="G855" s="3"/>
    </row>
    <row r="856" spans="6:7">
      <c r="F856" s="3"/>
      <c r="G856" s="3"/>
    </row>
    <row r="857" spans="6:7">
      <c r="F857" s="3"/>
      <c r="G857" s="3"/>
    </row>
    <row r="858" spans="6:7">
      <c r="F858" s="3"/>
      <c r="G858" s="3"/>
    </row>
    <row r="859" spans="6:7">
      <c r="F859" s="3"/>
      <c r="G859" s="3"/>
    </row>
    <row r="860" spans="6:7">
      <c r="F860" s="3"/>
      <c r="G860" s="3"/>
    </row>
    <row r="861" spans="6:7">
      <c r="F861" s="3"/>
      <c r="G861" s="3"/>
    </row>
    <row r="862" spans="6:7">
      <c r="F862" s="3"/>
      <c r="G862" s="3"/>
    </row>
    <row r="863" spans="6:7">
      <c r="F863" s="3"/>
      <c r="G863" s="3"/>
    </row>
    <row r="864" spans="6:7">
      <c r="F864" s="3"/>
      <c r="G864" s="3"/>
    </row>
    <row r="865" spans="6:7">
      <c r="F865" s="3"/>
      <c r="G865" s="3"/>
    </row>
    <row r="866" spans="6:7">
      <c r="F866" s="3"/>
      <c r="G866" s="3"/>
    </row>
    <row r="867" spans="6:7">
      <c r="F867" s="3"/>
      <c r="G867" s="3"/>
    </row>
    <row r="868" spans="6:7">
      <c r="F868" s="3"/>
      <c r="G868" s="3"/>
    </row>
    <row r="869" spans="6:7">
      <c r="F869" s="3"/>
      <c r="G869" s="3"/>
    </row>
    <row r="870" spans="6:7">
      <c r="F870" s="3"/>
      <c r="G870" s="3"/>
    </row>
    <row r="871" spans="6:7">
      <c r="F871" s="3"/>
      <c r="G871" s="3"/>
    </row>
    <row r="872" spans="6:7">
      <c r="F872" s="3"/>
      <c r="G872" s="3"/>
    </row>
    <row r="873" spans="6:7">
      <c r="F873" s="3"/>
      <c r="G873" s="3"/>
    </row>
    <row r="874" spans="6:7">
      <c r="F874" s="3"/>
      <c r="G874" s="3"/>
    </row>
    <row r="875" spans="6:7">
      <c r="F875" s="3"/>
      <c r="G875" s="3"/>
    </row>
    <row r="876" spans="6:7">
      <c r="F876" s="3"/>
      <c r="G876" s="3"/>
    </row>
    <row r="877" spans="6:7">
      <c r="F877" s="3"/>
      <c r="G877" s="3"/>
    </row>
    <row r="878" spans="6:7">
      <c r="F878" s="3"/>
      <c r="G878" s="3"/>
    </row>
    <row r="879" spans="6:7">
      <c r="F879" s="3"/>
      <c r="G879" s="3"/>
    </row>
    <row r="880" spans="6:7">
      <c r="F880" s="3"/>
      <c r="G880" s="3"/>
    </row>
    <row r="881" spans="6:7">
      <c r="F881" s="3"/>
      <c r="G881" s="3"/>
    </row>
    <row r="882" spans="6:7">
      <c r="F882" s="3"/>
      <c r="G882" s="3"/>
    </row>
    <row r="883" spans="6:7">
      <c r="F883" s="3"/>
      <c r="G883" s="3"/>
    </row>
    <row r="884" spans="6:7">
      <c r="F884" s="3"/>
      <c r="G884" s="3"/>
    </row>
    <row r="885" spans="6:7">
      <c r="F885" s="3"/>
      <c r="G885" s="3"/>
    </row>
    <row r="886" spans="6:7">
      <c r="F886" s="3"/>
      <c r="G886" s="3"/>
    </row>
    <row r="887" spans="6:7">
      <c r="F887" s="3"/>
      <c r="G887" s="3"/>
    </row>
    <row r="888" spans="6:7">
      <c r="F888" s="3"/>
      <c r="G888" s="3"/>
    </row>
    <row r="889" spans="6:7">
      <c r="F889" s="3"/>
      <c r="G889" s="3"/>
    </row>
    <row r="890" spans="6:7">
      <c r="F890" s="3"/>
      <c r="G890" s="3"/>
    </row>
    <row r="891" spans="6:7">
      <c r="F891" s="3"/>
      <c r="G891" s="3"/>
    </row>
    <row r="892" spans="6:7">
      <c r="F892" s="3"/>
      <c r="G892" s="3"/>
    </row>
    <row r="893" spans="6:7">
      <c r="F893" s="3"/>
      <c r="G893" s="3"/>
    </row>
    <row r="894" spans="6:7">
      <c r="F894" s="3"/>
      <c r="G894" s="3"/>
    </row>
    <row r="895" spans="6:7">
      <c r="F895" s="3"/>
      <c r="G895" s="3"/>
    </row>
    <row r="896" spans="6:7">
      <c r="F896" s="3"/>
      <c r="G896" s="3"/>
    </row>
    <row r="897" spans="6:7">
      <c r="F897" s="3"/>
      <c r="G897" s="3"/>
    </row>
    <row r="898" spans="6:7">
      <c r="F898" s="3"/>
      <c r="G898" s="3"/>
    </row>
    <row r="899" spans="6:7">
      <c r="F899" s="3"/>
      <c r="G899" s="3"/>
    </row>
    <row r="900" spans="6:7">
      <c r="F900" s="3"/>
      <c r="G900" s="3"/>
    </row>
    <row r="901" spans="6:7">
      <c r="F901" s="3"/>
      <c r="G901" s="3"/>
    </row>
    <row r="902" spans="6:7">
      <c r="F902" s="3"/>
      <c r="G902" s="3"/>
    </row>
    <row r="903" spans="6:7">
      <c r="F903" s="3"/>
      <c r="G903" s="3"/>
    </row>
    <row r="904" spans="6:7">
      <c r="F904" s="3"/>
      <c r="G904" s="3"/>
    </row>
    <row r="905" spans="6:7">
      <c r="F905" s="3"/>
      <c r="G905" s="3"/>
    </row>
    <row r="906" spans="6:7">
      <c r="F906" s="3"/>
      <c r="G906" s="3"/>
    </row>
    <row r="907" spans="6:7">
      <c r="F907" s="3"/>
      <c r="G907" s="3"/>
    </row>
    <row r="908" spans="6:7">
      <c r="F908" s="3"/>
      <c r="G908" s="3"/>
    </row>
    <row r="909" spans="6:7">
      <c r="F909" s="3"/>
      <c r="G909" s="3"/>
    </row>
    <row r="910" spans="6:7">
      <c r="F910" s="3"/>
      <c r="G910" s="3"/>
    </row>
    <row r="911" spans="6:7">
      <c r="F911" s="3"/>
      <c r="G911" s="3"/>
    </row>
    <row r="912" spans="6:7">
      <c r="F912" s="3"/>
      <c r="G912" s="3"/>
    </row>
    <row r="913" spans="6:7">
      <c r="F913" s="3"/>
      <c r="G913" s="3"/>
    </row>
    <row r="914" spans="6:7">
      <c r="F914" s="3"/>
      <c r="G914" s="3"/>
    </row>
    <row r="915" spans="6:7">
      <c r="F915" s="3"/>
      <c r="G915" s="3"/>
    </row>
    <row r="916" spans="6:7">
      <c r="F916" s="3"/>
      <c r="G916" s="3"/>
    </row>
    <row r="917" spans="6:7">
      <c r="F917" s="3"/>
      <c r="G917" s="3"/>
    </row>
    <row r="918" spans="6:7">
      <c r="F918" s="3"/>
      <c r="G918" s="3"/>
    </row>
    <row r="919" spans="6:7">
      <c r="F919" s="3"/>
      <c r="G919" s="3"/>
    </row>
    <row r="920" spans="6:7">
      <c r="F920" s="3"/>
      <c r="G920" s="3"/>
    </row>
    <row r="921" spans="6:7">
      <c r="F921" s="3"/>
      <c r="G921" s="3"/>
    </row>
    <row r="922" spans="6:7">
      <c r="F922" s="3"/>
      <c r="G922" s="3"/>
    </row>
    <row r="923" spans="6:7">
      <c r="F923" s="3"/>
      <c r="G923" s="3"/>
    </row>
    <row r="924" spans="6:7">
      <c r="F924" s="3"/>
      <c r="G924" s="3"/>
    </row>
    <row r="925" spans="6:7">
      <c r="F925" s="3"/>
      <c r="G925" s="3"/>
    </row>
    <row r="926" spans="6:7">
      <c r="F926" s="3"/>
      <c r="G926" s="3"/>
    </row>
    <row r="927" spans="6:7">
      <c r="F927" s="3"/>
      <c r="G927" s="3"/>
    </row>
    <row r="928" spans="6:7">
      <c r="F928" s="3"/>
      <c r="G928" s="3"/>
    </row>
    <row r="929" spans="6:7">
      <c r="F929" s="3"/>
      <c r="G929" s="3"/>
    </row>
    <row r="930" spans="6:7">
      <c r="F930" s="3"/>
      <c r="G930" s="3"/>
    </row>
    <row r="931" spans="6:7">
      <c r="F931" s="3"/>
      <c r="G931" s="3"/>
    </row>
    <row r="932" spans="6:7">
      <c r="F932" s="3"/>
      <c r="G932" s="3"/>
    </row>
    <row r="933" spans="6:7">
      <c r="F933" s="3"/>
      <c r="G933" s="3"/>
    </row>
    <row r="934" spans="6:7">
      <c r="F934" s="3"/>
      <c r="G934" s="3"/>
    </row>
    <row r="935" spans="6:7">
      <c r="F935" s="3"/>
      <c r="G935" s="3"/>
    </row>
    <row r="936" spans="6:7">
      <c r="F936" s="3"/>
      <c r="G936" s="3"/>
    </row>
    <row r="937" spans="6:7">
      <c r="F937" s="3"/>
      <c r="G937" s="3"/>
    </row>
    <row r="938" spans="6:7">
      <c r="F938" s="3"/>
      <c r="G938" s="3"/>
    </row>
    <row r="939" spans="6:7">
      <c r="F939" s="3"/>
      <c r="G939" s="3"/>
    </row>
    <row r="940" spans="6:7">
      <c r="F940" s="3"/>
      <c r="G940" s="3"/>
    </row>
    <row r="941" spans="6:7">
      <c r="F941" s="3"/>
      <c r="G941" s="3"/>
    </row>
    <row r="942" spans="6:7">
      <c r="F942" s="3"/>
      <c r="G942" s="3"/>
    </row>
    <row r="943" spans="6:7">
      <c r="F943" s="3"/>
      <c r="G943" s="3"/>
    </row>
    <row r="944" spans="6:7">
      <c r="F944" s="3"/>
      <c r="G944" s="3"/>
    </row>
    <row r="945" spans="6:7">
      <c r="F945" s="3"/>
      <c r="G945" s="3"/>
    </row>
    <row r="946" spans="6:7">
      <c r="F946" s="3"/>
      <c r="G946" s="3"/>
    </row>
    <row r="947" spans="6:7">
      <c r="F947" s="3"/>
      <c r="G947" s="3"/>
    </row>
    <row r="948" spans="6:7">
      <c r="F948" s="3"/>
      <c r="G948" s="3"/>
    </row>
    <row r="949" spans="6:7">
      <c r="F949" s="3"/>
      <c r="G949" s="3"/>
    </row>
    <row r="950" spans="6:7">
      <c r="F950" s="3"/>
      <c r="G950" s="3"/>
    </row>
    <row r="951" spans="6:7">
      <c r="F951" s="3"/>
      <c r="G951" s="3"/>
    </row>
    <row r="952" spans="6:7">
      <c r="F952" s="3"/>
      <c r="G952" s="3"/>
    </row>
    <row r="953" spans="6:7">
      <c r="F953" s="3"/>
      <c r="G953" s="3"/>
    </row>
    <row r="954" spans="6:7">
      <c r="F954" s="3"/>
      <c r="G954" s="3"/>
    </row>
    <row r="955" spans="6:7">
      <c r="F955" s="3"/>
      <c r="G955" s="3"/>
    </row>
    <row r="956" spans="6:7">
      <c r="F956" s="3"/>
      <c r="G956" s="3"/>
    </row>
    <row r="957" spans="6:7">
      <c r="F957" s="3"/>
      <c r="G957" s="3"/>
    </row>
    <row r="958" spans="6:7">
      <c r="F958" s="3"/>
      <c r="G958" s="3"/>
    </row>
    <row r="959" spans="6:7">
      <c r="F959" s="3"/>
      <c r="G959" s="3"/>
    </row>
    <row r="960" spans="6:7">
      <c r="F960" s="3"/>
      <c r="G960" s="3"/>
    </row>
    <row r="961" spans="6:7">
      <c r="F961" s="3"/>
      <c r="G961" s="3"/>
    </row>
    <row r="962" spans="6:7">
      <c r="F962" s="3"/>
      <c r="G962" s="3"/>
    </row>
    <row r="963" spans="6:7">
      <c r="F963" s="3"/>
      <c r="G963" s="3"/>
    </row>
    <row r="964" spans="6:7">
      <c r="F964" s="3"/>
      <c r="G964" s="3"/>
    </row>
    <row r="965" spans="6:7">
      <c r="F965" s="3"/>
      <c r="G965" s="3"/>
    </row>
    <row r="966" spans="6:7">
      <c r="F966" s="3"/>
      <c r="G966" s="3"/>
    </row>
    <row r="967" spans="6:7">
      <c r="F967" s="3"/>
      <c r="G967" s="3"/>
    </row>
    <row r="968" spans="6:7">
      <c r="F968" s="3"/>
      <c r="G968" s="3"/>
    </row>
    <row r="969" spans="6:7">
      <c r="F969" s="3"/>
      <c r="G969" s="3"/>
    </row>
    <row r="970" spans="6:7">
      <c r="F970" s="3"/>
      <c r="G970" s="3"/>
    </row>
    <row r="971" spans="6:7">
      <c r="F971" s="3"/>
      <c r="G971" s="3"/>
    </row>
    <row r="972" spans="6:7">
      <c r="F972" s="3"/>
      <c r="G972" s="3"/>
    </row>
    <row r="973" spans="6:7">
      <c r="F973" s="3"/>
      <c r="G973" s="3"/>
    </row>
    <row r="974" spans="6:7">
      <c r="F974" s="3"/>
      <c r="G974" s="3"/>
    </row>
    <row r="975" spans="6:7">
      <c r="F975" s="3"/>
      <c r="G975" s="3"/>
    </row>
    <row r="976" spans="6:7">
      <c r="F976" s="3"/>
      <c r="G976" s="3"/>
    </row>
    <row r="977" spans="6:7">
      <c r="F977" s="3"/>
      <c r="G977" s="3"/>
    </row>
    <row r="978" spans="6:7">
      <c r="F978" s="3"/>
      <c r="G978" s="3"/>
    </row>
    <row r="979" spans="6:7">
      <c r="F979" s="3"/>
      <c r="G979" s="3"/>
    </row>
    <row r="980" spans="6:7">
      <c r="F980" s="3"/>
      <c r="G980" s="3"/>
    </row>
    <row r="981" spans="6:7">
      <c r="F981" s="3"/>
      <c r="G981" s="3"/>
    </row>
    <row r="982" spans="6:7">
      <c r="F982" s="3"/>
      <c r="G982" s="3"/>
    </row>
    <row r="983" spans="6:7">
      <c r="F983" s="3"/>
      <c r="G983" s="3"/>
    </row>
    <row r="984" spans="6:7">
      <c r="F984" s="3"/>
      <c r="G984" s="3"/>
    </row>
    <row r="985" spans="6:7">
      <c r="F985" s="3"/>
      <c r="G985" s="3"/>
    </row>
    <row r="986" spans="6:7">
      <c r="F986" s="3"/>
      <c r="G986" s="3"/>
    </row>
    <row r="987" spans="6:7">
      <c r="F987" s="3"/>
      <c r="G987" s="3"/>
    </row>
    <row r="988" spans="6:7">
      <c r="F988" s="3"/>
      <c r="G988" s="3"/>
    </row>
    <row r="989" spans="6:7">
      <c r="F989" s="3"/>
      <c r="G989" s="3"/>
    </row>
    <row r="990" spans="6:7">
      <c r="F990" s="3"/>
      <c r="G990" s="3"/>
    </row>
    <row r="991" spans="6:7">
      <c r="F991" s="3"/>
      <c r="G991" s="3"/>
    </row>
    <row r="992" spans="6:7">
      <c r="F992" s="3"/>
      <c r="G992" s="3"/>
    </row>
    <row r="993" spans="6:7">
      <c r="F993" s="3"/>
      <c r="G993" s="3"/>
    </row>
    <row r="994" spans="6:7">
      <c r="F994" s="3"/>
      <c r="G994" s="3"/>
    </row>
    <row r="995" spans="6:7">
      <c r="F995" s="3"/>
      <c r="G995" s="3"/>
    </row>
    <row r="996" spans="6:7">
      <c r="F996" s="3"/>
      <c r="G996" s="3"/>
    </row>
    <row r="997" spans="6:7">
      <c r="F997" s="3"/>
      <c r="G997" s="3"/>
    </row>
    <row r="998" spans="6:7">
      <c r="F998" s="3"/>
      <c r="G998" s="3"/>
    </row>
    <row r="999" spans="6:7">
      <c r="F999" s="3"/>
      <c r="G999" s="3"/>
    </row>
    <row r="1000" spans="6:7">
      <c r="F1000" s="3"/>
      <c r="G1000" s="3"/>
    </row>
    <row r="1001" spans="6:7">
      <c r="F1001" s="3"/>
      <c r="G1001" s="3"/>
    </row>
    <row r="1002" spans="6:7">
      <c r="F1002" s="3"/>
      <c r="G1002" s="3"/>
    </row>
    <row r="1003" spans="6:7">
      <c r="F1003" s="3"/>
      <c r="G1003" s="3"/>
    </row>
    <row r="1004" spans="6:7">
      <c r="F1004" s="3"/>
      <c r="G1004" s="3"/>
    </row>
    <row r="1005" spans="6:7">
      <c r="F1005" s="3"/>
      <c r="G1005" s="3"/>
    </row>
    <row r="1006" spans="6:7">
      <c r="F1006" s="3"/>
      <c r="G1006" s="3"/>
    </row>
    <row r="1007" spans="6:7">
      <c r="F1007" s="3"/>
      <c r="G1007" s="3"/>
    </row>
    <row r="1008" spans="6:7">
      <c r="F1008" s="3"/>
      <c r="G1008" s="3"/>
    </row>
    <row r="1009" spans="6:7">
      <c r="F1009" s="3"/>
      <c r="G1009" s="3"/>
    </row>
    <row r="1010" spans="6:7">
      <c r="F1010" s="3"/>
      <c r="G1010" s="3"/>
    </row>
    <row r="1011" spans="6:7">
      <c r="F1011" s="3"/>
      <c r="G1011" s="3"/>
    </row>
    <row r="1012" spans="6:7">
      <c r="F1012" s="3"/>
      <c r="G1012" s="3"/>
    </row>
    <row r="1013" spans="6:7">
      <c r="F1013" s="3"/>
      <c r="G1013" s="3"/>
    </row>
    <row r="1014" spans="6:7">
      <c r="F1014" s="3"/>
      <c r="G1014" s="3"/>
    </row>
    <row r="1015" spans="6:7">
      <c r="F1015" s="3"/>
      <c r="G1015" s="3"/>
    </row>
    <row r="1016" spans="6:7">
      <c r="F1016" s="3"/>
      <c r="G1016" s="3"/>
    </row>
    <row r="1017" spans="6:7">
      <c r="F1017" s="3"/>
      <c r="G1017" s="3"/>
    </row>
    <row r="1018" spans="6:7">
      <c r="F1018" s="3"/>
      <c r="G1018" s="3"/>
    </row>
    <row r="1019" spans="6:7">
      <c r="F1019" s="3"/>
      <c r="G1019" s="3"/>
    </row>
    <row r="1020" spans="6:7">
      <c r="F1020" s="3"/>
      <c r="G1020" s="3"/>
    </row>
    <row r="1021" spans="6:7">
      <c r="F1021" s="3"/>
      <c r="G1021" s="3"/>
    </row>
    <row r="1022" spans="6:7">
      <c r="F1022" s="3"/>
      <c r="G1022" s="3"/>
    </row>
    <row r="1023" spans="6:7">
      <c r="F1023" s="3"/>
      <c r="G1023" s="3"/>
    </row>
    <row r="1024" spans="6:7">
      <c r="F1024" s="3"/>
      <c r="G1024" s="3"/>
    </row>
    <row r="1025" spans="6:7">
      <c r="F1025" s="3"/>
      <c r="G1025" s="3"/>
    </row>
    <row r="1026" spans="6:7">
      <c r="F1026" s="3"/>
      <c r="G1026" s="3"/>
    </row>
    <row r="1027" spans="6:7">
      <c r="F1027" s="3"/>
      <c r="G1027" s="3"/>
    </row>
    <row r="1028" spans="6:7">
      <c r="F1028" s="3"/>
      <c r="G1028" s="3"/>
    </row>
    <row r="1029" spans="6:7">
      <c r="F1029" s="3"/>
      <c r="G1029" s="3"/>
    </row>
    <row r="1030" spans="6:7">
      <c r="F1030" s="3"/>
      <c r="G1030" s="3"/>
    </row>
    <row r="1031" spans="6:7">
      <c r="F1031" s="3"/>
      <c r="G1031" s="3"/>
    </row>
    <row r="1032" spans="6:7">
      <c r="F1032" s="3"/>
      <c r="G1032" s="3"/>
    </row>
    <row r="1033" spans="6:7">
      <c r="F1033" s="3"/>
      <c r="G1033" s="3"/>
    </row>
    <row r="1034" spans="6:7">
      <c r="F1034" s="3"/>
      <c r="G1034" s="3"/>
    </row>
    <row r="1035" spans="6:7">
      <c r="F1035" s="3"/>
      <c r="G1035" s="3"/>
    </row>
    <row r="1036" spans="6:7">
      <c r="F1036" s="3"/>
      <c r="G1036" s="3"/>
    </row>
    <row r="1037" spans="6:7">
      <c r="F1037" s="3"/>
      <c r="G1037" s="3"/>
    </row>
    <row r="1038" spans="6:7">
      <c r="F1038" s="3"/>
      <c r="G1038" s="3"/>
    </row>
    <row r="1039" spans="6:7">
      <c r="F1039" s="3"/>
      <c r="G1039" s="3"/>
    </row>
    <row r="1040" spans="6:7">
      <c r="F1040" s="3"/>
      <c r="G1040" s="3"/>
    </row>
    <row r="1041" spans="6:7">
      <c r="F1041" s="3"/>
      <c r="G1041" s="3"/>
    </row>
    <row r="1042" spans="6:7">
      <c r="F1042" s="3"/>
      <c r="G1042" s="3"/>
    </row>
    <row r="1043" spans="6:7">
      <c r="F1043" s="3"/>
      <c r="G1043" s="3"/>
    </row>
    <row r="1044" spans="6:7">
      <c r="F1044" s="3"/>
      <c r="G1044" s="3"/>
    </row>
    <row r="1045" spans="6:7">
      <c r="F1045" s="3"/>
      <c r="G1045" s="3"/>
    </row>
    <row r="1046" spans="6:7">
      <c r="F1046" s="3"/>
      <c r="G1046" s="3"/>
    </row>
    <row r="1047" spans="6:7">
      <c r="F1047" s="3"/>
      <c r="G1047" s="3"/>
    </row>
    <row r="1048" spans="6:7">
      <c r="F1048" s="3"/>
      <c r="G1048" s="3"/>
    </row>
    <row r="1049" spans="6:7">
      <c r="F1049" s="3"/>
      <c r="G1049" s="3"/>
    </row>
    <row r="1050" spans="6:7">
      <c r="F1050" s="3"/>
      <c r="G1050" s="3"/>
    </row>
    <row r="1051" spans="6:7">
      <c r="F1051" s="3"/>
      <c r="G1051" s="3"/>
    </row>
    <row r="1052" spans="6:7">
      <c r="F1052" s="3"/>
      <c r="G1052" s="3"/>
    </row>
    <row r="1053" spans="6:7">
      <c r="F1053" s="3"/>
      <c r="G1053" s="3"/>
    </row>
    <row r="1054" spans="6:7">
      <c r="F1054" s="3"/>
      <c r="G1054" s="3"/>
    </row>
    <row r="1055" spans="6:7">
      <c r="F1055" s="3"/>
      <c r="G1055" s="3"/>
    </row>
    <row r="1056" spans="6:7">
      <c r="F1056" s="3"/>
      <c r="G1056" s="3"/>
    </row>
    <row r="1057" spans="6:7">
      <c r="F1057" s="3"/>
      <c r="G1057" s="3"/>
    </row>
    <row r="1058" spans="6:7">
      <c r="F1058" s="3"/>
      <c r="G1058" s="3"/>
    </row>
    <row r="1059" spans="6:7">
      <c r="F1059" s="3"/>
      <c r="G1059" s="3"/>
    </row>
    <row r="1060" spans="6:7">
      <c r="F1060" s="3"/>
      <c r="G1060" s="3"/>
    </row>
    <row r="1061" spans="6:7">
      <c r="F1061" s="3"/>
      <c r="G1061" s="3"/>
    </row>
    <row r="1062" spans="6:7">
      <c r="F1062" s="3"/>
      <c r="G1062" s="3"/>
    </row>
    <row r="1063" spans="6:7">
      <c r="F1063" s="3"/>
      <c r="G1063" s="3"/>
    </row>
    <row r="1064" spans="6:7">
      <c r="F1064" s="3"/>
      <c r="G1064" s="3"/>
    </row>
    <row r="1065" spans="6:7">
      <c r="F1065" s="3"/>
      <c r="G1065" s="3"/>
    </row>
    <row r="1066" spans="6:7">
      <c r="F1066" s="3"/>
      <c r="G1066" s="3"/>
    </row>
    <row r="1067" spans="6:7">
      <c r="F1067" s="3"/>
      <c r="G1067" s="3"/>
    </row>
    <row r="1068" spans="6:7">
      <c r="F1068" s="3"/>
      <c r="G1068" s="3"/>
    </row>
    <row r="1069" spans="6:7">
      <c r="F1069" s="3"/>
      <c r="G1069" s="3"/>
    </row>
    <row r="1070" spans="6:7">
      <c r="F1070" s="3"/>
      <c r="G1070" s="3"/>
    </row>
    <row r="1071" spans="6:7">
      <c r="F1071" s="3"/>
      <c r="G1071" s="3"/>
    </row>
    <row r="1072" spans="6:7">
      <c r="F1072" s="3"/>
      <c r="G1072" s="3"/>
    </row>
    <row r="1073" spans="6:7">
      <c r="F1073" s="3"/>
      <c r="G1073" s="3"/>
    </row>
    <row r="1074" spans="6:7">
      <c r="F1074" s="3"/>
      <c r="G1074" s="3"/>
    </row>
    <row r="1075" spans="6:7">
      <c r="F1075" s="3"/>
      <c r="G1075" s="3"/>
    </row>
    <row r="1076" spans="6:7">
      <c r="F1076" s="3"/>
      <c r="G1076" s="3"/>
    </row>
    <row r="1077" spans="6:7">
      <c r="F1077" s="3"/>
      <c r="G1077" s="3"/>
    </row>
    <row r="1078" spans="6:7">
      <c r="F1078" s="3"/>
      <c r="G1078" s="3"/>
    </row>
    <row r="1079" spans="6:7">
      <c r="F1079" s="3"/>
      <c r="G1079" s="3"/>
    </row>
    <row r="1080" spans="6:7">
      <c r="F1080" s="3"/>
      <c r="G1080" s="3"/>
    </row>
    <row r="1081" spans="6:7">
      <c r="F1081" s="3"/>
      <c r="G1081" s="3"/>
    </row>
    <row r="1082" spans="6:7">
      <c r="F1082" s="3"/>
      <c r="G1082" s="3"/>
    </row>
    <row r="1083" spans="6:7">
      <c r="F1083" s="3"/>
      <c r="G1083" s="3"/>
    </row>
    <row r="1084" spans="6:7">
      <c r="F1084" s="3"/>
      <c r="G1084" s="3"/>
    </row>
    <row r="1085" spans="6:7">
      <c r="F1085" s="3"/>
      <c r="G1085" s="3"/>
    </row>
    <row r="1086" spans="6:7">
      <c r="F1086" s="3"/>
      <c r="G1086" s="3"/>
    </row>
    <row r="1087" spans="6:7">
      <c r="F1087" s="3"/>
      <c r="G1087" s="3"/>
    </row>
    <row r="1088" spans="6:7">
      <c r="F1088" s="3"/>
      <c r="G1088" s="3"/>
    </row>
    <row r="1089" spans="6:7">
      <c r="F1089" s="3"/>
      <c r="G1089" s="3"/>
    </row>
    <row r="1090" spans="6:7">
      <c r="F1090" s="3"/>
      <c r="G1090" s="3"/>
    </row>
    <row r="1091" spans="6:7">
      <c r="F1091" s="3"/>
      <c r="G1091" s="3"/>
    </row>
    <row r="1092" spans="6:7">
      <c r="F1092" s="3"/>
      <c r="G1092" s="3"/>
    </row>
    <row r="1093" spans="6:7">
      <c r="F1093" s="3"/>
      <c r="G1093" s="3"/>
    </row>
    <row r="1094" spans="6:7">
      <c r="F1094" s="3"/>
      <c r="G1094" s="3"/>
    </row>
    <row r="1095" spans="6:7">
      <c r="F1095" s="3"/>
      <c r="G1095" s="3"/>
    </row>
    <row r="1096" spans="6:7">
      <c r="F1096" s="3"/>
      <c r="G1096" s="3"/>
    </row>
    <row r="1097" spans="6:7">
      <c r="F1097" s="3"/>
      <c r="G1097" s="3"/>
    </row>
    <row r="1098" spans="6:7">
      <c r="F1098" s="3"/>
      <c r="G1098" s="3"/>
    </row>
    <row r="1099" spans="6:7">
      <c r="F1099" s="3"/>
      <c r="G1099" s="3"/>
    </row>
    <row r="1100" spans="6:7">
      <c r="F1100" s="3"/>
      <c r="G1100" s="3"/>
    </row>
    <row r="1101" spans="6:7">
      <c r="F1101" s="3"/>
      <c r="G1101" s="3"/>
    </row>
    <row r="1102" spans="6:7">
      <c r="F1102" s="3"/>
      <c r="G1102" s="3"/>
    </row>
    <row r="1103" spans="6:7">
      <c r="F1103" s="3"/>
      <c r="G1103" s="3"/>
    </row>
    <row r="1104" spans="6:7">
      <c r="F1104" s="3"/>
      <c r="G1104" s="3"/>
    </row>
    <row r="1105" spans="6:7">
      <c r="F1105" s="3"/>
      <c r="G1105" s="3"/>
    </row>
    <row r="1106" spans="6:7">
      <c r="F1106" s="3"/>
      <c r="G1106" s="3"/>
    </row>
    <row r="1107" spans="6:7">
      <c r="F1107" s="3"/>
      <c r="G1107" s="3"/>
    </row>
    <row r="1108" spans="6:7">
      <c r="F1108" s="3"/>
      <c r="G1108" s="3"/>
    </row>
    <row r="1109" spans="6:7">
      <c r="F1109" s="3"/>
      <c r="G1109" s="3"/>
    </row>
    <row r="1110" spans="6:7">
      <c r="F1110" s="3"/>
      <c r="G1110" s="3"/>
    </row>
    <row r="1111" spans="6:7">
      <c r="F1111" s="3"/>
      <c r="G1111" s="3"/>
    </row>
    <row r="1112" spans="6:7">
      <c r="F1112" s="3"/>
      <c r="G1112" s="3"/>
    </row>
    <row r="1113" spans="6:7">
      <c r="F1113" s="3"/>
      <c r="G1113" s="3"/>
    </row>
    <row r="1114" spans="6:7">
      <c r="F1114" s="3"/>
      <c r="G1114" s="3"/>
    </row>
    <row r="1115" spans="6:7">
      <c r="F1115" s="3"/>
      <c r="G1115" s="3"/>
    </row>
    <row r="1116" spans="6:7">
      <c r="F1116" s="3"/>
      <c r="G1116" s="3"/>
    </row>
    <row r="1117" spans="6:7">
      <c r="F1117" s="3"/>
      <c r="G1117" s="3"/>
    </row>
    <row r="1118" spans="6:7">
      <c r="F1118" s="3"/>
      <c r="G1118" s="3"/>
    </row>
    <row r="1119" spans="6:7">
      <c r="F1119" s="3"/>
      <c r="G1119" s="3"/>
    </row>
    <row r="1120" spans="6:7">
      <c r="F1120" s="3"/>
      <c r="G1120" s="3"/>
    </row>
    <row r="1121" spans="6:7">
      <c r="F1121" s="3"/>
      <c r="G1121" s="3"/>
    </row>
    <row r="1122" spans="6:7">
      <c r="F1122" s="3"/>
      <c r="G1122" s="3"/>
    </row>
    <row r="1123" spans="6:7">
      <c r="F1123" s="3"/>
      <c r="G1123" s="3"/>
    </row>
    <row r="1124" spans="6:7">
      <c r="F1124" s="3"/>
      <c r="G1124" s="3"/>
    </row>
    <row r="1125" spans="6:7">
      <c r="F1125" s="3"/>
      <c r="G1125" s="3"/>
    </row>
    <row r="1126" spans="6:7">
      <c r="F1126" s="3"/>
      <c r="G1126" s="3"/>
    </row>
    <row r="1127" spans="6:7">
      <c r="F1127" s="3"/>
      <c r="G1127" s="3"/>
    </row>
    <row r="1128" spans="6:7">
      <c r="F1128" s="3"/>
      <c r="G1128" s="3"/>
    </row>
    <row r="1129" spans="6:7">
      <c r="F1129" s="3"/>
      <c r="G1129" s="3"/>
    </row>
    <row r="1130" spans="6:7">
      <c r="F1130" s="3"/>
      <c r="G1130" s="3"/>
    </row>
    <row r="1131" spans="6:7">
      <c r="F1131" s="3"/>
      <c r="G1131" s="3"/>
    </row>
    <row r="1132" spans="6:7">
      <c r="F1132" s="3"/>
      <c r="G1132" s="3"/>
    </row>
    <row r="1133" spans="6:7">
      <c r="F1133" s="3"/>
      <c r="G1133" s="3"/>
    </row>
    <row r="1134" spans="6:7">
      <c r="F1134" s="3"/>
      <c r="G1134" s="3"/>
    </row>
    <row r="1135" spans="6:7">
      <c r="F1135" s="3"/>
      <c r="G1135" s="3"/>
    </row>
    <row r="1136" spans="6:7">
      <c r="F1136" s="3"/>
      <c r="G1136" s="3"/>
    </row>
    <row r="1137" spans="6:7">
      <c r="F1137" s="3"/>
      <c r="G1137" s="3"/>
    </row>
    <row r="1138" spans="6:7">
      <c r="F1138" s="3"/>
      <c r="G1138" s="3"/>
    </row>
    <row r="1139" spans="6:7">
      <c r="F1139" s="3"/>
      <c r="G1139" s="3"/>
    </row>
    <row r="1140" spans="6:7">
      <c r="F1140" s="3"/>
      <c r="G1140" s="3"/>
    </row>
    <row r="1141" spans="6:7">
      <c r="F1141" s="3"/>
      <c r="G1141" s="3"/>
    </row>
    <row r="1142" spans="6:7">
      <c r="F1142" s="3"/>
      <c r="G1142" s="3"/>
    </row>
    <row r="1143" spans="6:7">
      <c r="F1143" s="3"/>
      <c r="G1143" s="3"/>
    </row>
    <row r="1144" spans="6:7">
      <c r="F1144" s="3"/>
      <c r="G1144" s="3"/>
    </row>
    <row r="1145" spans="6:7">
      <c r="F1145" s="3"/>
      <c r="G1145" s="3"/>
    </row>
    <row r="1146" spans="6:7">
      <c r="F1146" s="3"/>
      <c r="G1146" s="3"/>
    </row>
    <row r="1147" spans="6:7">
      <c r="F1147" s="3"/>
      <c r="G1147" s="3"/>
    </row>
    <row r="1148" spans="6:7">
      <c r="F1148" s="3"/>
      <c r="G1148" s="3"/>
    </row>
    <row r="1149" spans="6:7">
      <c r="F1149" s="3"/>
      <c r="G1149" s="3"/>
    </row>
    <row r="1150" spans="6:7">
      <c r="F1150" s="3"/>
      <c r="G1150" s="3"/>
    </row>
    <row r="1151" spans="6:7">
      <c r="F1151" s="3"/>
      <c r="G1151" s="3"/>
    </row>
    <row r="1152" spans="6:7">
      <c r="F1152" s="3"/>
      <c r="G1152" s="3"/>
    </row>
    <row r="1153" spans="6:7">
      <c r="F1153" s="3"/>
      <c r="G1153" s="3"/>
    </row>
    <row r="1154" spans="6:7">
      <c r="F1154" s="3"/>
      <c r="G1154" s="3"/>
    </row>
    <row r="1155" spans="6:7">
      <c r="F1155" s="3"/>
      <c r="G1155" s="3"/>
    </row>
    <row r="1156" spans="6:7">
      <c r="F1156" s="3"/>
      <c r="G1156" s="3"/>
    </row>
    <row r="1157" spans="6:7">
      <c r="F1157" s="3"/>
      <c r="G1157" s="3"/>
    </row>
    <row r="1158" spans="6:7">
      <c r="F1158" s="3"/>
      <c r="G1158" s="3"/>
    </row>
    <row r="1159" spans="6:7">
      <c r="F1159" s="3"/>
      <c r="G1159" s="3"/>
    </row>
    <row r="1160" spans="6:7">
      <c r="F1160" s="3"/>
      <c r="G1160" s="3"/>
    </row>
    <row r="1161" spans="6:7">
      <c r="F1161" s="3"/>
      <c r="G1161" s="3"/>
    </row>
    <row r="1162" spans="6:7">
      <c r="F1162" s="3"/>
      <c r="G1162" s="3"/>
    </row>
    <row r="1163" spans="6:7">
      <c r="F1163" s="3"/>
      <c r="G1163" s="3"/>
    </row>
    <row r="1164" spans="6:7">
      <c r="F1164" s="3"/>
      <c r="G1164" s="3"/>
    </row>
    <row r="1165" spans="6:7">
      <c r="F1165" s="3"/>
      <c r="G1165" s="3"/>
    </row>
    <row r="1166" spans="6:7">
      <c r="F1166" s="3"/>
      <c r="G1166" s="3"/>
    </row>
    <row r="1167" spans="6:7">
      <c r="F1167" s="3"/>
      <c r="G1167" s="3"/>
    </row>
    <row r="1168" spans="6:7">
      <c r="F1168" s="3"/>
      <c r="G1168" s="3"/>
    </row>
    <row r="1169" spans="6:7">
      <c r="F1169" s="3"/>
      <c r="G1169" s="3"/>
    </row>
    <row r="1170" spans="6:7">
      <c r="F1170" s="3"/>
      <c r="G1170" s="3"/>
    </row>
    <row r="1171" spans="6:7">
      <c r="F1171" s="3"/>
      <c r="G1171" s="3"/>
    </row>
    <row r="1172" spans="6:7">
      <c r="F1172" s="3"/>
      <c r="G1172" s="3"/>
    </row>
    <row r="1173" spans="6:7">
      <c r="F1173" s="3"/>
      <c r="G1173" s="3"/>
    </row>
    <row r="1174" spans="6:7">
      <c r="F1174" s="3"/>
      <c r="G1174" s="3"/>
    </row>
    <row r="1175" spans="6:7">
      <c r="F1175" s="3"/>
      <c r="G1175" s="3"/>
    </row>
    <row r="1176" spans="6:7">
      <c r="F1176" s="3"/>
      <c r="G1176" s="3"/>
    </row>
    <row r="1177" spans="6:7">
      <c r="F1177" s="3"/>
      <c r="G1177" s="3"/>
    </row>
    <row r="1178" spans="6:7">
      <c r="F1178" s="3"/>
      <c r="G1178" s="3"/>
    </row>
  </sheetData>
  <phoneticPr fontId="8" type="noConversion"/>
  <conditionalFormatting sqref="D5:E8 D10:E15 D17:E19 D26:E29 D32:E53 D56:E57 D59:E62">
    <cfRule type="cellIs" dxfId="4" priority="1" stopIfTrue="1" operator="equal">
      <formula>0</formula>
    </cfRule>
  </conditionalFormatting>
  <pageMargins left="0.46" right="0.34" top="0.23" bottom="0.36" header="0.3" footer="0.35"/>
  <pageSetup paperSize="9" scale="74" fitToHeight="2" orientation="portrait" horizontalDpi="1200" verticalDpi="1200" r:id="rId1"/>
  <headerFooter alignWithMargins="0"/>
  <rowBreaks count="1" manualBreakCount="1">
    <brk id="3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theme="6"/>
  </sheetPr>
  <dimension ref="A1:BB53"/>
  <sheetViews>
    <sheetView showGridLines="0" view="pageBreakPreview" topLeftCell="A10" zoomScaleSheetLayoutView="100" workbookViewId="0">
      <selection activeCell="D1" sqref="D1"/>
    </sheetView>
  </sheetViews>
  <sheetFormatPr defaultColWidth="2.5703125" defaultRowHeight="18" customHeight="1"/>
  <cols>
    <col min="1" max="35" width="2.5703125" style="45" customWidth="1"/>
    <col min="36" max="36" width="2.7109375" style="45" customWidth="1"/>
    <col min="37" max="16384" width="2.5703125" style="6"/>
  </cols>
  <sheetData>
    <row r="1" spans="1:38" ht="15.75" customHeight="1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6"/>
      <c r="AI1" s="44"/>
      <c r="AJ1" s="44"/>
    </row>
    <row r="2" spans="1:38" s="5" customFormat="1" ht="21.2" customHeight="1">
      <c r="A2" s="44" t="s">
        <v>340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</row>
    <row r="3" spans="1:38" s="5" customFormat="1" ht="17.25" customHeight="1">
      <c r="A3" s="517" t="s">
        <v>573</v>
      </c>
      <c r="B3" s="517"/>
      <c r="C3" s="517"/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522"/>
      <c r="AD3" s="523"/>
      <c r="AE3" s="523"/>
      <c r="AF3" s="523"/>
      <c r="AG3" s="523"/>
      <c r="AH3" s="523"/>
      <c r="AI3" s="44"/>
      <c r="AJ3" s="44"/>
    </row>
    <row r="4" spans="1:38" s="5" customFormat="1" ht="17.25" customHeight="1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7"/>
      <c r="AD4" s="48"/>
      <c r="AE4" s="48"/>
      <c r="AF4" s="48"/>
      <c r="AG4" s="48"/>
      <c r="AH4" s="48"/>
      <c r="AI4" s="44"/>
      <c r="AJ4" s="44"/>
    </row>
    <row r="5" spans="1:38" s="5" customFormat="1" ht="17.2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7"/>
      <c r="AD5" s="48"/>
      <c r="AE5" s="48"/>
      <c r="AF5" s="48"/>
      <c r="AG5" s="48"/>
      <c r="AH5" s="48"/>
      <c r="AI5" s="44"/>
      <c r="AJ5" s="44"/>
    </row>
    <row r="6" spans="1:38" s="5" customFormat="1" ht="25.5" customHeight="1">
      <c r="A6" s="524" t="s">
        <v>437</v>
      </c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525"/>
      <c r="V6" s="525"/>
      <c r="W6" s="525"/>
      <c r="X6" s="525"/>
      <c r="Y6" s="525"/>
      <c r="Z6" s="525"/>
      <c r="AA6" s="525"/>
      <c r="AB6" s="525"/>
      <c r="AC6" s="525"/>
      <c r="AD6" s="525"/>
      <c r="AE6" s="525"/>
      <c r="AF6" s="525"/>
      <c r="AG6" s="525"/>
      <c r="AH6" s="525"/>
      <c r="AI6" s="44"/>
      <c r="AJ6" s="44"/>
    </row>
    <row r="7" spans="1:38" s="5" customFormat="1" ht="12" customHeight="1">
      <c r="A7" s="51"/>
      <c r="B7" s="51"/>
      <c r="C7" s="51"/>
      <c r="D7" s="51"/>
      <c r="E7" s="51"/>
      <c r="F7" s="51"/>
      <c r="G7" s="51"/>
      <c r="H7" s="51"/>
      <c r="I7" s="51"/>
      <c r="J7" s="82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4"/>
      <c r="AC7" s="51"/>
      <c r="AD7" s="51"/>
      <c r="AE7" s="51"/>
      <c r="AF7" s="51"/>
      <c r="AG7" s="51"/>
      <c r="AH7" s="51"/>
      <c r="AI7" s="44"/>
      <c r="AJ7" s="44"/>
    </row>
    <row r="8" spans="1:38" s="5" customFormat="1" ht="24.95" customHeight="1">
      <c r="A8" s="44"/>
      <c r="B8" s="44"/>
      <c r="C8" s="44"/>
      <c r="D8" s="44"/>
      <c r="E8" s="44"/>
      <c r="F8" s="44"/>
      <c r="G8" s="44"/>
      <c r="H8" s="44"/>
      <c r="I8" s="44"/>
      <c r="J8" s="66"/>
      <c r="K8" s="67" t="s">
        <v>436</v>
      </c>
      <c r="L8" s="67"/>
      <c r="M8" s="88">
        <f>ÚZ!M8</f>
        <v>3</v>
      </c>
      <c r="N8" s="88">
        <f>ÚZ!N8</f>
        <v>1</v>
      </c>
      <c r="O8" s="54" t="s">
        <v>435</v>
      </c>
      <c r="P8" s="88">
        <f>ÚZ!P8</f>
        <v>1</v>
      </c>
      <c r="Q8" s="88">
        <f>ÚZ!Q8</f>
        <v>2</v>
      </c>
      <c r="R8" s="54" t="s">
        <v>435</v>
      </c>
      <c r="S8" s="88">
        <v>2</v>
      </c>
      <c r="T8" s="88">
        <v>0</v>
      </c>
      <c r="U8" s="88">
        <f>ÚZ!U8</f>
        <v>1</v>
      </c>
      <c r="V8" s="88">
        <f>ÚZ!V8</f>
        <v>4</v>
      </c>
      <c r="W8" s="526" t="e">
        <f>#REF!</f>
        <v>#REF!</v>
      </c>
      <c r="X8" s="527"/>
      <c r="Y8" s="527"/>
      <c r="Z8" s="527"/>
      <c r="AA8" s="527"/>
      <c r="AB8" s="528"/>
      <c r="AC8" s="44"/>
      <c r="AD8" s="44"/>
      <c r="AE8" s="44"/>
      <c r="AF8" s="44"/>
      <c r="AG8" s="44"/>
      <c r="AH8" s="44"/>
      <c r="AI8" s="44"/>
      <c r="AJ8" s="44"/>
    </row>
    <row r="9" spans="1:38" ht="21.95" customHeight="1">
      <c r="A9" s="518"/>
      <c r="B9" s="518"/>
      <c r="C9" s="518"/>
      <c r="D9" s="518"/>
      <c r="E9" s="518"/>
      <c r="F9" s="518"/>
      <c r="G9" s="518"/>
      <c r="H9" s="518"/>
      <c r="I9" s="518"/>
      <c r="J9" s="518"/>
      <c r="K9" s="518"/>
      <c r="L9" s="518"/>
      <c r="M9" s="518"/>
      <c r="N9" s="518"/>
      <c r="O9" s="518"/>
      <c r="P9" s="518"/>
      <c r="Q9" s="518"/>
      <c r="R9" s="518"/>
      <c r="S9" s="518"/>
      <c r="T9" s="518"/>
      <c r="U9" s="518"/>
      <c r="V9" s="518"/>
      <c r="W9" s="518"/>
      <c r="X9" s="518"/>
      <c r="Y9" s="518"/>
      <c r="Z9" s="518"/>
      <c r="AA9" s="518"/>
      <c r="AB9" s="518"/>
      <c r="AC9" s="518"/>
      <c r="AD9" s="518"/>
      <c r="AE9" s="518"/>
      <c r="AF9" s="518"/>
      <c r="AG9" s="518"/>
      <c r="AH9" s="518"/>
      <c r="AI9" s="519"/>
      <c r="AJ9" s="520"/>
    </row>
    <row r="10" spans="1:38" ht="12.95" customHeight="1">
      <c r="A10" s="519"/>
      <c r="B10" s="519"/>
      <c r="C10" s="519"/>
      <c r="D10" s="519"/>
      <c r="E10" s="519"/>
      <c r="F10" s="519"/>
      <c r="G10" s="519"/>
      <c r="H10" s="519"/>
      <c r="I10" s="519"/>
      <c r="J10" s="519"/>
      <c r="K10" s="519"/>
      <c r="L10" s="519"/>
      <c r="M10" s="519"/>
      <c r="N10" s="519"/>
      <c r="O10" s="519"/>
      <c r="P10" s="519"/>
      <c r="Q10" s="519"/>
      <c r="R10" s="519"/>
      <c r="S10" s="519"/>
      <c r="T10" s="519"/>
      <c r="U10" s="519"/>
      <c r="V10" s="519"/>
      <c r="W10" s="519"/>
      <c r="X10" s="519"/>
      <c r="Y10" s="519"/>
      <c r="Z10" s="519"/>
      <c r="AA10" s="519"/>
      <c r="AB10" s="519"/>
      <c r="AC10" s="519"/>
      <c r="AD10" s="519"/>
      <c r="AE10" s="519"/>
      <c r="AF10" s="519"/>
      <c r="AG10" s="519"/>
      <c r="AH10" s="519"/>
      <c r="AI10" s="519"/>
      <c r="AJ10" s="520"/>
    </row>
    <row r="11" spans="1:38" ht="12.95" customHeight="1">
      <c r="A11" s="519"/>
      <c r="B11" s="520"/>
      <c r="C11" s="520"/>
      <c r="D11" s="520"/>
      <c r="E11" s="520"/>
      <c r="F11" s="520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0"/>
      <c r="T11" s="520"/>
      <c r="U11" s="520"/>
      <c r="V11" s="520"/>
      <c r="W11" s="520"/>
      <c r="X11" s="520"/>
      <c r="Y11" s="520"/>
      <c r="Z11" s="520"/>
      <c r="AA11" s="520"/>
      <c r="AB11" s="520"/>
      <c r="AC11" s="520"/>
      <c r="AD11" s="520"/>
      <c r="AE11" s="520"/>
      <c r="AF11" s="520"/>
      <c r="AG11" s="520"/>
      <c r="AH11" s="520"/>
      <c r="AI11" s="520"/>
      <c r="AJ11" s="520"/>
    </row>
    <row r="12" spans="1:38" ht="12.95" customHeight="1">
      <c r="A12" s="520"/>
      <c r="B12" s="520"/>
      <c r="C12" s="520"/>
      <c r="D12" s="520"/>
      <c r="E12" s="520"/>
      <c r="F12" s="520"/>
      <c r="G12" s="520"/>
      <c r="H12" s="520"/>
      <c r="I12" s="520"/>
      <c r="J12" s="520"/>
      <c r="K12" s="520"/>
      <c r="L12" s="520"/>
      <c r="M12" s="520"/>
      <c r="N12" s="520"/>
      <c r="O12" s="520"/>
      <c r="P12" s="520"/>
      <c r="Q12" s="520"/>
      <c r="R12" s="520"/>
      <c r="S12" s="520"/>
      <c r="T12" s="520"/>
      <c r="U12" s="520"/>
      <c r="V12" s="520"/>
      <c r="W12" s="520"/>
      <c r="X12" s="520"/>
      <c r="Y12" s="520"/>
      <c r="Z12" s="520"/>
      <c r="AA12" s="520"/>
      <c r="AB12" s="520"/>
      <c r="AC12" s="520"/>
      <c r="AD12" s="520"/>
      <c r="AE12" s="520"/>
      <c r="AF12" s="520"/>
      <c r="AG12" s="520"/>
      <c r="AH12" s="520"/>
      <c r="AI12" s="520"/>
      <c r="AJ12" s="520"/>
    </row>
    <row r="13" spans="1:38" ht="12.95" customHeight="1">
      <c r="A13" s="521"/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1"/>
      <c r="X13" s="521"/>
      <c r="Y13" s="521"/>
      <c r="Z13" s="521"/>
      <c r="AA13" s="521"/>
      <c r="AB13" s="521"/>
      <c r="AC13" s="521"/>
      <c r="AD13" s="521"/>
      <c r="AE13" s="521"/>
      <c r="AF13" s="521"/>
      <c r="AG13" s="521"/>
      <c r="AH13" s="521"/>
      <c r="AI13" s="521"/>
      <c r="AJ13" s="48"/>
    </row>
    <row r="14" spans="1:38" ht="12.95" customHeight="1">
      <c r="A14" s="69" t="s">
        <v>439</v>
      </c>
      <c r="B14" s="70"/>
      <c r="C14" s="70"/>
      <c r="D14" s="70"/>
      <c r="E14" s="70"/>
      <c r="F14" s="70"/>
      <c r="G14" s="70"/>
      <c r="H14" s="70"/>
      <c r="I14" s="70"/>
      <c r="J14" s="70"/>
      <c r="K14" s="71"/>
      <c r="L14" s="70" t="s">
        <v>339</v>
      </c>
      <c r="M14" s="70"/>
      <c r="N14" s="70"/>
      <c r="O14" s="70"/>
      <c r="P14" s="70"/>
      <c r="Q14" s="70"/>
      <c r="R14" s="70" t="s">
        <v>339</v>
      </c>
      <c r="S14" s="70"/>
      <c r="T14" s="70"/>
      <c r="U14" s="70"/>
      <c r="V14" s="70"/>
      <c r="W14" s="70"/>
      <c r="X14" s="69"/>
      <c r="Y14" s="70"/>
      <c r="Z14" s="70"/>
      <c r="AA14" s="70"/>
      <c r="AB14" s="70"/>
      <c r="AC14" s="70"/>
      <c r="AD14" s="70" t="s">
        <v>336</v>
      </c>
      <c r="AE14" s="70"/>
      <c r="AF14" s="70"/>
      <c r="AG14" s="70" t="s">
        <v>337</v>
      </c>
      <c r="AH14" s="70"/>
      <c r="AI14" s="70"/>
      <c r="AJ14" s="71"/>
    </row>
    <row r="15" spans="1:38" ht="17.25" customHeight="1">
      <c r="A15" s="200">
        <f>ÚZ!A15</f>
        <v>0</v>
      </c>
      <c r="B15" s="200">
        <f>ÚZ!B15</f>
        <v>0</v>
      </c>
      <c r="C15" s="200">
        <f>ÚZ!C15</f>
        <v>0</v>
      </c>
      <c r="D15" s="200">
        <f>ÚZ!D15</f>
        <v>0</v>
      </c>
      <c r="E15" s="200">
        <f>ÚZ!E15</f>
        <v>0</v>
      </c>
      <c r="F15" s="200">
        <f>ÚZ!F15</f>
        <v>0</v>
      </c>
      <c r="G15" s="200">
        <f>ÚZ!G15</f>
        <v>0</v>
      </c>
      <c r="H15" s="200">
        <f>ÚZ!H15</f>
        <v>0</v>
      </c>
      <c r="I15" s="200">
        <f>ÚZ!I15</f>
        <v>0</v>
      </c>
      <c r="J15" s="200">
        <f>ÚZ!J15</f>
        <v>0</v>
      </c>
      <c r="K15" s="73"/>
      <c r="L15" s="57" t="str">
        <f>ÚZ!L15</f>
        <v>x</v>
      </c>
      <c r="M15" s="48" t="s">
        <v>427</v>
      </c>
      <c r="N15" s="48"/>
      <c r="O15" s="48"/>
      <c r="P15" s="48"/>
      <c r="Q15" s="48"/>
      <c r="R15" s="48"/>
      <c r="S15" s="57" t="str">
        <f>ÚZ!S15</f>
        <v>x</v>
      </c>
      <c r="T15" s="77" t="s">
        <v>425</v>
      </c>
      <c r="U15" s="48"/>
      <c r="V15" s="48"/>
      <c r="W15" s="48"/>
      <c r="X15" s="74" t="s">
        <v>440</v>
      </c>
      <c r="Y15" s="48"/>
      <c r="Z15" s="48"/>
      <c r="AA15" s="48"/>
      <c r="AB15" s="48" t="s">
        <v>442</v>
      </c>
      <c r="AC15" s="48"/>
      <c r="AD15" s="57">
        <f>ÚZ!AD15</f>
        <v>0</v>
      </c>
      <c r="AE15" s="57">
        <f>ÚZ!AE15</f>
        <v>1</v>
      </c>
      <c r="AF15" s="56"/>
      <c r="AG15" s="57">
        <v>2</v>
      </c>
      <c r="AH15" s="57">
        <v>0</v>
      </c>
      <c r="AI15" s="57">
        <f>ÚZ!AI15</f>
        <v>1</v>
      </c>
      <c r="AJ15" s="57">
        <f>ÚZ!AJ15</f>
        <v>4</v>
      </c>
    </row>
    <row r="16" spans="1:38" ht="18" customHeight="1">
      <c r="A16" s="74" t="s">
        <v>574</v>
      </c>
      <c r="B16" s="48"/>
      <c r="C16" s="48"/>
      <c r="D16" s="48"/>
      <c r="E16" s="48"/>
      <c r="F16" s="48"/>
      <c r="G16" s="48"/>
      <c r="H16" s="48"/>
      <c r="I16" s="48"/>
      <c r="J16" s="48"/>
      <c r="K16" s="73"/>
      <c r="L16" s="58"/>
      <c r="M16" s="48" t="s">
        <v>428</v>
      </c>
      <c r="N16" s="48"/>
      <c r="O16" s="48"/>
      <c r="P16" s="48"/>
      <c r="Q16" s="48"/>
      <c r="R16" s="48"/>
      <c r="S16" s="88"/>
      <c r="T16" s="132" t="s">
        <v>426</v>
      </c>
      <c r="U16" s="77"/>
      <c r="V16" s="77"/>
      <c r="W16" s="77"/>
      <c r="X16" s="74" t="s">
        <v>441</v>
      </c>
      <c r="Y16" s="48"/>
      <c r="Z16" s="48"/>
      <c r="AA16" s="48"/>
      <c r="AB16" s="48" t="s">
        <v>338</v>
      </c>
      <c r="AC16" s="48"/>
      <c r="AD16" s="57">
        <f>ÚZ!AD16</f>
        <v>1</v>
      </c>
      <c r="AE16" s="57">
        <f>ÚZ!AE16</f>
        <v>2</v>
      </c>
      <c r="AF16" s="56"/>
      <c r="AG16" s="57">
        <v>2</v>
      </c>
      <c r="AH16" s="57">
        <v>0</v>
      </c>
      <c r="AI16" s="57">
        <f>ÚZ!AI16</f>
        <v>1</v>
      </c>
      <c r="AJ16" s="57">
        <f>ÚZ!AJ16</f>
        <v>4</v>
      </c>
      <c r="AK16" s="39"/>
      <c r="AL16" s="7"/>
    </row>
    <row r="17" spans="1:38" ht="18" customHeight="1">
      <c r="A17" s="216">
        <f>ÚZ!A17</f>
        <v>0</v>
      </c>
      <c r="B17" s="216">
        <f>ÚZ!B17</f>
        <v>0</v>
      </c>
      <c r="C17" s="216">
        <f>ÚZ!C17</f>
        <v>0</v>
      </c>
      <c r="D17" s="216">
        <f>ÚZ!D17</f>
        <v>0</v>
      </c>
      <c r="E17" s="216">
        <f>ÚZ!E17</f>
        <v>0</v>
      </c>
      <c r="F17" s="216">
        <f>ÚZ!F17</f>
        <v>0</v>
      </c>
      <c r="G17" s="216">
        <f>ÚZ!G17</f>
        <v>0</v>
      </c>
      <c r="H17" s="216">
        <f>ÚZ!H17</f>
        <v>0</v>
      </c>
      <c r="I17" s="48"/>
      <c r="J17" s="48"/>
      <c r="K17" s="73"/>
      <c r="L17" s="58"/>
      <c r="M17" s="48" t="s">
        <v>429</v>
      </c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69" t="s">
        <v>443</v>
      </c>
      <c r="Y17" s="70"/>
      <c r="Z17" s="70"/>
      <c r="AA17" s="70"/>
      <c r="AB17" s="70" t="s">
        <v>442</v>
      </c>
      <c r="AC17" s="70"/>
      <c r="AD17" s="57">
        <f>ÚZ!AD17</f>
        <v>0</v>
      </c>
      <c r="AE17" s="57">
        <f>ÚZ!AE17</f>
        <v>1</v>
      </c>
      <c r="AF17" s="52"/>
      <c r="AG17" s="57">
        <v>2</v>
      </c>
      <c r="AH17" s="57">
        <v>0</v>
      </c>
      <c r="AI17" s="57">
        <f>ÚZ!AI17</f>
        <v>1</v>
      </c>
      <c r="AJ17" s="57">
        <f>ÚZ!AJ17</f>
        <v>3</v>
      </c>
      <c r="AK17" s="39"/>
      <c r="AL17" s="7"/>
    </row>
    <row r="18" spans="1:38" ht="18" customHeight="1">
      <c r="A18" s="74" t="s">
        <v>620</v>
      </c>
      <c r="B18" s="48"/>
      <c r="C18" s="48"/>
      <c r="D18" s="48"/>
      <c r="E18" s="48"/>
      <c r="F18" s="48"/>
      <c r="G18" s="48"/>
      <c r="H18" s="48"/>
      <c r="I18" s="48"/>
      <c r="J18" s="48"/>
      <c r="K18" s="73"/>
      <c r="L18" s="48"/>
      <c r="M18" s="133" t="s">
        <v>430</v>
      </c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74" t="s">
        <v>444</v>
      </c>
      <c r="Y18" s="48"/>
      <c r="Z18" s="48"/>
      <c r="AA18" s="48"/>
      <c r="AB18" s="48" t="s">
        <v>338</v>
      </c>
      <c r="AC18" s="48"/>
      <c r="AD18" s="57">
        <f>ÚZ!AD18</f>
        <v>1</v>
      </c>
      <c r="AE18" s="57">
        <f>ÚZ!AE18</f>
        <v>2</v>
      </c>
      <c r="AF18" s="86"/>
      <c r="AG18" s="57">
        <v>2</v>
      </c>
      <c r="AH18" s="57">
        <v>0</v>
      </c>
      <c r="AI18" s="57">
        <f>ÚZ!AI18</f>
        <v>1</v>
      </c>
      <c r="AJ18" s="57">
        <f>ÚZ!AJ18</f>
        <v>3</v>
      </c>
      <c r="AK18" s="39"/>
      <c r="AL18" s="7"/>
    </row>
    <row r="19" spans="1:38" ht="18" customHeight="1">
      <c r="A19" s="216">
        <f>ÚZ!A19</f>
        <v>0</v>
      </c>
      <c r="B19" s="216">
        <f>ÚZ!B19</f>
        <v>0</v>
      </c>
      <c r="C19" s="216" t="str">
        <f>TSVZaS!C19</f>
        <v>.</v>
      </c>
      <c r="D19" s="216">
        <f>ÚZ!D19</f>
        <v>0</v>
      </c>
      <c r="E19" s="216">
        <f>ÚZ!E19</f>
        <v>0</v>
      </c>
      <c r="F19" s="216" t="str">
        <f>TSVZaS!F19</f>
        <v>.</v>
      </c>
      <c r="G19" s="216">
        <f>ÚZ!G19</f>
        <v>0</v>
      </c>
      <c r="H19" s="66"/>
      <c r="I19" s="67"/>
      <c r="J19" s="67"/>
      <c r="K19" s="67"/>
      <c r="L19" s="66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6"/>
      <c r="Y19" s="67"/>
      <c r="Z19" s="67"/>
      <c r="AA19" s="67"/>
      <c r="AB19" s="67"/>
      <c r="AC19" s="67"/>
      <c r="AD19" s="67"/>
      <c r="AE19" s="67"/>
      <c r="AF19" s="78"/>
      <c r="AG19" s="78"/>
      <c r="AH19" s="78"/>
      <c r="AI19" s="78"/>
      <c r="AJ19" s="76"/>
      <c r="AK19" s="7"/>
      <c r="AL19" s="7"/>
    </row>
    <row r="20" spans="1:38" ht="18" customHeight="1">
      <c r="A20" s="74" t="s">
        <v>560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67"/>
      <c r="AG20" s="67"/>
      <c r="AH20" s="67"/>
      <c r="AI20" s="67"/>
      <c r="AJ20" s="79"/>
      <c r="AK20" s="7"/>
      <c r="AL20" s="7"/>
    </row>
    <row r="21" spans="1:38" ht="18" customHeight="1">
      <c r="A21" s="200">
        <f>ÚZ!A21</f>
        <v>0</v>
      </c>
      <c r="B21" s="200">
        <f>ÚZ!B21</f>
        <v>0</v>
      </c>
      <c r="C21" s="200">
        <f>ÚZ!C21</f>
        <v>0</v>
      </c>
      <c r="D21" s="200">
        <f>ÚZ!D21</f>
        <v>0</v>
      </c>
      <c r="E21" s="200">
        <f>ÚZ!E21</f>
        <v>0</v>
      </c>
      <c r="F21" s="200">
        <f>ÚZ!F21</f>
        <v>0</v>
      </c>
      <c r="G21" s="200">
        <f>ÚZ!G21</f>
        <v>0</v>
      </c>
      <c r="H21" s="200">
        <f>ÚZ!H21</f>
        <v>0</v>
      </c>
      <c r="I21" s="200">
        <f>ÚZ!I21</f>
        <v>0</v>
      </c>
      <c r="J21" s="200">
        <f>ÚZ!J21</f>
        <v>0</v>
      </c>
      <c r="K21" s="200">
        <f>ÚZ!K21</f>
        <v>0</v>
      </c>
      <c r="L21" s="200">
        <f>ÚZ!L21</f>
        <v>0</v>
      </c>
      <c r="M21" s="200">
        <f>ÚZ!M21</f>
        <v>0</v>
      </c>
      <c r="N21" s="200">
        <f>ÚZ!N21</f>
        <v>0</v>
      </c>
      <c r="O21" s="200">
        <f>ÚZ!O21</f>
        <v>0</v>
      </c>
      <c r="P21" s="200">
        <f>ÚZ!P21</f>
        <v>0</v>
      </c>
      <c r="Q21" s="200">
        <f>ÚZ!Q21</f>
        <v>0</v>
      </c>
      <c r="R21" s="200">
        <f>ÚZ!R21</f>
        <v>0</v>
      </c>
      <c r="S21" s="200">
        <f>ÚZ!S21</f>
        <v>0</v>
      </c>
      <c r="T21" s="200">
        <f>ÚZ!T21</f>
        <v>0</v>
      </c>
      <c r="U21" s="200">
        <f>ÚZ!U21</f>
        <v>0</v>
      </c>
      <c r="V21" s="200" t="str">
        <f>ÚZ!V21</f>
        <v xml:space="preserve"> </v>
      </c>
      <c r="W21" s="200" t="str">
        <f>ÚZ!W21</f>
        <v xml:space="preserve"> </v>
      </c>
      <c r="X21" s="200" t="str">
        <f>ÚZ!X21</f>
        <v xml:space="preserve"> </v>
      </c>
      <c r="Y21" s="200" t="str">
        <f>ÚZ!Y21</f>
        <v xml:space="preserve"> </v>
      </c>
      <c r="Z21" s="200" t="str">
        <f>ÚZ!Z21</f>
        <v xml:space="preserve"> </v>
      </c>
      <c r="AA21" s="200" t="str">
        <f>ÚZ!AA21</f>
        <v xml:space="preserve"> </v>
      </c>
      <c r="AB21" s="200" t="str">
        <f>ÚZ!AB21</f>
        <v xml:space="preserve"> </v>
      </c>
      <c r="AC21" s="200" t="str">
        <f>ÚZ!AC21</f>
        <v xml:space="preserve"> </v>
      </c>
      <c r="AD21" s="200" t="str">
        <f>ÚZ!AD21</f>
        <v xml:space="preserve"> </v>
      </c>
      <c r="AE21" s="200" t="str">
        <f>ÚZ!AE21</f>
        <v xml:space="preserve"> </v>
      </c>
      <c r="AF21" s="200" t="str">
        <f>ÚZ!AF21</f>
        <v xml:space="preserve"> </v>
      </c>
      <c r="AG21" s="200" t="str">
        <f>ÚZ!AG21</f>
        <v xml:space="preserve"> </v>
      </c>
      <c r="AH21" s="200" t="str">
        <f>ÚZ!AH21</f>
        <v xml:space="preserve"> </v>
      </c>
      <c r="AI21" s="200" t="str">
        <f>ÚZ!AI21</f>
        <v xml:space="preserve"> </v>
      </c>
      <c r="AJ21" s="200" t="str">
        <f>ÚZ!AJ21</f>
        <v xml:space="preserve"> </v>
      </c>
      <c r="AK21" s="40"/>
      <c r="AL21" s="7"/>
    </row>
    <row r="22" spans="1:38" ht="18" customHeight="1">
      <c r="A22" s="57" t="str">
        <f>ÚZ!A22</f>
        <v xml:space="preserve"> </v>
      </c>
      <c r="B22" s="57" t="str">
        <f>ÚZ!B22</f>
        <v xml:space="preserve"> </v>
      </c>
      <c r="C22" s="57" t="str">
        <f>ÚZ!C22</f>
        <v xml:space="preserve"> </v>
      </c>
      <c r="D22" s="57" t="str">
        <f>ÚZ!D22</f>
        <v xml:space="preserve"> </v>
      </c>
      <c r="E22" s="57" t="str">
        <f>ÚZ!E22</f>
        <v xml:space="preserve"> </v>
      </c>
      <c r="F22" s="57" t="str">
        <f>ÚZ!F22</f>
        <v xml:space="preserve"> </v>
      </c>
      <c r="G22" s="57" t="str">
        <f>ÚZ!G22</f>
        <v xml:space="preserve"> </v>
      </c>
      <c r="H22" s="57" t="str">
        <f>ÚZ!H22</f>
        <v xml:space="preserve"> </v>
      </c>
      <c r="I22" s="57" t="str">
        <f>ÚZ!I22</f>
        <v xml:space="preserve"> </v>
      </c>
      <c r="J22" s="57" t="str">
        <f>ÚZ!J22</f>
        <v xml:space="preserve"> </v>
      </c>
      <c r="K22" s="57" t="str">
        <f>ÚZ!K22</f>
        <v xml:space="preserve"> </v>
      </c>
      <c r="L22" s="57" t="str">
        <f>ÚZ!L22</f>
        <v xml:space="preserve"> </v>
      </c>
      <c r="M22" s="57" t="str">
        <f>ÚZ!M22</f>
        <v xml:space="preserve"> </v>
      </c>
      <c r="N22" s="57" t="str">
        <f>ÚZ!N22</f>
        <v xml:space="preserve"> </v>
      </c>
      <c r="O22" s="57" t="str">
        <f>ÚZ!O22</f>
        <v xml:space="preserve"> </v>
      </c>
      <c r="P22" s="57" t="str">
        <f>ÚZ!P22</f>
        <v xml:space="preserve"> </v>
      </c>
      <c r="Q22" s="57" t="str">
        <f>ÚZ!Q22</f>
        <v xml:space="preserve"> </v>
      </c>
      <c r="R22" s="57" t="str">
        <f>ÚZ!R22</f>
        <v xml:space="preserve"> </v>
      </c>
      <c r="S22" s="57" t="str">
        <f>ÚZ!S22</f>
        <v xml:space="preserve"> </v>
      </c>
      <c r="T22" s="57" t="str">
        <f>ÚZ!T22</f>
        <v xml:space="preserve"> </v>
      </c>
      <c r="U22" s="57" t="str">
        <f>ÚZ!U22</f>
        <v xml:space="preserve"> </v>
      </c>
      <c r="V22" s="57" t="str">
        <f>ÚZ!V22</f>
        <v xml:space="preserve"> </v>
      </c>
      <c r="W22" s="57" t="str">
        <f>ÚZ!W22</f>
        <v xml:space="preserve"> </v>
      </c>
      <c r="X22" s="57" t="str">
        <f>ÚZ!X22</f>
        <v xml:space="preserve"> </v>
      </c>
      <c r="Y22" s="57" t="str">
        <f>ÚZ!Y22</f>
        <v xml:space="preserve"> </v>
      </c>
      <c r="Z22" s="57" t="str">
        <f>ÚZ!Z22</f>
        <v xml:space="preserve"> </v>
      </c>
      <c r="AA22" s="57" t="str">
        <f>ÚZ!AA22</f>
        <v xml:space="preserve"> </v>
      </c>
      <c r="AB22" s="57" t="str">
        <f>ÚZ!AB22</f>
        <v xml:space="preserve"> </v>
      </c>
      <c r="AC22" s="57" t="str">
        <f>ÚZ!AC22</f>
        <v xml:space="preserve"> </v>
      </c>
      <c r="AD22" s="57" t="str">
        <f>ÚZ!AD22</f>
        <v xml:space="preserve"> </v>
      </c>
      <c r="AE22" s="57" t="str">
        <f>ÚZ!AE22</f>
        <v xml:space="preserve"> </v>
      </c>
      <c r="AF22" s="57" t="str">
        <f>ÚZ!AF22</f>
        <v xml:space="preserve"> </v>
      </c>
      <c r="AG22" s="57" t="str">
        <f>ÚZ!AG22</f>
        <v xml:space="preserve"> </v>
      </c>
      <c r="AH22" s="57" t="str">
        <f>ÚZ!AH22</f>
        <v xml:space="preserve"> </v>
      </c>
      <c r="AI22" s="57" t="str">
        <f>ÚZ!AI22</f>
        <v xml:space="preserve"> </v>
      </c>
      <c r="AJ22" s="57" t="str">
        <f>ÚZ!AJ22</f>
        <v xml:space="preserve"> </v>
      </c>
      <c r="AK22" s="39"/>
      <c r="AL22" s="7"/>
    </row>
    <row r="23" spans="1:38" ht="18" customHeight="1">
      <c r="A23" s="514" t="s">
        <v>431</v>
      </c>
      <c r="B23" s="515"/>
      <c r="C23" s="515"/>
      <c r="D23" s="515"/>
      <c r="E23" s="515"/>
      <c r="F23" s="515"/>
      <c r="G23" s="515"/>
      <c r="H23" s="515"/>
      <c r="I23" s="515"/>
      <c r="J23" s="515"/>
      <c r="K23" s="515"/>
      <c r="L23" s="515"/>
      <c r="M23" s="515"/>
      <c r="N23" s="515"/>
      <c r="O23" s="515"/>
      <c r="P23" s="515"/>
      <c r="Q23" s="515"/>
      <c r="R23" s="515"/>
      <c r="S23" s="515"/>
      <c r="T23" s="515"/>
      <c r="U23" s="515"/>
      <c r="V23" s="515"/>
      <c r="W23" s="515"/>
      <c r="X23" s="515"/>
      <c r="Y23" s="515"/>
      <c r="Z23" s="515"/>
      <c r="AA23" s="515"/>
      <c r="AB23" s="515"/>
      <c r="AC23" s="515"/>
      <c r="AD23" s="515"/>
      <c r="AE23" s="515"/>
      <c r="AF23" s="515"/>
      <c r="AG23" s="515"/>
      <c r="AH23" s="515"/>
      <c r="AI23" s="515"/>
      <c r="AJ23" s="516"/>
      <c r="AK23" s="39"/>
      <c r="AL23" s="7"/>
    </row>
    <row r="24" spans="1:38" ht="18" customHeight="1">
      <c r="A24" s="69" t="s">
        <v>432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 t="s">
        <v>433</v>
      </c>
      <c r="AE24" s="70"/>
      <c r="AF24" s="70"/>
      <c r="AG24" s="70"/>
      <c r="AH24" s="70"/>
      <c r="AI24" s="70"/>
      <c r="AJ24" s="71"/>
      <c r="AK24" s="7"/>
      <c r="AL24" s="7"/>
    </row>
    <row r="25" spans="1:38" ht="18" customHeight="1">
      <c r="A25" s="200">
        <f>ÚZ!A25</f>
        <v>0</v>
      </c>
      <c r="B25" s="200">
        <f>ÚZ!B25</f>
        <v>0</v>
      </c>
      <c r="C25" s="200">
        <f>ÚZ!C25</f>
        <v>0</v>
      </c>
      <c r="D25" s="200">
        <f>ÚZ!D25</f>
        <v>0</v>
      </c>
      <c r="E25" s="200">
        <f>ÚZ!E25</f>
        <v>0</v>
      </c>
      <c r="F25" s="200">
        <f>ÚZ!F25</f>
        <v>0</v>
      </c>
      <c r="G25" s="200">
        <f>ÚZ!G25</f>
        <v>0</v>
      </c>
      <c r="H25" s="200">
        <f>ÚZ!H25</f>
        <v>0</v>
      </c>
      <c r="I25" s="200">
        <f>ÚZ!I25</f>
        <v>0</v>
      </c>
      <c r="J25" s="200">
        <f>ÚZ!J25</f>
        <v>0</v>
      </c>
      <c r="K25" s="200">
        <f>ÚZ!K25</f>
        <v>0</v>
      </c>
      <c r="L25" s="200">
        <f>ÚZ!L25</f>
        <v>0</v>
      </c>
      <c r="M25" s="200">
        <f>ÚZ!M25</f>
        <v>0</v>
      </c>
      <c r="N25" s="200">
        <f>ÚZ!N25</f>
        <v>0</v>
      </c>
      <c r="O25" s="200">
        <f>ÚZ!O25</f>
        <v>0</v>
      </c>
      <c r="P25" s="200" t="str">
        <f>ÚZ!P25</f>
        <v xml:space="preserve"> </v>
      </c>
      <c r="Q25" s="200" t="str">
        <f>ÚZ!Q25</f>
        <v xml:space="preserve"> </v>
      </c>
      <c r="R25" s="200" t="str">
        <f>ÚZ!R25</f>
        <v xml:space="preserve"> </v>
      </c>
      <c r="S25" s="200" t="str">
        <f>ÚZ!S25</f>
        <v xml:space="preserve"> </v>
      </c>
      <c r="T25" s="200" t="str">
        <f>ÚZ!T25</f>
        <v xml:space="preserve"> </v>
      </c>
      <c r="U25" s="200" t="str">
        <f>ÚZ!U25</f>
        <v xml:space="preserve"> </v>
      </c>
      <c r="V25" s="200" t="str">
        <f>ÚZ!V25</f>
        <v xml:space="preserve"> </v>
      </c>
      <c r="W25" s="200" t="str">
        <f>ÚZ!W25</f>
        <v xml:space="preserve"> </v>
      </c>
      <c r="X25" s="200" t="str">
        <f>ÚZ!X25</f>
        <v xml:space="preserve"> </v>
      </c>
      <c r="Y25" s="200" t="str">
        <f>ÚZ!Y25</f>
        <v xml:space="preserve"> </v>
      </c>
      <c r="Z25" s="200" t="str">
        <f>ÚZ!Z25</f>
        <v xml:space="preserve"> </v>
      </c>
      <c r="AA25" s="200" t="str">
        <f>ÚZ!AA25</f>
        <v xml:space="preserve"> </v>
      </c>
      <c r="AB25" s="56"/>
      <c r="AC25" s="201"/>
      <c r="AD25" s="200" t="str">
        <f>ÚZ!AD25</f>
        <v xml:space="preserve"> </v>
      </c>
      <c r="AE25" s="200" t="str">
        <f>ÚZ!AE25</f>
        <v xml:space="preserve"> </v>
      </c>
      <c r="AF25" s="200" t="str">
        <f>ÚZ!AF25</f>
        <v xml:space="preserve"> </v>
      </c>
      <c r="AG25" s="200" t="str">
        <f>ÚZ!AG25</f>
        <v xml:space="preserve"> </v>
      </c>
      <c r="AH25" s="200" t="str">
        <f>ÚZ!AH25</f>
        <v xml:space="preserve"> </v>
      </c>
      <c r="AI25" s="200">
        <f>ÚZ!AI25</f>
        <v>0</v>
      </c>
      <c r="AJ25" s="200">
        <f>ÚZ!AJ25</f>
        <v>0</v>
      </c>
      <c r="AK25" s="7"/>
      <c r="AL25" s="7"/>
    </row>
    <row r="26" spans="1:38" ht="18" customHeight="1">
      <c r="A26" s="74" t="s">
        <v>341</v>
      </c>
      <c r="B26" s="48"/>
      <c r="C26" s="48"/>
      <c r="D26" s="48"/>
      <c r="E26" s="48"/>
      <c r="F26" s="48"/>
      <c r="G26" s="48"/>
      <c r="H26" s="48" t="s">
        <v>438</v>
      </c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73"/>
      <c r="AK26" s="7"/>
    </row>
    <row r="27" spans="1:38" ht="18" customHeight="1">
      <c r="A27" s="200">
        <f>ÚZ!A27</f>
        <v>0</v>
      </c>
      <c r="B27" s="200">
        <f>ÚZ!B27</f>
        <v>0</v>
      </c>
      <c r="C27" s="200">
        <f>ÚZ!C27</f>
        <v>0</v>
      </c>
      <c r="D27" s="200">
        <f>ÚZ!D27</f>
        <v>0</v>
      </c>
      <c r="E27" s="200">
        <f>ÚZ!E27</f>
        <v>0</v>
      </c>
      <c r="F27" s="200"/>
      <c r="G27" s="201"/>
      <c r="H27" s="200">
        <f>ÚZ!H27</f>
        <v>0</v>
      </c>
      <c r="I27" s="200">
        <f>ÚZ!I27</f>
        <v>0</v>
      </c>
      <c r="J27" s="200">
        <f>ÚZ!J27</f>
        <v>0</v>
      </c>
      <c r="K27" s="200">
        <f>ÚZ!K27</f>
        <v>0</v>
      </c>
      <c r="L27" s="200">
        <f>ÚZ!L27</f>
        <v>0</v>
      </c>
      <c r="M27" s="200">
        <f>ÚZ!M27</f>
        <v>0</v>
      </c>
      <c r="N27" s="200">
        <f>ÚZ!N27</f>
        <v>0</v>
      </c>
      <c r="O27" s="57" t="str">
        <f>ÚZ!O27</f>
        <v xml:space="preserve"> </v>
      </c>
      <c r="P27" s="57" t="str">
        <f>ÚZ!P27</f>
        <v xml:space="preserve"> </v>
      </c>
      <c r="Q27" s="57" t="str">
        <f>ÚZ!Q27</f>
        <v xml:space="preserve"> </v>
      </c>
      <c r="R27" s="57" t="str">
        <f>ÚZ!R27</f>
        <v xml:space="preserve"> </v>
      </c>
      <c r="S27" s="57" t="str">
        <f>ÚZ!S27</f>
        <v xml:space="preserve"> </v>
      </c>
      <c r="T27" s="57" t="str">
        <f>ÚZ!T27</f>
        <v xml:space="preserve"> </v>
      </c>
      <c r="U27" s="57" t="str">
        <f>ÚZ!U27</f>
        <v xml:space="preserve"> </v>
      </c>
      <c r="V27" s="57" t="str">
        <f>ÚZ!V27</f>
        <v xml:space="preserve"> </v>
      </c>
      <c r="W27" s="57" t="str">
        <f>ÚZ!W27</f>
        <v xml:space="preserve"> </v>
      </c>
      <c r="X27" s="57" t="str">
        <f>ÚZ!X27</f>
        <v xml:space="preserve"> </v>
      </c>
      <c r="Y27" s="57" t="str">
        <f>ÚZ!Y27</f>
        <v xml:space="preserve"> </v>
      </c>
      <c r="Z27" s="57" t="str">
        <f>ÚZ!Z27</f>
        <v xml:space="preserve"> </v>
      </c>
      <c r="AA27" s="57" t="str">
        <f>ÚZ!AA27</f>
        <v xml:space="preserve"> </v>
      </c>
      <c r="AB27" s="57" t="str">
        <f>ÚZ!AB27</f>
        <v xml:space="preserve"> </v>
      </c>
      <c r="AC27" s="57" t="str">
        <f>ÚZ!AC27</f>
        <v xml:space="preserve"> </v>
      </c>
      <c r="AD27" s="57" t="str">
        <f>ÚZ!AD27</f>
        <v xml:space="preserve"> </v>
      </c>
      <c r="AE27" s="57" t="str">
        <f>ÚZ!AE27</f>
        <v xml:space="preserve"> </v>
      </c>
      <c r="AF27" s="57" t="str">
        <f>ÚZ!AF27</f>
        <v xml:space="preserve"> </v>
      </c>
      <c r="AG27" s="57" t="str">
        <f>ÚZ!AG27</f>
        <v xml:space="preserve"> </v>
      </c>
      <c r="AH27" s="57" t="str">
        <f>ÚZ!AH27</f>
        <v xml:space="preserve"> </v>
      </c>
      <c r="AI27" s="57" t="str">
        <f>ÚZ!AI27</f>
        <v xml:space="preserve"> </v>
      </c>
      <c r="AJ27" s="57" t="str">
        <f>ÚZ!AJ27</f>
        <v xml:space="preserve"> </v>
      </c>
      <c r="AK27" s="10"/>
    </row>
    <row r="28" spans="1:38" ht="18" customHeight="1">
      <c r="A28" s="74" t="s">
        <v>342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 t="s">
        <v>343</v>
      </c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73"/>
    </row>
    <row r="29" spans="1:38" ht="18" customHeight="1">
      <c r="A29" s="88" t="str">
        <f>ÚZ!A29</f>
        <v xml:space="preserve"> </v>
      </c>
      <c r="B29" s="88" t="str">
        <f>ÚZ!B29</f>
        <v xml:space="preserve"> </v>
      </c>
      <c r="C29" s="88" t="str">
        <f>ÚZ!C29</f>
        <v xml:space="preserve"> </v>
      </c>
      <c r="D29" s="88" t="str">
        <f>ÚZ!D29</f>
        <v xml:space="preserve"> </v>
      </c>
      <c r="E29" s="47" t="str">
        <f>ÚZ!E29</f>
        <v>/</v>
      </c>
      <c r="F29" s="88" t="str">
        <f>ÚZ!F29</f>
        <v xml:space="preserve"> </v>
      </c>
      <c r="G29" s="88" t="str">
        <f>ÚZ!G29</f>
        <v xml:space="preserve"> </v>
      </c>
      <c r="H29" s="88" t="str">
        <f>ÚZ!H29</f>
        <v xml:space="preserve"> </v>
      </c>
      <c r="I29" s="88" t="str">
        <f>ÚZ!I29</f>
        <v xml:space="preserve"> </v>
      </c>
      <c r="J29" s="88" t="str">
        <f>ÚZ!J29</f>
        <v xml:space="preserve"> </v>
      </c>
      <c r="K29" s="88" t="str">
        <f>ÚZ!K29</f>
        <v xml:space="preserve"> </v>
      </c>
      <c r="L29" s="88" t="str">
        <f>ÚZ!L29</f>
        <v xml:space="preserve"> </v>
      </c>
      <c r="M29" s="88" t="str">
        <f>ÚZ!M29</f>
        <v xml:space="preserve"> </v>
      </c>
      <c r="N29" s="47"/>
      <c r="O29" s="47"/>
      <c r="P29" s="47"/>
      <c r="Q29" s="47"/>
      <c r="R29" s="47"/>
      <c r="S29" s="47"/>
      <c r="T29" s="88" t="str">
        <f>ÚZ!T29</f>
        <v xml:space="preserve"> </v>
      </c>
      <c r="U29" s="88" t="str">
        <f>ÚZ!U29</f>
        <v xml:space="preserve"> </v>
      </c>
      <c r="V29" s="88" t="str">
        <f>ÚZ!V29</f>
        <v xml:space="preserve"> </v>
      </c>
      <c r="W29" s="88" t="str">
        <f>ÚZ!W29</f>
        <v xml:space="preserve"> </v>
      </c>
      <c r="X29" s="47" t="str">
        <f>ÚZ!X29</f>
        <v>/</v>
      </c>
      <c r="Y29" s="88" t="str">
        <f>ÚZ!Y29</f>
        <v xml:space="preserve"> </v>
      </c>
      <c r="Z29" s="88" t="str">
        <f>ÚZ!Z29</f>
        <v xml:space="preserve"> </v>
      </c>
      <c r="AA29" s="88" t="str">
        <f>ÚZ!AA29</f>
        <v xml:space="preserve"> </v>
      </c>
      <c r="AB29" s="88" t="str">
        <f>ÚZ!AB29</f>
        <v xml:space="preserve"> </v>
      </c>
      <c r="AC29" s="88" t="str">
        <f>ÚZ!AC29</f>
        <v xml:space="preserve"> </v>
      </c>
      <c r="AD29" s="88" t="str">
        <f>ÚZ!AD29</f>
        <v xml:space="preserve"> </v>
      </c>
      <c r="AE29" s="88" t="str">
        <f>ÚZ!AE29</f>
        <v xml:space="preserve"> </v>
      </c>
      <c r="AF29" s="88" t="str">
        <f>ÚZ!AF29</f>
        <v xml:space="preserve"> </v>
      </c>
      <c r="AG29" s="47"/>
      <c r="AH29" s="47"/>
      <c r="AI29" s="47"/>
      <c r="AJ29" s="55"/>
    </row>
    <row r="30" spans="1:38" ht="18" customHeight="1">
      <c r="A30" s="74" t="s">
        <v>464</v>
      </c>
      <c r="B30" s="48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73"/>
    </row>
    <row r="31" spans="1:38" ht="18" customHeight="1">
      <c r="A31" s="88" t="str">
        <f>ÚZ!A31</f>
        <v xml:space="preserve"> </v>
      </c>
      <c r="B31" s="88" t="str">
        <f>ÚZ!B31</f>
        <v xml:space="preserve"> </v>
      </c>
      <c r="C31" s="57" t="str">
        <f>ÚZ!C31</f>
        <v xml:space="preserve"> </v>
      </c>
      <c r="D31" s="57" t="str">
        <f>ÚZ!D31</f>
        <v xml:space="preserve"> </v>
      </c>
      <c r="E31" s="57" t="str">
        <f>ÚZ!E31</f>
        <v xml:space="preserve"> </v>
      </c>
      <c r="F31" s="57" t="str">
        <f>ÚZ!F31</f>
        <v xml:space="preserve"> </v>
      </c>
      <c r="G31" s="57" t="str">
        <f>ÚZ!G31</f>
        <v xml:space="preserve"> </v>
      </c>
      <c r="H31" s="57" t="str">
        <f>ÚZ!H31</f>
        <v xml:space="preserve"> </v>
      </c>
      <c r="I31" s="57" t="str">
        <f>ÚZ!I31</f>
        <v xml:space="preserve"> </v>
      </c>
      <c r="J31" s="57" t="str">
        <f>ÚZ!J31</f>
        <v xml:space="preserve"> </v>
      </c>
      <c r="K31" s="57" t="str">
        <f>ÚZ!K31</f>
        <v xml:space="preserve"> </v>
      </c>
      <c r="L31" s="57" t="str">
        <f>ÚZ!L31</f>
        <v xml:space="preserve"> </v>
      </c>
      <c r="M31" s="57" t="str">
        <f>ÚZ!M31</f>
        <v xml:space="preserve"> </v>
      </c>
      <c r="N31" s="88" t="str">
        <f>ÚZ!N31</f>
        <v xml:space="preserve"> </v>
      </c>
      <c r="O31" s="88" t="str">
        <f>ÚZ!O31</f>
        <v xml:space="preserve"> </v>
      </c>
      <c r="P31" s="88" t="str">
        <f>ÚZ!P31</f>
        <v xml:space="preserve"> </v>
      </c>
      <c r="Q31" s="88" t="str">
        <f>ÚZ!Q31</f>
        <v xml:space="preserve"> </v>
      </c>
      <c r="R31" s="88" t="str">
        <f>ÚZ!R31</f>
        <v xml:space="preserve"> </v>
      </c>
      <c r="S31" s="88" t="str">
        <f>ÚZ!S31</f>
        <v xml:space="preserve"> </v>
      </c>
      <c r="T31" s="88" t="str">
        <f>ÚZ!T31</f>
        <v xml:space="preserve"> </v>
      </c>
      <c r="U31" s="88" t="str">
        <f>ÚZ!U31</f>
        <v xml:space="preserve"> </v>
      </c>
      <c r="V31" s="88" t="str">
        <f>ÚZ!V31</f>
        <v xml:space="preserve"> </v>
      </c>
      <c r="W31" s="88" t="str">
        <f>ÚZ!W31</f>
        <v xml:space="preserve"> </v>
      </c>
      <c r="X31" s="88" t="str">
        <f>ÚZ!X31</f>
        <v xml:space="preserve"> </v>
      </c>
      <c r="Y31" s="88" t="str">
        <f>ÚZ!Y31</f>
        <v xml:space="preserve"> </v>
      </c>
      <c r="Z31" s="88" t="str">
        <f>ÚZ!Z31</f>
        <v xml:space="preserve"> </v>
      </c>
      <c r="AA31" s="88" t="str">
        <f>ÚZ!AA31</f>
        <v xml:space="preserve"> </v>
      </c>
      <c r="AB31" s="88" t="str">
        <f>ÚZ!AB31</f>
        <v xml:space="preserve"> </v>
      </c>
      <c r="AC31" s="88" t="str">
        <f>ÚZ!AC31</f>
        <v xml:space="preserve"> </v>
      </c>
      <c r="AD31" s="88" t="str">
        <f>ÚZ!AD31</f>
        <v xml:space="preserve"> </v>
      </c>
      <c r="AE31" s="54"/>
      <c r="AF31" s="54"/>
      <c r="AG31" s="54"/>
      <c r="AH31" s="54"/>
      <c r="AI31" s="54"/>
      <c r="AJ31" s="59"/>
    </row>
    <row r="32" spans="1:38" ht="18" customHeight="1">
      <c r="A32" s="74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76"/>
    </row>
    <row r="33" spans="1:54" ht="18" customHeight="1">
      <c r="A33" s="69" t="s">
        <v>445</v>
      </c>
      <c r="B33" s="70"/>
      <c r="C33" s="70"/>
      <c r="D33" s="70"/>
      <c r="E33" s="70"/>
      <c r="F33" s="70"/>
      <c r="G33" s="70"/>
      <c r="H33" s="70"/>
      <c r="I33" s="70"/>
      <c r="J33" s="70"/>
      <c r="K33" s="505" t="s">
        <v>600</v>
      </c>
      <c r="L33" s="506"/>
      <c r="M33" s="506"/>
      <c r="N33" s="506"/>
      <c r="O33" s="506"/>
      <c r="P33" s="506"/>
      <c r="Q33" s="506"/>
      <c r="R33" s="507"/>
      <c r="S33" s="505" t="s">
        <v>609</v>
      </c>
      <c r="T33" s="506"/>
      <c r="U33" s="506"/>
      <c r="V33" s="506"/>
      <c r="W33" s="506"/>
      <c r="X33" s="506"/>
      <c r="Y33" s="506"/>
      <c r="Z33" s="507"/>
      <c r="AA33" s="505" t="s">
        <v>599</v>
      </c>
      <c r="AB33" s="506"/>
      <c r="AC33" s="506"/>
      <c r="AD33" s="506"/>
      <c r="AE33" s="506"/>
      <c r="AF33" s="506"/>
      <c r="AG33" s="506"/>
      <c r="AH33" s="506"/>
      <c r="AI33" s="506"/>
      <c r="AJ33" s="507"/>
    </row>
    <row r="34" spans="1:54" ht="18" customHeight="1">
      <c r="A34" s="200">
        <f>ÚZ!A34</f>
        <v>0</v>
      </c>
      <c r="B34" s="200" t="str">
        <f>ÚZ!B34</f>
        <v xml:space="preserve"> </v>
      </c>
      <c r="C34" s="56" t="s">
        <v>435</v>
      </c>
      <c r="D34" s="200">
        <f>ÚZ!D34</f>
        <v>0</v>
      </c>
      <c r="E34" s="57" t="str">
        <f>ÚZ!E34</f>
        <v xml:space="preserve"> </v>
      </c>
      <c r="F34" s="56" t="s">
        <v>435</v>
      </c>
      <c r="G34" s="200">
        <f>ÚZ!G34</f>
        <v>0</v>
      </c>
      <c r="H34" s="200">
        <f>ÚZ!H34</f>
        <v>0</v>
      </c>
      <c r="I34" s="200">
        <f>ÚZ!I34</f>
        <v>0</v>
      </c>
      <c r="J34" s="200">
        <f>ÚZ!J34</f>
        <v>0</v>
      </c>
      <c r="K34" s="508" t="s">
        <v>447</v>
      </c>
      <c r="L34" s="509"/>
      <c r="M34" s="509"/>
      <c r="N34" s="509"/>
      <c r="O34" s="509"/>
      <c r="P34" s="509"/>
      <c r="Q34" s="509"/>
      <c r="R34" s="510"/>
      <c r="S34" s="508"/>
      <c r="T34" s="509"/>
      <c r="U34" s="509"/>
      <c r="V34" s="509"/>
      <c r="W34" s="509"/>
      <c r="X34" s="509"/>
      <c r="Y34" s="509"/>
      <c r="Z34" s="510"/>
      <c r="AA34" s="508"/>
      <c r="AB34" s="509"/>
      <c r="AC34" s="509"/>
      <c r="AD34" s="509"/>
      <c r="AE34" s="509"/>
      <c r="AF34" s="509"/>
      <c r="AG34" s="509"/>
      <c r="AH34" s="509"/>
      <c r="AI34" s="509"/>
      <c r="AJ34" s="510"/>
    </row>
    <row r="35" spans="1:54" ht="18" customHeight="1">
      <c r="A35" s="74"/>
      <c r="B35" s="48"/>
      <c r="C35" s="48"/>
      <c r="D35" s="48"/>
      <c r="E35" s="48"/>
      <c r="F35" s="48"/>
      <c r="G35" s="48"/>
      <c r="H35" s="48"/>
      <c r="I35" s="48"/>
      <c r="J35" s="48"/>
      <c r="K35" s="508" t="s">
        <v>448</v>
      </c>
      <c r="L35" s="509"/>
      <c r="M35" s="509"/>
      <c r="N35" s="509"/>
      <c r="O35" s="509"/>
      <c r="P35" s="509"/>
      <c r="Q35" s="509"/>
      <c r="R35" s="510"/>
      <c r="S35" s="508"/>
      <c r="T35" s="509"/>
      <c r="U35" s="509"/>
      <c r="V35" s="509"/>
      <c r="W35" s="509"/>
      <c r="X35" s="509"/>
      <c r="Y35" s="509"/>
      <c r="Z35" s="510"/>
      <c r="AA35" s="508"/>
      <c r="AB35" s="509"/>
      <c r="AC35" s="509"/>
      <c r="AD35" s="509"/>
      <c r="AE35" s="509"/>
      <c r="AF35" s="509"/>
      <c r="AG35" s="509"/>
      <c r="AH35" s="509"/>
      <c r="AI35" s="509"/>
      <c r="AJ35" s="510"/>
    </row>
    <row r="36" spans="1:54" ht="18" customHeight="1">
      <c r="A36" s="69" t="s">
        <v>446</v>
      </c>
      <c r="B36" s="70"/>
      <c r="C36" s="70"/>
      <c r="D36" s="70"/>
      <c r="E36" s="70"/>
      <c r="F36" s="70"/>
      <c r="G36" s="70"/>
      <c r="H36" s="70"/>
      <c r="I36" s="70"/>
      <c r="J36" s="71"/>
      <c r="K36" s="508" t="s">
        <v>449</v>
      </c>
      <c r="L36" s="509"/>
      <c r="M36" s="509"/>
      <c r="N36" s="509"/>
      <c r="O36" s="509"/>
      <c r="P36" s="509"/>
      <c r="Q36" s="509"/>
      <c r="R36" s="510"/>
      <c r="S36" s="508"/>
      <c r="T36" s="509"/>
      <c r="U36" s="509"/>
      <c r="V36" s="509"/>
      <c r="W36" s="509"/>
      <c r="X36" s="509"/>
      <c r="Y36" s="509"/>
      <c r="Z36" s="510"/>
      <c r="AA36" s="508"/>
      <c r="AB36" s="509"/>
      <c r="AC36" s="509"/>
      <c r="AD36" s="509"/>
      <c r="AE36" s="509"/>
      <c r="AF36" s="509"/>
      <c r="AG36" s="509"/>
      <c r="AH36" s="509"/>
      <c r="AI36" s="509"/>
      <c r="AJ36" s="510"/>
    </row>
    <row r="37" spans="1:54" ht="18" customHeight="1">
      <c r="A37" s="57" t="str">
        <f>ÚZ!A37</f>
        <v xml:space="preserve"> </v>
      </c>
      <c r="B37" s="57" t="str">
        <f>ÚZ!B37</f>
        <v xml:space="preserve"> </v>
      </c>
      <c r="C37" s="86"/>
      <c r="D37" s="200">
        <f>ÚZ!D37</f>
        <v>1</v>
      </c>
      <c r="E37" s="57" t="str">
        <f>ÚZ!E37</f>
        <v xml:space="preserve"> </v>
      </c>
      <c r="F37" s="86"/>
      <c r="G37" s="200">
        <f>ÚZ!G37</f>
        <v>2</v>
      </c>
      <c r="H37" s="200">
        <f>ÚZ!H37</f>
        <v>0</v>
      </c>
      <c r="I37" s="72" t="str">
        <f>ÚZ!I37</f>
        <v xml:space="preserve"> </v>
      </c>
      <c r="J37" s="72" t="str">
        <f>ÚZ!J37</f>
        <v xml:space="preserve"> </v>
      </c>
      <c r="K37" s="511" t="s">
        <v>450</v>
      </c>
      <c r="L37" s="512"/>
      <c r="M37" s="512"/>
      <c r="N37" s="512"/>
      <c r="O37" s="512"/>
      <c r="P37" s="512"/>
      <c r="Q37" s="512"/>
      <c r="R37" s="513"/>
      <c r="S37" s="511"/>
      <c r="T37" s="512"/>
      <c r="U37" s="512"/>
      <c r="V37" s="512"/>
      <c r="W37" s="512"/>
      <c r="X37" s="512"/>
      <c r="Y37" s="512"/>
      <c r="Z37" s="513"/>
      <c r="AA37" s="511"/>
      <c r="AB37" s="512"/>
      <c r="AC37" s="512"/>
      <c r="AD37" s="512"/>
      <c r="AE37" s="512"/>
      <c r="AF37" s="512"/>
      <c r="AG37" s="512"/>
      <c r="AH37" s="512"/>
      <c r="AI37" s="512"/>
      <c r="AJ37" s="513"/>
    </row>
    <row r="38" spans="1:54" ht="18" customHeight="1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</row>
    <row r="39" spans="1:54" ht="18" customHeight="1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AI39" s="47"/>
      <c r="AJ39" s="4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</row>
    <row r="40" spans="1:54" ht="47.25" customHeight="1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AI40" s="47"/>
      <c r="AJ40" s="4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</row>
    <row r="41" spans="1:54" ht="50.25" customHeight="1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AI41" s="47"/>
      <c r="AJ41" s="4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</row>
    <row r="42" spans="1:54" ht="16.5" customHeight="1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AI42" s="47"/>
      <c r="AJ42" s="4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</row>
    <row r="43" spans="1:54" ht="11.25" customHeight="1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AI43" s="47"/>
      <c r="AJ43" s="4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</row>
    <row r="44" spans="1:54" ht="16.5" customHeight="1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</row>
    <row r="45" spans="1:54" ht="18" customHeight="1">
      <c r="A45" s="47"/>
      <c r="B45" s="47"/>
      <c r="C45" s="47"/>
      <c r="D45" s="47"/>
      <c r="E45" s="47"/>
      <c r="F45" s="47"/>
      <c r="G45" s="47"/>
      <c r="H45" s="47"/>
      <c r="I45" s="47"/>
      <c r="J45" s="89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</row>
    <row r="46" spans="1:54" ht="18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</row>
    <row r="47" spans="1:54" ht="18" customHeight="1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</row>
    <row r="48" spans="1:54" ht="18" customHeight="1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</row>
    <row r="49" spans="1:54" ht="18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</row>
    <row r="50" spans="1:54" ht="18" customHeight="1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</row>
    <row r="51" spans="1:54" ht="18" customHeight="1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</row>
    <row r="52" spans="1:54" ht="18" customHeight="1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</row>
    <row r="53" spans="1:54" ht="18" customHeight="1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</row>
  </sheetData>
  <mergeCells count="11">
    <mergeCell ref="AA33:AJ37"/>
    <mergeCell ref="S33:Z37"/>
    <mergeCell ref="K33:R37"/>
    <mergeCell ref="A23:AJ23"/>
    <mergeCell ref="A3:O3"/>
    <mergeCell ref="A9:AJ10"/>
    <mergeCell ref="A11:AJ12"/>
    <mergeCell ref="A13:AI13"/>
    <mergeCell ref="AC3:AH3"/>
    <mergeCell ref="A6:AH6"/>
    <mergeCell ref="W8:AB8"/>
  </mergeCells>
  <phoneticPr fontId="8" type="noConversion"/>
  <pageMargins left="0.56000000000000005" right="0.21" top="0.35" bottom="0.28000000000000003" header="0.36" footer="0.19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177"/>
  <sheetViews>
    <sheetView view="pageBreakPreview" topLeftCell="A7" workbookViewId="0">
      <selection activeCell="D14" sqref="D14"/>
    </sheetView>
  </sheetViews>
  <sheetFormatPr defaultRowHeight="12.75"/>
  <cols>
    <col min="1" max="1" width="7.140625" style="122" customWidth="1"/>
    <col min="2" max="2" width="56.42578125" style="61" customWidth="1"/>
    <col min="3" max="3" width="6.28515625" style="122" customWidth="1"/>
    <col min="4" max="5" width="25.85546875" style="118" customWidth="1"/>
    <col min="6" max="7" width="12.140625" style="1" customWidth="1"/>
    <col min="8" max="16384" width="9.140625" style="1"/>
  </cols>
  <sheetData>
    <row r="1" spans="1:7" s="140" customFormat="1" ht="16.5" customHeight="1">
      <c r="A1" s="529" t="s">
        <v>363</v>
      </c>
      <c r="B1" s="473" t="s">
        <v>598</v>
      </c>
      <c r="C1" s="473" t="s">
        <v>385</v>
      </c>
      <c r="D1" s="442" t="s">
        <v>386</v>
      </c>
      <c r="E1" s="442"/>
      <c r="F1" s="22"/>
      <c r="G1" s="22"/>
    </row>
    <row r="2" spans="1:7" s="140" customFormat="1" ht="36" customHeight="1">
      <c r="A2" s="530"/>
      <c r="B2" s="474"/>
      <c r="C2" s="474"/>
      <c r="D2" s="110" t="s">
        <v>387</v>
      </c>
      <c r="E2" s="110" t="s">
        <v>389</v>
      </c>
      <c r="F2" s="22"/>
      <c r="G2" s="22"/>
    </row>
    <row r="3" spans="1:7" ht="33.75" customHeight="1">
      <c r="A3" s="127" t="s">
        <v>174</v>
      </c>
      <c r="B3" s="114" t="s">
        <v>541</v>
      </c>
      <c r="C3" s="104" t="s">
        <v>175</v>
      </c>
      <c r="D3" s="117" t="e">
        <f>#REF!</f>
        <v>#REF!</v>
      </c>
      <c r="E3" s="117" t="e">
        <f>#REF!</f>
        <v>#REF!</v>
      </c>
      <c r="F3" s="23"/>
      <c r="G3" s="23"/>
    </row>
    <row r="4" spans="1:7" ht="33.75" customHeight="1">
      <c r="A4" s="115" t="s">
        <v>108</v>
      </c>
      <c r="B4" s="114" t="s">
        <v>472</v>
      </c>
      <c r="C4" s="104" t="s">
        <v>176</v>
      </c>
      <c r="D4" s="117" t="e">
        <f>#REF!</f>
        <v>#REF!</v>
      </c>
      <c r="E4" s="117" t="e">
        <f>#REF!</f>
        <v>#REF!</v>
      </c>
      <c r="F4" s="24"/>
      <c r="G4" s="24"/>
    </row>
    <row r="5" spans="1:7" ht="33.75" customHeight="1">
      <c r="A5" s="112" t="s">
        <v>148</v>
      </c>
      <c r="B5" s="113" t="s">
        <v>588</v>
      </c>
      <c r="C5" s="105" t="s">
        <v>177</v>
      </c>
      <c r="D5" s="116" t="e">
        <f>D3-D4</f>
        <v>#REF!</v>
      </c>
      <c r="E5" s="116" t="e">
        <f>E3-E4</f>
        <v>#REF!</v>
      </c>
      <c r="F5" s="24"/>
      <c r="G5" s="24"/>
    </row>
    <row r="6" spans="1:7" ht="33.75" customHeight="1">
      <c r="A6" s="128" t="s">
        <v>149</v>
      </c>
      <c r="B6" s="113" t="s">
        <v>390</v>
      </c>
      <c r="C6" s="105" t="s">
        <v>178</v>
      </c>
      <c r="D6" s="116" t="e">
        <f>D7+D8+D9</f>
        <v>#REF!</v>
      </c>
      <c r="E6" s="116" t="e">
        <f>E7+E8+E9</f>
        <v>#REF!</v>
      </c>
      <c r="F6" s="24"/>
      <c r="G6" s="24"/>
    </row>
    <row r="7" spans="1:7" ht="33.75" customHeight="1">
      <c r="A7" s="127" t="s">
        <v>150</v>
      </c>
      <c r="B7" s="114" t="s">
        <v>540</v>
      </c>
      <c r="C7" s="104" t="s">
        <v>179</v>
      </c>
      <c r="D7" s="117" t="e">
        <f>#REF!</f>
        <v>#REF!</v>
      </c>
      <c r="E7" s="117" t="e">
        <f>#REF!</f>
        <v>#REF!</v>
      </c>
      <c r="F7" s="24"/>
      <c r="G7" s="24"/>
    </row>
    <row r="8" spans="1:7" ht="33.75" customHeight="1">
      <c r="A8" s="127" t="s">
        <v>131</v>
      </c>
      <c r="B8" s="114" t="s">
        <v>391</v>
      </c>
      <c r="C8" s="104" t="s">
        <v>180</v>
      </c>
      <c r="D8" s="117" t="e">
        <f>#REF!</f>
        <v>#REF!</v>
      </c>
      <c r="E8" s="117" t="e">
        <f>#REF!</f>
        <v>#REF!</v>
      </c>
      <c r="F8" s="24"/>
      <c r="G8" s="24"/>
    </row>
    <row r="9" spans="1:7" ht="33.75" customHeight="1">
      <c r="A9" s="127" t="s">
        <v>132</v>
      </c>
      <c r="B9" s="114" t="s">
        <v>392</v>
      </c>
      <c r="C9" s="104" t="s">
        <v>181</v>
      </c>
      <c r="D9" s="117" t="e">
        <f>#REF!</f>
        <v>#REF!</v>
      </c>
      <c r="E9" s="117" t="e">
        <f>#REF!</f>
        <v>#REF!</v>
      </c>
      <c r="F9" s="24"/>
      <c r="G9" s="24"/>
    </row>
    <row r="10" spans="1:7" ht="33.75" customHeight="1">
      <c r="A10" s="112" t="s">
        <v>109</v>
      </c>
      <c r="B10" s="113" t="s">
        <v>393</v>
      </c>
      <c r="C10" s="105" t="s">
        <v>182</v>
      </c>
      <c r="D10" s="116" t="e">
        <f>D11+D12</f>
        <v>#REF!</v>
      </c>
      <c r="E10" s="116" t="e">
        <f>E11+E12</f>
        <v>#REF!</v>
      </c>
      <c r="F10" s="23"/>
      <c r="G10" s="23"/>
    </row>
    <row r="11" spans="1:7" ht="33.75" customHeight="1">
      <c r="A11" s="115" t="s">
        <v>321</v>
      </c>
      <c r="B11" s="114" t="s">
        <v>490</v>
      </c>
      <c r="C11" s="104" t="s">
        <v>183</v>
      </c>
      <c r="D11" s="117" t="e">
        <f>#REF!</f>
        <v>#REF!</v>
      </c>
      <c r="E11" s="117" t="e">
        <f>#REF!</f>
        <v>#REF!</v>
      </c>
      <c r="F11" s="24"/>
      <c r="G11" s="24"/>
    </row>
    <row r="12" spans="1:7" ht="33.75" customHeight="1">
      <c r="A12" s="127" t="s">
        <v>322</v>
      </c>
      <c r="B12" s="114" t="s">
        <v>394</v>
      </c>
      <c r="C12" s="104">
        <v>10</v>
      </c>
      <c r="D12" s="117" t="e">
        <f>#REF!</f>
        <v>#REF!</v>
      </c>
      <c r="E12" s="117" t="e">
        <f>#REF!</f>
        <v>#REF!</v>
      </c>
      <c r="F12" s="24"/>
      <c r="G12" s="24"/>
    </row>
    <row r="13" spans="1:7" ht="33.75" customHeight="1">
      <c r="A13" s="128" t="s">
        <v>148</v>
      </c>
      <c r="B13" s="113" t="s">
        <v>395</v>
      </c>
      <c r="C13" s="105">
        <v>11</v>
      </c>
      <c r="D13" s="116" t="e">
        <f>D5+D6-D10</f>
        <v>#REF!</v>
      </c>
      <c r="E13" s="116" t="e">
        <f>E5+E6-E10</f>
        <v>#REF!</v>
      </c>
      <c r="F13" s="24"/>
      <c r="G13" s="24"/>
    </row>
    <row r="14" spans="1:7" ht="33.75" customHeight="1">
      <c r="A14" s="115" t="s">
        <v>125</v>
      </c>
      <c r="B14" s="114" t="s">
        <v>396</v>
      </c>
      <c r="C14" s="104">
        <v>12</v>
      </c>
      <c r="D14" s="117" t="e">
        <f>SUM(D15:D18)</f>
        <v>#REF!</v>
      </c>
      <c r="E14" s="117" t="e">
        <f>SUM(E15:E18)</f>
        <v>#REF!</v>
      </c>
      <c r="F14" s="24"/>
      <c r="G14" s="24"/>
    </row>
    <row r="15" spans="1:7" ht="33.75" customHeight="1">
      <c r="A15" s="115" t="s">
        <v>152</v>
      </c>
      <c r="B15" s="114" t="s">
        <v>422</v>
      </c>
      <c r="C15" s="104">
        <v>13</v>
      </c>
      <c r="D15" s="117" t="e">
        <f>#REF!</f>
        <v>#REF!</v>
      </c>
      <c r="E15" s="117" t="e">
        <f>#REF!</f>
        <v>#REF!</v>
      </c>
      <c r="F15" s="24"/>
      <c r="G15" s="24"/>
    </row>
    <row r="16" spans="1:7" ht="33.75" customHeight="1">
      <c r="A16" s="127" t="s">
        <v>151</v>
      </c>
      <c r="B16" s="114" t="s">
        <v>397</v>
      </c>
      <c r="C16" s="104">
        <v>14</v>
      </c>
      <c r="D16" s="117" t="e">
        <f>#REF!</f>
        <v>#REF!</v>
      </c>
      <c r="E16" s="117" t="e">
        <f>#REF!</f>
        <v>#REF!</v>
      </c>
      <c r="F16" s="24"/>
      <c r="G16" s="24"/>
    </row>
    <row r="17" spans="1:7" ht="33.75" customHeight="1">
      <c r="A17" s="127" t="s">
        <v>153</v>
      </c>
      <c r="B17" s="114" t="s">
        <v>398</v>
      </c>
      <c r="C17" s="104">
        <v>15</v>
      </c>
      <c r="D17" s="117" t="e">
        <f>#REF!</f>
        <v>#REF!</v>
      </c>
      <c r="E17" s="117" t="e">
        <f>#REF!</f>
        <v>#REF!</v>
      </c>
      <c r="F17" s="24"/>
      <c r="G17" s="24"/>
    </row>
    <row r="18" spans="1:7" ht="33.75" customHeight="1">
      <c r="A18" s="127" t="s">
        <v>154</v>
      </c>
      <c r="B18" s="114" t="s">
        <v>399</v>
      </c>
      <c r="C18" s="104">
        <v>16</v>
      </c>
      <c r="D18" s="117" t="e">
        <f>#REF!</f>
        <v>#REF!</v>
      </c>
      <c r="E18" s="117" t="e">
        <f>#REF!</f>
        <v>#REF!</v>
      </c>
      <c r="F18" s="24"/>
      <c r="G18" s="24"/>
    </row>
    <row r="19" spans="1:7" ht="33.75" customHeight="1">
      <c r="A19" s="115" t="s">
        <v>128</v>
      </c>
      <c r="B19" s="114" t="s">
        <v>400</v>
      </c>
      <c r="C19" s="104">
        <v>17</v>
      </c>
      <c r="D19" s="117" t="e">
        <f>#REF!</f>
        <v>#REF!</v>
      </c>
      <c r="E19" s="117" t="e">
        <f>#REF!</f>
        <v>#REF!</v>
      </c>
      <c r="F19" s="23"/>
      <c r="G19" s="23"/>
    </row>
    <row r="20" spans="1:7" ht="33.75" customHeight="1">
      <c r="A20" s="115" t="s">
        <v>155</v>
      </c>
      <c r="B20" s="114" t="s">
        <v>461</v>
      </c>
      <c r="C20" s="104">
        <v>18</v>
      </c>
      <c r="D20" s="117" t="e">
        <f>#REF!</f>
        <v>#REF!</v>
      </c>
      <c r="E20" s="117" t="e">
        <f>#REF!</f>
        <v>#REF!</v>
      </c>
      <c r="F20" s="24"/>
      <c r="G20" s="24"/>
    </row>
    <row r="21" spans="1:7" ht="33.75" customHeight="1">
      <c r="A21" s="127" t="s">
        <v>156</v>
      </c>
      <c r="B21" s="114" t="s">
        <v>401</v>
      </c>
      <c r="C21" s="104">
        <v>19</v>
      </c>
      <c r="D21" s="117" t="e">
        <f>#REF!</f>
        <v>#REF!</v>
      </c>
      <c r="E21" s="117" t="e">
        <f>#REF!</f>
        <v>#REF!</v>
      </c>
      <c r="F21" s="24"/>
      <c r="G21" s="24"/>
    </row>
    <row r="22" spans="1:7" ht="33.75" customHeight="1">
      <c r="A22" s="115" t="s">
        <v>157</v>
      </c>
      <c r="B22" s="114" t="s">
        <v>602</v>
      </c>
      <c r="C22" s="104">
        <v>20</v>
      </c>
      <c r="D22" s="117" t="e">
        <f>#REF!</f>
        <v>#REF!</v>
      </c>
      <c r="E22" s="117" t="e">
        <f>#REF!</f>
        <v>#REF!</v>
      </c>
      <c r="F22" s="24"/>
      <c r="G22" s="24"/>
    </row>
    <row r="23" spans="1:7" ht="33.75" customHeight="1">
      <c r="A23" s="115" t="s">
        <v>159</v>
      </c>
      <c r="B23" s="114" t="s">
        <v>628</v>
      </c>
      <c r="C23" s="104" t="s">
        <v>42</v>
      </c>
      <c r="D23" s="117" t="e">
        <f>#REF!</f>
        <v>#REF!</v>
      </c>
      <c r="E23" s="117" t="e">
        <f>#REF!</f>
        <v>#REF!</v>
      </c>
      <c r="F23" s="24"/>
      <c r="G23" s="24"/>
    </row>
    <row r="24" spans="1:7" ht="33.75" customHeight="1">
      <c r="A24" s="127" t="s">
        <v>158</v>
      </c>
      <c r="B24" s="114" t="s">
        <v>473</v>
      </c>
      <c r="C24" s="104" t="s">
        <v>43</v>
      </c>
      <c r="D24" s="117" t="e">
        <f>#REF!</f>
        <v>#REF!</v>
      </c>
      <c r="E24" s="117" t="e">
        <f>#REF!</f>
        <v>#REF!</v>
      </c>
      <c r="F24" s="24"/>
      <c r="G24" s="24"/>
    </row>
    <row r="25" spans="1:7" ht="33.75" customHeight="1">
      <c r="A25" s="115" t="s">
        <v>160</v>
      </c>
      <c r="B25" s="114" t="s">
        <v>474</v>
      </c>
      <c r="C25" s="104" t="s">
        <v>44</v>
      </c>
      <c r="D25" s="117" t="e">
        <f>#REF!</f>
        <v>#REF!</v>
      </c>
      <c r="E25" s="117" t="e">
        <f>#REF!</f>
        <v>#REF!</v>
      </c>
      <c r="F25" s="24"/>
      <c r="G25" s="24"/>
    </row>
    <row r="26" spans="1:7" ht="33.75" customHeight="1">
      <c r="A26" s="127" t="s">
        <v>491</v>
      </c>
      <c r="B26" s="114" t="s">
        <v>589</v>
      </c>
      <c r="C26" s="104" t="s">
        <v>45</v>
      </c>
      <c r="D26" s="117" t="e">
        <f>#REF!</f>
        <v>#REF!</v>
      </c>
      <c r="E26" s="117" t="e">
        <f>#REF!</f>
        <v>#REF!</v>
      </c>
      <c r="F26" s="23"/>
      <c r="G26" s="23"/>
    </row>
    <row r="27" spans="1:7" ht="33.75" customHeight="1">
      <c r="A27" s="115" t="s">
        <v>147</v>
      </c>
      <c r="B27" s="114" t="s">
        <v>590</v>
      </c>
      <c r="C27" s="104" t="s">
        <v>46</v>
      </c>
      <c r="D27" s="117" t="e">
        <f>#REF!</f>
        <v>#REF!</v>
      </c>
      <c r="E27" s="117" t="e">
        <f>#REF!</f>
        <v>#REF!</v>
      </c>
      <c r="F27" s="24"/>
      <c r="G27" s="24"/>
    </row>
    <row r="28" spans="1:7" ht="33.75" customHeight="1">
      <c r="A28" s="128" t="s">
        <v>168</v>
      </c>
      <c r="B28" s="113" t="s">
        <v>569</v>
      </c>
      <c r="C28" s="105" t="s">
        <v>47</v>
      </c>
      <c r="D28" s="116" t="e">
        <f>D13-D14-D19-D20+D21-D22-D23+D24-D25+(-D26)-(-D27)</f>
        <v>#REF!</v>
      </c>
      <c r="E28" s="116" t="e">
        <f>E13-E14-E19-E20+E21-E22-E23+E24-E25+(-E26)-(-E27)</f>
        <v>#REF!</v>
      </c>
      <c r="F28" s="24"/>
      <c r="G28" s="24"/>
    </row>
    <row r="29" spans="1:7" ht="33.75" customHeight="1">
      <c r="A29" s="127" t="s">
        <v>462</v>
      </c>
      <c r="B29" s="114" t="s">
        <v>603</v>
      </c>
      <c r="C29" s="104" t="s">
        <v>48</v>
      </c>
      <c r="D29" s="117" t="e">
        <f>#REF!</f>
        <v>#REF!</v>
      </c>
      <c r="E29" s="117" t="e">
        <f>#REF!</f>
        <v>#REF!</v>
      </c>
      <c r="F29" s="23"/>
      <c r="G29" s="23"/>
    </row>
    <row r="30" spans="1:7" s="140" customFormat="1" ht="16.5" customHeight="1">
      <c r="A30" s="529" t="s">
        <v>363</v>
      </c>
      <c r="B30" s="473" t="s">
        <v>598</v>
      </c>
      <c r="C30" s="473" t="s">
        <v>385</v>
      </c>
      <c r="D30" s="442" t="s">
        <v>386</v>
      </c>
      <c r="E30" s="442"/>
      <c r="F30" s="22"/>
      <c r="G30" s="22"/>
    </row>
    <row r="31" spans="1:7" s="140" customFormat="1" ht="36" customHeight="1">
      <c r="A31" s="530"/>
      <c r="B31" s="474"/>
      <c r="C31" s="474"/>
      <c r="D31" s="110" t="s">
        <v>387</v>
      </c>
      <c r="E31" s="110" t="s">
        <v>389</v>
      </c>
      <c r="F31" s="22"/>
      <c r="G31" s="22"/>
    </row>
    <row r="32" spans="1:7" ht="33.75" customHeight="1">
      <c r="A32" s="115" t="s">
        <v>483</v>
      </c>
      <c r="B32" s="114" t="s">
        <v>591</v>
      </c>
      <c r="C32" s="104" t="s">
        <v>49</v>
      </c>
      <c r="D32" s="117" t="e">
        <f>#REF!</f>
        <v>#REF!</v>
      </c>
      <c r="E32" s="117" t="e">
        <f>#REF!</f>
        <v>#REF!</v>
      </c>
      <c r="F32" s="24"/>
      <c r="G32" s="24"/>
    </row>
    <row r="33" spans="1:7" ht="33.75" customHeight="1">
      <c r="A33" s="127" t="s">
        <v>463</v>
      </c>
      <c r="B33" s="114" t="s">
        <v>23</v>
      </c>
      <c r="C33" s="104" t="s">
        <v>50</v>
      </c>
      <c r="D33" s="117" t="e">
        <f>D34+D35+D36</f>
        <v>#REF!</v>
      </c>
      <c r="E33" s="117" t="e">
        <f>E34+E35+E36</f>
        <v>#REF!</v>
      </c>
      <c r="F33" s="24"/>
      <c r="G33" s="24"/>
    </row>
    <row r="34" spans="1:7" ht="33.75" customHeight="1">
      <c r="A34" s="127" t="s">
        <v>481</v>
      </c>
      <c r="B34" s="114" t="s">
        <v>592</v>
      </c>
      <c r="C34" s="104" t="s">
        <v>51</v>
      </c>
      <c r="D34" s="117" t="e">
        <f>#REF!</f>
        <v>#REF!</v>
      </c>
      <c r="E34" s="117" t="e">
        <f>#REF!</f>
        <v>#REF!</v>
      </c>
      <c r="F34" s="24"/>
      <c r="G34" s="24"/>
    </row>
    <row r="35" spans="1:7" ht="33.75" customHeight="1">
      <c r="A35" s="127" t="s">
        <v>111</v>
      </c>
      <c r="B35" s="114" t="s">
        <v>402</v>
      </c>
      <c r="C35" s="104" t="s">
        <v>52</v>
      </c>
      <c r="D35" s="117" t="e">
        <f>#REF!</f>
        <v>#REF!</v>
      </c>
      <c r="E35" s="117" t="e">
        <f>#REF!</f>
        <v>#REF!</v>
      </c>
      <c r="F35" s="24"/>
      <c r="G35" s="24"/>
    </row>
    <row r="36" spans="1:7" ht="33.75" customHeight="1">
      <c r="A36" s="127" t="s">
        <v>112</v>
      </c>
      <c r="B36" s="114" t="s">
        <v>403</v>
      </c>
      <c r="C36" s="104" t="s">
        <v>53</v>
      </c>
      <c r="D36" s="117" t="e">
        <f>#REF!</f>
        <v>#REF!</v>
      </c>
      <c r="E36" s="117" t="e">
        <f>#REF!</f>
        <v>#REF!</v>
      </c>
      <c r="F36" s="24"/>
      <c r="G36" s="24"/>
    </row>
    <row r="37" spans="1:7" ht="33.75" customHeight="1">
      <c r="A37" s="127" t="s">
        <v>482</v>
      </c>
      <c r="B37" s="114" t="s">
        <v>404</v>
      </c>
      <c r="C37" s="104" t="s">
        <v>54</v>
      </c>
      <c r="D37" s="117" t="e">
        <f>#REF!</f>
        <v>#REF!</v>
      </c>
      <c r="E37" s="117" t="e">
        <f>#REF!</f>
        <v>#REF!</v>
      </c>
      <c r="F37" s="24"/>
      <c r="G37" s="24"/>
    </row>
    <row r="38" spans="1:7" ht="33.75" customHeight="1">
      <c r="A38" s="115" t="s">
        <v>161</v>
      </c>
      <c r="B38" s="114" t="s">
        <v>604</v>
      </c>
      <c r="C38" s="104" t="s">
        <v>55</v>
      </c>
      <c r="D38" s="117" t="e">
        <f>#REF!</f>
        <v>#REF!</v>
      </c>
      <c r="E38" s="117" t="e">
        <f>#REF!</f>
        <v>#REF!</v>
      </c>
      <c r="F38" s="24"/>
      <c r="G38" s="24"/>
    </row>
    <row r="39" spans="1:7" ht="33.75" customHeight="1">
      <c r="A39" s="127" t="s">
        <v>162</v>
      </c>
      <c r="B39" s="114" t="s">
        <v>405</v>
      </c>
      <c r="C39" s="104" t="s">
        <v>56</v>
      </c>
      <c r="D39" s="117" t="e">
        <f>#REF!</f>
        <v>#REF!</v>
      </c>
      <c r="E39" s="117" t="e">
        <f>#REF!</f>
        <v>#REF!</v>
      </c>
      <c r="F39" s="24"/>
      <c r="G39" s="24"/>
    </row>
    <row r="40" spans="1:7" ht="33.75" customHeight="1">
      <c r="A40" s="115" t="s">
        <v>163</v>
      </c>
      <c r="B40" s="114" t="s">
        <v>605</v>
      </c>
      <c r="C40" s="104" t="s">
        <v>57</v>
      </c>
      <c r="D40" s="117" t="e">
        <f>#REF!</f>
        <v>#REF!</v>
      </c>
      <c r="E40" s="117" t="e">
        <f>#REF!</f>
        <v>#REF!</v>
      </c>
      <c r="F40" s="24"/>
      <c r="G40" s="24"/>
    </row>
    <row r="41" spans="1:7" ht="33.75" customHeight="1">
      <c r="A41" s="115" t="s">
        <v>164</v>
      </c>
      <c r="B41" s="60" t="s">
        <v>606</v>
      </c>
      <c r="C41" s="104" t="s">
        <v>58</v>
      </c>
      <c r="D41" s="117" t="e">
        <f>#REF!</f>
        <v>#REF!</v>
      </c>
      <c r="E41" s="117" t="e">
        <f>#REF!</f>
        <v>#REF!</v>
      </c>
      <c r="F41" s="24"/>
      <c r="G41" s="24"/>
    </row>
    <row r="42" spans="1:7" ht="33.75" customHeight="1">
      <c r="A42" s="127" t="s">
        <v>484</v>
      </c>
      <c r="B42" s="114" t="s">
        <v>406</v>
      </c>
      <c r="C42" s="104" t="s">
        <v>59</v>
      </c>
      <c r="D42" s="117" t="e">
        <f>#REF!</f>
        <v>#REF!</v>
      </c>
      <c r="E42" s="117" t="e">
        <f>#REF!</f>
        <v>#REF!</v>
      </c>
      <c r="F42" s="24"/>
      <c r="G42" s="24"/>
    </row>
    <row r="43" spans="1:7" ht="33.75" customHeight="1">
      <c r="A43" s="115" t="s">
        <v>165</v>
      </c>
      <c r="B43" s="114" t="s">
        <v>407</v>
      </c>
      <c r="C43" s="104" t="s">
        <v>60</v>
      </c>
      <c r="D43" s="117" t="e">
        <f>#REF!</f>
        <v>#REF!</v>
      </c>
      <c r="E43" s="117" t="e">
        <f>#REF!</f>
        <v>#REF!</v>
      </c>
      <c r="F43" s="24"/>
      <c r="G43" s="24"/>
    </row>
    <row r="44" spans="1:7" ht="33.75" customHeight="1">
      <c r="A44" s="127" t="s">
        <v>485</v>
      </c>
      <c r="B44" s="114" t="s">
        <v>408</v>
      </c>
      <c r="C44" s="104" t="s">
        <v>61</v>
      </c>
      <c r="D44" s="117" t="e">
        <f>#REF!</f>
        <v>#REF!</v>
      </c>
      <c r="E44" s="117" t="e">
        <f>#REF!</f>
        <v>#REF!</v>
      </c>
      <c r="F44" s="24"/>
      <c r="G44" s="24"/>
    </row>
    <row r="45" spans="1:7" ht="33.75" customHeight="1">
      <c r="A45" s="115" t="s">
        <v>166</v>
      </c>
      <c r="B45" s="114" t="s">
        <v>409</v>
      </c>
      <c r="C45" s="104" t="s">
        <v>62</v>
      </c>
      <c r="D45" s="117" t="e">
        <f>#REF!</f>
        <v>#REF!</v>
      </c>
      <c r="E45" s="117" t="e">
        <f>#REF!</f>
        <v>#REF!</v>
      </c>
      <c r="F45" s="24"/>
      <c r="G45" s="24"/>
    </row>
    <row r="46" spans="1:7" ht="33.75" customHeight="1">
      <c r="A46" s="103" t="s">
        <v>486</v>
      </c>
      <c r="B46" s="114" t="s">
        <v>410</v>
      </c>
      <c r="C46" s="104" t="s">
        <v>63</v>
      </c>
      <c r="D46" s="117" t="e">
        <f>#REF!</f>
        <v>#REF!</v>
      </c>
      <c r="E46" s="117" t="e">
        <f>#REF!</f>
        <v>#REF!</v>
      </c>
      <c r="F46" s="24"/>
      <c r="G46" s="24"/>
    </row>
    <row r="47" spans="1:7" ht="33.75" customHeight="1">
      <c r="A47" s="115" t="s">
        <v>167</v>
      </c>
      <c r="B47" s="114" t="s">
        <v>475</v>
      </c>
      <c r="C47" s="104" t="s">
        <v>64</v>
      </c>
      <c r="D47" s="117" t="e">
        <f>#REF!</f>
        <v>#REF!</v>
      </c>
      <c r="E47" s="117" t="e">
        <f>#REF!</f>
        <v>#REF!</v>
      </c>
      <c r="F47" s="24"/>
      <c r="G47" s="26"/>
    </row>
    <row r="48" spans="1:7" ht="33.75" customHeight="1">
      <c r="A48" s="103" t="s">
        <v>487</v>
      </c>
      <c r="B48" s="114" t="s">
        <v>411</v>
      </c>
      <c r="C48" s="104" t="s">
        <v>65</v>
      </c>
      <c r="D48" s="117" t="e">
        <f>#REF!</f>
        <v>#REF!</v>
      </c>
      <c r="E48" s="117" t="e">
        <f>#REF!</f>
        <v>#REF!</v>
      </c>
      <c r="F48" s="24"/>
      <c r="G48" s="26"/>
    </row>
    <row r="49" spans="1:7" ht="33.75" customHeight="1">
      <c r="A49" s="115" t="s">
        <v>629</v>
      </c>
      <c r="B49" s="114" t="s">
        <v>412</v>
      </c>
      <c r="C49" s="104" t="s">
        <v>66</v>
      </c>
      <c r="D49" s="117" t="e">
        <f>#REF!</f>
        <v>#REF!</v>
      </c>
      <c r="E49" s="117" t="e">
        <f>#REF!</f>
        <v>#REF!</v>
      </c>
      <c r="F49" s="24"/>
      <c r="G49" s="32"/>
    </row>
    <row r="50" spans="1:7" ht="33.75" customHeight="1">
      <c r="A50" s="128" t="s">
        <v>168</v>
      </c>
      <c r="B50" s="113" t="s">
        <v>631</v>
      </c>
      <c r="C50" s="105" t="s">
        <v>71</v>
      </c>
      <c r="D50" s="116" t="e">
        <f>D29-D32+D33+D37-D38+D39-D40-D41+D42-D43+D44-D45+D46-D47+(-D48)-(-D49)</f>
        <v>#REF!</v>
      </c>
      <c r="E50" s="116" t="e">
        <f>E29-E32+E33+E37-E38+E39-E40-E41+E42-E43+E44-E45+E46-E47+(-E48)-(-E49)</f>
        <v>#REF!</v>
      </c>
      <c r="F50" s="24"/>
      <c r="G50" s="32"/>
    </row>
    <row r="51" spans="1:7" ht="33.75" customHeight="1">
      <c r="A51" s="128" t="s">
        <v>170</v>
      </c>
      <c r="B51" s="113" t="s">
        <v>633</v>
      </c>
      <c r="C51" s="105" t="s">
        <v>72</v>
      </c>
      <c r="D51" s="116" t="e">
        <f>D28+D50</f>
        <v>#REF!</v>
      </c>
      <c r="E51" s="116" t="e">
        <f>E28+E50</f>
        <v>#REF!</v>
      </c>
      <c r="F51" s="24"/>
      <c r="G51" s="32"/>
    </row>
    <row r="52" spans="1:7" ht="33.75" customHeight="1">
      <c r="A52" s="115" t="s">
        <v>169</v>
      </c>
      <c r="B52" s="114" t="s">
        <v>632</v>
      </c>
      <c r="C52" s="104" t="s">
        <v>73</v>
      </c>
      <c r="D52" s="117" t="e">
        <f>SUM(D53:D54)</f>
        <v>#REF!</v>
      </c>
      <c r="E52" s="117" t="e">
        <f>SUM(E53:E54)</f>
        <v>#REF!</v>
      </c>
      <c r="F52" s="24"/>
      <c r="G52" s="32"/>
    </row>
    <row r="53" spans="1:7" ht="33.75" customHeight="1">
      <c r="A53" s="115" t="s">
        <v>630</v>
      </c>
      <c r="B53" s="114" t="s">
        <v>418</v>
      </c>
      <c r="C53" s="104" t="s">
        <v>74</v>
      </c>
      <c r="D53" s="117" t="e">
        <f>#REF!</f>
        <v>#REF!</v>
      </c>
      <c r="E53" s="117" t="e">
        <f>#REF!</f>
        <v>#REF!</v>
      </c>
      <c r="F53" s="24"/>
      <c r="G53" s="24"/>
    </row>
    <row r="54" spans="1:7" ht="33.75" customHeight="1">
      <c r="A54" s="127" t="s">
        <v>151</v>
      </c>
      <c r="B54" s="114" t="s">
        <v>413</v>
      </c>
      <c r="C54" s="104" t="s">
        <v>296</v>
      </c>
      <c r="D54" s="117" t="e">
        <f>#REF!</f>
        <v>#REF!</v>
      </c>
      <c r="E54" s="117" t="e">
        <f>#REF!</f>
        <v>#REF!</v>
      </c>
      <c r="F54" s="24"/>
      <c r="G54" s="24"/>
    </row>
    <row r="55" spans="1:7" ht="33.75" customHeight="1">
      <c r="A55" s="128" t="s">
        <v>170</v>
      </c>
      <c r="B55" s="113" t="s">
        <v>634</v>
      </c>
      <c r="C55" s="105" t="s">
        <v>297</v>
      </c>
      <c r="D55" s="116" t="e">
        <f>D51-D52</f>
        <v>#REF!</v>
      </c>
      <c r="E55" s="116" t="e">
        <f>E51-E52</f>
        <v>#REF!</v>
      </c>
      <c r="F55" s="24"/>
      <c r="G55" s="24"/>
    </row>
    <row r="56" spans="1:7" ht="33.75" customHeight="1">
      <c r="A56" s="103" t="s">
        <v>489</v>
      </c>
      <c r="B56" s="129" t="s">
        <v>414</v>
      </c>
      <c r="C56" s="104" t="s">
        <v>298</v>
      </c>
      <c r="D56" s="117" t="e">
        <f>#REF!</f>
        <v>#REF!</v>
      </c>
      <c r="E56" s="117" t="e">
        <f>#REF!</f>
        <v>#REF!</v>
      </c>
      <c r="F56" s="24"/>
      <c r="G56" s="24"/>
    </row>
    <row r="57" spans="1:7" ht="33.75" customHeight="1">
      <c r="A57" s="115" t="s">
        <v>171</v>
      </c>
      <c r="B57" s="130" t="s">
        <v>415</v>
      </c>
      <c r="C57" s="104" t="s">
        <v>299</v>
      </c>
      <c r="D57" s="117" t="e">
        <f>#REF!</f>
        <v>#REF!</v>
      </c>
      <c r="E57" s="117" t="e">
        <f>#REF!</f>
        <v>#REF!</v>
      </c>
      <c r="F57" s="24"/>
      <c r="G57" s="24"/>
    </row>
    <row r="58" spans="1:7" ht="33.75" customHeight="1">
      <c r="A58" s="128" t="s">
        <v>168</v>
      </c>
      <c r="B58" s="113" t="s">
        <v>635</v>
      </c>
      <c r="C58" s="105" t="s">
        <v>300</v>
      </c>
      <c r="D58" s="116" t="e">
        <f>D56-D57</f>
        <v>#REF!</v>
      </c>
      <c r="E58" s="116" t="e">
        <f>E56-E57</f>
        <v>#REF!</v>
      </c>
      <c r="F58" s="24"/>
      <c r="G58" s="24"/>
    </row>
    <row r="59" spans="1:7" ht="17.25" customHeight="1">
      <c r="A59" s="529" t="s">
        <v>363</v>
      </c>
      <c r="B59" s="473" t="s">
        <v>598</v>
      </c>
      <c r="C59" s="473" t="s">
        <v>385</v>
      </c>
      <c r="D59" s="442" t="s">
        <v>386</v>
      </c>
      <c r="E59" s="442"/>
      <c r="F59" s="24"/>
      <c r="G59" s="24"/>
    </row>
    <row r="60" spans="1:7" ht="35.25" customHeight="1">
      <c r="A60" s="530"/>
      <c r="B60" s="474"/>
      <c r="C60" s="474"/>
      <c r="D60" s="110" t="s">
        <v>387</v>
      </c>
      <c r="E60" s="110" t="s">
        <v>389</v>
      </c>
      <c r="F60" s="24"/>
      <c r="G60" s="24"/>
    </row>
    <row r="61" spans="1:7" ht="33.75" customHeight="1">
      <c r="A61" s="115" t="s">
        <v>172</v>
      </c>
      <c r="B61" s="114" t="s">
        <v>636</v>
      </c>
      <c r="C61" s="104" t="s">
        <v>301</v>
      </c>
      <c r="D61" s="117" t="e">
        <f>D62+D63</f>
        <v>#REF!</v>
      </c>
      <c r="E61" s="117" t="e">
        <f>E62+E63</f>
        <v>#REF!</v>
      </c>
      <c r="F61" s="24"/>
      <c r="G61" s="24"/>
    </row>
    <row r="62" spans="1:7" ht="33.75" customHeight="1">
      <c r="A62" s="115" t="s">
        <v>75</v>
      </c>
      <c r="B62" s="129" t="s">
        <v>416</v>
      </c>
      <c r="C62" s="104" t="s">
        <v>302</v>
      </c>
      <c r="D62" s="117" t="e">
        <f>#REF!</f>
        <v>#REF!</v>
      </c>
      <c r="E62" s="117" t="e">
        <f>#REF!</f>
        <v>#REF!</v>
      </c>
      <c r="F62" s="24"/>
      <c r="G62" s="24"/>
    </row>
    <row r="63" spans="1:7" ht="33.75" customHeight="1">
      <c r="A63" s="127" t="s">
        <v>151</v>
      </c>
      <c r="B63" s="131" t="s">
        <v>417</v>
      </c>
      <c r="C63" s="104" t="s">
        <v>303</v>
      </c>
      <c r="D63" s="117" t="e">
        <f>#REF!</f>
        <v>#REF!</v>
      </c>
      <c r="E63" s="117" t="e">
        <f>#REF!</f>
        <v>#REF!</v>
      </c>
      <c r="F63" s="24"/>
      <c r="G63" s="24"/>
    </row>
    <row r="64" spans="1:7" ht="33.75" customHeight="1">
      <c r="A64" s="128" t="s">
        <v>168</v>
      </c>
      <c r="B64" s="113" t="s">
        <v>637</v>
      </c>
      <c r="C64" s="105" t="s">
        <v>76</v>
      </c>
      <c r="D64" s="116" t="e">
        <f>D58-D61</f>
        <v>#REF!</v>
      </c>
      <c r="E64" s="116" t="e">
        <f>E58-E61</f>
        <v>#REF!</v>
      </c>
      <c r="F64" s="24"/>
      <c r="G64" s="24"/>
    </row>
    <row r="65" spans="1:7" ht="33.75" customHeight="1">
      <c r="A65" s="128" t="s">
        <v>173</v>
      </c>
      <c r="B65" s="113" t="s">
        <v>638</v>
      </c>
      <c r="C65" s="105" t="s">
        <v>77</v>
      </c>
      <c r="D65" s="116" t="e">
        <f>D51+D58</f>
        <v>#REF!</v>
      </c>
      <c r="E65" s="116" t="e">
        <f>E51+E58</f>
        <v>#REF!</v>
      </c>
      <c r="F65" s="24"/>
      <c r="G65" s="24"/>
    </row>
    <row r="66" spans="1:7" ht="33.75" customHeight="1">
      <c r="A66" s="115" t="s">
        <v>68</v>
      </c>
      <c r="B66" s="114" t="s">
        <v>593</v>
      </c>
      <c r="C66" s="104" t="s">
        <v>78</v>
      </c>
      <c r="D66" s="117" t="e">
        <f>#REF!</f>
        <v>#REF!</v>
      </c>
      <c r="E66" s="117" t="e">
        <f>#REF!</f>
        <v>#REF!</v>
      </c>
      <c r="F66" s="24"/>
      <c r="G66" s="24"/>
    </row>
    <row r="67" spans="1:7" ht="33.75" customHeight="1">
      <c r="A67" s="128" t="s">
        <v>173</v>
      </c>
      <c r="B67" s="113" t="s">
        <v>639</v>
      </c>
      <c r="C67" s="105" t="s">
        <v>79</v>
      </c>
      <c r="D67" s="116" t="e">
        <f>D55+D64-D66</f>
        <v>#REF!</v>
      </c>
      <c r="E67" s="116" t="e">
        <f>E55+E64-E66</f>
        <v>#REF!</v>
      </c>
      <c r="F67" s="24"/>
      <c r="G67" s="24"/>
    </row>
    <row r="68" spans="1:7">
      <c r="C68" s="119"/>
      <c r="D68" s="120"/>
      <c r="F68" s="24"/>
      <c r="G68" s="24"/>
    </row>
    <row r="69" spans="1:7">
      <c r="C69" s="119"/>
      <c r="D69" s="120"/>
      <c r="E69" s="121"/>
      <c r="F69" s="24"/>
      <c r="G69" s="24"/>
    </row>
    <row r="70" spans="1:7">
      <c r="C70" s="119"/>
      <c r="D70" s="122"/>
      <c r="F70" s="24"/>
      <c r="G70" s="24"/>
    </row>
    <row r="71" spans="1:7">
      <c r="C71" s="119"/>
      <c r="D71" s="122"/>
      <c r="F71" s="24"/>
      <c r="G71" s="24"/>
    </row>
    <row r="72" spans="1:7">
      <c r="C72" s="123"/>
      <c r="D72" s="120"/>
      <c r="E72" s="121"/>
      <c r="F72" s="24"/>
      <c r="G72" s="24"/>
    </row>
    <row r="73" spans="1:7">
      <c r="C73" s="119"/>
      <c r="D73" s="122"/>
      <c r="F73" s="24"/>
      <c r="G73" s="24"/>
    </row>
    <row r="74" spans="1:7">
      <c r="C74" s="123"/>
      <c r="D74" s="120"/>
      <c r="E74" s="121"/>
      <c r="F74" s="24"/>
      <c r="G74" s="24"/>
    </row>
    <row r="75" spans="1:7">
      <c r="A75" s="124"/>
      <c r="B75" s="125"/>
      <c r="C75" s="123"/>
      <c r="D75" s="120"/>
      <c r="E75" s="121"/>
      <c r="F75" s="24"/>
      <c r="G75" s="24"/>
    </row>
    <row r="76" spans="1:7">
      <c r="A76" s="48"/>
      <c r="C76" s="75"/>
      <c r="D76" s="122"/>
      <c r="F76" s="24"/>
      <c r="G76" s="24"/>
    </row>
    <row r="77" spans="1:7">
      <c r="D77" s="122"/>
      <c r="F77" s="24"/>
      <c r="G77" s="24"/>
    </row>
    <row r="78" spans="1:7">
      <c r="D78" s="122"/>
      <c r="F78" s="24"/>
      <c r="G78" s="24"/>
    </row>
    <row r="79" spans="1:7">
      <c r="D79" s="122"/>
      <c r="F79" s="24"/>
      <c r="G79" s="24"/>
    </row>
    <row r="80" spans="1:7">
      <c r="D80" s="122"/>
      <c r="F80" s="24"/>
      <c r="G80" s="24"/>
    </row>
    <row r="81" spans="4:7">
      <c r="D81" s="122"/>
      <c r="F81" s="24"/>
      <c r="G81" s="24"/>
    </row>
    <row r="82" spans="4:7">
      <c r="D82" s="122"/>
      <c r="F82" s="24"/>
      <c r="G82" s="24"/>
    </row>
    <row r="83" spans="4:7">
      <c r="D83" s="122"/>
      <c r="F83" s="24"/>
      <c r="G83" s="24"/>
    </row>
    <row r="84" spans="4:7">
      <c r="D84" s="122"/>
      <c r="F84" s="24"/>
      <c r="G84" s="24"/>
    </row>
    <row r="85" spans="4:7">
      <c r="D85" s="122"/>
      <c r="F85" s="24"/>
      <c r="G85" s="24"/>
    </row>
    <row r="86" spans="4:7">
      <c r="D86" s="122"/>
      <c r="F86" s="24"/>
      <c r="G86" s="24"/>
    </row>
    <row r="87" spans="4:7">
      <c r="D87" s="122"/>
      <c r="F87" s="24"/>
      <c r="G87" s="24"/>
    </row>
    <row r="88" spans="4:7">
      <c r="D88" s="122"/>
      <c r="F88" s="24"/>
      <c r="G88" s="24"/>
    </row>
    <row r="89" spans="4:7">
      <c r="D89" s="122"/>
      <c r="F89" s="24"/>
      <c r="G89" s="24"/>
    </row>
    <row r="90" spans="4:7">
      <c r="D90" s="122"/>
      <c r="F90" s="24"/>
      <c r="G90" s="24"/>
    </row>
    <row r="91" spans="4:7">
      <c r="D91" s="122"/>
      <c r="F91" s="24"/>
      <c r="G91" s="24"/>
    </row>
    <row r="92" spans="4:7">
      <c r="D92" s="122"/>
      <c r="F92" s="24"/>
      <c r="G92" s="24"/>
    </row>
    <row r="93" spans="4:7">
      <c r="D93" s="122"/>
      <c r="F93" s="24"/>
      <c r="G93" s="24"/>
    </row>
    <row r="94" spans="4:7">
      <c r="D94" s="122"/>
      <c r="F94" s="24"/>
      <c r="G94" s="24"/>
    </row>
    <row r="95" spans="4:7">
      <c r="D95" s="122"/>
      <c r="F95" s="24"/>
      <c r="G95" s="24"/>
    </row>
    <row r="96" spans="4:7">
      <c r="D96" s="122"/>
      <c r="F96" s="24"/>
      <c r="G96" s="24"/>
    </row>
    <row r="97" spans="4:7">
      <c r="D97" s="122"/>
      <c r="F97" s="24"/>
      <c r="G97" s="24"/>
    </row>
    <row r="98" spans="4:7">
      <c r="D98" s="122"/>
      <c r="F98" s="24"/>
      <c r="G98" s="24"/>
    </row>
    <row r="99" spans="4:7">
      <c r="D99" s="122"/>
      <c r="F99" s="24"/>
      <c r="G99" s="24"/>
    </row>
    <row r="100" spans="4:7">
      <c r="D100" s="122"/>
      <c r="F100" s="24"/>
      <c r="G100" s="24"/>
    </row>
    <row r="101" spans="4:7">
      <c r="D101" s="122"/>
      <c r="F101" s="24"/>
      <c r="G101" s="24"/>
    </row>
    <row r="102" spans="4:7">
      <c r="D102" s="122"/>
      <c r="F102" s="24"/>
      <c r="G102" s="24"/>
    </row>
    <row r="103" spans="4:7">
      <c r="D103" s="122"/>
      <c r="F103" s="24"/>
      <c r="G103" s="24"/>
    </row>
    <row r="104" spans="4:7">
      <c r="D104" s="122"/>
      <c r="F104" s="24"/>
      <c r="G104" s="24"/>
    </row>
    <row r="105" spans="4:7">
      <c r="D105" s="122"/>
      <c r="F105" s="24"/>
      <c r="G105" s="24"/>
    </row>
    <row r="106" spans="4:7">
      <c r="D106" s="122"/>
      <c r="F106" s="24"/>
      <c r="G106" s="24"/>
    </row>
    <row r="107" spans="4:7">
      <c r="D107" s="122"/>
      <c r="F107" s="24"/>
      <c r="G107" s="24"/>
    </row>
    <row r="108" spans="4:7">
      <c r="D108" s="122"/>
      <c r="F108" s="24"/>
      <c r="G108" s="24"/>
    </row>
    <row r="109" spans="4:7">
      <c r="D109" s="122"/>
      <c r="F109" s="24"/>
      <c r="G109" s="24"/>
    </row>
    <row r="110" spans="4:7">
      <c r="D110" s="122"/>
      <c r="F110" s="24"/>
      <c r="G110" s="24"/>
    </row>
    <row r="111" spans="4:7">
      <c r="D111" s="122"/>
      <c r="F111" s="24"/>
      <c r="G111" s="24"/>
    </row>
    <row r="112" spans="4:7">
      <c r="D112" s="122"/>
      <c r="F112" s="24"/>
      <c r="G112" s="24"/>
    </row>
    <row r="113" spans="4:7">
      <c r="D113" s="122"/>
      <c r="F113" s="24"/>
      <c r="G113" s="24"/>
    </row>
    <row r="114" spans="4:7">
      <c r="D114" s="122"/>
      <c r="F114" s="24"/>
      <c r="G114" s="24"/>
    </row>
    <row r="115" spans="4:7">
      <c r="D115" s="122"/>
      <c r="F115" s="24"/>
      <c r="G115" s="24"/>
    </row>
    <row r="116" spans="4:7">
      <c r="D116" s="122"/>
      <c r="F116" s="24"/>
      <c r="G116" s="24"/>
    </row>
    <row r="117" spans="4:7">
      <c r="D117" s="122"/>
      <c r="F117" s="24"/>
      <c r="G117" s="24"/>
    </row>
    <row r="118" spans="4:7">
      <c r="D118" s="122"/>
      <c r="F118" s="24"/>
      <c r="G118" s="24"/>
    </row>
    <row r="119" spans="4:7">
      <c r="D119" s="122"/>
      <c r="F119" s="24"/>
      <c r="G119" s="24"/>
    </row>
    <row r="120" spans="4:7">
      <c r="D120" s="122"/>
      <c r="F120" s="24"/>
      <c r="G120" s="24"/>
    </row>
    <row r="121" spans="4:7">
      <c r="D121" s="122"/>
      <c r="F121" s="24"/>
      <c r="G121" s="24"/>
    </row>
    <row r="122" spans="4:7">
      <c r="D122" s="122"/>
      <c r="F122" s="24"/>
      <c r="G122" s="24"/>
    </row>
    <row r="123" spans="4:7">
      <c r="D123" s="122"/>
      <c r="F123" s="24"/>
      <c r="G123" s="24"/>
    </row>
    <row r="124" spans="4:7">
      <c r="D124" s="122"/>
      <c r="F124" s="24"/>
      <c r="G124" s="24"/>
    </row>
    <row r="125" spans="4:7">
      <c r="D125" s="122"/>
      <c r="F125" s="24"/>
      <c r="G125" s="24"/>
    </row>
    <row r="126" spans="4:7">
      <c r="D126" s="122"/>
      <c r="F126" s="24"/>
      <c r="G126" s="24"/>
    </row>
    <row r="127" spans="4:7">
      <c r="D127" s="122"/>
      <c r="F127" s="24"/>
      <c r="G127" s="24"/>
    </row>
    <row r="128" spans="4:7">
      <c r="D128" s="122"/>
      <c r="F128" s="24"/>
      <c r="G128" s="24"/>
    </row>
    <row r="129" spans="4:7">
      <c r="D129" s="122"/>
      <c r="F129" s="24"/>
      <c r="G129" s="24"/>
    </row>
    <row r="130" spans="4:7">
      <c r="D130" s="122"/>
      <c r="F130" s="24"/>
      <c r="G130" s="24"/>
    </row>
    <row r="131" spans="4:7">
      <c r="D131" s="122"/>
      <c r="F131" s="24"/>
      <c r="G131" s="24"/>
    </row>
    <row r="132" spans="4:7">
      <c r="D132" s="122"/>
      <c r="F132" s="24"/>
      <c r="G132" s="24"/>
    </row>
    <row r="133" spans="4:7">
      <c r="D133" s="122"/>
      <c r="F133" s="24"/>
      <c r="G133" s="24"/>
    </row>
    <row r="134" spans="4:7">
      <c r="D134" s="122"/>
      <c r="F134" s="24"/>
      <c r="G134" s="24"/>
    </row>
    <row r="135" spans="4:7">
      <c r="D135" s="126"/>
      <c r="F135" s="24"/>
      <c r="G135" s="24"/>
    </row>
    <row r="136" spans="4:7">
      <c r="D136" s="126"/>
      <c r="F136" s="24"/>
      <c r="G136" s="24"/>
    </row>
    <row r="137" spans="4:7">
      <c r="D137" s="126"/>
      <c r="F137" s="24"/>
      <c r="G137" s="24"/>
    </row>
    <row r="138" spans="4:7">
      <c r="D138" s="126"/>
      <c r="F138" s="24"/>
      <c r="G138" s="24"/>
    </row>
    <row r="139" spans="4:7">
      <c r="D139" s="126"/>
      <c r="F139" s="24"/>
      <c r="G139" s="24"/>
    </row>
    <row r="140" spans="4:7">
      <c r="D140" s="126"/>
      <c r="F140" s="24"/>
      <c r="G140" s="24"/>
    </row>
    <row r="141" spans="4:7">
      <c r="D141" s="126"/>
      <c r="F141" s="24"/>
      <c r="G141" s="24"/>
    </row>
    <row r="142" spans="4:7">
      <c r="D142" s="126"/>
      <c r="F142" s="24"/>
      <c r="G142" s="24"/>
    </row>
    <row r="143" spans="4:7">
      <c r="D143" s="126"/>
      <c r="F143" s="24"/>
      <c r="G143" s="24"/>
    </row>
    <row r="144" spans="4:7">
      <c r="D144" s="126"/>
      <c r="F144" s="24"/>
      <c r="G144" s="24"/>
    </row>
    <row r="145" spans="4:7">
      <c r="D145" s="126"/>
      <c r="F145" s="24"/>
      <c r="G145" s="24"/>
    </row>
    <row r="146" spans="4:7">
      <c r="D146" s="126"/>
      <c r="F146" s="24"/>
      <c r="G146" s="24"/>
    </row>
    <row r="147" spans="4:7">
      <c r="D147" s="126"/>
      <c r="F147" s="24"/>
      <c r="G147" s="24"/>
    </row>
    <row r="148" spans="4:7">
      <c r="D148" s="126"/>
      <c r="F148" s="3"/>
      <c r="G148" s="3"/>
    </row>
    <row r="149" spans="4:7">
      <c r="D149" s="126"/>
      <c r="F149" s="3"/>
      <c r="G149" s="3"/>
    </row>
    <row r="150" spans="4:7">
      <c r="D150" s="126"/>
      <c r="F150" s="3"/>
      <c r="G150" s="3"/>
    </row>
    <row r="151" spans="4:7">
      <c r="D151" s="126"/>
      <c r="F151" s="3"/>
      <c r="G151" s="3"/>
    </row>
    <row r="152" spans="4:7">
      <c r="D152" s="126"/>
      <c r="F152" s="3"/>
      <c r="G152" s="3"/>
    </row>
    <row r="153" spans="4:7">
      <c r="D153" s="126"/>
      <c r="F153" s="3"/>
      <c r="G153" s="3"/>
    </row>
    <row r="154" spans="4:7">
      <c r="D154" s="126"/>
      <c r="F154" s="3"/>
      <c r="G154" s="3"/>
    </row>
    <row r="155" spans="4:7">
      <c r="D155" s="126"/>
      <c r="F155" s="3"/>
      <c r="G155" s="3"/>
    </row>
    <row r="156" spans="4:7">
      <c r="D156" s="126"/>
      <c r="F156" s="3"/>
      <c r="G156" s="3"/>
    </row>
    <row r="157" spans="4:7">
      <c r="D157" s="126"/>
      <c r="F157" s="3"/>
      <c r="G157" s="3"/>
    </row>
    <row r="158" spans="4:7">
      <c r="D158" s="126"/>
      <c r="F158" s="3"/>
      <c r="G158" s="3"/>
    </row>
    <row r="159" spans="4:7">
      <c r="D159" s="126"/>
      <c r="F159" s="3"/>
      <c r="G159" s="3"/>
    </row>
    <row r="160" spans="4:7">
      <c r="D160" s="126"/>
      <c r="F160" s="3"/>
      <c r="G160" s="3"/>
    </row>
    <row r="161" spans="4:7">
      <c r="D161" s="126"/>
      <c r="F161" s="3"/>
      <c r="G161" s="3"/>
    </row>
    <row r="162" spans="4:7">
      <c r="D162" s="126"/>
      <c r="F162" s="3"/>
      <c r="G162" s="3"/>
    </row>
    <row r="163" spans="4:7">
      <c r="D163" s="126"/>
      <c r="F163" s="3"/>
      <c r="G163" s="3"/>
    </row>
    <row r="164" spans="4:7">
      <c r="D164" s="126"/>
      <c r="F164" s="3"/>
      <c r="G164" s="3"/>
    </row>
    <row r="165" spans="4:7">
      <c r="D165" s="126"/>
      <c r="F165" s="3"/>
      <c r="G165" s="3"/>
    </row>
    <row r="166" spans="4:7">
      <c r="D166" s="126"/>
      <c r="F166" s="3"/>
      <c r="G166" s="3"/>
    </row>
    <row r="167" spans="4:7">
      <c r="D167" s="126"/>
      <c r="F167" s="3"/>
      <c r="G167" s="3"/>
    </row>
    <row r="168" spans="4:7">
      <c r="D168" s="126"/>
      <c r="F168" s="3"/>
      <c r="G168" s="3"/>
    </row>
    <row r="169" spans="4:7">
      <c r="D169" s="126"/>
      <c r="F169" s="3"/>
      <c r="G169" s="3"/>
    </row>
    <row r="170" spans="4:7">
      <c r="D170" s="126"/>
      <c r="F170" s="3"/>
      <c r="G170" s="3"/>
    </row>
    <row r="171" spans="4:7">
      <c r="D171" s="126"/>
      <c r="F171" s="3"/>
      <c r="G171" s="3"/>
    </row>
    <row r="172" spans="4:7">
      <c r="D172" s="126"/>
      <c r="F172" s="3"/>
      <c r="G172" s="3"/>
    </row>
    <row r="173" spans="4:7">
      <c r="D173" s="126"/>
      <c r="F173" s="3"/>
      <c r="G173" s="3"/>
    </row>
    <row r="174" spans="4:7">
      <c r="D174" s="126"/>
      <c r="F174" s="3"/>
      <c r="G174" s="3"/>
    </row>
    <row r="175" spans="4:7">
      <c r="D175" s="126"/>
      <c r="F175" s="3"/>
      <c r="G175" s="3"/>
    </row>
    <row r="176" spans="4:7">
      <c r="D176" s="126"/>
      <c r="F176" s="3"/>
      <c r="G176" s="3"/>
    </row>
    <row r="177" spans="4:7">
      <c r="D177" s="126"/>
      <c r="F177" s="3"/>
      <c r="G177" s="3"/>
    </row>
    <row r="178" spans="4:7">
      <c r="D178" s="126"/>
      <c r="F178" s="3"/>
      <c r="G178" s="3"/>
    </row>
    <row r="179" spans="4:7">
      <c r="D179" s="126"/>
      <c r="F179" s="3"/>
      <c r="G179" s="3"/>
    </row>
    <row r="180" spans="4:7">
      <c r="D180" s="126"/>
      <c r="F180" s="3"/>
      <c r="G180" s="3"/>
    </row>
    <row r="181" spans="4:7">
      <c r="D181" s="126"/>
      <c r="F181" s="3"/>
      <c r="G181" s="3"/>
    </row>
    <row r="182" spans="4:7">
      <c r="D182" s="126"/>
      <c r="F182" s="3"/>
      <c r="G182" s="3"/>
    </row>
    <row r="183" spans="4:7">
      <c r="D183" s="126"/>
      <c r="F183" s="3"/>
      <c r="G183" s="3"/>
    </row>
    <row r="184" spans="4:7">
      <c r="D184" s="126"/>
      <c r="F184" s="3"/>
      <c r="G184" s="3"/>
    </row>
    <row r="185" spans="4:7">
      <c r="D185" s="126"/>
      <c r="F185" s="3"/>
      <c r="G185" s="3"/>
    </row>
    <row r="186" spans="4:7">
      <c r="D186" s="126"/>
      <c r="F186" s="3"/>
      <c r="G186" s="3"/>
    </row>
    <row r="187" spans="4:7">
      <c r="D187" s="126"/>
      <c r="F187" s="3"/>
      <c r="G187" s="3"/>
    </row>
    <row r="188" spans="4:7">
      <c r="D188" s="126"/>
      <c r="F188" s="3"/>
      <c r="G188" s="3"/>
    </row>
    <row r="189" spans="4:7">
      <c r="D189" s="126"/>
      <c r="F189" s="3"/>
      <c r="G189" s="3"/>
    </row>
    <row r="190" spans="4:7">
      <c r="D190" s="126"/>
      <c r="F190" s="3"/>
      <c r="G190" s="3"/>
    </row>
    <row r="191" spans="4:7">
      <c r="D191" s="126"/>
      <c r="F191" s="3"/>
      <c r="G191" s="3"/>
    </row>
    <row r="192" spans="4:7">
      <c r="D192" s="126"/>
      <c r="F192" s="3"/>
      <c r="G192" s="3"/>
    </row>
    <row r="193" spans="4:7">
      <c r="D193" s="126"/>
      <c r="F193" s="3"/>
      <c r="G193" s="3"/>
    </row>
    <row r="194" spans="4:7">
      <c r="D194" s="126"/>
      <c r="F194" s="3"/>
      <c r="G194" s="3"/>
    </row>
    <row r="195" spans="4:7">
      <c r="D195" s="126"/>
      <c r="F195" s="3"/>
      <c r="G195" s="3"/>
    </row>
    <row r="196" spans="4:7">
      <c r="D196" s="126"/>
      <c r="F196" s="3"/>
      <c r="G196" s="3"/>
    </row>
    <row r="197" spans="4:7">
      <c r="D197" s="126"/>
      <c r="F197" s="3"/>
      <c r="G197" s="3"/>
    </row>
    <row r="198" spans="4:7">
      <c r="D198" s="126"/>
      <c r="F198" s="3"/>
      <c r="G198" s="3"/>
    </row>
    <row r="199" spans="4:7">
      <c r="D199" s="126"/>
      <c r="F199" s="3"/>
      <c r="G199" s="3"/>
    </row>
    <row r="200" spans="4:7">
      <c r="D200" s="126"/>
      <c r="F200" s="3"/>
      <c r="G200" s="3"/>
    </row>
    <row r="201" spans="4:7">
      <c r="D201" s="126"/>
      <c r="F201" s="3"/>
      <c r="G201" s="3"/>
    </row>
    <row r="202" spans="4:7">
      <c r="D202" s="126"/>
      <c r="F202" s="3"/>
      <c r="G202" s="3"/>
    </row>
    <row r="203" spans="4:7">
      <c r="D203" s="126"/>
      <c r="F203" s="3"/>
      <c r="G203" s="3"/>
    </row>
    <row r="204" spans="4:7">
      <c r="D204" s="126"/>
      <c r="F204" s="3"/>
      <c r="G204" s="3"/>
    </row>
    <row r="205" spans="4:7">
      <c r="D205" s="126"/>
      <c r="F205" s="3"/>
      <c r="G205" s="3"/>
    </row>
    <row r="206" spans="4:7">
      <c r="D206" s="126"/>
      <c r="F206" s="3"/>
      <c r="G206" s="3"/>
    </row>
    <row r="207" spans="4:7">
      <c r="D207" s="126"/>
      <c r="F207" s="3"/>
      <c r="G207" s="3"/>
    </row>
    <row r="208" spans="4:7">
      <c r="D208" s="126"/>
      <c r="F208" s="3"/>
      <c r="G208" s="3"/>
    </row>
    <row r="209" spans="4:7">
      <c r="D209" s="126"/>
      <c r="F209" s="3"/>
      <c r="G209" s="3"/>
    </row>
    <row r="210" spans="4:7">
      <c r="D210" s="126"/>
      <c r="F210" s="3"/>
      <c r="G210" s="3"/>
    </row>
    <row r="211" spans="4:7">
      <c r="D211" s="126"/>
      <c r="F211" s="3"/>
      <c r="G211" s="3"/>
    </row>
    <row r="212" spans="4:7">
      <c r="D212" s="126"/>
      <c r="F212" s="3"/>
      <c r="G212" s="3"/>
    </row>
    <row r="213" spans="4:7">
      <c r="D213" s="126"/>
      <c r="F213" s="3"/>
      <c r="G213" s="3"/>
    </row>
    <row r="214" spans="4:7">
      <c r="D214" s="126"/>
      <c r="F214" s="3"/>
      <c r="G214" s="3"/>
    </row>
    <row r="215" spans="4:7">
      <c r="D215" s="126"/>
      <c r="F215" s="3"/>
      <c r="G215" s="3"/>
    </row>
    <row r="216" spans="4:7">
      <c r="D216" s="126"/>
      <c r="F216" s="3"/>
      <c r="G216" s="3"/>
    </row>
    <row r="217" spans="4:7">
      <c r="D217" s="126"/>
      <c r="F217" s="3"/>
      <c r="G217" s="3"/>
    </row>
    <row r="218" spans="4:7">
      <c r="D218" s="126"/>
      <c r="F218" s="3"/>
      <c r="G218" s="3"/>
    </row>
    <row r="219" spans="4:7">
      <c r="D219" s="126"/>
      <c r="F219" s="3"/>
      <c r="G219" s="3"/>
    </row>
    <row r="220" spans="4:7">
      <c r="D220" s="126"/>
      <c r="F220" s="3"/>
      <c r="G220" s="3"/>
    </row>
    <row r="221" spans="4:7">
      <c r="D221" s="126"/>
      <c r="F221" s="3"/>
      <c r="G221" s="3"/>
    </row>
    <row r="222" spans="4:7">
      <c r="D222" s="126"/>
      <c r="F222" s="3"/>
      <c r="G222" s="3"/>
    </row>
    <row r="223" spans="4:7">
      <c r="D223" s="126"/>
      <c r="F223" s="3"/>
      <c r="G223" s="3"/>
    </row>
    <row r="224" spans="4:7">
      <c r="D224" s="126"/>
      <c r="F224" s="3"/>
      <c r="G224" s="3"/>
    </row>
    <row r="225" spans="4:7">
      <c r="D225" s="126"/>
      <c r="F225" s="3"/>
      <c r="G225" s="3"/>
    </row>
    <row r="226" spans="4:7">
      <c r="D226" s="126"/>
      <c r="F226" s="3"/>
      <c r="G226" s="3"/>
    </row>
    <row r="227" spans="4:7">
      <c r="D227" s="126"/>
      <c r="F227" s="3"/>
      <c r="G227" s="3"/>
    </row>
    <row r="228" spans="4:7">
      <c r="D228" s="126"/>
      <c r="F228" s="3"/>
      <c r="G228" s="3"/>
    </row>
    <row r="229" spans="4:7">
      <c r="D229" s="126"/>
      <c r="F229" s="3"/>
      <c r="G229" s="3"/>
    </row>
    <row r="230" spans="4:7">
      <c r="D230" s="126"/>
      <c r="F230" s="3"/>
      <c r="G230" s="3"/>
    </row>
    <row r="231" spans="4:7">
      <c r="D231" s="126"/>
      <c r="F231" s="3"/>
      <c r="G231" s="3"/>
    </row>
    <row r="232" spans="4:7">
      <c r="D232" s="126"/>
      <c r="F232" s="3"/>
      <c r="G232" s="3"/>
    </row>
    <row r="233" spans="4:7">
      <c r="D233" s="126"/>
      <c r="F233" s="3"/>
      <c r="G233" s="3"/>
    </row>
    <row r="234" spans="4:7">
      <c r="D234" s="126"/>
      <c r="F234" s="3"/>
      <c r="G234" s="3"/>
    </row>
    <row r="235" spans="4:7">
      <c r="D235" s="126"/>
      <c r="F235" s="3"/>
      <c r="G235" s="3"/>
    </row>
    <row r="236" spans="4:7">
      <c r="D236" s="126"/>
      <c r="F236" s="3"/>
      <c r="G236" s="3"/>
    </row>
    <row r="237" spans="4:7">
      <c r="D237" s="126"/>
      <c r="F237" s="3"/>
      <c r="G237" s="3"/>
    </row>
    <row r="238" spans="4:7">
      <c r="D238" s="126"/>
      <c r="F238" s="3"/>
      <c r="G238" s="3"/>
    </row>
    <row r="239" spans="4:7">
      <c r="D239" s="126"/>
      <c r="F239" s="3"/>
      <c r="G239" s="3"/>
    </row>
    <row r="240" spans="4:7">
      <c r="D240" s="126"/>
      <c r="F240" s="3"/>
      <c r="G240" s="3"/>
    </row>
    <row r="241" spans="4:7">
      <c r="D241" s="126"/>
      <c r="F241" s="3"/>
      <c r="G241" s="3"/>
    </row>
    <row r="242" spans="4:7">
      <c r="D242" s="126"/>
      <c r="F242" s="3"/>
      <c r="G242" s="3"/>
    </row>
    <row r="243" spans="4:7">
      <c r="D243" s="126"/>
      <c r="F243" s="3"/>
      <c r="G243" s="3"/>
    </row>
    <row r="244" spans="4:7">
      <c r="D244" s="126"/>
      <c r="F244" s="3"/>
      <c r="G244" s="3"/>
    </row>
    <row r="245" spans="4:7">
      <c r="D245" s="126"/>
      <c r="F245" s="3"/>
      <c r="G245" s="3"/>
    </row>
    <row r="246" spans="4:7">
      <c r="D246" s="126"/>
      <c r="F246" s="3"/>
      <c r="G246" s="3"/>
    </row>
    <row r="247" spans="4:7">
      <c r="D247" s="126"/>
      <c r="F247" s="3"/>
      <c r="G247" s="3"/>
    </row>
    <row r="248" spans="4:7">
      <c r="D248" s="126"/>
      <c r="F248" s="3"/>
      <c r="G248" s="3"/>
    </row>
    <row r="249" spans="4:7">
      <c r="D249" s="126"/>
      <c r="F249" s="3"/>
      <c r="G249" s="3"/>
    </row>
    <row r="250" spans="4:7">
      <c r="D250" s="126"/>
      <c r="F250" s="3"/>
      <c r="G250" s="3"/>
    </row>
    <row r="251" spans="4:7">
      <c r="D251" s="126"/>
      <c r="F251" s="3"/>
      <c r="G251" s="3"/>
    </row>
    <row r="252" spans="4:7">
      <c r="D252" s="126"/>
      <c r="F252" s="3"/>
      <c r="G252" s="3"/>
    </row>
    <row r="253" spans="4:7">
      <c r="D253" s="126"/>
      <c r="F253" s="3"/>
      <c r="G253" s="3"/>
    </row>
    <row r="254" spans="4:7">
      <c r="D254" s="126"/>
      <c r="F254" s="3"/>
      <c r="G254" s="3"/>
    </row>
    <row r="255" spans="4:7">
      <c r="D255" s="126"/>
      <c r="F255" s="3"/>
      <c r="G255" s="3"/>
    </row>
    <row r="256" spans="4:7">
      <c r="D256" s="126"/>
      <c r="F256" s="3"/>
      <c r="G256" s="3"/>
    </row>
    <row r="257" spans="4:7">
      <c r="D257" s="126"/>
      <c r="F257" s="3"/>
      <c r="G257" s="3"/>
    </row>
    <row r="258" spans="4:7">
      <c r="D258" s="126"/>
      <c r="F258" s="3"/>
      <c r="G258" s="3"/>
    </row>
    <row r="259" spans="4:7">
      <c r="D259" s="126"/>
      <c r="F259" s="3"/>
      <c r="G259" s="3"/>
    </row>
    <row r="260" spans="4:7">
      <c r="D260" s="126"/>
      <c r="F260" s="3"/>
      <c r="G260" s="3"/>
    </row>
    <row r="261" spans="4:7">
      <c r="D261" s="126"/>
      <c r="F261" s="3"/>
      <c r="G261" s="3"/>
    </row>
    <row r="262" spans="4:7">
      <c r="D262" s="126"/>
      <c r="F262" s="3"/>
      <c r="G262" s="3"/>
    </row>
    <row r="263" spans="4:7">
      <c r="D263" s="126"/>
      <c r="F263" s="3"/>
      <c r="G263" s="3"/>
    </row>
    <row r="264" spans="4:7">
      <c r="D264" s="126"/>
      <c r="F264" s="3"/>
      <c r="G264" s="3"/>
    </row>
    <row r="265" spans="4:7">
      <c r="D265" s="126"/>
      <c r="F265" s="3"/>
      <c r="G265" s="3"/>
    </row>
    <row r="266" spans="4:7">
      <c r="D266" s="126"/>
      <c r="F266" s="3"/>
      <c r="G266" s="3"/>
    </row>
    <row r="267" spans="4:7">
      <c r="D267" s="126"/>
      <c r="F267" s="3"/>
      <c r="G267" s="3"/>
    </row>
    <row r="268" spans="4:7">
      <c r="D268" s="126"/>
      <c r="F268" s="3"/>
      <c r="G268" s="3"/>
    </row>
    <row r="269" spans="4:7">
      <c r="D269" s="126"/>
      <c r="F269" s="3"/>
      <c r="G269" s="3"/>
    </row>
    <row r="270" spans="4:7">
      <c r="D270" s="126"/>
      <c r="F270" s="3"/>
      <c r="G270" s="3"/>
    </row>
    <row r="271" spans="4:7">
      <c r="D271" s="126"/>
      <c r="F271" s="3"/>
      <c r="G271" s="3"/>
    </row>
    <row r="272" spans="4:7">
      <c r="D272" s="126"/>
      <c r="F272" s="3"/>
      <c r="G272" s="3"/>
    </row>
    <row r="273" spans="4:7">
      <c r="D273" s="126"/>
      <c r="F273" s="3"/>
      <c r="G273" s="3"/>
    </row>
    <row r="274" spans="4:7">
      <c r="D274" s="126"/>
      <c r="F274" s="3"/>
      <c r="G274" s="3"/>
    </row>
    <row r="275" spans="4:7">
      <c r="D275" s="126"/>
      <c r="F275" s="3"/>
      <c r="G275" s="3"/>
    </row>
    <row r="276" spans="4:7">
      <c r="D276" s="126"/>
      <c r="F276" s="3"/>
      <c r="G276" s="3"/>
    </row>
    <row r="277" spans="4:7">
      <c r="D277" s="126"/>
      <c r="F277" s="3"/>
      <c r="G277" s="3"/>
    </row>
    <row r="278" spans="4:7">
      <c r="D278" s="126"/>
      <c r="F278" s="3"/>
      <c r="G278" s="3"/>
    </row>
    <row r="279" spans="4:7">
      <c r="D279" s="126"/>
      <c r="F279" s="3"/>
      <c r="G279" s="3"/>
    </row>
    <row r="280" spans="4:7">
      <c r="D280" s="126"/>
      <c r="F280" s="3"/>
      <c r="G280" s="3"/>
    </row>
    <row r="281" spans="4:7">
      <c r="D281" s="126"/>
      <c r="F281" s="3"/>
      <c r="G281" s="3"/>
    </row>
    <row r="282" spans="4:7">
      <c r="D282" s="126"/>
      <c r="F282" s="3"/>
      <c r="G282" s="3"/>
    </row>
    <row r="283" spans="4:7">
      <c r="D283" s="126"/>
      <c r="F283" s="3"/>
      <c r="G283" s="3"/>
    </row>
    <row r="284" spans="4:7">
      <c r="D284" s="126"/>
      <c r="F284" s="3"/>
      <c r="G284" s="3"/>
    </row>
    <row r="285" spans="4:7">
      <c r="D285" s="126"/>
      <c r="F285" s="3"/>
      <c r="G285" s="3"/>
    </row>
    <row r="286" spans="4:7">
      <c r="D286" s="126"/>
      <c r="F286" s="3"/>
      <c r="G286" s="3"/>
    </row>
    <row r="287" spans="4:7">
      <c r="D287" s="126"/>
      <c r="F287" s="3"/>
      <c r="G287" s="3"/>
    </row>
    <row r="288" spans="4:7">
      <c r="D288" s="126"/>
      <c r="F288" s="3"/>
      <c r="G288" s="3"/>
    </row>
    <row r="289" spans="4:7">
      <c r="D289" s="126"/>
      <c r="F289" s="3"/>
      <c r="G289" s="3"/>
    </row>
    <row r="290" spans="4:7">
      <c r="D290" s="126"/>
      <c r="F290" s="3"/>
      <c r="G290" s="3"/>
    </row>
    <row r="291" spans="4:7">
      <c r="D291" s="126"/>
      <c r="F291" s="3"/>
      <c r="G291" s="3"/>
    </row>
    <row r="292" spans="4:7">
      <c r="D292" s="126"/>
      <c r="F292" s="3"/>
      <c r="G292" s="3"/>
    </row>
    <row r="293" spans="4:7">
      <c r="D293" s="126"/>
      <c r="F293" s="3"/>
      <c r="G293" s="3"/>
    </row>
    <row r="294" spans="4:7">
      <c r="D294" s="126"/>
      <c r="F294" s="3"/>
      <c r="G294" s="3"/>
    </row>
    <row r="295" spans="4:7">
      <c r="D295" s="126"/>
      <c r="F295" s="3"/>
      <c r="G295" s="3"/>
    </row>
    <row r="296" spans="4:7">
      <c r="D296" s="126"/>
      <c r="F296" s="3"/>
      <c r="G296" s="3"/>
    </row>
    <row r="297" spans="4:7">
      <c r="D297" s="126"/>
      <c r="F297" s="3"/>
      <c r="G297" s="3"/>
    </row>
    <row r="298" spans="4:7">
      <c r="D298" s="126"/>
      <c r="F298" s="3"/>
      <c r="G298" s="3"/>
    </row>
    <row r="299" spans="4:7">
      <c r="D299" s="126"/>
      <c r="F299" s="3"/>
      <c r="G299" s="3"/>
    </row>
    <row r="300" spans="4:7">
      <c r="D300" s="126"/>
      <c r="F300" s="3"/>
      <c r="G300" s="3"/>
    </row>
    <row r="301" spans="4:7">
      <c r="D301" s="126"/>
      <c r="F301" s="3"/>
      <c r="G301" s="3"/>
    </row>
    <row r="302" spans="4:7">
      <c r="D302" s="126"/>
      <c r="F302" s="3"/>
      <c r="G302" s="3"/>
    </row>
    <row r="303" spans="4:7">
      <c r="D303" s="126"/>
      <c r="F303" s="3"/>
      <c r="G303" s="3"/>
    </row>
    <row r="304" spans="4:7">
      <c r="D304" s="126"/>
      <c r="F304" s="3"/>
      <c r="G304" s="3"/>
    </row>
    <row r="305" spans="4:7">
      <c r="D305" s="126"/>
      <c r="F305" s="3"/>
      <c r="G305" s="3"/>
    </row>
    <row r="306" spans="4:7">
      <c r="D306" s="126"/>
      <c r="F306" s="3"/>
      <c r="G306" s="3"/>
    </row>
    <row r="307" spans="4:7">
      <c r="D307" s="126"/>
      <c r="F307" s="3"/>
      <c r="G307" s="3"/>
    </row>
    <row r="308" spans="4:7">
      <c r="D308" s="126"/>
      <c r="F308" s="3"/>
      <c r="G308" s="3"/>
    </row>
    <row r="309" spans="4:7">
      <c r="D309" s="126"/>
      <c r="F309" s="3"/>
      <c r="G309" s="3"/>
    </row>
    <row r="310" spans="4:7">
      <c r="D310" s="126"/>
      <c r="F310" s="3"/>
      <c r="G310" s="3"/>
    </row>
    <row r="311" spans="4:7">
      <c r="D311" s="126"/>
      <c r="F311" s="3"/>
      <c r="G311" s="3"/>
    </row>
    <row r="312" spans="4:7">
      <c r="D312" s="126"/>
      <c r="F312" s="3"/>
      <c r="G312" s="3"/>
    </row>
    <row r="313" spans="4:7">
      <c r="D313" s="126"/>
      <c r="F313" s="3"/>
      <c r="G313" s="3"/>
    </row>
    <row r="314" spans="4:7">
      <c r="D314" s="126"/>
      <c r="F314" s="3"/>
      <c r="G314" s="3"/>
    </row>
    <row r="315" spans="4:7">
      <c r="D315" s="126"/>
      <c r="F315" s="3"/>
      <c r="G315" s="3"/>
    </row>
    <row r="316" spans="4:7">
      <c r="D316" s="126"/>
      <c r="F316" s="3"/>
      <c r="G316" s="3"/>
    </row>
    <row r="317" spans="4:7">
      <c r="D317" s="126"/>
      <c r="F317" s="3"/>
      <c r="G317" s="3"/>
    </row>
    <row r="318" spans="4:7">
      <c r="D318" s="126"/>
      <c r="F318" s="3"/>
      <c r="G318" s="3"/>
    </row>
    <row r="319" spans="4:7">
      <c r="D319" s="126"/>
      <c r="F319" s="3"/>
      <c r="G319" s="3"/>
    </row>
    <row r="320" spans="4:7">
      <c r="D320" s="126"/>
      <c r="F320" s="3"/>
      <c r="G320" s="3"/>
    </row>
    <row r="321" spans="6:7">
      <c r="F321" s="3"/>
      <c r="G321" s="3"/>
    </row>
    <row r="322" spans="6:7">
      <c r="F322" s="3"/>
      <c r="G322" s="3"/>
    </row>
    <row r="323" spans="6:7">
      <c r="F323" s="3"/>
      <c r="G323" s="3"/>
    </row>
    <row r="324" spans="6:7">
      <c r="F324" s="3"/>
      <c r="G324" s="3"/>
    </row>
    <row r="325" spans="6:7">
      <c r="F325" s="3"/>
      <c r="G325" s="3"/>
    </row>
    <row r="326" spans="6:7">
      <c r="F326" s="3"/>
      <c r="G326" s="3"/>
    </row>
    <row r="327" spans="6:7">
      <c r="F327" s="3"/>
      <c r="G327" s="3"/>
    </row>
    <row r="328" spans="6:7">
      <c r="F328" s="3"/>
      <c r="G328" s="3"/>
    </row>
    <row r="329" spans="6:7">
      <c r="F329" s="3"/>
      <c r="G329" s="3"/>
    </row>
    <row r="330" spans="6:7">
      <c r="F330" s="3"/>
      <c r="G330" s="3"/>
    </row>
    <row r="331" spans="6:7">
      <c r="F331" s="3"/>
      <c r="G331" s="3"/>
    </row>
    <row r="332" spans="6:7">
      <c r="F332" s="3"/>
      <c r="G332" s="3"/>
    </row>
    <row r="333" spans="6:7">
      <c r="F333" s="3"/>
      <c r="G333" s="3"/>
    </row>
    <row r="334" spans="6:7">
      <c r="F334" s="3"/>
      <c r="G334" s="3"/>
    </row>
    <row r="335" spans="6:7">
      <c r="F335" s="3"/>
      <c r="G335" s="3"/>
    </row>
    <row r="336" spans="6:7">
      <c r="F336" s="3"/>
      <c r="G336" s="3"/>
    </row>
    <row r="337" spans="6:7">
      <c r="F337" s="3"/>
      <c r="G337" s="3"/>
    </row>
    <row r="338" spans="6:7">
      <c r="F338" s="3"/>
      <c r="G338" s="3"/>
    </row>
    <row r="339" spans="6:7">
      <c r="F339" s="3"/>
      <c r="G339" s="3"/>
    </row>
    <row r="340" spans="6:7">
      <c r="F340" s="3"/>
      <c r="G340" s="3"/>
    </row>
    <row r="341" spans="6:7">
      <c r="F341" s="3"/>
      <c r="G341" s="3"/>
    </row>
    <row r="342" spans="6:7">
      <c r="F342" s="3"/>
      <c r="G342" s="3"/>
    </row>
    <row r="343" spans="6:7">
      <c r="F343" s="3"/>
      <c r="G343" s="3"/>
    </row>
    <row r="344" spans="6:7">
      <c r="F344" s="3"/>
      <c r="G344" s="3"/>
    </row>
    <row r="345" spans="6:7">
      <c r="F345" s="3"/>
      <c r="G345" s="3"/>
    </row>
    <row r="346" spans="6:7">
      <c r="F346" s="3"/>
      <c r="G346" s="3"/>
    </row>
    <row r="347" spans="6:7">
      <c r="F347" s="3"/>
      <c r="G347" s="3"/>
    </row>
    <row r="348" spans="6:7">
      <c r="F348" s="3"/>
      <c r="G348" s="3"/>
    </row>
    <row r="349" spans="6:7">
      <c r="F349" s="3"/>
      <c r="G349" s="3"/>
    </row>
    <row r="350" spans="6:7">
      <c r="F350" s="3"/>
      <c r="G350" s="3"/>
    </row>
    <row r="351" spans="6:7">
      <c r="F351" s="3"/>
      <c r="G351" s="3"/>
    </row>
    <row r="352" spans="6:7">
      <c r="F352" s="3"/>
      <c r="G352" s="3"/>
    </row>
    <row r="353" spans="6:7">
      <c r="F353" s="3"/>
      <c r="G353" s="3"/>
    </row>
    <row r="354" spans="6:7">
      <c r="F354" s="3"/>
      <c r="G354" s="3"/>
    </row>
    <row r="355" spans="6:7">
      <c r="F355" s="3"/>
      <c r="G355" s="3"/>
    </row>
    <row r="356" spans="6:7">
      <c r="F356" s="3"/>
      <c r="G356" s="3"/>
    </row>
    <row r="357" spans="6:7">
      <c r="F357" s="3"/>
      <c r="G357" s="3"/>
    </row>
    <row r="358" spans="6:7">
      <c r="F358" s="3"/>
      <c r="G358" s="3"/>
    </row>
    <row r="359" spans="6:7">
      <c r="F359" s="3"/>
      <c r="G359" s="3"/>
    </row>
    <row r="360" spans="6:7">
      <c r="F360" s="3"/>
      <c r="G360" s="3"/>
    </row>
    <row r="361" spans="6:7">
      <c r="F361" s="3"/>
      <c r="G361" s="3"/>
    </row>
    <row r="362" spans="6:7">
      <c r="F362" s="3"/>
      <c r="G362" s="3"/>
    </row>
    <row r="363" spans="6:7">
      <c r="F363" s="3"/>
      <c r="G363" s="3"/>
    </row>
    <row r="364" spans="6:7">
      <c r="F364" s="3"/>
      <c r="G364" s="3"/>
    </row>
    <row r="365" spans="6:7">
      <c r="F365" s="3"/>
      <c r="G365" s="3"/>
    </row>
    <row r="366" spans="6:7">
      <c r="F366" s="3"/>
      <c r="G366" s="3"/>
    </row>
    <row r="367" spans="6:7">
      <c r="F367" s="3"/>
      <c r="G367" s="3"/>
    </row>
    <row r="368" spans="6:7">
      <c r="F368" s="3"/>
      <c r="G368" s="3"/>
    </row>
    <row r="369" spans="6:7">
      <c r="F369" s="3"/>
      <c r="G369" s="3"/>
    </row>
    <row r="370" spans="6:7">
      <c r="F370" s="3"/>
      <c r="G370" s="3"/>
    </row>
    <row r="371" spans="6:7">
      <c r="F371" s="3"/>
      <c r="G371" s="3"/>
    </row>
    <row r="372" spans="6:7">
      <c r="F372" s="3"/>
      <c r="G372" s="3"/>
    </row>
    <row r="373" spans="6:7">
      <c r="F373" s="3"/>
      <c r="G373" s="3"/>
    </row>
    <row r="374" spans="6:7">
      <c r="F374" s="3"/>
      <c r="G374" s="3"/>
    </row>
    <row r="375" spans="6:7">
      <c r="F375" s="3"/>
      <c r="G375" s="3"/>
    </row>
    <row r="376" spans="6:7">
      <c r="F376" s="3"/>
      <c r="G376" s="3"/>
    </row>
    <row r="377" spans="6:7">
      <c r="F377" s="3"/>
      <c r="G377" s="3"/>
    </row>
    <row r="378" spans="6:7">
      <c r="F378" s="3"/>
      <c r="G378" s="3"/>
    </row>
    <row r="379" spans="6:7">
      <c r="F379" s="3"/>
      <c r="G379" s="3"/>
    </row>
    <row r="380" spans="6:7">
      <c r="F380" s="3"/>
      <c r="G380" s="3"/>
    </row>
    <row r="381" spans="6:7">
      <c r="F381" s="3"/>
      <c r="G381" s="3"/>
    </row>
    <row r="382" spans="6:7">
      <c r="F382" s="3"/>
      <c r="G382" s="3"/>
    </row>
    <row r="383" spans="6:7">
      <c r="F383" s="3"/>
      <c r="G383" s="3"/>
    </row>
    <row r="384" spans="6:7">
      <c r="F384" s="3"/>
      <c r="G384" s="3"/>
    </row>
    <row r="385" spans="6:7">
      <c r="F385" s="3"/>
      <c r="G385" s="3"/>
    </row>
    <row r="386" spans="6:7">
      <c r="F386" s="3"/>
      <c r="G386" s="3"/>
    </row>
    <row r="387" spans="6:7">
      <c r="F387" s="3"/>
      <c r="G387" s="3"/>
    </row>
    <row r="388" spans="6:7">
      <c r="F388" s="3"/>
      <c r="G388" s="3"/>
    </row>
    <row r="389" spans="6:7">
      <c r="F389" s="3"/>
      <c r="G389" s="3"/>
    </row>
    <row r="390" spans="6:7">
      <c r="F390" s="3"/>
      <c r="G390" s="3"/>
    </row>
    <row r="391" spans="6:7">
      <c r="F391" s="3"/>
      <c r="G391" s="3"/>
    </row>
    <row r="392" spans="6:7">
      <c r="F392" s="3"/>
      <c r="G392" s="3"/>
    </row>
    <row r="393" spans="6:7">
      <c r="F393" s="3"/>
      <c r="G393" s="3"/>
    </row>
    <row r="394" spans="6:7">
      <c r="F394" s="3"/>
      <c r="G394" s="3"/>
    </row>
    <row r="395" spans="6:7">
      <c r="F395" s="3"/>
      <c r="G395" s="3"/>
    </row>
    <row r="396" spans="6:7">
      <c r="F396" s="3"/>
      <c r="G396" s="3"/>
    </row>
    <row r="397" spans="6:7">
      <c r="F397" s="3"/>
      <c r="G397" s="3"/>
    </row>
    <row r="398" spans="6:7">
      <c r="F398" s="3"/>
      <c r="G398" s="3"/>
    </row>
    <row r="399" spans="6:7">
      <c r="F399" s="3"/>
      <c r="G399" s="3"/>
    </row>
    <row r="400" spans="6:7">
      <c r="F400" s="3"/>
      <c r="G400" s="3"/>
    </row>
    <row r="401" spans="6:7">
      <c r="F401" s="3"/>
      <c r="G401" s="3"/>
    </row>
    <row r="402" spans="6:7">
      <c r="F402" s="3"/>
      <c r="G402" s="3"/>
    </row>
    <row r="403" spans="6:7">
      <c r="F403" s="3"/>
      <c r="G403" s="3"/>
    </row>
    <row r="404" spans="6:7">
      <c r="F404" s="3"/>
      <c r="G404" s="3"/>
    </row>
    <row r="405" spans="6:7">
      <c r="F405" s="3"/>
      <c r="G405" s="3"/>
    </row>
    <row r="406" spans="6:7">
      <c r="F406" s="3"/>
      <c r="G406" s="3"/>
    </row>
    <row r="407" spans="6:7">
      <c r="F407" s="3"/>
      <c r="G407" s="3"/>
    </row>
    <row r="408" spans="6:7">
      <c r="F408" s="3"/>
      <c r="G408" s="3"/>
    </row>
    <row r="409" spans="6:7">
      <c r="F409" s="3"/>
      <c r="G409" s="3"/>
    </row>
    <row r="410" spans="6:7">
      <c r="F410" s="3"/>
      <c r="G410" s="3"/>
    </row>
    <row r="411" spans="6:7">
      <c r="F411" s="3"/>
      <c r="G411" s="3"/>
    </row>
    <row r="412" spans="6:7">
      <c r="F412" s="3"/>
      <c r="G412" s="3"/>
    </row>
    <row r="413" spans="6:7">
      <c r="F413" s="3"/>
      <c r="G413" s="3"/>
    </row>
    <row r="414" spans="6:7">
      <c r="F414" s="3"/>
      <c r="G414" s="3"/>
    </row>
    <row r="415" spans="6:7">
      <c r="F415" s="3"/>
      <c r="G415" s="3"/>
    </row>
    <row r="416" spans="6:7">
      <c r="F416" s="3"/>
      <c r="G416" s="3"/>
    </row>
    <row r="417" spans="6:7">
      <c r="F417" s="3"/>
      <c r="G417" s="3"/>
    </row>
    <row r="418" spans="6:7">
      <c r="F418" s="3"/>
      <c r="G418" s="3"/>
    </row>
    <row r="419" spans="6:7">
      <c r="F419" s="3"/>
      <c r="G419" s="3"/>
    </row>
    <row r="420" spans="6:7">
      <c r="F420" s="3"/>
      <c r="G420" s="3"/>
    </row>
    <row r="421" spans="6:7">
      <c r="F421" s="3"/>
      <c r="G421" s="3"/>
    </row>
    <row r="422" spans="6:7">
      <c r="F422" s="3"/>
      <c r="G422" s="3"/>
    </row>
    <row r="423" spans="6:7">
      <c r="F423" s="3"/>
      <c r="G423" s="3"/>
    </row>
    <row r="424" spans="6:7">
      <c r="F424" s="3"/>
      <c r="G424" s="3"/>
    </row>
    <row r="425" spans="6:7">
      <c r="F425" s="3"/>
      <c r="G425" s="3"/>
    </row>
    <row r="426" spans="6:7">
      <c r="F426" s="3"/>
      <c r="G426" s="3"/>
    </row>
    <row r="427" spans="6:7">
      <c r="F427" s="3"/>
      <c r="G427" s="3"/>
    </row>
    <row r="428" spans="6:7">
      <c r="F428" s="3"/>
      <c r="G428" s="3"/>
    </row>
    <row r="429" spans="6:7">
      <c r="F429" s="3"/>
      <c r="G429" s="3"/>
    </row>
    <row r="430" spans="6:7">
      <c r="F430" s="3"/>
      <c r="G430" s="3"/>
    </row>
    <row r="431" spans="6:7">
      <c r="F431" s="3"/>
      <c r="G431" s="3"/>
    </row>
    <row r="432" spans="6:7">
      <c r="F432" s="3"/>
      <c r="G432" s="3"/>
    </row>
    <row r="433" spans="6:7">
      <c r="F433" s="3"/>
      <c r="G433" s="3"/>
    </row>
    <row r="434" spans="6:7">
      <c r="F434" s="3"/>
      <c r="G434" s="3"/>
    </row>
    <row r="435" spans="6:7">
      <c r="F435" s="3"/>
      <c r="G435" s="3"/>
    </row>
    <row r="436" spans="6:7">
      <c r="F436" s="3"/>
      <c r="G436" s="3"/>
    </row>
    <row r="437" spans="6:7">
      <c r="F437" s="3"/>
      <c r="G437" s="3"/>
    </row>
    <row r="438" spans="6:7">
      <c r="F438" s="3"/>
      <c r="G438" s="3"/>
    </row>
    <row r="439" spans="6:7">
      <c r="F439" s="3"/>
      <c r="G439" s="3"/>
    </row>
    <row r="440" spans="6:7">
      <c r="F440" s="3"/>
      <c r="G440" s="3"/>
    </row>
    <row r="441" spans="6:7">
      <c r="F441" s="3"/>
      <c r="G441" s="3"/>
    </row>
    <row r="442" spans="6:7">
      <c r="F442" s="3"/>
      <c r="G442" s="3"/>
    </row>
    <row r="443" spans="6:7">
      <c r="F443" s="3"/>
      <c r="G443" s="3"/>
    </row>
    <row r="444" spans="6:7">
      <c r="F444" s="3"/>
      <c r="G444" s="3"/>
    </row>
    <row r="445" spans="6:7">
      <c r="F445" s="3"/>
      <c r="G445" s="3"/>
    </row>
    <row r="446" spans="6:7">
      <c r="F446" s="3"/>
      <c r="G446" s="3"/>
    </row>
    <row r="447" spans="6:7">
      <c r="F447" s="3"/>
      <c r="G447" s="3"/>
    </row>
    <row r="448" spans="6:7">
      <c r="F448" s="3"/>
      <c r="G448" s="3"/>
    </row>
    <row r="449" spans="6:7">
      <c r="F449" s="3"/>
      <c r="G449" s="3"/>
    </row>
    <row r="450" spans="6:7">
      <c r="F450" s="3"/>
      <c r="G450" s="3"/>
    </row>
    <row r="451" spans="6:7">
      <c r="F451" s="3"/>
      <c r="G451" s="3"/>
    </row>
    <row r="452" spans="6:7">
      <c r="F452" s="3"/>
      <c r="G452" s="3"/>
    </row>
    <row r="453" spans="6:7">
      <c r="F453" s="3"/>
      <c r="G453" s="3"/>
    </row>
    <row r="454" spans="6:7">
      <c r="F454" s="3"/>
      <c r="G454" s="3"/>
    </row>
    <row r="455" spans="6:7">
      <c r="F455" s="3"/>
      <c r="G455" s="3"/>
    </row>
    <row r="456" spans="6:7">
      <c r="F456" s="3"/>
      <c r="G456" s="3"/>
    </row>
    <row r="457" spans="6:7">
      <c r="F457" s="3"/>
      <c r="G457" s="3"/>
    </row>
    <row r="458" spans="6:7">
      <c r="F458" s="3"/>
      <c r="G458" s="3"/>
    </row>
    <row r="459" spans="6:7">
      <c r="F459" s="3"/>
      <c r="G459" s="3"/>
    </row>
    <row r="460" spans="6:7">
      <c r="F460" s="3"/>
      <c r="G460" s="3"/>
    </row>
    <row r="461" spans="6:7">
      <c r="F461" s="3"/>
      <c r="G461" s="3"/>
    </row>
    <row r="462" spans="6:7">
      <c r="F462" s="3"/>
      <c r="G462" s="3"/>
    </row>
    <row r="463" spans="6:7">
      <c r="F463" s="3"/>
      <c r="G463" s="3"/>
    </row>
    <row r="464" spans="6:7">
      <c r="F464" s="3"/>
      <c r="G464" s="3"/>
    </row>
    <row r="465" spans="6:7">
      <c r="F465" s="3"/>
      <c r="G465" s="3"/>
    </row>
    <row r="466" spans="6:7">
      <c r="F466" s="3"/>
      <c r="G466" s="3"/>
    </row>
    <row r="467" spans="6:7">
      <c r="F467" s="3"/>
      <c r="G467" s="3"/>
    </row>
    <row r="468" spans="6:7">
      <c r="F468" s="3"/>
      <c r="G468" s="3"/>
    </row>
    <row r="469" spans="6:7">
      <c r="F469" s="3"/>
      <c r="G469" s="3"/>
    </row>
    <row r="470" spans="6:7">
      <c r="F470" s="3"/>
      <c r="G470" s="3"/>
    </row>
    <row r="471" spans="6:7">
      <c r="F471" s="3"/>
      <c r="G471" s="3"/>
    </row>
    <row r="472" spans="6:7">
      <c r="F472" s="3"/>
      <c r="G472" s="3"/>
    </row>
    <row r="473" spans="6:7">
      <c r="F473" s="3"/>
      <c r="G473" s="3"/>
    </row>
    <row r="474" spans="6:7">
      <c r="F474" s="3"/>
      <c r="G474" s="3"/>
    </row>
    <row r="475" spans="6:7">
      <c r="F475" s="3"/>
      <c r="G475" s="3"/>
    </row>
    <row r="476" spans="6:7">
      <c r="F476" s="3"/>
      <c r="G476" s="3"/>
    </row>
    <row r="477" spans="6:7">
      <c r="F477" s="3"/>
      <c r="G477" s="3"/>
    </row>
    <row r="478" spans="6:7">
      <c r="F478" s="3"/>
      <c r="G478" s="3"/>
    </row>
    <row r="479" spans="6:7">
      <c r="F479" s="3"/>
      <c r="G479" s="3"/>
    </row>
    <row r="480" spans="6:7">
      <c r="F480" s="3"/>
      <c r="G480" s="3"/>
    </row>
    <row r="481" spans="6:7">
      <c r="F481" s="3"/>
      <c r="G481" s="3"/>
    </row>
    <row r="482" spans="6:7">
      <c r="F482" s="3"/>
      <c r="G482" s="3"/>
    </row>
    <row r="483" spans="6:7">
      <c r="F483" s="3"/>
      <c r="G483" s="3"/>
    </row>
    <row r="484" spans="6:7">
      <c r="F484" s="3"/>
      <c r="G484" s="3"/>
    </row>
    <row r="485" spans="6:7">
      <c r="F485" s="3"/>
      <c r="G485" s="3"/>
    </row>
    <row r="486" spans="6:7">
      <c r="F486" s="3"/>
      <c r="G486" s="3"/>
    </row>
    <row r="487" spans="6:7">
      <c r="F487" s="3"/>
      <c r="G487" s="3"/>
    </row>
    <row r="488" spans="6:7">
      <c r="F488" s="3"/>
      <c r="G488" s="3"/>
    </row>
    <row r="489" spans="6:7">
      <c r="F489" s="3"/>
      <c r="G489" s="3"/>
    </row>
    <row r="490" spans="6:7">
      <c r="F490" s="3"/>
      <c r="G490" s="3"/>
    </row>
    <row r="491" spans="6:7">
      <c r="F491" s="3"/>
      <c r="G491" s="3"/>
    </row>
    <row r="492" spans="6:7">
      <c r="F492" s="3"/>
      <c r="G492" s="3"/>
    </row>
    <row r="493" spans="6:7">
      <c r="F493" s="3"/>
      <c r="G493" s="3"/>
    </row>
    <row r="494" spans="6:7">
      <c r="F494" s="3"/>
      <c r="G494" s="3"/>
    </row>
    <row r="495" spans="6:7">
      <c r="F495" s="3"/>
      <c r="G495" s="3"/>
    </row>
    <row r="496" spans="6:7">
      <c r="F496" s="3"/>
      <c r="G496" s="3"/>
    </row>
    <row r="497" spans="6:7">
      <c r="F497" s="3"/>
      <c r="G497" s="3"/>
    </row>
    <row r="498" spans="6:7">
      <c r="F498" s="3"/>
      <c r="G498" s="3"/>
    </row>
    <row r="499" spans="6:7">
      <c r="F499" s="3"/>
      <c r="G499" s="3"/>
    </row>
    <row r="500" spans="6:7">
      <c r="F500" s="3"/>
      <c r="G500" s="3"/>
    </row>
    <row r="501" spans="6:7">
      <c r="F501" s="3"/>
      <c r="G501" s="3"/>
    </row>
    <row r="502" spans="6:7">
      <c r="F502" s="3"/>
      <c r="G502" s="3"/>
    </row>
    <row r="503" spans="6:7">
      <c r="F503" s="3"/>
      <c r="G503" s="3"/>
    </row>
    <row r="504" spans="6:7">
      <c r="F504" s="3"/>
      <c r="G504" s="3"/>
    </row>
    <row r="505" spans="6:7">
      <c r="F505" s="3"/>
      <c r="G505" s="3"/>
    </row>
    <row r="506" spans="6:7">
      <c r="F506" s="3"/>
      <c r="G506" s="3"/>
    </row>
    <row r="507" spans="6:7">
      <c r="F507" s="3"/>
      <c r="G507" s="3"/>
    </row>
    <row r="508" spans="6:7">
      <c r="F508" s="3"/>
      <c r="G508" s="3"/>
    </row>
    <row r="509" spans="6:7">
      <c r="F509" s="3"/>
      <c r="G509" s="3"/>
    </row>
    <row r="510" spans="6:7">
      <c r="F510" s="3"/>
      <c r="G510" s="3"/>
    </row>
    <row r="511" spans="6:7">
      <c r="F511" s="3"/>
      <c r="G511" s="3"/>
    </row>
    <row r="512" spans="6:7">
      <c r="F512" s="3"/>
      <c r="G512" s="3"/>
    </row>
    <row r="513" spans="6:7">
      <c r="F513" s="3"/>
      <c r="G513" s="3"/>
    </row>
    <row r="514" spans="6:7">
      <c r="F514" s="3"/>
      <c r="G514" s="3"/>
    </row>
    <row r="515" spans="6:7">
      <c r="F515" s="3"/>
      <c r="G515" s="3"/>
    </row>
    <row r="516" spans="6:7">
      <c r="F516" s="3"/>
      <c r="G516" s="3"/>
    </row>
    <row r="517" spans="6:7">
      <c r="F517" s="3"/>
      <c r="G517" s="3"/>
    </row>
    <row r="518" spans="6:7">
      <c r="F518" s="3"/>
      <c r="G518" s="3"/>
    </row>
    <row r="519" spans="6:7">
      <c r="F519" s="3"/>
      <c r="G519" s="3"/>
    </row>
    <row r="520" spans="6:7">
      <c r="F520" s="3"/>
      <c r="G520" s="3"/>
    </row>
    <row r="521" spans="6:7">
      <c r="F521" s="3"/>
      <c r="G521" s="3"/>
    </row>
    <row r="522" spans="6:7">
      <c r="F522" s="3"/>
      <c r="G522" s="3"/>
    </row>
    <row r="523" spans="6:7">
      <c r="F523" s="3"/>
      <c r="G523" s="3"/>
    </row>
    <row r="524" spans="6:7">
      <c r="F524" s="3"/>
      <c r="G524" s="3"/>
    </row>
    <row r="525" spans="6:7">
      <c r="F525" s="3"/>
      <c r="G525" s="3"/>
    </row>
    <row r="526" spans="6:7">
      <c r="F526" s="3"/>
      <c r="G526" s="3"/>
    </row>
    <row r="527" spans="6:7">
      <c r="F527" s="3"/>
      <c r="G527" s="3"/>
    </row>
    <row r="528" spans="6:7">
      <c r="F528" s="3"/>
      <c r="G528" s="3"/>
    </row>
    <row r="529" spans="6:7">
      <c r="F529" s="3"/>
      <c r="G529" s="3"/>
    </row>
    <row r="530" spans="6:7">
      <c r="F530" s="3"/>
      <c r="G530" s="3"/>
    </row>
    <row r="531" spans="6:7">
      <c r="F531" s="3"/>
      <c r="G531" s="3"/>
    </row>
    <row r="532" spans="6:7">
      <c r="F532" s="3"/>
      <c r="G532" s="3"/>
    </row>
    <row r="533" spans="6:7">
      <c r="F533" s="3"/>
      <c r="G533" s="3"/>
    </row>
    <row r="534" spans="6:7">
      <c r="F534" s="3"/>
      <c r="G534" s="3"/>
    </row>
    <row r="535" spans="6:7">
      <c r="F535" s="3"/>
      <c r="G535" s="3"/>
    </row>
    <row r="536" spans="6:7">
      <c r="F536" s="3"/>
      <c r="G536" s="3"/>
    </row>
    <row r="537" spans="6:7">
      <c r="F537" s="3"/>
      <c r="G537" s="3"/>
    </row>
    <row r="538" spans="6:7">
      <c r="F538" s="3"/>
      <c r="G538" s="3"/>
    </row>
    <row r="539" spans="6:7">
      <c r="F539" s="3"/>
      <c r="G539" s="3"/>
    </row>
    <row r="540" spans="6:7">
      <c r="F540" s="3"/>
      <c r="G540" s="3"/>
    </row>
    <row r="541" spans="6:7">
      <c r="F541" s="3"/>
      <c r="G541" s="3"/>
    </row>
    <row r="542" spans="6:7">
      <c r="F542" s="3"/>
      <c r="G542" s="3"/>
    </row>
    <row r="543" spans="6:7">
      <c r="F543" s="3"/>
      <c r="G543" s="3"/>
    </row>
    <row r="544" spans="6:7">
      <c r="F544" s="3"/>
      <c r="G544" s="3"/>
    </row>
    <row r="545" spans="6:7">
      <c r="F545" s="3"/>
      <c r="G545" s="3"/>
    </row>
    <row r="546" spans="6:7">
      <c r="F546" s="3"/>
      <c r="G546" s="3"/>
    </row>
    <row r="547" spans="6:7">
      <c r="F547" s="3"/>
      <c r="G547" s="3"/>
    </row>
    <row r="548" spans="6:7">
      <c r="F548" s="3"/>
      <c r="G548" s="3"/>
    </row>
    <row r="549" spans="6:7">
      <c r="F549" s="3"/>
      <c r="G549" s="3"/>
    </row>
    <row r="550" spans="6:7">
      <c r="F550" s="3"/>
      <c r="G550" s="3"/>
    </row>
    <row r="551" spans="6:7">
      <c r="F551" s="3"/>
      <c r="G551" s="3"/>
    </row>
    <row r="552" spans="6:7">
      <c r="F552" s="3"/>
      <c r="G552" s="3"/>
    </row>
    <row r="553" spans="6:7">
      <c r="F553" s="3"/>
      <c r="G553" s="3"/>
    </row>
    <row r="554" spans="6:7">
      <c r="F554" s="3"/>
      <c r="G554" s="3"/>
    </row>
    <row r="555" spans="6:7">
      <c r="F555" s="3"/>
      <c r="G555" s="3"/>
    </row>
    <row r="556" spans="6:7">
      <c r="F556" s="3"/>
      <c r="G556" s="3"/>
    </row>
    <row r="557" spans="6:7">
      <c r="F557" s="3"/>
      <c r="G557" s="3"/>
    </row>
    <row r="558" spans="6:7">
      <c r="F558" s="3"/>
      <c r="G558" s="3"/>
    </row>
    <row r="559" spans="6:7">
      <c r="F559" s="3"/>
      <c r="G559" s="3"/>
    </row>
    <row r="560" spans="6:7">
      <c r="F560" s="3"/>
      <c r="G560" s="3"/>
    </row>
    <row r="561" spans="6:7">
      <c r="F561" s="3"/>
      <c r="G561" s="3"/>
    </row>
    <row r="562" spans="6:7">
      <c r="F562" s="3"/>
      <c r="G562" s="3"/>
    </row>
    <row r="563" spans="6:7">
      <c r="F563" s="3"/>
      <c r="G563" s="3"/>
    </row>
    <row r="564" spans="6:7">
      <c r="F564" s="3"/>
      <c r="G564" s="3"/>
    </row>
    <row r="565" spans="6:7">
      <c r="F565" s="3"/>
      <c r="G565" s="3"/>
    </row>
    <row r="566" spans="6:7">
      <c r="F566" s="3"/>
      <c r="G566" s="3"/>
    </row>
    <row r="567" spans="6:7">
      <c r="F567" s="3"/>
      <c r="G567" s="3"/>
    </row>
    <row r="568" spans="6:7">
      <c r="F568" s="3"/>
      <c r="G568" s="3"/>
    </row>
    <row r="569" spans="6:7">
      <c r="F569" s="3"/>
      <c r="G569" s="3"/>
    </row>
    <row r="570" spans="6:7">
      <c r="F570" s="3"/>
      <c r="G570" s="3"/>
    </row>
    <row r="571" spans="6:7">
      <c r="F571" s="3"/>
      <c r="G571" s="3"/>
    </row>
    <row r="572" spans="6:7">
      <c r="F572" s="3"/>
      <c r="G572" s="3"/>
    </row>
    <row r="573" spans="6:7">
      <c r="F573" s="3"/>
      <c r="G573" s="3"/>
    </row>
    <row r="574" spans="6:7">
      <c r="F574" s="3"/>
      <c r="G574" s="3"/>
    </row>
    <row r="575" spans="6:7">
      <c r="F575" s="3"/>
      <c r="G575" s="3"/>
    </row>
    <row r="576" spans="6:7">
      <c r="F576" s="3"/>
      <c r="G576" s="3"/>
    </row>
    <row r="577" spans="6:7">
      <c r="F577" s="3"/>
      <c r="G577" s="3"/>
    </row>
    <row r="578" spans="6:7">
      <c r="F578" s="3"/>
      <c r="G578" s="3"/>
    </row>
    <row r="579" spans="6:7">
      <c r="F579" s="3"/>
      <c r="G579" s="3"/>
    </row>
    <row r="580" spans="6:7">
      <c r="F580" s="3"/>
      <c r="G580" s="3"/>
    </row>
    <row r="581" spans="6:7">
      <c r="F581" s="3"/>
      <c r="G581" s="3"/>
    </row>
    <row r="582" spans="6:7">
      <c r="F582" s="3"/>
      <c r="G582" s="3"/>
    </row>
    <row r="583" spans="6:7">
      <c r="F583" s="3"/>
      <c r="G583" s="3"/>
    </row>
    <row r="584" spans="6:7">
      <c r="F584" s="3"/>
      <c r="G584" s="3"/>
    </row>
    <row r="585" spans="6:7">
      <c r="F585" s="3"/>
      <c r="G585" s="3"/>
    </row>
    <row r="586" spans="6:7">
      <c r="F586" s="3"/>
      <c r="G586" s="3"/>
    </row>
    <row r="587" spans="6:7">
      <c r="F587" s="3"/>
      <c r="G587" s="3"/>
    </row>
    <row r="588" spans="6:7">
      <c r="F588" s="3"/>
      <c r="G588" s="3"/>
    </row>
    <row r="589" spans="6:7">
      <c r="F589" s="3"/>
      <c r="G589" s="3"/>
    </row>
    <row r="590" spans="6:7">
      <c r="F590" s="3"/>
      <c r="G590" s="3"/>
    </row>
    <row r="591" spans="6:7">
      <c r="F591" s="3"/>
      <c r="G591" s="3"/>
    </row>
    <row r="592" spans="6:7">
      <c r="F592" s="3"/>
      <c r="G592" s="3"/>
    </row>
    <row r="593" spans="6:7">
      <c r="F593" s="3"/>
      <c r="G593" s="3"/>
    </row>
    <row r="594" spans="6:7">
      <c r="F594" s="3"/>
      <c r="G594" s="3"/>
    </row>
    <row r="595" spans="6:7">
      <c r="F595" s="3"/>
      <c r="G595" s="3"/>
    </row>
    <row r="596" spans="6:7">
      <c r="F596" s="3"/>
      <c r="G596" s="3"/>
    </row>
    <row r="597" spans="6:7">
      <c r="F597" s="3"/>
      <c r="G597" s="3"/>
    </row>
    <row r="598" spans="6:7">
      <c r="F598" s="3"/>
      <c r="G598" s="3"/>
    </row>
    <row r="599" spans="6:7">
      <c r="F599" s="3"/>
      <c r="G599" s="3"/>
    </row>
    <row r="600" spans="6:7">
      <c r="F600" s="3"/>
      <c r="G600" s="3"/>
    </row>
    <row r="601" spans="6:7">
      <c r="F601" s="3"/>
      <c r="G601" s="3"/>
    </row>
    <row r="602" spans="6:7">
      <c r="F602" s="3"/>
      <c r="G602" s="3"/>
    </row>
    <row r="603" spans="6:7">
      <c r="F603" s="3"/>
      <c r="G603" s="3"/>
    </row>
    <row r="604" spans="6:7">
      <c r="F604" s="3"/>
      <c r="G604" s="3"/>
    </row>
    <row r="605" spans="6:7">
      <c r="F605" s="3"/>
      <c r="G605" s="3"/>
    </row>
    <row r="606" spans="6:7">
      <c r="F606" s="3"/>
      <c r="G606" s="3"/>
    </row>
    <row r="607" spans="6:7">
      <c r="F607" s="3"/>
      <c r="G607" s="3"/>
    </row>
    <row r="608" spans="6:7">
      <c r="F608" s="3"/>
      <c r="G608" s="3"/>
    </row>
    <row r="609" spans="6:7">
      <c r="F609" s="3"/>
      <c r="G609" s="3"/>
    </row>
    <row r="610" spans="6:7">
      <c r="F610" s="3"/>
      <c r="G610" s="3"/>
    </row>
    <row r="611" spans="6:7">
      <c r="F611" s="3"/>
      <c r="G611" s="3"/>
    </row>
    <row r="612" spans="6:7">
      <c r="F612" s="3"/>
      <c r="G612" s="3"/>
    </row>
    <row r="613" spans="6:7">
      <c r="F613" s="3"/>
      <c r="G613" s="3"/>
    </row>
    <row r="614" spans="6:7">
      <c r="F614" s="3"/>
      <c r="G614" s="3"/>
    </row>
    <row r="615" spans="6:7">
      <c r="F615" s="3"/>
      <c r="G615" s="3"/>
    </row>
    <row r="616" spans="6:7">
      <c r="F616" s="3"/>
      <c r="G616" s="3"/>
    </row>
    <row r="617" spans="6:7">
      <c r="F617" s="3"/>
      <c r="G617" s="3"/>
    </row>
    <row r="618" spans="6:7">
      <c r="F618" s="3"/>
      <c r="G618" s="3"/>
    </row>
    <row r="619" spans="6:7">
      <c r="F619" s="3"/>
      <c r="G619" s="3"/>
    </row>
    <row r="620" spans="6:7">
      <c r="F620" s="3"/>
      <c r="G620" s="3"/>
    </row>
    <row r="621" spans="6:7">
      <c r="F621" s="3"/>
      <c r="G621" s="3"/>
    </row>
    <row r="622" spans="6:7">
      <c r="F622" s="3"/>
      <c r="G622" s="3"/>
    </row>
    <row r="623" spans="6:7">
      <c r="F623" s="3"/>
      <c r="G623" s="3"/>
    </row>
    <row r="624" spans="6:7">
      <c r="F624" s="3"/>
      <c r="G624" s="3"/>
    </row>
    <row r="625" spans="6:7">
      <c r="F625" s="3"/>
      <c r="G625" s="3"/>
    </row>
    <row r="626" spans="6:7">
      <c r="F626" s="3"/>
      <c r="G626" s="3"/>
    </row>
    <row r="627" spans="6:7">
      <c r="F627" s="3"/>
      <c r="G627" s="3"/>
    </row>
    <row r="628" spans="6:7">
      <c r="F628" s="3"/>
      <c r="G628" s="3"/>
    </row>
    <row r="629" spans="6:7">
      <c r="F629" s="3"/>
      <c r="G629" s="3"/>
    </row>
    <row r="630" spans="6:7">
      <c r="F630" s="3"/>
      <c r="G630" s="3"/>
    </row>
    <row r="631" spans="6:7">
      <c r="F631" s="3"/>
      <c r="G631" s="3"/>
    </row>
    <row r="632" spans="6:7">
      <c r="F632" s="3"/>
      <c r="G632" s="3"/>
    </row>
    <row r="633" spans="6:7">
      <c r="F633" s="3"/>
      <c r="G633" s="3"/>
    </row>
    <row r="634" spans="6:7">
      <c r="F634" s="3"/>
      <c r="G634" s="3"/>
    </row>
    <row r="635" spans="6:7">
      <c r="F635" s="3"/>
      <c r="G635" s="3"/>
    </row>
    <row r="636" spans="6:7">
      <c r="F636" s="3"/>
      <c r="G636" s="3"/>
    </row>
    <row r="637" spans="6:7">
      <c r="F637" s="3"/>
      <c r="G637" s="3"/>
    </row>
    <row r="638" spans="6:7">
      <c r="F638" s="3"/>
      <c r="G638" s="3"/>
    </row>
    <row r="639" spans="6:7">
      <c r="F639" s="3"/>
      <c r="G639" s="3"/>
    </row>
    <row r="640" spans="6:7">
      <c r="F640" s="3"/>
      <c r="G640" s="3"/>
    </row>
    <row r="641" spans="6:7">
      <c r="F641" s="3"/>
      <c r="G641" s="3"/>
    </row>
    <row r="642" spans="6:7">
      <c r="F642" s="3"/>
      <c r="G642" s="3"/>
    </row>
    <row r="643" spans="6:7">
      <c r="F643" s="3"/>
      <c r="G643" s="3"/>
    </row>
    <row r="644" spans="6:7">
      <c r="F644" s="3"/>
      <c r="G644" s="3"/>
    </row>
    <row r="645" spans="6:7">
      <c r="F645" s="3"/>
      <c r="G645" s="3"/>
    </row>
    <row r="646" spans="6:7">
      <c r="F646" s="3"/>
      <c r="G646" s="3"/>
    </row>
    <row r="647" spans="6:7">
      <c r="F647" s="3"/>
      <c r="G647" s="3"/>
    </row>
    <row r="648" spans="6:7">
      <c r="F648" s="3"/>
      <c r="G648" s="3"/>
    </row>
    <row r="649" spans="6:7">
      <c r="F649" s="3"/>
      <c r="G649" s="3"/>
    </row>
    <row r="650" spans="6:7">
      <c r="F650" s="3"/>
      <c r="G650" s="3"/>
    </row>
    <row r="651" spans="6:7">
      <c r="F651" s="3"/>
      <c r="G651" s="3"/>
    </row>
    <row r="652" spans="6:7">
      <c r="F652" s="3"/>
      <c r="G652" s="3"/>
    </row>
    <row r="653" spans="6:7">
      <c r="F653" s="3"/>
      <c r="G653" s="3"/>
    </row>
    <row r="654" spans="6:7">
      <c r="F654" s="3"/>
      <c r="G654" s="3"/>
    </row>
    <row r="655" spans="6:7">
      <c r="F655" s="3"/>
      <c r="G655" s="3"/>
    </row>
    <row r="656" spans="6:7">
      <c r="F656" s="3"/>
      <c r="G656" s="3"/>
    </row>
    <row r="657" spans="6:7">
      <c r="F657" s="3"/>
      <c r="G657" s="3"/>
    </row>
    <row r="658" spans="6:7">
      <c r="F658" s="3"/>
      <c r="G658" s="3"/>
    </row>
    <row r="659" spans="6:7">
      <c r="F659" s="3"/>
      <c r="G659" s="3"/>
    </row>
    <row r="660" spans="6:7">
      <c r="F660" s="3"/>
      <c r="G660" s="3"/>
    </row>
    <row r="661" spans="6:7">
      <c r="F661" s="3"/>
      <c r="G661" s="3"/>
    </row>
    <row r="662" spans="6:7">
      <c r="F662" s="3"/>
      <c r="G662" s="3"/>
    </row>
    <row r="663" spans="6:7">
      <c r="F663" s="3"/>
      <c r="G663" s="3"/>
    </row>
    <row r="664" spans="6:7">
      <c r="F664" s="3"/>
      <c r="G664" s="3"/>
    </row>
    <row r="665" spans="6:7">
      <c r="F665" s="3"/>
      <c r="G665" s="3"/>
    </row>
    <row r="666" spans="6:7">
      <c r="F666" s="3"/>
      <c r="G666" s="3"/>
    </row>
    <row r="667" spans="6:7">
      <c r="F667" s="3"/>
      <c r="G667" s="3"/>
    </row>
    <row r="668" spans="6:7">
      <c r="F668" s="3"/>
      <c r="G668" s="3"/>
    </row>
    <row r="669" spans="6:7">
      <c r="F669" s="3"/>
      <c r="G669" s="3"/>
    </row>
    <row r="670" spans="6:7">
      <c r="F670" s="3"/>
      <c r="G670" s="3"/>
    </row>
    <row r="671" spans="6:7">
      <c r="F671" s="3"/>
      <c r="G671" s="3"/>
    </row>
    <row r="672" spans="6:7">
      <c r="F672" s="3"/>
      <c r="G672" s="3"/>
    </row>
    <row r="673" spans="6:7">
      <c r="F673" s="3"/>
      <c r="G673" s="3"/>
    </row>
    <row r="674" spans="6:7">
      <c r="F674" s="3"/>
      <c r="G674" s="3"/>
    </row>
    <row r="675" spans="6:7">
      <c r="F675" s="3"/>
      <c r="G675" s="3"/>
    </row>
    <row r="676" spans="6:7">
      <c r="F676" s="3"/>
      <c r="G676" s="3"/>
    </row>
    <row r="677" spans="6:7">
      <c r="F677" s="3"/>
      <c r="G677" s="3"/>
    </row>
    <row r="678" spans="6:7">
      <c r="F678" s="3"/>
      <c r="G678" s="3"/>
    </row>
    <row r="679" spans="6:7">
      <c r="F679" s="3"/>
      <c r="G679" s="3"/>
    </row>
    <row r="680" spans="6:7">
      <c r="F680" s="3"/>
      <c r="G680" s="3"/>
    </row>
    <row r="681" spans="6:7">
      <c r="F681" s="3"/>
      <c r="G681" s="3"/>
    </row>
    <row r="682" spans="6:7">
      <c r="F682" s="3"/>
      <c r="G682" s="3"/>
    </row>
    <row r="683" spans="6:7">
      <c r="F683" s="3"/>
      <c r="G683" s="3"/>
    </row>
    <row r="684" spans="6:7">
      <c r="F684" s="3"/>
      <c r="G684" s="3"/>
    </row>
    <row r="685" spans="6:7">
      <c r="F685" s="3"/>
      <c r="G685" s="3"/>
    </row>
    <row r="686" spans="6:7">
      <c r="F686" s="3"/>
      <c r="G686" s="3"/>
    </row>
    <row r="687" spans="6:7">
      <c r="F687" s="3"/>
      <c r="G687" s="3"/>
    </row>
    <row r="688" spans="6:7">
      <c r="F688" s="3"/>
      <c r="G688" s="3"/>
    </row>
    <row r="689" spans="6:7">
      <c r="F689" s="3"/>
      <c r="G689" s="3"/>
    </row>
    <row r="690" spans="6:7">
      <c r="F690" s="3"/>
      <c r="G690" s="3"/>
    </row>
    <row r="691" spans="6:7">
      <c r="F691" s="3"/>
      <c r="G691" s="3"/>
    </row>
    <row r="692" spans="6:7">
      <c r="F692" s="3"/>
      <c r="G692" s="3"/>
    </row>
    <row r="693" spans="6:7">
      <c r="F693" s="3"/>
      <c r="G693" s="3"/>
    </row>
    <row r="694" spans="6:7">
      <c r="F694" s="3"/>
      <c r="G694" s="3"/>
    </row>
    <row r="695" spans="6:7">
      <c r="F695" s="3"/>
      <c r="G695" s="3"/>
    </row>
    <row r="696" spans="6:7">
      <c r="F696" s="3"/>
      <c r="G696" s="3"/>
    </row>
    <row r="697" spans="6:7">
      <c r="F697" s="3"/>
      <c r="G697" s="3"/>
    </row>
    <row r="698" spans="6:7">
      <c r="F698" s="3"/>
      <c r="G698" s="3"/>
    </row>
    <row r="699" spans="6:7">
      <c r="F699" s="3"/>
      <c r="G699" s="3"/>
    </row>
    <row r="700" spans="6:7">
      <c r="F700" s="3"/>
      <c r="G700" s="3"/>
    </row>
    <row r="701" spans="6:7">
      <c r="F701" s="3"/>
      <c r="G701" s="3"/>
    </row>
    <row r="702" spans="6:7">
      <c r="F702" s="3"/>
      <c r="G702" s="3"/>
    </row>
    <row r="703" spans="6:7">
      <c r="F703" s="3"/>
      <c r="G703" s="3"/>
    </row>
    <row r="704" spans="6:7">
      <c r="F704" s="3"/>
      <c r="G704" s="3"/>
    </row>
    <row r="705" spans="6:7">
      <c r="F705" s="3"/>
      <c r="G705" s="3"/>
    </row>
    <row r="706" spans="6:7">
      <c r="F706" s="3"/>
      <c r="G706" s="3"/>
    </row>
    <row r="707" spans="6:7">
      <c r="F707" s="3"/>
      <c r="G707" s="3"/>
    </row>
    <row r="708" spans="6:7">
      <c r="F708" s="3"/>
      <c r="G708" s="3"/>
    </row>
    <row r="709" spans="6:7">
      <c r="F709" s="3"/>
      <c r="G709" s="3"/>
    </row>
    <row r="710" spans="6:7">
      <c r="F710" s="3"/>
      <c r="G710" s="3"/>
    </row>
    <row r="711" spans="6:7">
      <c r="F711" s="3"/>
      <c r="G711" s="3"/>
    </row>
    <row r="712" spans="6:7">
      <c r="F712" s="3"/>
      <c r="G712" s="3"/>
    </row>
    <row r="713" spans="6:7">
      <c r="F713" s="3"/>
      <c r="G713" s="3"/>
    </row>
    <row r="714" spans="6:7">
      <c r="F714" s="3"/>
      <c r="G714" s="3"/>
    </row>
    <row r="715" spans="6:7">
      <c r="F715" s="3"/>
      <c r="G715" s="3"/>
    </row>
    <row r="716" spans="6:7">
      <c r="F716" s="3"/>
      <c r="G716" s="3"/>
    </row>
    <row r="717" spans="6:7">
      <c r="F717" s="3"/>
      <c r="G717" s="3"/>
    </row>
    <row r="718" spans="6:7">
      <c r="F718" s="3"/>
      <c r="G718" s="3"/>
    </row>
    <row r="719" spans="6:7">
      <c r="F719" s="3"/>
      <c r="G719" s="3"/>
    </row>
    <row r="720" spans="6:7">
      <c r="F720" s="3"/>
      <c r="G720" s="3"/>
    </row>
    <row r="721" spans="6:7">
      <c r="F721" s="3"/>
      <c r="G721" s="3"/>
    </row>
    <row r="722" spans="6:7">
      <c r="F722" s="3"/>
      <c r="G722" s="3"/>
    </row>
    <row r="723" spans="6:7">
      <c r="F723" s="3"/>
      <c r="G723" s="3"/>
    </row>
    <row r="724" spans="6:7">
      <c r="F724" s="3"/>
      <c r="G724" s="3"/>
    </row>
    <row r="725" spans="6:7">
      <c r="F725" s="3"/>
      <c r="G725" s="3"/>
    </row>
    <row r="726" spans="6:7">
      <c r="F726" s="3"/>
      <c r="G726" s="3"/>
    </row>
    <row r="727" spans="6:7">
      <c r="F727" s="3"/>
      <c r="G727" s="3"/>
    </row>
    <row r="728" spans="6:7">
      <c r="F728" s="3"/>
      <c r="G728" s="3"/>
    </row>
    <row r="729" spans="6:7">
      <c r="F729" s="3"/>
      <c r="G729" s="3"/>
    </row>
    <row r="730" spans="6:7">
      <c r="F730" s="3"/>
      <c r="G730" s="3"/>
    </row>
    <row r="731" spans="6:7">
      <c r="F731" s="3"/>
      <c r="G731" s="3"/>
    </row>
    <row r="732" spans="6:7">
      <c r="F732" s="3"/>
      <c r="G732" s="3"/>
    </row>
    <row r="733" spans="6:7">
      <c r="F733" s="3"/>
      <c r="G733" s="3"/>
    </row>
    <row r="734" spans="6:7">
      <c r="F734" s="3"/>
      <c r="G734" s="3"/>
    </row>
    <row r="735" spans="6:7">
      <c r="F735" s="3"/>
      <c r="G735" s="3"/>
    </row>
    <row r="736" spans="6:7">
      <c r="F736" s="3"/>
      <c r="G736" s="3"/>
    </row>
    <row r="737" spans="6:7">
      <c r="F737" s="3"/>
      <c r="G737" s="3"/>
    </row>
    <row r="738" spans="6:7">
      <c r="F738" s="3"/>
      <c r="G738" s="3"/>
    </row>
    <row r="739" spans="6:7">
      <c r="F739" s="3"/>
      <c r="G739" s="3"/>
    </row>
    <row r="740" spans="6:7">
      <c r="F740" s="3"/>
      <c r="G740" s="3"/>
    </row>
    <row r="741" spans="6:7">
      <c r="F741" s="3"/>
      <c r="G741" s="3"/>
    </row>
    <row r="742" spans="6:7">
      <c r="F742" s="3"/>
      <c r="G742" s="3"/>
    </row>
    <row r="743" spans="6:7">
      <c r="F743" s="3"/>
      <c r="G743" s="3"/>
    </row>
    <row r="744" spans="6:7">
      <c r="F744" s="3"/>
      <c r="G744" s="3"/>
    </row>
    <row r="745" spans="6:7">
      <c r="F745" s="3"/>
      <c r="G745" s="3"/>
    </row>
    <row r="746" spans="6:7">
      <c r="F746" s="3"/>
      <c r="G746" s="3"/>
    </row>
    <row r="747" spans="6:7">
      <c r="F747" s="3"/>
      <c r="G747" s="3"/>
    </row>
    <row r="748" spans="6:7">
      <c r="F748" s="3"/>
      <c r="G748" s="3"/>
    </row>
    <row r="749" spans="6:7">
      <c r="F749" s="3"/>
      <c r="G749" s="3"/>
    </row>
    <row r="750" spans="6:7">
      <c r="F750" s="3"/>
      <c r="G750" s="3"/>
    </row>
    <row r="751" spans="6:7">
      <c r="F751" s="3"/>
      <c r="G751" s="3"/>
    </row>
    <row r="752" spans="6:7">
      <c r="F752" s="3"/>
      <c r="G752" s="3"/>
    </row>
    <row r="753" spans="6:7">
      <c r="F753" s="3"/>
      <c r="G753" s="3"/>
    </row>
    <row r="754" spans="6:7">
      <c r="F754" s="3"/>
      <c r="G754" s="3"/>
    </row>
    <row r="755" spans="6:7">
      <c r="F755" s="3"/>
      <c r="G755" s="3"/>
    </row>
    <row r="756" spans="6:7">
      <c r="F756" s="3"/>
      <c r="G756" s="3"/>
    </row>
    <row r="757" spans="6:7">
      <c r="F757" s="3"/>
      <c r="G757" s="3"/>
    </row>
    <row r="758" spans="6:7">
      <c r="F758" s="3"/>
      <c r="G758" s="3"/>
    </row>
    <row r="759" spans="6:7">
      <c r="F759" s="3"/>
      <c r="G759" s="3"/>
    </row>
    <row r="760" spans="6:7">
      <c r="F760" s="3"/>
      <c r="G760" s="3"/>
    </row>
    <row r="761" spans="6:7">
      <c r="F761" s="3"/>
      <c r="G761" s="3"/>
    </row>
    <row r="762" spans="6:7">
      <c r="F762" s="3"/>
      <c r="G762" s="3"/>
    </row>
    <row r="763" spans="6:7">
      <c r="F763" s="3"/>
      <c r="G763" s="3"/>
    </row>
    <row r="764" spans="6:7">
      <c r="F764" s="3"/>
      <c r="G764" s="3"/>
    </row>
    <row r="765" spans="6:7">
      <c r="F765" s="3"/>
      <c r="G765" s="3"/>
    </row>
    <row r="766" spans="6:7">
      <c r="F766" s="3"/>
      <c r="G766" s="3"/>
    </row>
    <row r="767" spans="6:7">
      <c r="F767" s="3"/>
      <c r="G767" s="3"/>
    </row>
    <row r="768" spans="6:7">
      <c r="F768" s="3"/>
      <c r="G768" s="3"/>
    </row>
    <row r="769" spans="6:7">
      <c r="F769" s="3"/>
      <c r="G769" s="3"/>
    </row>
    <row r="770" spans="6:7">
      <c r="F770" s="3"/>
      <c r="G770" s="3"/>
    </row>
    <row r="771" spans="6:7">
      <c r="F771" s="3"/>
      <c r="G771" s="3"/>
    </row>
    <row r="772" spans="6:7">
      <c r="F772" s="3"/>
      <c r="G772" s="3"/>
    </row>
    <row r="773" spans="6:7">
      <c r="F773" s="3"/>
      <c r="G773" s="3"/>
    </row>
    <row r="774" spans="6:7">
      <c r="F774" s="3"/>
      <c r="G774" s="3"/>
    </row>
    <row r="775" spans="6:7">
      <c r="F775" s="3"/>
      <c r="G775" s="3"/>
    </row>
    <row r="776" spans="6:7">
      <c r="F776" s="3"/>
      <c r="G776" s="3"/>
    </row>
    <row r="777" spans="6:7">
      <c r="F777" s="3"/>
      <c r="G777" s="3"/>
    </row>
    <row r="778" spans="6:7">
      <c r="F778" s="3"/>
      <c r="G778" s="3"/>
    </row>
    <row r="779" spans="6:7">
      <c r="F779" s="3"/>
      <c r="G779" s="3"/>
    </row>
    <row r="780" spans="6:7">
      <c r="F780" s="3"/>
      <c r="G780" s="3"/>
    </row>
    <row r="781" spans="6:7">
      <c r="F781" s="3"/>
      <c r="G781" s="3"/>
    </row>
    <row r="782" spans="6:7">
      <c r="F782" s="3"/>
      <c r="G782" s="3"/>
    </row>
    <row r="783" spans="6:7">
      <c r="F783" s="3"/>
      <c r="G783" s="3"/>
    </row>
    <row r="784" spans="6:7">
      <c r="F784" s="3"/>
      <c r="G784" s="3"/>
    </row>
    <row r="785" spans="6:7">
      <c r="F785" s="3"/>
      <c r="G785" s="3"/>
    </row>
    <row r="786" spans="6:7">
      <c r="F786" s="3"/>
      <c r="G786" s="3"/>
    </row>
    <row r="787" spans="6:7">
      <c r="F787" s="3"/>
      <c r="G787" s="3"/>
    </row>
    <row r="788" spans="6:7">
      <c r="F788" s="3"/>
      <c r="G788" s="3"/>
    </row>
    <row r="789" spans="6:7">
      <c r="F789" s="3"/>
      <c r="G789" s="3"/>
    </row>
    <row r="790" spans="6:7">
      <c r="F790" s="3"/>
      <c r="G790" s="3"/>
    </row>
    <row r="791" spans="6:7">
      <c r="F791" s="3"/>
      <c r="G791" s="3"/>
    </row>
    <row r="792" spans="6:7">
      <c r="F792" s="3"/>
      <c r="G792" s="3"/>
    </row>
    <row r="793" spans="6:7">
      <c r="F793" s="3"/>
      <c r="G793" s="3"/>
    </row>
    <row r="794" spans="6:7">
      <c r="F794" s="3"/>
      <c r="G794" s="3"/>
    </row>
    <row r="795" spans="6:7">
      <c r="F795" s="3"/>
      <c r="G795" s="3"/>
    </row>
    <row r="796" spans="6:7">
      <c r="F796" s="3"/>
      <c r="G796" s="3"/>
    </row>
    <row r="797" spans="6:7">
      <c r="F797" s="3"/>
      <c r="G797" s="3"/>
    </row>
    <row r="798" spans="6:7">
      <c r="F798" s="3"/>
      <c r="G798" s="3"/>
    </row>
    <row r="799" spans="6:7">
      <c r="F799" s="3"/>
      <c r="G799" s="3"/>
    </row>
    <row r="800" spans="6:7">
      <c r="F800" s="3"/>
      <c r="G800" s="3"/>
    </row>
    <row r="801" spans="6:7">
      <c r="F801" s="3"/>
      <c r="G801" s="3"/>
    </row>
    <row r="802" spans="6:7">
      <c r="F802" s="3"/>
      <c r="G802" s="3"/>
    </row>
    <row r="803" spans="6:7">
      <c r="F803" s="3"/>
      <c r="G803" s="3"/>
    </row>
    <row r="804" spans="6:7">
      <c r="F804" s="3"/>
      <c r="G804" s="3"/>
    </row>
    <row r="805" spans="6:7">
      <c r="F805" s="3"/>
      <c r="G805" s="3"/>
    </row>
    <row r="806" spans="6:7">
      <c r="F806" s="3"/>
      <c r="G806" s="3"/>
    </row>
    <row r="807" spans="6:7">
      <c r="F807" s="3"/>
      <c r="G807" s="3"/>
    </row>
    <row r="808" spans="6:7">
      <c r="F808" s="3"/>
      <c r="G808" s="3"/>
    </row>
    <row r="809" spans="6:7">
      <c r="F809" s="3"/>
      <c r="G809" s="3"/>
    </row>
    <row r="810" spans="6:7">
      <c r="F810" s="3"/>
      <c r="G810" s="3"/>
    </row>
    <row r="811" spans="6:7">
      <c r="F811" s="3"/>
      <c r="G811" s="3"/>
    </row>
    <row r="812" spans="6:7">
      <c r="F812" s="3"/>
      <c r="G812" s="3"/>
    </row>
    <row r="813" spans="6:7">
      <c r="F813" s="3"/>
      <c r="G813" s="3"/>
    </row>
    <row r="814" spans="6:7">
      <c r="F814" s="3"/>
      <c r="G814" s="3"/>
    </row>
    <row r="815" spans="6:7">
      <c r="F815" s="3"/>
      <c r="G815" s="3"/>
    </row>
    <row r="816" spans="6:7">
      <c r="F816" s="3"/>
      <c r="G816" s="3"/>
    </row>
    <row r="817" spans="6:7">
      <c r="F817" s="3"/>
      <c r="G817" s="3"/>
    </row>
    <row r="818" spans="6:7">
      <c r="F818" s="3"/>
      <c r="G818" s="3"/>
    </row>
    <row r="819" spans="6:7">
      <c r="F819" s="3"/>
      <c r="G819" s="3"/>
    </row>
    <row r="820" spans="6:7">
      <c r="F820" s="3"/>
      <c r="G820" s="3"/>
    </row>
    <row r="821" spans="6:7">
      <c r="F821" s="3"/>
      <c r="G821" s="3"/>
    </row>
    <row r="822" spans="6:7">
      <c r="F822" s="3"/>
      <c r="G822" s="3"/>
    </row>
    <row r="823" spans="6:7">
      <c r="F823" s="3"/>
      <c r="G823" s="3"/>
    </row>
    <row r="824" spans="6:7">
      <c r="F824" s="3"/>
      <c r="G824" s="3"/>
    </row>
    <row r="825" spans="6:7">
      <c r="F825" s="3"/>
      <c r="G825" s="3"/>
    </row>
    <row r="826" spans="6:7">
      <c r="F826" s="3"/>
      <c r="G826" s="3"/>
    </row>
    <row r="827" spans="6:7">
      <c r="F827" s="3"/>
      <c r="G827" s="3"/>
    </row>
    <row r="828" spans="6:7">
      <c r="F828" s="3"/>
      <c r="G828" s="3"/>
    </row>
    <row r="829" spans="6:7">
      <c r="F829" s="3"/>
      <c r="G829" s="3"/>
    </row>
    <row r="830" spans="6:7">
      <c r="F830" s="3"/>
      <c r="G830" s="3"/>
    </row>
    <row r="831" spans="6:7">
      <c r="F831" s="3"/>
      <c r="G831" s="3"/>
    </row>
    <row r="832" spans="6:7">
      <c r="F832" s="3"/>
      <c r="G832" s="3"/>
    </row>
    <row r="833" spans="6:7">
      <c r="F833" s="3"/>
      <c r="G833" s="3"/>
    </row>
    <row r="834" spans="6:7">
      <c r="F834" s="3"/>
      <c r="G834" s="3"/>
    </row>
    <row r="835" spans="6:7">
      <c r="F835" s="3"/>
      <c r="G835" s="3"/>
    </row>
    <row r="836" spans="6:7">
      <c r="F836" s="3"/>
      <c r="G836" s="3"/>
    </row>
    <row r="837" spans="6:7">
      <c r="F837" s="3"/>
      <c r="G837" s="3"/>
    </row>
    <row r="838" spans="6:7">
      <c r="F838" s="3"/>
      <c r="G838" s="3"/>
    </row>
    <row r="839" spans="6:7">
      <c r="F839" s="3"/>
      <c r="G839" s="3"/>
    </row>
    <row r="840" spans="6:7">
      <c r="F840" s="3"/>
      <c r="G840" s="3"/>
    </row>
    <row r="841" spans="6:7">
      <c r="F841" s="3"/>
      <c r="G841" s="3"/>
    </row>
    <row r="842" spans="6:7">
      <c r="F842" s="3"/>
      <c r="G842" s="3"/>
    </row>
    <row r="843" spans="6:7">
      <c r="F843" s="3"/>
      <c r="G843" s="3"/>
    </row>
    <row r="844" spans="6:7">
      <c r="F844" s="3"/>
      <c r="G844" s="3"/>
    </row>
    <row r="845" spans="6:7">
      <c r="F845" s="3"/>
      <c r="G845" s="3"/>
    </row>
    <row r="846" spans="6:7">
      <c r="F846" s="3"/>
      <c r="G846" s="3"/>
    </row>
    <row r="847" spans="6:7">
      <c r="F847" s="3"/>
      <c r="G847" s="3"/>
    </row>
    <row r="848" spans="6:7">
      <c r="F848" s="3"/>
      <c r="G848" s="3"/>
    </row>
    <row r="849" spans="6:7">
      <c r="F849" s="3"/>
      <c r="G849" s="3"/>
    </row>
    <row r="850" spans="6:7">
      <c r="F850" s="3"/>
      <c r="G850" s="3"/>
    </row>
    <row r="851" spans="6:7">
      <c r="F851" s="3"/>
      <c r="G851" s="3"/>
    </row>
    <row r="852" spans="6:7">
      <c r="F852" s="3"/>
      <c r="G852" s="3"/>
    </row>
    <row r="853" spans="6:7">
      <c r="F853" s="3"/>
      <c r="G853" s="3"/>
    </row>
    <row r="854" spans="6:7">
      <c r="F854" s="3"/>
      <c r="G854" s="3"/>
    </row>
    <row r="855" spans="6:7">
      <c r="F855" s="3"/>
      <c r="G855" s="3"/>
    </row>
    <row r="856" spans="6:7">
      <c r="F856" s="3"/>
      <c r="G856" s="3"/>
    </row>
    <row r="857" spans="6:7">
      <c r="F857" s="3"/>
      <c r="G857" s="3"/>
    </row>
    <row r="858" spans="6:7">
      <c r="F858" s="3"/>
      <c r="G858" s="3"/>
    </row>
    <row r="859" spans="6:7">
      <c r="F859" s="3"/>
      <c r="G859" s="3"/>
    </row>
    <row r="860" spans="6:7">
      <c r="F860" s="3"/>
      <c r="G860" s="3"/>
    </row>
    <row r="861" spans="6:7">
      <c r="F861" s="3"/>
      <c r="G861" s="3"/>
    </row>
    <row r="862" spans="6:7">
      <c r="F862" s="3"/>
      <c r="G862" s="3"/>
    </row>
    <row r="863" spans="6:7">
      <c r="F863" s="3"/>
      <c r="G863" s="3"/>
    </row>
    <row r="864" spans="6:7">
      <c r="F864" s="3"/>
      <c r="G864" s="3"/>
    </row>
    <row r="865" spans="6:7">
      <c r="F865" s="3"/>
      <c r="G865" s="3"/>
    </row>
    <row r="866" spans="6:7">
      <c r="F866" s="3"/>
      <c r="G866" s="3"/>
    </row>
    <row r="867" spans="6:7">
      <c r="F867" s="3"/>
      <c r="G867" s="3"/>
    </row>
    <row r="868" spans="6:7">
      <c r="F868" s="3"/>
      <c r="G868" s="3"/>
    </row>
    <row r="869" spans="6:7">
      <c r="F869" s="3"/>
      <c r="G869" s="3"/>
    </row>
    <row r="870" spans="6:7">
      <c r="F870" s="3"/>
      <c r="G870" s="3"/>
    </row>
    <row r="871" spans="6:7">
      <c r="F871" s="3"/>
      <c r="G871" s="3"/>
    </row>
    <row r="872" spans="6:7">
      <c r="F872" s="3"/>
      <c r="G872" s="3"/>
    </row>
    <row r="873" spans="6:7">
      <c r="F873" s="3"/>
      <c r="G873" s="3"/>
    </row>
    <row r="874" spans="6:7">
      <c r="F874" s="3"/>
      <c r="G874" s="3"/>
    </row>
    <row r="875" spans="6:7">
      <c r="F875" s="3"/>
      <c r="G875" s="3"/>
    </row>
    <row r="876" spans="6:7">
      <c r="F876" s="3"/>
      <c r="G876" s="3"/>
    </row>
    <row r="877" spans="6:7">
      <c r="F877" s="3"/>
      <c r="G877" s="3"/>
    </row>
    <row r="878" spans="6:7">
      <c r="F878" s="3"/>
      <c r="G878" s="3"/>
    </row>
    <row r="879" spans="6:7">
      <c r="F879" s="3"/>
      <c r="G879" s="3"/>
    </row>
    <row r="880" spans="6:7">
      <c r="F880" s="3"/>
      <c r="G880" s="3"/>
    </row>
    <row r="881" spans="6:7">
      <c r="F881" s="3"/>
      <c r="G881" s="3"/>
    </row>
    <row r="882" spans="6:7">
      <c r="F882" s="3"/>
      <c r="G882" s="3"/>
    </row>
    <row r="883" spans="6:7">
      <c r="F883" s="3"/>
      <c r="G883" s="3"/>
    </row>
    <row r="884" spans="6:7">
      <c r="F884" s="3"/>
      <c r="G884" s="3"/>
    </row>
    <row r="885" spans="6:7">
      <c r="F885" s="3"/>
      <c r="G885" s="3"/>
    </row>
    <row r="886" spans="6:7">
      <c r="F886" s="3"/>
      <c r="G886" s="3"/>
    </row>
    <row r="887" spans="6:7">
      <c r="F887" s="3"/>
      <c r="G887" s="3"/>
    </row>
    <row r="888" spans="6:7">
      <c r="F888" s="3"/>
      <c r="G888" s="3"/>
    </row>
    <row r="889" spans="6:7">
      <c r="F889" s="3"/>
      <c r="G889" s="3"/>
    </row>
    <row r="890" spans="6:7">
      <c r="F890" s="3"/>
      <c r="G890" s="3"/>
    </row>
    <row r="891" spans="6:7">
      <c r="F891" s="3"/>
      <c r="G891" s="3"/>
    </row>
    <row r="892" spans="6:7">
      <c r="F892" s="3"/>
      <c r="G892" s="3"/>
    </row>
    <row r="893" spans="6:7">
      <c r="F893" s="3"/>
      <c r="G893" s="3"/>
    </row>
    <row r="894" spans="6:7">
      <c r="F894" s="3"/>
      <c r="G894" s="3"/>
    </row>
    <row r="895" spans="6:7">
      <c r="F895" s="3"/>
      <c r="G895" s="3"/>
    </row>
    <row r="896" spans="6:7">
      <c r="F896" s="3"/>
      <c r="G896" s="3"/>
    </row>
    <row r="897" spans="6:7">
      <c r="F897" s="3"/>
      <c r="G897" s="3"/>
    </row>
    <row r="898" spans="6:7">
      <c r="F898" s="3"/>
      <c r="G898" s="3"/>
    </row>
    <row r="899" spans="6:7">
      <c r="F899" s="3"/>
      <c r="G899" s="3"/>
    </row>
    <row r="900" spans="6:7">
      <c r="F900" s="3"/>
      <c r="G900" s="3"/>
    </row>
    <row r="901" spans="6:7">
      <c r="F901" s="3"/>
      <c r="G901" s="3"/>
    </row>
    <row r="902" spans="6:7">
      <c r="F902" s="3"/>
      <c r="G902" s="3"/>
    </row>
    <row r="903" spans="6:7">
      <c r="F903" s="3"/>
      <c r="G903" s="3"/>
    </row>
    <row r="904" spans="6:7">
      <c r="F904" s="3"/>
      <c r="G904" s="3"/>
    </row>
    <row r="905" spans="6:7">
      <c r="F905" s="3"/>
      <c r="G905" s="3"/>
    </row>
    <row r="906" spans="6:7">
      <c r="F906" s="3"/>
      <c r="G906" s="3"/>
    </row>
    <row r="907" spans="6:7">
      <c r="F907" s="3"/>
      <c r="G907" s="3"/>
    </row>
    <row r="908" spans="6:7">
      <c r="F908" s="3"/>
      <c r="G908" s="3"/>
    </row>
    <row r="909" spans="6:7">
      <c r="F909" s="3"/>
      <c r="G909" s="3"/>
    </row>
    <row r="910" spans="6:7">
      <c r="F910" s="3"/>
      <c r="G910" s="3"/>
    </row>
    <row r="911" spans="6:7">
      <c r="F911" s="3"/>
      <c r="G911" s="3"/>
    </row>
    <row r="912" spans="6:7">
      <c r="F912" s="3"/>
      <c r="G912" s="3"/>
    </row>
    <row r="913" spans="6:7">
      <c r="F913" s="3"/>
      <c r="G913" s="3"/>
    </row>
    <row r="914" spans="6:7">
      <c r="F914" s="3"/>
      <c r="G914" s="3"/>
    </row>
    <row r="915" spans="6:7">
      <c r="F915" s="3"/>
      <c r="G915" s="3"/>
    </row>
    <row r="916" spans="6:7">
      <c r="F916" s="3"/>
      <c r="G916" s="3"/>
    </row>
    <row r="917" spans="6:7">
      <c r="F917" s="3"/>
      <c r="G917" s="3"/>
    </row>
    <row r="918" spans="6:7">
      <c r="F918" s="3"/>
      <c r="G918" s="3"/>
    </row>
    <row r="919" spans="6:7">
      <c r="F919" s="3"/>
      <c r="G919" s="3"/>
    </row>
    <row r="920" spans="6:7">
      <c r="F920" s="3"/>
      <c r="G920" s="3"/>
    </row>
    <row r="921" spans="6:7">
      <c r="F921" s="3"/>
      <c r="G921" s="3"/>
    </row>
    <row r="922" spans="6:7">
      <c r="F922" s="3"/>
      <c r="G922" s="3"/>
    </row>
    <row r="923" spans="6:7">
      <c r="F923" s="3"/>
      <c r="G923" s="3"/>
    </row>
    <row r="924" spans="6:7">
      <c r="F924" s="3"/>
      <c r="G924" s="3"/>
    </row>
    <row r="925" spans="6:7">
      <c r="F925" s="3"/>
      <c r="G925" s="3"/>
    </row>
    <row r="926" spans="6:7">
      <c r="F926" s="3"/>
      <c r="G926" s="3"/>
    </row>
    <row r="927" spans="6:7">
      <c r="F927" s="3"/>
      <c r="G927" s="3"/>
    </row>
    <row r="928" spans="6:7">
      <c r="F928" s="3"/>
      <c r="G928" s="3"/>
    </row>
    <row r="929" spans="6:7">
      <c r="F929" s="3"/>
      <c r="G929" s="3"/>
    </row>
    <row r="930" spans="6:7">
      <c r="F930" s="3"/>
      <c r="G930" s="3"/>
    </row>
    <row r="931" spans="6:7">
      <c r="F931" s="3"/>
      <c r="G931" s="3"/>
    </row>
    <row r="932" spans="6:7">
      <c r="F932" s="3"/>
      <c r="G932" s="3"/>
    </row>
    <row r="933" spans="6:7">
      <c r="F933" s="3"/>
      <c r="G933" s="3"/>
    </row>
    <row r="934" spans="6:7">
      <c r="F934" s="3"/>
      <c r="G934" s="3"/>
    </row>
    <row r="935" spans="6:7">
      <c r="F935" s="3"/>
      <c r="G935" s="3"/>
    </row>
    <row r="936" spans="6:7">
      <c r="F936" s="3"/>
      <c r="G936" s="3"/>
    </row>
    <row r="937" spans="6:7">
      <c r="F937" s="3"/>
      <c r="G937" s="3"/>
    </row>
    <row r="938" spans="6:7">
      <c r="F938" s="3"/>
      <c r="G938" s="3"/>
    </row>
    <row r="939" spans="6:7">
      <c r="F939" s="3"/>
      <c r="G939" s="3"/>
    </row>
    <row r="940" spans="6:7">
      <c r="F940" s="3"/>
      <c r="G940" s="3"/>
    </row>
    <row r="941" spans="6:7">
      <c r="F941" s="3"/>
      <c r="G941" s="3"/>
    </row>
    <row r="942" spans="6:7">
      <c r="F942" s="3"/>
      <c r="G942" s="3"/>
    </row>
    <row r="943" spans="6:7">
      <c r="F943" s="3"/>
      <c r="G943" s="3"/>
    </row>
    <row r="944" spans="6:7">
      <c r="F944" s="3"/>
      <c r="G944" s="3"/>
    </row>
    <row r="945" spans="6:7">
      <c r="F945" s="3"/>
      <c r="G945" s="3"/>
    </row>
    <row r="946" spans="6:7">
      <c r="F946" s="3"/>
      <c r="G946" s="3"/>
    </row>
    <row r="947" spans="6:7">
      <c r="F947" s="3"/>
      <c r="G947" s="3"/>
    </row>
    <row r="948" spans="6:7">
      <c r="F948" s="3"/>
      <c r="G948" s="3"/>
    </row>
    <row r="949" spans="6:7">
      <c r="F949" s="3"/>
      <c r="G949" s="3"/>
    </row>
    <row r="950" spans="6:7">
      <c r="F950" s="3"/>
      <c r="G950" s="3"/>
    </row>
    <row r="951" spans="6:7">
      <c r="F951" s="3"/>
      <c r="G951" s="3"/>
    </row>
    <row r="952" spans="6:7">
      <c r="F952" s="3"/>
      <c r="G952" s="3"/>
    </row>
    <row r="953" spans="6:7">
      <c r="F953" s="3"/>
      <c r="G953" s="3"/>
    </row>
    <row r="954" spans="6:7">
      <c r="F954" s="3"/>
      <c r="G954" s="3"/>
    </row>
    <row r="955" spans="6:7">
      <c r="F955" s="3"/>
      <c r="G955" s="3"/>
    </row>
    <row r="956" spans="6:7">
      <c r="F956" s="3"/>
      <c r="G956" s="3"/>
    </row>
    <row r="957" spans="6:7">
      <c r="F957" s="3"/>
      <c r="G957" s="3"/>
    </row>
    <row r="958" spans="6:7">
      <c r="F958" s="3"/>
      <c r="G958" s="3"/>
    </row>
    <row r="959" spans="6:7">
      <c r="F959" s="3"/>
      <c r="G959" s="3"/>
    </row>
    <row r="960" spans="6:7">
      <c r="F960" s="3"/>
      <c r="G960" s="3"/>
    </row>
    <row r="961" spans="6:7">
      <c r="F961" s="3"/>
      <c r="G961" s="3"/>
    </row>
    <row r="962" spans="6:7">
      <c r="F962" s="3"/>
      <c r="G962" s="3"/>
    </row>
    <row r="963" spans="6:7">
      <c r="F963" s="3"/>
      <c r="G963" s="3"/>
    </row>
    <row r="964" spans="6:7">
      <c r="F964" s="3"/>
      <c r="G964" s="3"/>
    </row>
    <row r="965" spans="6:7">
      <c r="F965" s="3"/>
      <c r="G965" s="3"/>
    </row>
    <row r="966" spans="6:7">
      <c r="F966" s="3"/>
      <c r="G966" s="3"/>
    </row>
    <row r="967" spans="6:7">
      <c r="F967" s="3"/>
      <c r="G967" s="3"/>
    </row>
    <row r="968" spans="6:7">
      <c r="F968" s="3"/>
      <c r="G968" s="3"/>
    </row>
    <row r="969" spans="6:7">
      <c r="F969" s="3"/>
      <c r="G969" s="3"/>
    </row>
    <row r="970" spans="6:7">
      <c r="F970" s="3"/>
      <c r="G970" s="3"/>
    </row>
    <row r="971" spans="6:7">
      <c r="F971" s="3"/>
      <c r="G971" s="3"/>
    </row>
    <row r="972" spans="6:7">
      <c r="F972" s="3"/>
      <c r="G972" s="3"/>
    </row>
    <row r="973" spans="6:7">
      <c r="F973" s="3"/>
      <c r="G973" s="3"/>
    </row>
    <row r="974" spans="6:7">
      <c r="F974" s="3"/>
      <c r="G974" s="3"/>
    </row>
    <row r="975" spans="6:7">
      <c r="F975" s="3"/>
      <c r="G975" s="3"/>
    </row>
    <row r="976" spans="6:7">
      <c r="F976" s="3"/>
      <c r="G976" s="3"/>
    </row>
    <row r="977" spans="6:7">
      <c r="F977" s="3"/>
      <c r="G977" s="3"/>
    </row>
    <row r="978" spans="6:7">
      <c r="F978" s="3"/>
      <c r="G978" s="3"/>
    </row>
    <row r="979" spans="6:7">
      <c r="F979" s="3"/>
      <c r="G979" s="3"/>
    </row>
    <row r="980" spans="6:7">
      <c r="F980" s="3"/>
      <c r="G980" s="3"/>
    </row>
    <row r="981" spans="6:7">
      <c r="F981" s="3"/>
      <c r="G981" s="3"/>
    </row>
    <row r="982" spans="6:7">
      <c r="F982" s="3"/>
      <c r="G982" s="3"/>
    </row>
    <row r="983" spans="6:7">
      <c r="F983" s="3"/>
      <c r="G983" s="3"/>
    </row>
    <row r="984" spans="6:7">
      <c r="F984" s="3"/>
      <c r="G984" s="3"/>
    </row>
    <row r="985" spans="6:7">
      <c r="F985" s="3"/>
      <c r="G985" s="3"/>
    </row>
    <row r="986" spans="6:7">
      <c r="F986" s="3"/>
      <c r="G986" s="3"/>
    </row>
    <row r="987" spans="6:7">
      <c r="F987" s="3"/>
      <c r="G987" s="3"/>
    </row>
    <row r="988" spans="6:7">
      <c r="F988" s="3"/>
      <c r="G988" s="3"/>
    </row>
    <row r="989" spans="6:7">
      <c r="F989" s="3"/>
      <c r="G989" s="3"/>
    </row>
    <row r="990" spans="6:7">
      <c r="F990" s="3"/>
      <c r="G990" s="3"/>
    </row>
    <row r="991" spans="6:7">
      <c r="F991" s="3"/>
      <c r="G991" s="3"/>
    </row>
    <row r="992" spans="6:7">
      <c r="F992" s="3"/>
      <c r="G992" s="3"/>
    </row>
    <row r="993" spans="6:7">
      <c r="F993" s="3"/>
      <c r="G993" s="3"/>
    </row>
    <row r="994" spans="6:7">
      <c r="F994" s="3"/>
      <c r="G994" s="3"/>
    </row>
    <row r="995" spans="6:7">
      <c r="F995" s="3"/>
      <c r="G995" s="3"/>
    </row>
    <row r="996" spans="6:7">
      <c r="F996" s="3"/>
      <c r="G996" s="3"/>
    </row>
    <row r="997" spans="6:7">
      <c r="F997" s="3"/>
      <c r="G997" s="3"/>
    </row>
    <row r="998" spans="6:7">
      <c r="F998" s="3"/>
      <c r="G998" s="3"/>
    </row>
    <row r="999" spans="6:7">
      <c r="F999" s="3"/>
      <c r="G999" s="3"/>
    </row>
    <row r="1000" spans="6:7">
      <c r="F1000" s="3"/>
      <c r="G1000" s="3"/>
    </row>
    <row r="1001" spans="6:7">
      <c r="F1001" s="3"/>
      <c r="G1001" s="3"/>
    </row>
    <row r="1002" spans="6:7">
      <c r="F1002" s="3"/>
      <c r="G1002" s="3"/>
    </row>
    <row r="1003" spans="6:7">
      <c r="F1003" s="3"/>
      <c r="G1003" s="3"/>
    </row>
    <row r="1004" spans="6:7">
      <c r="F1004" s="3"/>
      <c r="G1004" s="3"/>
    </row>
    <row r="1005" spans="6:7">
      <c r="F1005" s="3"/>
      <c r="G1005" s="3"/>
    </row>
    <row r="1006" spans="6:7">
      <c r="F1006" s="3"/>
      <c r="G1006" s="3"/>
    </row>
    <row r="1007" spans="6:7">
      <c r="F1007" s="3"/>
      <c r="G1007" s="3"/>
    </row>
    <row r="1008" spans="6:7">
      <c r="F1008" s="3"/>
      <c r="G1008" s="3"/>
    </row>
    <row r="1009" spans="6:7">
      <c r="F1009" s="3"/>
      <c r="G1009" s="3"/>
    </row>
    <row r="1010" spans="6:7">
      <c r="F1010" s="3"/>
      <c r="G1010" s="3"/>
    </row>
    <row r="1011" spans="6:7">
      <c r="F1011" s="3"/>
      <c r="G1011" s="3"/>
    </row>
    <row r="1012" spans="6:7">
      <c r="F1012" s="3"/>
      <c r="G1012" s="3"/>
    </row>
    <row r="1013" spans="6:7">
      <c r="F1013" s="3"/>
      <c r="G1013" s="3"/>
    </row>
    <row r="1014" spans="6:7">
      <c r="F1014" s="3"/>
      <c r="G1014" s="3"/>
    </row>
    <row r="1015" spans="6:7">
      <c r="F1015" s="3"/>
      <c r="G1015" s="3"/>
    </row>
    <row r="1016" spans="6:7">
      <c r="F1016" s="3"/>
      <c r="G1016" s="3"/>
    </row>
    <row r="1017" spans="6:7">
      <c r="F1017" s="3"/>
      <c r="G1017" s="3"/>
    </row>
    <row r="1018" spans="6:7">
      <c r="F1018" s="3"/>
      <c r="G1018" s="3"/>
    </row>
    <row r="1019" spans="6:7">
      <c r="F1019" s="3"/>
      <c r="G1019" s="3"/>
    </row>
    <row r="1020" spans="6:7">
      <c r="F1020" s="3"/>
      <c r="G1020" s="3"/>
    </row>
    <row r="1021" spans="6:7">
      <c r="F1021" s="3"/>
      <c r="G1021" s="3"/>
    </row>
    <row r="1022" spans="6:7">
      <c r="F1022" s="3"/>
      <c r="G1022" s="3"/>
    </row>
    <row r="1023" spans="6:7">
      <c r="F1023" s="3"/>
      <c r="G1023" s="3"/>
    </row>
    <row r="1024" spans="6:7">
      <c r="F1024" s="3"/>
      <c r="G1024" s="3"/>
    </row>
    <row r="1025" spans="6:7">
      <c r="F1025" s="3"/>
      <c r="G1025" s="3"/>
    </row>
    <row r="1026" spans="6:7">
      <c r="F1026" s="3"/>
      <c r="G1026" s="3"/>
    </row>
    <row r="1027" spans="6:7">
      <c r="F1027" s="3"/>
      <c r="G1027" s="3"/>
    </row>
    <row r="1028" spans="6:7">
      <c r="F1028" s="3"/>
      <c r="G1028" s="3"/>
    </row>
    <row r="1029" spans="6:7">
      <c r="F1029" s="3"/>
      <c r="G1029" s="3"/>
    </row>
    <row r="1030" spans="6:7">
      <c r="F1030" s="3"/>
      <c r="G1030" s="3"/>
    </row>
    <row r="1031" spans="6:7">
      <c r="F1031" s="3"/>
      <c r="G1031" s="3"/>
    </row>
    <row r="1032" spans="6:7">
      <c r="F1032" s="3"/>
      <c r="G1032" s="3"/>
    </row>
    <row r="1033" spans="6:7">
      <c r="F1033" s="3"/>
      <c r="G1033" s="3"/>
    </row>
    <row r="1034" spans="6:7">
      <c r="F1034" s="3"/>
      <c r="G1034" s="3"/>
    </row>
    <row r="1035" spans="6:7">
      <c r="F1035" s="3"/>
      <c r="G1035" s="3"/>
    </row>
    <row r="1036" spans="6:7">
      <c r="F1036" s="3"/>
      <c r="G1036" s="3"/>
    </row>
    <row r="1037" spans="6:7">
      <c r="F1037" s="3"/>
      <c r="G1037" s="3"/>
    </row>
    <row r="1038" spans="6:7">
      <c r="F1038" s="3"/>
      <c r="G1038" s="3"/>
    </row>
    <row r="1039" spans="6:7">
      <c r="F1039" s="3"/>
      <c r="G1039" s="3"/>
    </row>
    <row r="1040" spans="6:7">
      <c r="F1040" s="3"/>
      <c r="G1040" s="3"/>
    </row>
    <row r="1041" spans="6:7">
      <c r="F1041" s="3"/>
      <c r="G1041" s="3"/>
    </row>
    <row r="1042" spans="6:7">
      <c r="F1042" s="3"/>
      <c r="G1042" s="3"/>
    </row>
    <row r="1043" spans="6:7">
      <c r="F1043" s="3"/>
      <c r="G1043" s="3"/>
    </row>
    <row r="1044" spans="6:7">
      <c r="F1044" s="3"/>
      <c r="G1044" s="3"/>
    </row>
    <row r="1045" spans="6:7">
      <c r="F1045" s="3"/>
      <c r="G1045" s="3"/>
    </row>
    <row r="1046" spans="6:7">
      <c r="F1046" s="3"/>
      <c r="G1046" s="3"/>
    </row>
    <row r="1047" spans="6:7">
      <c r="F1047" s="3"/>
      <c r="G1047" s="3"/>
    </row>
    <row r="1048" spans="6:7">
      <c r="F1048" s="3"/>
      <c r="G1048" s="3"/>
    </row>
    <row r="1049" spans="6:7">
      <c r="F1049" s="3"/>
      <c r="G1049" s="3"/>
    </row>
    <row r="1050" spans="6:7">
      <c r="F1050" s="3"/>
      <c r="G1050" s="3"/>
    </row>
    <row r="1051" spans="6:7">
      <c r="F1051" s="3"/>
      <c r="G1051" s="3"/>
    </row>
    <row r="1052" spans="6:7">
      <c r="F1052" s="3"/>
      <c r="G1052" s="3"/>
    </row>
    <row r="1053" spans="6:7">
      <c r="F1053" s="3"/>
      <c r="G1053" s="3"/>
    </row>
    <row r="1054" spans="6:7">
      <c r="F1054" s="3"/>
      <c r="G1054" s="3"/>
    </row>
    <row r="1055" spans="6:7">
      <c r="F1055" s="3"/>
      <c r="G1055" s="3"/>
    </row>
    <row r="1056" spans="6:7">
      <c r="F1056" s="3"/>
      <c r="G1056" s="3"/>
    </row>
    <row r="1057" spans="6:7">
      <c r="F1057" s="3"/>
      <c r="G1057" s="3"/>
    </row>
    <row r="1058" spans="6:7">
      <c r="F1058" s="3"/>
      <c r="G1058" s="3"/>
    </row>
    <row r="1059" spans="6:7">
      <c r="F1059" s="3"/>
      <c r="G1059" s="3"/>
    </row>
    <row r="1060" spans="6:7">
      <c r="F1060" s="3"/>
      <c r="G1060" s="3"/>
    </row>
    <row r="1061" spans="6:7">
      <c r="F1061" s="3"/>
      <c r="G1061" s="3"/>
    </row>
    <row r="1062" spans="6:7">
      <c r="F1062" s="3"/>
      <c r="G1062" s="3"/>
    </row>
    <row r="1063" spans="6:7">
      <c r="F1063" s="3"/>
      <c r="G1063" s="3"/>
    </row>
    <row r="1064" spans="6:7">
      <c r="F1064" s="3"/>
      <c r="G1064" s="3"/>
    </row>
    <row r="1065" spans="6:7">
      <c r="F1065" s="3"/>
      <c r="G1065" s="3"/>
    </row>
    <row r="1066" spans="6:7">
      <c r="F1066" s="3"/>
      <c r="G1066" s="3"/>
    </row>
    <row r="1067" spans="6:7">
      <c r="F1067" s="3"/>
      <c r="G1067" s="3"/>
    </row>
    <row r="1068" spans="6:7">
      <c r="F1068" s="3"/>
      <c r="G1068" s="3"/>
    </row>
    <row r="1069" spans="6:7">
      <c r="F1069" s="3"/>
      <c r="G1069" s="3"/>
    </row>
    <row r="1070" spans="6:7">
      <c r="F1070" s="3"/>
      <c r="G1070" s="3"/>
    </row>
    <row r="1071" spans="6:7">
      <c r="F1071" s="3"/>
      <c r="G1071" s="3"/>
    </row>
    <row r="1072" spans="6:7">
      <c r="F1072" s="3"/>
      <c r="G1072" s="3"/>
    </row>
    <row r="1073" spans="6:7">
      <c r="F1073" s="3"/>
      <c r="G1073" s="3"/>
    </row>
    <row r="1074" spans="6:7">
      <c r="F1074" s="3"/>
      <c r="G1074" s="3"/>
    </row>
    <row r="1075" spans="6:7">
      <c r="F1075" s="3"/>
      <c r="G1075" s="3"/>
    </row>
    <row r="1076" spans="6:7">
      <c r="F1076" s="3"/>
      <c r="G1076" s="3"/>
    </row>
    <row r="1077" spans="6:7">
      <c r="F1077" s="3"/>
      <c r="G1077" s="3"/>
    </row>
    <row r="1078" spans="6:7">
      <c r="F1078" s="3"/>
      <c r="G1078" s="3"/>
    </row>
    <row r="1079" spans="6:7">
      <c r="F1079" s="3"/>
      <c r="G1079" s="3"/>
    </row>
    <row r="1080" spans="6:7">
      <c r="F1080" s="3"/>
      <c r="G1080" s="3"/>
    </row>
    <row r="1081" spans="6:7">
      <c r="F1081" s="3"/>
      <c r="G1081" s="3"/>
    </row>
    <row r="1082" spans="6:7">
      <c r="F1082" s="3"/>
      <c r="G1082" s="3"/>
    </row>
    <row r="1083" spans="6:7">
      <c r="F1083" s="3"/>
      <c r="G1083" s="3"/>
    </row>
    <row r="1084" spans="6:7">
      <c r="F1084" s="3"/>
      <c r="G1084" s="3"/>
    </row>
    <row r="1085" spans="6:7">
      <c r="F1085" s="3"/>
      <c r="G1085" s="3"/>
    </row>
    <row r="1086" spans="6:7">
      <c r="F1086" s="3"/>
      <c r="G1086" s="3"/>
    </row>
    <row r="1087" spans="6:7">
      <c r="F1087" s="3"/>
      <c r="G1087" s="3"/>
    </row>
    <row r="1088" spans="6:7">
      <c r="F1088" s="3"/>
      <c r="G1088" s="3"/>
    </row>
    <row r="1089" spans="6:7">
      <c r="F1089" s="3"/>
      <c r="G1089" s="3"/>
    </row>
    <row r="1090" spans="6:7">
      <c r="F1090" s="3"/>
      <c r="G1090" s="3"/>
    </row>
    <row r="1091" spans="6:7">
      <c r="F1091" s="3"/>
      <c r="G1091" s="3"/>
    </row>
    <row r="1092" spans="6:7">
      <c r="F1092" s="3"/>
      <c r="G1092" s="3"/>
    </row>
    <row r="1093" spans="6:7">
      <c r="F1093" s="3"/>
      <c r="G1093" s="3"/>
    </row>
    <row r="1094" spans="6:7">
      <c r="F1094" s="3"/>
      <c r="G1094" s="3"/>
    </row>
    <row r="1095" spans="6:7">
      <c r="F1095" s="3"/>
      <c r="G1095" s="3"/>
    </row>
    <row r="1096" spans="6:7">
      <c r="F1096" s="3"/>
      <c r="G1096" s="3"/>
    </row>
    <row r="1097" spans="6:7">
      <c r="F1097" s="3"/>
      <c r="G1097" s="3"/>
    </row>
    <row r="1098" spans="6:7">
      <c r="F1098" s="3"/>
      <c r="G1098" s="3"/>
    </row>
    <row r="1099" spans="6:7">
      <c r="F1099" s="3"/>
      <c r="G1099" s="3"/>
    </row>
    <row r="1100" spans="6:7">
      <c r="F1100" s="3"/>
      <c r="G1100" s="3"/>
    </row>
    <row r="1101" spans="6:7">
      <c r="F1101" s="3"/>
      <c r="G1101" s="3"/>
    </row>
    <row r="1102" spans="6:7">
      <c r="F1102" s="3"/>
      <c r="G1102" s="3"/>
    </row>
    <row r="1103" spans="6:7">
      <c r="F1103" s="3"/>
      <c r="G1103" s="3"/>
    </row>
    <row r="1104" spans="6:7">
      <c r="F1104" s="3"/>
      <c r="G1104" s="3"/>
    </row>
    <row r="1105" spans="6:7">
      <c r="F1105" s="3"/>
      <c r="G1105" s="3"/>
    </row>
    <row r="1106" spans="6:7">
      <c r="F1106" s="3"/>
      <c r="G1106" s="3"/>
    </row>
    <row r="1107" spans="6:7">
      <c r="F1107" s="3"/>
      <c r="G1107" s="3"/>
    </row>
    <row r="1108" spans="6:7">
      <c r="F1108" s="3"/>
      <c r="G1108" s="3"/>
    </row>
    <row r="1109" spans="6:7">
      <c r="F1109" s="3"/>
      <c r="G1109" s="3"/>
    </row>
    <row r="1110" spans="6:7">
      <c r="F1110" s="3"/>
      <c r="G1110" s="3"/>
    </row>
    <row r="1111" spans="6:7">
      <c r="F1111" s="3"/>
      <c r="G1111" s="3"/>
    </row>
    <row r="1112" spans="6:7">
      <c r="F1112" s="3"/>
      <c r="G1112" s="3"/>
    </row>
    <row r="1113" spans="6:7">
      <c r="F1113" s="3"/>
      <c r="G1113" s="3"/>
    </row>
    <row r="1114" spans="6:7">
      <c r="F1114" s="3"/>
      <c r="G1114" s="3"/>
    </row>
    <row r="1115" spans="6:7">
      <c r="F1115" s="3"/>
      <c r="G1115" s="3"/>
    </row>
    <row r="1116" spans="6:7">
      <c r="F1116" s="3"/>
      <c r="G1116" s="3"/>
    </row>
    <row r="1117" spans="6:7">
      <c r="F1117" s="3"/>
      <c r="G1117" s="3"/>
    </row>
    <row r="1118" spans="6:7">
      <c r="F1118" s="3"/>
      <c r="G1118" s="3"/>
    </row>
    <row r="1119" spans="6:7">
      <c r="F1119" s="3"/>
      <c r="G1119" s="3"/>
    </row>
    <row r="1120" spans="6:7">
      <c r="F1120" s="3"/>
      <c r="G1120" s="3"/>
    </row>
    <row r="1121" spans="6:7">
      <c r="F1121" s="3"/>
      <c r="G1121" s="3"/>
    </row>
    <row r="1122" spans="6:7">
      <c r="F1122" s="3"/>
      <c r="G1122" s="3"/>
    </row>
    <row r="1123" spans="6:7">
      <c r="F1123" s="3"/>
      <c r="G1123" s="3"/>
    </row>
    <row r="1124" spans="6:7">
      <c r="F1124" s="3"/>
      <c r="G1124" s="3"/>
    </row>
    <row r="1125" spans="6:7">
      <c r="F1125" s="3"/>
      <c r="G1125" s="3"/>
    </row>
    <row r="1126" spans="6:7">
      <c r="F1126" s="3"/>
      <c r="G1126" s="3"/>
    </row>
    <row r="1127" spans="6:7">
      <c r="F1127" s="3"/>
      <c r="G1127" s="3"/>
    </row>
    <row r="1128" spans="6:7">
      <c r="F1128" s="3"/>
      <c r="G1128" s="3"/>
    </row>
    <row r="1129" spans="6:7">
      <c r="F1129" s="3"/>
      <c r="G1129" s="3"/>
    </row>
    <row r="1130" spans="6:7">
      <c r="F1130" s="3"/>
      <c r="G1130" s="3"/>
    </row>
    <row r="1131" spans="6:7">
      <c r="F1131" s="3"/>
      <c r="G1131" s="3"/>
    </row>
    <row r="1132" spans="6:7">
      <c r="F1132" s="3"/>
      <c r="G1132" s="3"/>
    </row>
    <row r="1133" spans="6:7">
      <c r="F1133" s="3"/>
      <c r="G1133" s="3"/>
    </row>
    <row r="1134" spans="6:7">
      <c r="F1134" s="3"/>
      <c r="G1134" s="3"/>
    </row>
    <row r="1135" spans="6:7">
      <c r="F1135" s="3"/>
      <c r="G1135" s="3"/>
    </row>
    <row r="1136" spans="6:7">
      <c r="F1136" s="3"/>
      <c r="G1136" s="3"/>
    </row>
    <row r="1137" spans="6:7">
      <c r="F1137" s="3"/>
      <c r="G1137" s="3"/>
    </row>
    <row r="1138" spans="6:7">
      <c r="F1138" s="3"/>
      <c r="G1138" s="3"/>
    </row>
    <row r="1139" spans="6:7">
      <c r="F1139" s="3"/>
      <c r="G1139" s="3"/>
    </row>
    <row r="1140" spans="6:7">
      <c r="F1140" s="3"/>
      <c r="G1140" s="3"/>
    </row>
    <row r="1141" spans="6:7">
      <c r="F1141" s="3"/>
      <c r="G1141" s="3"/>
    </row>
    <row r="1142" spans="6:7">
      <c r="F1142" s="3"/>
      <c r="G1142" s="3"/>
    </row>
    <row r="1143" spans="6:7">
      <c r="F1143" s="3"/>
      <c r="G1143" s="3"/>
    </row>
    <row r="1144" spans="6:7">
      <c r="F1144" s="3"/>
      <c r="G1144" s="3"/>
    </row>
    <row r="1145" spans="6:7">
      <c r="F1145" s="3"/>
      <c r="G1145" s="3"/>
    </row>
    <row r="1146" spans="6:7">
      <c r="F1146" s="3"/>
      <c r="G1146" s="3"/>
    </row>
    <row r="1147" spans="6:7">
      <c r="F1147" s="3"/>
      <c r="G1147" s="3"/>
    </row>
    <row r="1148" spans="6:7">
      <c r="F1148" s="3"/>
      <c r="G1148" s="3"/>
    </row>
    <row r="1149" spans="6:7">
      <c r="F1149" s="3"/>
      <c r="G1149" s="3"/>
    </row>
    <row r="1150" spans="6:7">
      <c r="F1150" s="3"/>
      <c r="G1150" s="3"/>
    </row>
    <row r="1151" spans="6:7">
      <c r="F1151" s="3"/>
      <c r="G1151" s="3"/>
    </row>
    <row r="1152" spans="6:7">
      <c r="F1152" s="3"/>
      <c r="G1152" s="3"/>
    </row>
    <row r="1153" spans="6:7">
      <c r="F1153" s="3"/>
      <c r="G1153" s="3"/>
    </row>
    <row r="1154" spans="6:7">
      <c r="F1154" s="3"/>
      <c r="G1154" s="3"/>
    </row>
    <row r="1155" spans="6:7">
      <c r="F1155" s="3"/>
      <c r="G1155" s="3"/>
    </row>
    <row r="1156" spans="6:7">
      <c r="F1156" s="3"/>
      <c r="G1156" s="3"/>
    </row>
    <row r="1157" spans="6:7">
      <c r="F1157" s="3"/>
      <c r="G1157" s="3"/>
    </row>
    <row r="1158" spans="6:7">
      <c r="F1158" s="3"/>
      <c r="G1158" s="3"/>
    </row>
    <row r="1159" spans="6:7">
      <c r="F1159" s="3"/>
      <c r="G1159" s="3"/>
    </row>
    <row r="1160" spans="6:7">
      <c r="F1160" s="3"/>
      <c r="G1160" s="3"/>
    </row>
    <row r="1161" spans="6:7">
      <c r="F1161" s="3"/>
      <c r="G1161" s="3"/>
    </row>
    <row r="1162" spans="6:7">
      <c r="F1162" s="3"/>
      <c r="G1162" s="3"/>
    </row>
    <row r="1163" spans="6:7">
      <c r="F1163" s="3"/>
      <c r="G1163" s="3"/>
    </row>
    <row r="1164" spans="6:7">
      <c r="F1164" s="3"/>
      <c r="G1164" s="3"/>
    </row>
    <row r="1165" spans="6:7">
      <c r="F1165" s="3"/>
      <c r="G1165" s="3"/>
    </row>
    <row r="1166" spans="6:7">
      <c r="F1166" s="3"/>
      <c r="G1166" s="3"/>
    </row>
    <row r="1167" spans="6:7">
      <c r="F1167" s="3"/>
      <c r="G1167" s="3"/>
    </row>
    <row r="1168" spans="6:7">
      <c r="F1168" s="3"/>
      <c r="G1168" s="3"/>
    </row>
    <row r="1169" spans="6:7">
      <c r="F1169" s="3"/>
      <c r="G1169" s="3"/>
    </row>
    <row r="1170" spans="6:7">
      <c r="F1170" s="3"/>
      <c r="G1170" s="3"/>
    </row>
    <row r="1171" spans="6:7">
      <c r="F1171" s="3"/>
      <c r="G1171" s="3"/>
    </row>
    <row r="1172" spans="6:7">
      <c r="F1172" s="3"/>
      <c r="G1172" s="3"/>
    </row>
    <row r="1173" spans="6:7">
      <c r="F1173" s="3"/>
      <c r="G1173" s="3"/>
    </row>
    <row r="1174" spans="6:7">
      <c r="F1174" s="3"/>
      <c r="G1174" s="3"/>
    </row>
    <row r="1175" spans="6:7">
      <c r="F1175" s="3"/>
      <c r="G1175" s="3"/>
    </row>
    <row r="1176" spans="6:7">
      <c r="F1176" s="3"/>
      <c r="G1176" s="3"/>
    </row>
    <row r="1177" spans="6:7">
      <c r="F1177" s="3"/>
      <c r="G1177" s="3"/>
    </row>
  </sheetData>
  <mergeCells count="12">
    <mergeCell ref="A1:A2"/>
    <mergeCell ref="B1:B2"/>
    <mergeCell ref="C1:C2"/>
    <mergeCell ref="D1:E1"/>
    <mergeCell ref="A59:A60"/>
    <mergeCell ref="B59:B60"/>
    <mergeCell ref="C59:C60"/>
    <mergeCell ref="D59:E59"/>
    <mergeCell ref="A30:A31"/>
    <mergeCell ref="B30:B31"/>
    <mergeCell ref="C30:C31"/>
    <mergeCell ref="D30:E30"/>
  </mergeCells>
  <phoneticPr fontId="8" type="noConversion"/>
  <conditionalFormatting sqref="D3:E4 D7:E9 D11:E12 D14:E27 D29:E29 D62:E63 D52:E54 D56:E57 D66:E66 D32:E32 D34:E49">
    <cfRule type="cellIs" dxfId="3" priority="1" stopIfTrue="1" operator="equal">
      <formula>0</formula>
    </cfRule>
  </conditionalFormatting>
  <pageMargins left="0.46" right="0.34" top="0.23" bottom="0.36" header="0.3" footer="0.35"/>
  <pageSetup paperSize="9" scale="79" orientation="portrait" r:id="rId1"/>
  <headerFooter alignWithMargins="0"/>
  <rowBreaks count="2" manualBreakCount="2">
    <brk id="29" max="16383" man="1"/>
    <brk id="5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CCFFFF"/>
  </sheetPr>
  <dimension ref="A1:U732"/>
  <sheetViews>
    <sheetView view="pageBreakPreview" workbookViewId="0">
      <selection activeCell="F10" sqref="F10:H10"/>
    </sheetView>
  </sheetViews>
  <sheetFormatPr defaultRowHeight="12.75"/>
  <cols>
    <col min="1" max="1" width="6.28515625" style="12" customWidth="1"/>
    <col min="2" max="2" width="29.5703125" style="20" customWidth="1"/>
    <col min="3" max="3" width="5.5703125" style="21" customWidth="1"/>
    <col min="4" max="4" width="2.5703125" style="12" customWidth="1"/>
    <col min="5" max="5" width="24.7109375" style="12" customWidth="1"/>
    <col min="6" max="6" width="8.85546875" style="12" customWidth="1"/>
    <col min="7" max="7" width="8.7109375" style="12" customWidth="1"/>
    <col min="8" max="8" width="19.42578125" style="12" customWidth="1"/>
    <col min="9" max="9" width="8.7109375" style="12" customWidth="1"/>
    <col min="10" max="16384" width="9.140625" style="12"/>
  </cols>
  <sheetData>
    <row r="1" spans="1:9" s="13" customFormat="1" ht="12.95" customHeight="1">
      <c r="A1" s="455" t="s">
        <v>758</v>
      </c>
      <c r="B1" s="451" t="s">
        <v>651</v>
      </c>
      <c r="C1" s="94" t="s">
        <v>652</v>
      </c>
      <c r="D1" s="443" t="s">
        <v>653</v>
      </c>
      <c r="E1" s="443"/>
      <c r="F1" s="443"/>
      <c r="G1" s="443"/>
      <c r="H1" s="550" t="s">
        <v>545</v>
      </c>
      <c r="I1" s="551"/>
    </row>
    <row r="2" spans="1:9" s="13" customFormat="1">
      <c r="A2" s="456"/>
      <c r="B2" s="452"/>
      <c r="C2" s="97" t="s">
        <v>546</v>
      </c>
      <c r="D2" s="96">
        <v>1</v>
      </c>
      <c r="E2" s="98" t="s">
        <v>720</v>
      </c>
      <c r="F2" s="448" t="s">
        <v>721</v>
      </c>
      <c r="G2" s="449"/>
      <c r="H2" s="552"/>
      <c r="I2" s="553"/>
    </row>
    <row r="3" spans="1:9" s="13" customFormat="1" ht="12.95" customHeight="1">
      <c r="A3" s="457"/>
      <c r="B3" s="96" t="s">
        <v>455</v>
      </c>
      <c r="C3" s="99" t="s">
        <v>456</v>
      </c>
      <c r="D3" s="100"/>
      <c r="E3" s="135" t="s">
        <v>719</v>
      </c>
      <c r="F3" s="445"/>
      <c r="G3" s="446"/>
      <c r="H3" s="554" t="s">
        <v>727</v>
      </c>
      <c r="I3" s="555"/>
    </row>
    <row r="4" spans="1:9" s="13" customFormat="1" ht="27.95" customHeight="1">
      <c r="A4" s="495"/>
      <c r="B4" s="450" t="s">
        <v>476</v>
      </c>
      <c r="C4" s="538" t="s">
        <v>184</v>
      </c>
      <c r="D4" s="447" t="e">
        <f>D6+D68+D136</f>
        <v>#REF!</v>
      </c>
      <c r="E4" s="447"/>
      <c r="F4" s="447" t="e">
        <f>F6+F68+F136</f>
        <v>#REF!</v>
      </c>
      <c r="G4" s="447"/>
      <c r="H4" s="447"/>
      <c r="I4" s="145" t="s">
        <v>619</v>
      </c>
    </row>
    <row r="5" spans="1:9" ht="27.95" customHeight="1">
      <c r="A5" s="495"/>
      <c r="B5" s="450"/>
      <c r="C5" s="539"/>
      <c r="D5" s="447" t="e">
        <f>D7+D69+D137</f>
        <v>#REF!</v>
      </c>
      <c r="E5" s="447"/>
      <c r="F5" s="145"/>
      <c r="G5" s="447" t="e">
        <f>G7+G69+G137</f>
        <v>#REF!</v>
      </c>
      <c r="H5" s="447"/>
      <c r="I5" s="447"/>
    </row>
    <row r="6" spans="1:9" ht="27.95" customHeight="1">
      <c r="A6" s="531" t="s">
        <v>108</v>
      </c>
      <c r="B6" s="450" t="s">
        <v>722</v>
      </c>
      <c r="C6" s="538" t="s">
        <v>185</v>
      </c>
      <c r="D6" s="447" t="e">
        <f>D8+D24+D47</f>
        <v>#REF!</v>
      </c>
      <c r="E6" s="447"/>
      <c r="F6" s="447" t="e">
        <f>F8+F24+F47</f>
        <v>#REF!</v>
      </c>
      <c r="G6" s="447"/>
      <c r="H6" s="447"/>
      <c r="I6" s="145" t="s">
        <v>619</v>
      </c>
    </row>
    <row r="7" spans="1:9" ht="27.95" customHeight="1">
      <c r="A7" s="531"/>
      <c r="B7" s="450"/>
      <c r="C7" s="539"/>
      <c r="D7" s="447" t="e">
        <f>D9+D25+D48</f>
        <v>#REF!</v>
      </c>
      <c r="E7" s="447"/>
      <c r="F7" s="145" t="s">
        <v>619</v>
      </c>
      <c r="G7" s="447" t="e">
        <f>G9+G25+G48</f>
        <v>#REF!</v>
      </c>
      <c r="H7" s="447"/>
      <c r="I7" s="447"/>
    </row>
    <row r="8" spans="1:9" ht="27.95" customHeight="1">
      <c r="A8" s="500" t="s">
        <v>129</v>
      </c>
      <c r="B8" s="450" t="s">
        <v>520</v>
      </c>
      <c r="C8" s="538" t="s">
        <v>186</v>
      </c>
      <c r="D8" s="447" t="e">
        <f>D10+D12+D14+D16+D18+D20+D22</f>
        <v>#REF!</v>
      </c>
      <c r="E8" s="447"/>
      <c r="F8" s="447" t="e">
        <f>F10+F12+F14+F16+F18+F20+F22</f>
        <v>#REF!</v>
      </c>
      <c r="G8" s="447"/>
      <c r="H8" s="447"/>
      <c r="I8" s="145" t="s">
        <v>619</v>
      </c>
    </row>
    <row r="9" spans="1:9" ht="27.95" customHeight="1">
      <c r="A9" s="500"/>
      <c r="B9" s="450"/>
      <c r="C9" s="539"/>
      <c r="D9" s="447" t="e">
        <f>D11+D13+D15+D17+D19+D21+D23</f>
        <v>#REF!</v>
      </c>
      <c r="E9" s="447"/>
      <c r="F9" s="145" t="s">
        <v>619</v>
      </c>
      <c r="G9" s="447" t="e">
        <f>G11+G13+G15+G17+G19+G21+G23</f>
        <v>#REF!</v>
      </c>
      <c r="H9" s="447"/>
      <c r="I9" s="447"/>
    </row>
    <row r="10" spans="1:9" ht="27.95" customHeight="1">
      <c r="A10" s="533" t="s">
        <v>621</v>
      </c>
      <c r="B10" s="439" t="s">
        <v>654</v>
      </c>
      <c r="C10" s="536" t="s">
        <v>187</v>
      </c>
      <c r="D10" s="476" t="e">
        <f>#REF!</f>
        <v>#REF!</v>
      </c>
      <c r="E10" s="477"/>
      <c r="F10" s="475" t="e">
        <f>D10-D11</f>
        <v>#REF!</v>
      </c>
      <c r="G10" s="475"/>
      <c r="H10" s="475"/>
      <c r="I10" s="109" t="s">
        <v>619</v>
      </c>
    </row>
    <row r="11" spans="1:9" ht="27.95" customHeight="1">
      <c r="A11" s="533"/>
      <c r="B11" s="439"/>
      <c r="C11" s="537"/>
      <c r="D11" s="476" t="e">
        <f>#REF!</f>
        <v>#REF!</v>
      </c>
      <c r="E11" s="477"/>
      <c r="F11" s="109"/>
      <c r="G11" s="540" t="e">
        <f>#REF!</f>
        <v>#REF!</v>
      </c>
      <c r="H11" s="540"/>
      <c r="I11" s="540"/>
    </row>
    <row r="12" spans="1:9" ht="27.95" customHeight="1">
      <c r="A12" s="481" t="s">
        <v>111</v>
      </c>
      <c r="B12" s="439" t="s">
        <v>345</v>
      </c>
      <c r="C12" s="536" t="s">
        <v>188</v>
      </c>
      <c r="D12" s="476" t="e">
        <f>#REF!</f>
        <v>#REF!</v>
      </c>
      <c r="E12" s="477"/>
      <c r="F12" s="475" t="e">
        <f>D12-D13</f>
        <v>#REF!</v>
      </c>
      <c r="G12" s="475"/>
      <c r="H12" s="475"/>
      <c r="I12" s="109" t="s">
        <v>619</v>
      </c>
    </row>
    <row r="13" spans="1:9" ht="27.95" customHeight="1">
      <c r="A13" s="481"/>
      <c r="B13" s="439"/>
      <c r="C13" s="537"/>
      <c r="D13" s="476" t="e">
        <f>#REF!</f>
        <v>#REF!</v>
      </c>
      <c r="E13" s="477"/>
      <c r="F13" s="109"/>
      <c r="G13" s="540" t="e">
        <f>#REF!</f>
        <v>#REF!</v>
      </c>
      <c r="H13" s="540"/>
      <c r="I13" s="540"/>
    </row>
    <row r="14" spans="1:9" ht="27.95" customHeight="1">
      <c r="A14" s="481" t="s">
        <v>112</v>
      </c>
      <c r="B14" s="482" t="s">
        <v>655</v>
      </c>
      <c r="C14" s="536" t="s">
        <v>189</v>
      </c>
      <c r="D14" s="476" t="e">
        <f>#REF!</f>
        <v>#REF!</v>
      </c>
      <c r="E14" s="477"/>
      <c r="F14" s="475" t="e">
        <f>D14-D15</f>
        <v>#REF!</v>
      </c>
      <c r="G14" s="475"/>
      <c r="H14" s="475"/>
      <c r="I14" s="109" t="s">
        <v>619</v>
      </c>
    </row>
    <row r="15" spans="1:9" ht="27.95" customHeight="1">
      <c r="A15" s="481"/>
      <c r="B15" s="482"/>
      <c r="C15" s="537"/>
      <c r="D15" s="476" t="e">
        <f>#REF!</f>
        <v>#REF!</v>
      </c>
      <c r="E15" s="477"/>
      <c r="F15" s="109"/>
      <c r="G15" s="540" t="e">
        <f>#REF!</f>
        <v>#REF!</v>
      </c>
      <c r="H15" s="540"/>
      <c r="I15" s="540"/>
    </row>
    <row r="16" spans="1:9" ht="27.95" customHeight="1">
      <c r="A16" s="481" t="s">
        <v>113</v>
      </c>
      <c r="B16" s="485" t="s">
        <v>335</v>
      </c>
      <c r="C16" s="536" t="s">
        <v>190</v>
      </c>
      <c r="D16" s="476" t="e">
        <f>#REF!</f>
        <v>#REF!</v>
      </c>
      <c r="E16" s="477"/>
      <c r="F16" s="475" t="e">
        <f>D16-D17</f>
        <v>#REF!</v>
      </c>
      <c r="G16" s="475"/>
      <c r="H16" s="475"/>
      <c r="I16" s="109" t="s">
        <v>619</v>
      </c>
    </row>
    <row r="17" spans="1:9" ht="27.95" customHeight="1">
      <c r="A17" s="481"/>
      <c r="B17" s="485"/>
      <c r="C17" s="537"/>
      <c r="D17" s="476" t="e">
        <f>#REF!</f>
        <v>#REF!</v>
      </c>
      <c r="E17" s="477"/>
      <c r="F17" s="109"/>
      <c r="G17" s="540" t="e">
        <f>#REF!</f>
        <v>#REF!</v>
      </c>
      <c r="H17" s="540"/>
      <c r="I17" s="540"/>
    </row>
    <row r="18" spans="1:9" ht="27.95" customHeight="1">
      <c r="A18" s="532" t="s">
        <v>114</v>
      </c>
      <c r="B18" s="485" t="s">
        <v>656</v>
      </c>
      <c r="C18" s="536" t="s">
        <v>191</v>
      </c>
      <c r="D18" s="476" t="e">
        <f>#REF!</f>
        <v>#REF!</v>
      </c>
      <c r="E18" s="477"/>
      <c r="F18" s="475" t="e">
        <f>D18-D19</f>
        <v>#REF!</v>
      </c>
      <c r="G18" s="475"/>
      <c r="H18" s="475"/>
      <c r="I18" s="109" t="s">
        <v>619</v>
      </c>
    </row>
    <row r="19" spans="1:9" ht="27.95" customHeight="1">
      <c r="A19" s="532"/>
      <c r="B19" s="485"/>
      <c r="C19" s="537"/>
      <c r="D19" s="476" t="e">
        <f>#REF!</f>
        <v>#REF!</v>
      </c>
      <c r="E19" s="477"/>
      <c r="F19" s="109"/>
      <c r="G19" s="540" t="e">
        <f>#REF!</f>
        <v>#REF!</v>
      </c>
      <c r="H19" s="540"/>
      <c r="I19" s="540"/>
    </row>
    <row r="20" spans="1:9" ht="27.95" customHeight="1">
      <c r="A20" s="481" t="s">
        <v>115</v>
      </c>
      <c r="B20" s="482" t="s">
        <v>657</v>
      </c>
      <c r="C20" s="536" t="s">
        <v>192</v>
      </c>
      <c r="D20" s="476" t="e">
        <f>#REF!</f>
        <v>#REF!</v>
      </c>
      <c r="E20" s="477"/>
      <c r="F20" s="475" t="e">
        <f>D20-D21</f>
        <v>#REF!</v>
      </c>
      <c r="G20" s="475"/>
      <c r="H20" s="475"/>
      <c r="I20" s="109" t="s">
        <v>619</v>
      </c>
    </row>
    <row r="21" spans="1:9" ht="27.95" customHeight="1">
      <c r="A21" s="481"/>
      <c r="B21" s="482"/>
      <c r="C21" s="537"/>
      <c r="D21" s="476" t="e">
        <f>#REF!</f>
        <v>#REF!</v>
      </c>
      <c r="E21" s="477"/>
      <c r="F21" s="109"/>
      <c r="G21" s="540" t="e">
        <f>#REF!</f>
        <v>#REF!</v>
      </c>
      <c r="H21" s="540"/>
      <c r="I21" s="540"/>
    </row>
    <row r="22" spans="1:9" ht="27.95" customHeight="1">
      <c r="A22" s="533" t="s">
        <v>116</v>
      </c>
      <c r="B22" s="439" t="s">
        <v>723</v>
      </c>
      <c r="C22" s="536" t="s">
        <v>193</v>
      </c>
      <c r="D22" s="476" t="e">
        <f>#REF!</f>
        <v>#REF!</v>
      </c>
      <c r="E22" s="477"/>
      <c r="F22" s="475" t="e">
        <f>D22-D23</f>
        <v>#REF!</v>
      </c>
      <c r="G22" s="475"/>
      <c r="H22" s="475"/>
      <c r="I22" s="109" t="s">
        <v>619</v>
      </c>
    </row>
    <row r="23" spans="1:9" ht="27.95" customHeight="1">
      <c r="A23" s="533"/>
      <c r="B23" s="439"/>
      <c r="C23" s="537"/>
      <c r="D23" s="476" t="e">
        <f>#REF!</f>
        <v>#REF!</v>
      </c>
      <c r="E23" s="477"/>
      <c r="F23" s="109"/>
      <c r="G23" s="540" t="e">
        <f>#REF!</f>
        <v>#REF!</v>
      </c>
      <c r="H23" s="540"/>
      <c r="I23" s="540"/>
    </row>
    <row r="24" spans="1:9" ht="27.95" customHeight="1">
      <c r="A24" s="478" t="s">
        <v>622</v>
      </c>
      <c r="B24" s="450" t="s">
        <v>724</v>
      </c>
      <c r="C24" s="541" t="s">
        <v>194</v>
      </c>
      <c r="D24" s="447" t="e">
        <f>D26+D28+D30+D35+D37+D39+D41+D43+D45</f>
        <v>#REF!</v>
      </c>
      <c r="E24" s="447"/>
      <c r="F24" s="440" t="e">
        <f>F26+F28+F30+F35+F37+F39+F41+F43+F45</f>
        <v>#REF!</v>
      </c>
      <c r="G24" s="444"/>
      <c r="H24" s="441"/>
      <c r="I24" s="145" t="s">
        <v>619</v>
      </c>
    </row>
    <row r="25" spans="1:9" ht="27.95" customHeight="1">
      <c r="A25" s="478"/>
      <c r="B25" s="450"/>
      <c r="C25" s="542"/>
      <c r="D25" s="447" t="e">
        <f>D27+D29+D31+D36+D38+D40+D42+D44+D46</f>
        <v>#REF!</v>
      </c>
      <c r="E25" s="447"/>
      <c r="F25" s="145" t="s">
        <v>619</v>
      </c>
      <c r="G25" s="447" t="e">
        <f>G27+G29+G31+G36+G38+G40+G42+G44+G46</f>
        <v>#REF!</v>
      </c>
      <c r="H25" s="447"/>
      <c r="I25" s="447"/>
    </row>
    <row r="26" spans="1:9" ht="27.95" customHeight="1">
      <c r="A26" s="481" t="s">
        <v>623</v>
      </c>
      <c r="B26" s="439" t="s">
        <v>658</v>
      </c>
      <c r="C26" s="536" t="s">
        <v>195</v>
      </c>
      <c r="D26" s="476" t="e">
        <f>#REF!</f>
        <v>#REF!</v>
      </c>
      <c r="E26" s="477"/>
      <c r="F26" s="475" t="e">
        <f>D26-D27</f>
        <v>#REF!</v>
      </c>
      <c r="G26" s="475"/>
      <c r="H26" s="475"/>
      <c r="I26" s="109" t="e">
        <f>#REF!</f>
        <v>#REF!</v>
      </c>
    </row>
    <row r="27" spans="1:9" ht="27.95" customHeight="1">
      <c r="A27" s="481"/>
      <c r="B27" s="439"/>
      <c r="C27" s="537"/>
      <c r="D27" s="476" t="e">
        <f>#REF!</f>
        <v>#REF!</v>
      </c>
      <c r="E27" s="477"/>
      <c r="F27" s="109"/>
      <c r="G27" s="540" t="e">
        <f>#REF!</f>
        <v>#REF!</v>
      </c>
      <c r="H27" s="540"/>
      <c r="I27" s="540"/>
    </row>
    <row r="28" spans="1:9" ht="27.95" customHeight="1">
      <c r="A28" s="479" t="s">
        <v>117</v>
      </c>
      <c r="B28" s="482" t="s">
        <v>725</v>
      </c>
      <c r="C28" s="536" t="s">
        <v>196</v>
      </c>
      <c r="D28" s="476" t="e">
        <f>#REF!</f>
        <v>#REF!</v>
      </c>
      <c r="E28" s="477"/>
      <c r="F28" s="475" t="e">
        <f>D28-D29</f>
        <v>#REF!</v>
      </c>
      <c r="G28" s="475"/>
      <c r="H28" s="475"/>
      <c r="I28" s="109" t="s">
        <v>619</v>
      </c>
    </row>
    <row r="29" spans="1:9" ht="27.75" customHeight="1">
      <c r="A29" s="480"/>
      <c r="B29" s="482"/>
      <c r="C29" s="537"/>
      <c r="D29" s="476" t="e">
        <f>#REF!</f>
        <v>#REF!</v>
      </c>
      <c r="E29" s="477"/>
      <c r="F29" s="109"/>
      <c r="G29" s="540" t="e">
        <f>#REF!</f>
        <v>#REF!</v>
      </c>
      <c r="H29" s="540"/>
      <c r="I29" s="540"/>
    </row>
    <row r="30" spans="1:9" ht="27.75" customHeight="1">
      <c r="A30" s="479" t="s">
        <v>118</v>
      </c>
      <c r="B30" s="482" t="s">
        <v>726</v>
      </c>
      <c r="C30" s="536" t="s">
        <v>197</v>
      </c>
      <c r="D30" s="476" t="e">
        <f>#REF!</f>
        <v>#REF!</v>
      </c>
      <c r="E30" s="477"/>
      <c r="F30" s="475" t="e">
        <f>D30-D31</f>
        <v>#REF!</v>
      </c>
      <c r="G30" s="475"/>
      <c r="H30" s="475"/>
      <c r="I30" s="109" t="s">
        <v>619</v>
      </c>
    </row>
    <row r="31" spans="1:9" ht="27.75" customHeight="1">
      <c r="A31" s="480"/>
      <c r="B31" s="482"/>
      <c r="C31" s="537"/>
      <c r="D31" s="476" t="e">
        <f>#REF!</f>
        <v>#REF!</v>
      </c>
      <c r="E31" s="477"/>
      <c r="F31" s="109"/>
      <c r="G31" s="540" t="e">
        <f>#REF!</f>
        <v>#REF!</v>
      </c>
      <c r="H31" s="540"/>
      <c r="I31" s="540"/>
    </row>
    <row r="32" spans="1:9" s="13" customFormat="1" ht="12.95" customHeight="1">
      <c r="A32" s="455" t="str">
        <f>A1</f>
        <v xml:space="preserve">Ident. a </v>
      </c>
      <c r="B32" s="451" t="s">
        <v>651</v>
      </c>
      <c r="C32" s="94" t="s">
        <v>652</v>
      </c>
      <c r="D32" s="443" t="s">
        <v>653</v>
      </c>
      <c r="E32" s="443"/>
      <c r="F32" s="443"/>
      <c r="G32" s="443"/>
      <c r="H32" s="550" t="s">
        <v>545</v>
      </c>
      <c r="I32" s="551"/>
    </row>
    <row r="33" spans="1:21" s="13" customFormat="1">
      <c r="A33" s="456"/>
      <c r="B33" s="452"/>
      <c r="C33" s="97" t="s">
        <v>546</v>
      </c>
      <c r="D33" s="96">
        <v>1</v>
      </c>
      <c r="E33" s="98" t="s">
        <v>720</v>
      </c>
      <c r="F33" s="448" t="s">
        <v>721</v>
      </c>
      <c r="G33" s="449"/>
      <c r="H33" s="552"/>
      <c r="I33" s="553"/>
    </row>
    <row r="34" spans="1:21" s="13" customFormat="1" ht="12.95" customHeight="1">
      <c r="A34" s="457"/>
      <c r="B34" s="96" t="s">
        <v>455</v>
      </c>
      <c r="C34" s="99" t="s">
        <v>456</v>
      </c>
      <c r="D34" s="100"/>
      <c r="E34" s="195" t="s">
        <v>728</v>
      </c>
      <c r="F34" s="445"/>
      <c r="G34" s="446"/>
      <c r="H34" s="554" t="s">
        <v>727</v>
      </c>
      <c r="I34" s="555"/>
    </row>
    <row r="35" spans="1:21" ht="27.95" customHeight="1">
      <c r="A35" s="479" t="s">
        <v>119</v>
      </c>
      <c r="B35" s="545" t="s">
        <v>729</v>
      </c>
      <c r="C35" s="543" t="s">
        <v>198</v>
      </c>
      <c r="D35" s="476" t="e">
        <f>#REF!</f>
        <v>#REF!</v>
      </c>
      <c r="E35" s="477"/>
      <c r="F35" s="475" t="e">
        <f>D35-D36</f>
        <v>#REF!</v>
      </c>
      <c r="G35" s="475"/>
      <c r="H35" s="475"/>
      <c r="I35" s="109" t="s">
        <v>619</v>
      </c>
    </row>
    <row r="36" spans="1:21" ht="27.95" customHeight="1">
      <c r="A36" s="480"/>
      <c r="B36" s="546"/>
      <c r="C36" s="544"/>
      <c r="D36" s="476" t="e">
        <f>#REF!</f>
        <v>#REF!</v>
      </c>
      <c r="E36" s="477"/>
      <c r="F36" s="109"/>
      <c r="G36" s="540" t="e">
        <f>#REF!</f>
        <v>#REF!</v>
      </c>
      <c r="H36" s="540"/>
      <c r="I36" s="540"/>
    </row>
    <row r="37" spans="1:21" ht="27.95" customHeight="1">
      <c r="A37" s="479" t="s">
        <v>120</v>
      </c>
      <c r="B37" s="534" t="s">
        <v>659</v>
      </c>
      <c r="C37" s="483" t="s">
        <v>199</v>
      </c>
      <c r="D37" s="476" t="e">
        <f>#REF!</f>
        <v>#REF!</v>
      </c>
      <c r="E37" s="477"/>
      <c r="F37" s="475" t="e">
        <f>D37-D38</f>
        <v>#REF!</v>
      </c>
      <c r="G37" s="475"/>
      <c r="H37" s="475"/>
      <c r="I37" s="109" t="s">
        <v>619</v>
      </c>
    </row>
    <row r="38" spans="1:21" ht="27.95" customHeight="1">
      <c r="A38" s="480"/>
      <c r="B38" s="535"/>
      <c r="C38" s="483"/>
      <c r="D38" s="476" t="e">
        <f>#REF!</f>
        <v>#REF!</v>
      </c>
      <c r="E38" s="477"/>
      <c r="F38" s="109"/>
      <c r="G38" s="540" t="e">
        <f>#REF!</f>
        <v>#REF!</v>
      </c>
      <c r="H38" s="540"/>
      <c r="I38" s="540"/>
      <c r="T38" s="14"/>
      <c r="U38" s="14"/>
    </row>
    <row r="39" spans="1:21" ht="27.95" customHeight="1">
      <c r="A39" s="479" t="s">
        <v>121</v>
      </c>
      <c r="B39" s="534" t="s">
        <v>730</v>
      </c>
      <c r="C39" s="483" t="s">
        <v>200</v>
      </c>
      <c r="D39" s="476" t="e">
        <f>#REF!</f>
        <v>#REF!</v>
      </c>
      <c r="E39" s="477"/>
      <c r="F39" s="475" t="e">
        <f>D39-D40</f>
        <v>#REF!</v>
      </c>
      <c r="G39" s="475"/>
      <c r="H39" s="475"/>
      <c r="I39" s="109" t="s">
        <v>619</v>
      </c>
    </row>
    <row r="40" spans="1:21" ht="27.95" customHeight="1">
      <c r="A40" s="480"/>
      <c r="B40" s="535"/>
      <c r="C40" s="483"/>
      <c r="D40" s="476" t="e">
        <f>#REF!</f>
        <v>#REF!</v>
      </c>
      <c r="E40" s="477"/>
      <c r="F40" s="109"/>
      <c r="G40" s="540" t="e">
        <f>#REF!</f>
        <v>#REF!</v>
      </c>
      <c r="H40" s="540"/>
      <c r="I40" s="540"/>
    </row>
    <row r="41" spans="1:21" ht="27.95" customHeight="1">
      <c r="A41" s="479" t="s">
        <v>122</v>
      </c>
      <c r="B41" s="534" t="s">
        <v>731</v>
      </c>
      <c r="C41" s="483" t="s">
        <v>201</v>
      </c>
      <c r="D41" s="476" t="e">
        <f>#REF!</f>
        <v>#REF!</v>
      </c>
      <c r="E41" s="477"/>
      <c r="F41" s="475" t="e">
        <f>D41-D42</f>
        <v>#REF!</v>
      </c>
      <c r="G41" s="475"/>
      <c r="H41" s="475"/>
      <c r="I41" s="109" t="s">
        <v>619</v>
      </c>
    </row>
    <row r="42" spans="1:21" ht="27.95" customHeight="1">
      <c r="A42" s="480"/>
      <c r="B42" s="535"/>
      <c r="C42" s="483"/>
      <c r="D42" s="476" t="e">
        <f>#REF!</f>
        <v>#REF!</v>
      </c>
      <c r="E42" s="477"/>
      <c r="F42" s="109"/>
      <c r="G42" s="540" t="e">
        <f>#REF!</f>
        <v>#REF!</v>
      </c>
      <c r="H42" s="540"/>
      <c r="I42" s="540"/>
    </row>
    <row r="43" spans="1:21" ht="27.95" customHeight="1">
      <c r="A43" s="479" t="s">
        <v>123</v>
      </c>
      <c r="B43" s="534" t="s">
        <v>660</v>
      </c>
      <c r="C43" s="483" t="s">
        <v>202</v>
      </c>
      <c r="D43" s="476" t="e">
        <f>#REF!</f>
        <v>#REF!</v>
      </c>
      <c r="E43" s="477"/>
      <c r="F43" s="475" t="e">
        <f>D43-D44</f>
        <v>#REF!</v>
      </c>
      <c r="G43" s="475"/>
      <c r="H43" s="475"/>
      <c r="I43" s="109" t="s">
        <v>619</v>
      </c>
    </row>
    <row r="44" spans="1:21" ht="27.95" customHeight="1">
      <c r="A44" s="480"/>
      <c r="B44" s="535"/>
      <c r="C44" s="483"/>
      <c r="D44" s="476" t="e">
        <f>#REF!</f>
        <v>#REF!</v>
      </c>
      <c r="E44" s="477"/>
      <c r="F44" s="109"/>
      <c r="G44" s="540" t="e">
        <f>#REF!</f>
        <v>#REF!</v>
      </c>
      <c r="H44" s="540"/>
      <c r="I44" s="540"/>
    </row>
    <row r="45" spans="1:21" ht="27.95" customHeight="1">
      <c r="A45" s="547" t="s">
        <v>457</v>
      </c>
      <c r="B45" s="439" t="s">
        <v>661</v>
      </c>
      <c r="C45" s="483" t="s">
        <v>203</v>
      </c>
      <c r="D45" s="476" t="e">
        <f>#REF!</f>
        <v>#REF!</v>
      </c>
      <c r="E45" s="477"/>
      <c r="F45" s="475" t="e">
        <f>D45-D46</f>
        <v>#REF!</v>
      </c>
      <c r="G45" s="475"/>
      <c r="H45" s="475"/>
      <c r="I45" s="109" t="s">
        <v>619</v>
      </c>
    </row>
    <row r="46" spans="1:21" ht="27.95" customHeight="1">
      <c r="A46" s="547"/>
      <c r="B46" s="439"/>
      <c r="C46" s="483"/>
      <c r="D46" s="476" t="e">
        <f>#REF!</f>
        <v>#REF!</v>
      </c>
      <c r="E46" s="477"/>
      <c r="F46" s="109"/>
      <c r="G46" s="540" t="e">
        <f>#REF!</f>
        <v>#REF!</v>
      </c>
      <c r="H46" s="540"/>
      <c r="I46" s="540"/>
    </row>
    <row r="47" spans="1:21" ht="27.95" customHeight="1">
      <c r="A47" s="501" t="s">
        <v>135</v>
      </c>
      <c r="B47" s="548" t="s">
        <v>103</v>
      </c>
      <c r="C47" s="488" t="s">
        <v>204</v>
      </c>
      <c r="D47" s="447" t="e">
        <f>D49+D51+D53+D55+D57+D59+D61+D66</f>
        <v>#REF!</v>
      </c>
      <c r="E47" s="447"/>
      <c r="F47" s="447" t="e">
        <f>D47-D48</f>
        <v>#REF!</v>
      </c>
      <c r="G47" s="447"/>
      <c r="H47" s="447"/>
      <c r="I47" s="148"/>
    </row>
    <row r="48" spans="1:21" ht="27.95" customHeight="1">
      <c r="A48" s="501"/>
      <c r="B48" s="549"/>
      <c r="C48" s="488"/>
      <c r="D48" s="447" t="e">
        <f>D50+D52+D54+D56+D58+D60+D62+D67</f>
        <v>#REF!</v>
      </c>
      <c r="E48" s="447"/>
      <c r="F48" s="148"/>
      <c r="G48" s="447" t="e">
        <f>G50+G52+G54+G56+G58+G60+G62+G67</f>
        <v>#REF!</v>
      </c>
      <c r="H48" s="447"/>
      <c r="I48" s="447"/>
    </row>
    <row r="49" spans="1:9" ht="27.95" customHeight="1">
      <c r="A49" s="481" t="s">
        <v>624</v>
      </c>
      <c r="B49" s="438" t="s">
        <v>732</v>
      </c>
      <c r="C49" s="483" t="s">
        <v>205</v>
      </c>
      <c r="D49" s="476" t="e">
        <f>#REF!</f>
        <v>#REF!</v>
      </c>
      <c r="E49" s="477"/>
      <c r="F49" s="475" t="e">
        <f>D49-D50</f>
        <v>#REF!</v>
      </c>
      <c r="G49" s="475"/>
      <c r="H49" s="475"/>
      <c r="I49" s="109" t="s">
        <v>619</v>
      </c>
    </row>
    <row r="50" spans="1:9" ht="27.95" customHeight="1">
      <c r="A50" s="481"/>
      <c r="B50" s="438"/>
      <c r="C50" s="483"/>
      <c r="D50" s="476" t="e">
        <f>#REF!</f>
        <v>#REF!</v>
      </c>
      <c r="E50" s="477"/>
      <c r="F50" s="109"/>
      <c r="G50" s="540" t="e">
        <f>#REF!</f>
        <v>#REF!</v>
      </c>
      <c r="H50" s="540"/>
      <c r="I50" s="540"/>
    </row>
    <row r="51" spans="1:9" ht="27.95" customHeight="1">
      <c r="A51" s="547" t="s">
        <v>117</v>
      </c>
      <c r="B51" s="482" t="s">
        <v>733</v>
      </c>
      <c r="C51" s="483" t="s">
        <v>206</v>
      </c>
      <c r="D51" s="476" t="e">
        <f>#REF!</f>
        <v>#REF!</v>
      </c>
      <c r="E51" s="477"/>
      <c r="F51" s="475" t="e">
        <f>D51-D52</f>
        <v>#REF!</v>
      </c>
      <c r="G51" s="475"/>
      <c r="H51" s="475"/>
      <c r="I51" s="109" t="s">
        <v>619</v>
      </c>
    </row>
    <row r="52" spans="1:9" ht="27.95" customHeight="1">
      <c r="A52" s="547"/>
      <c r="B52" s="482"/>
      <c r="C52" s="483"/>
      <c r="D52" s="476" t="e">
        <f>#REF!</f>
        <v>#REF!</v>
      </c>
      <c r="E52" s="477"/>
      <c r="F52" s="109"/>
      <c r="G52" s="540" t="e">
        <f>#REF!</f>
        <v>#REF!</v>
      </c>
      <c r="H52" s="540"/>
      <c r="I52" s="540"/>
    </row>
    <row r="53" spans="1:9" ht="27.95" customHeight="1">
      <c r="A53" s="547" t="s">
        <v>118</v>
      </c>
      <c r="B53" s="482" t="s">
        <v>734</v>
      </c>
      <c r="C53" s="483" t="s">
        <v>207</v>
      </c>
      <c r="D53" s="476" t="e">
        <f>#REF!</f>
        <v>#REF!</v>
      </c>
      <c r="E53" s="477"/>
      <c r="F53" s="475" t="e">
        <f>D53-D54</f>
        <v>#REF!</v>
      </c>
      <c r="G53" s="475"/>
      <c r="H53" s="475"/>
      <c r="I53" s="109" t="s">
        <v>619</v>
      </c>
    </row>
    <row r="54" spans="1:9" ht="27.95" customHeight="1">
      <c r="A54" s="547"/>
      <c r="B54" s="482"/>
      <c r="C54" s="483"/>
      <c r="D54" s="476" t="e">
        <f>#REF!</f>
        <v>#REF!</v>
      </c>
      <c r="E54" s="477"/>
      <c r="F54" s="109"/>
      <c r="G54" s="540" t="e">
        <f>#REF!</f>
        <v>#REF!</v>
      </c>
      <c r="H54" s="540"/>
      <c r="I54" s="540"/>
    </row>
    <row r="55" spans="1:9" ht="27.95" customHeight="1">
      <c r="A55" s="547" t="s">
        <v>119</v>
      </c>
      <c r="B55" s="482" t="s">
        <v>735</v>
      </c>
      <c r="C55" s="483" t="s">
        <v>208</v>
      </c>
      <c r="D55" s="476" t="e">
        <f>#REF!</f>
        <v>#REF!</v>
      </c>
      <c r="E55" s="477"/>
      <c r="F55" s="475" t="e">
        <f>D55-D56</f>
        <v>#REF!</v>
      </c>
      <c r="G55" s="475"/>
      <c r="H55" s="475"/>
      <c r="I55" s="109" t="s">
        <v>619</v>
      </c>
    </row>
    <row r="56" spans="1:9" ht="27.95" customHeight="1">
      <c r="A56" s="547"/>
      <c r="B56" s="482"/>
      <c r="C56" s="483"/>
      <c r="D56" s="476" t="e">
        <f>#REF!</f>
        <v>#REF!</v>
      </c>
      <c r="E56" s="477"/>
      <c r="F56" s="109"/>
      <c r="G56" s="540" t="e">
        <f>#REF!</f>
        <v>#REF!</v>
      </c>
      <c r="H56" s="540"/>
      <c r="I56" s="540"/>
    </row>
    <row r="57" spans="1:9" ht="27.95" customHeight="1">
      <c r="A57" s="547" t="s">
        <v>120</v>
      </c>
      <c r="B57" s="482" t="s">
        <v>662</v>
      </c>
      <c r="C57" s="483" t="s">
        <v>209</v>
      </c>
      <c r="D57" s="476" t="e">
        <f>#REF!</f>
        <v>#REF!</v>
      </c>
      <c r="E57" s="477"/>
      <c r="F57" s="475" t="e">
        <f>D57-D58</f>
        <v>#REF!</v>
      </c>
      <c r="G57" s="475"/>
      <c r="H57" s="475"/>
      <c r="I57" s="109" t="s">
        <v>619</v>
      </c>
    </row>
    <row r="58" spans="1:9" ht="27.95" customHeight="1">
      <c r="A58" s="547"/>
      <c r="B58" s="482"/>
      <c r="C58" s="483"/>
      <c r="D58" s="476" t="e">
        <f>#REF!</f>
        <v>#REF!</v>
      </c>
      <c r="E58" s="477"/>
      <c r="F58" s="109"/>
      <c r="G58" s="540" t="e">
        <f>#REF!</f>
        <v>#REF!</v>
      </c>
      <c r="H58" s="540"/>
      <c r="I58" s="540"/>
    </row>
    <row r="59" spans="1:9" ht="27.95" customHeight="1">
      <c r="A59" s="547" t="s">
        <v>324</v>
      </c>
      <c r="B59" s="482" t="s">
        <v>663</v>
      </c>
      <c r="C59" s="483" t="s">
        <v>210</v>
      </c>
      <c r="D59" s="476" t="e">
        <f>#REF!</f>
        <v>#REF!</v>
      </c>
      <c r="E59" s="477"/>
      <c r="F59" s="475" t="e">
        <f>D59-D60</f>
        <v>#REF!</v>
      </c>
      <c r="G59" s="475"/>
      <c r="H59" s="475"/>
      <c r="I59" s="109" t="s">
        <v>619</v>
      </c>
    </row>
    <row r="60" spans="1:9" ht="27.75" customHeight="1">
      <c r="A60" s="547"/>
      <c r="B60" s="482"/>
      <c r="C60" s="483"/>
      <c r="D60" s="476" t="e">
        <f>#REF!</f>
        <v>#REF!</v>
      </c>
      <c r="E60" s="477"/>
      <c r="F60" s="109"/>
      <c r="G60" s="540" t="e">
        <f>#REF!</f>
        <v>#REF!</v>
      </c>
      <c r="H60" s="540"/>
      <c r="I60" s="540"/>
    </row>
    <row r="61" spans="1:9" ht="27.75" customHeight="1">
      <c r="A61" s="547" t="s">
        <v>326</v>
      </c>
      <c r="B61" s="482" t="s">
        <v>736</v>
      </c>
      <c r="C61" s="483" t="s">
        <v>211</v>
      </c>
      <c r="D61" s="476" t="e">
        <f>#REF!</f>
        <v>#REF!</v>
      </c>
      <c r="E61" s="477"/>
      <c r="F61" s="475" t="e">
        <f>D61-D62</f>
        <v>#REF!</v>
      </c>
      <c r="G61" s="475"/>
      <c r="H61" s="475"/>
      <c r="I61" s="109" t="s">
        <v>619</v>
      </c>
    </row>
    <row r="62" spans="1:9" ht="27.75" customHeight="1">
      <c r="A62" s="547"/>
      <c r="B62" s="482"/>
      <c r="C62" s="483"/>
      <c r="D62" s="476" t="e">
        <f>#REF!</f>
        <v>#REF!</v>
      </c>
      <c r="E62" s="477"/>
      <c r="F62" s="109"/>
      <c r="G62" s="540" t="e">
        <f>#REF!</f>
        <v>#REF!</v>
      </c>
      <c r="H62" s="540"/>
      <c r="I62" s="540"/>
    </row>
    <row r="63" spans="1:9" s="13" customFormat="1" ht="12.95" customHeight="1">
      <c r="A63" s="455" t="str">
        <f>A1</f>
        <v xml:space="preserve">Ident. a </v>
      </c>
      <c r="B63" s="451" t="s">
        <v>651</v>
      </c>
      <c r="C63" s="94" t="s">
        <v>652</v>
      </c>
      <c r="D63" s="443" t="s">
        <v>653</v>
      </c>
      <c r="E63" s="443"/>
      <c r="F63" s="443"/>
      <c r="G63" s="443"/>
      <c r="H63" s="550" t="s">
        <v>545</v>
      </c>
      <c r="I63" s="551"/>
    </row>
    <row r="64" spans="1:9" s="13" customFormat="1">
      <c r="A64" s="456"/>
      <c r="B64" s="452"/>
      <c r="C64" s="97" t="s">
        <v>546</v>
      </c>
      <c r="D64" s="96">
        <v>1</v>
      </c>
      <c r="E64" s="98" t="s">
        <v>720</v>
      </c>
      <c r="F64" s="448" t="s">
        <v>721</v>
      </c>
      <c r="G64" s="449"/>
      <c r="H64" s="552"/>
      <c r="I64" s="553"/>
    </row>
    <row r="65" spans="1:9" s="13" customFormat="1" ht="12.95" customHeight="1">
      <c r="A65" s="457"/>
      <c r="B65" s="96" t="s">
        <v>455</v>
      </c>
      <c r="C65" s="99" t="s">
        <v>456</v>
      </c>
      <c r="D65" s="100"/>
      <c r="E65" s="135" t="s">
        <v>719</v>
      </c>
      <c r="F65" s="445"/>
      <c r="G65" s="446"/>
      <c r="H65" s="554" t="s">
        <v>727</v>
      </c>
      <c r="I65" s="555"/>
    </row>
    <row r="66" spans="1:9" ht="27.95" customHeight="1">
      <c r="A66" s="547" t="s">
        <v>327</v>
      </c>
      <c r="B66" s="438" t="s">
        <v>737</v>
      </c>
      <c r="C66" s="483" t="s">
        <v>212</v>
      </c>
      <c r="D66" s="476" t="e">
        <f>#REF!</f>
        <v>#REF!</v>
      </c>
      <c r="E66" s="477"/>
      <c r="F66" s="475" t="e">
        <f>D66-D67</f>
        <v>#REF!</v>
      </c>
      <c r="G66" s="475"/>
      <c r="H66" s="475"/>
      <c r="I66" s="109" t="s">
        <v>619</v>
      </c>
    </row>
    <row r="67" spans="1:9" ht="27.95" customHeight="1">
      <c r="A67" s="547"/>
      <c r="B67" s="438"/>
      <c r="C67" s="483"/>
      <c r="D67" s="476" t="e">
        <f>#REF!</f>
        <v>#REF!</v>
      </c>
      <c r="E67" s="477"/>
      <c r="F67" s="109"/>
      <c r="G67" s="540" t="e">
        <f>#REF!</f>
        <v>#REF!</v>
      </c>
      <c r="H67" s="540"/>
      <c r="I67" s="540"/>
    </row>
    <row r="68" spans="1:9" ht="27.95" customHeight="1">
      <c r="A68" s="500" t="s">
        <v>109</v>
      </c>
      <c r="B68" s="450" t="s">
        <v>738</v>
      </c>
      <c r="C68" s="488" t="s">
        <v>213</v>
      </c>
      <c r="D68" s="447" t="e">
        <f>D70+D84+D103+D121</f>
        <v>#REF!</v>
      </c>
      <c r="E68" s="447"/>
      <c r="F68" s="447" t="e">
        <f>D68-D69</f>
        <v>#REF!</v>
      </c>
      <c r="G68" s="447"/>
      <c r="H68" s="447"/>
      <c r="I68" s="145"/>
    </row>
    <row r="69" spans="1:9" ht="27.95" customHeight="1">
      <c r="A69" s="500"/>
      <c r="B69" s="450"/>
      <c r="C69" s="488"/>
      <c r="D69" s="447" t="e">
        <f>D71+D85+D104+D122</f>
        <v>#REF!</v>
      </c>
      <c r="E69" s="447"/>
      <c r="F69" s="145"/>
      <c r="G69" s="447" t="e">
        <f>G71+G85+G104+G122</f>
        <v>#REF!</v>
      </c>
      <c r="H69" s="447"/>
      <c r="I69" s="447"/>
    </row>
    <row r="70" spans="1:9" ht="27.95" customHeight="1">
      <c r="A70" s="500" t="s">
        <v>110</v>
      </c>
      <c r="B70" s="450" t="s">
        <v>739</v>
      </c>
      <c r="C70" s="484" t="s">
        <v>214</v>
      </c>
      <c r="D70" s="447" t="e">
        <f>D72+D74+D76+D78+D80+D82</f>
        <v>#REF!</v>
      </c>
      <c r="E70" s="447"/>
      <c r="F70" s="447" t="e">
        <f>D70-D71</f>
        <v>#REF!</v>
      </c>
      <c r="G70" s="447"/>
      <c r="H70" s="447"/>
      <c r="I70" s="148"/>
    </row>
    <row r="71" spans="1:9" ht="27.95" customHeight="1">
      <c r="A71" s="500"/>
      <c r="B71" s="450"/>
      <c r="C71" s="484"/>
      <c r="D71" s="447" t="e">
        <f>D73+D75+D77+D79+D81+D83</f>
        <v>#REF!</v>
      </c>
      <c r="E71" s="447"/>
      <c r="F71" s="148"/>
      <c r="G71" s="447" t="e">
        <f>G73+G75+G77+G79+G81+G83</f>
        <v>#REF!</v>
      </c>
      <c r="H71" s="447"/>
      <c r="I71" s="447"/>
    </row>
    <row r="72" spans="1:9" ht="27.95" customHeight="1">
      <c r="A72" s="481" t="s">
        <v>140</v>
      </c>
      <c r="B72" s="439" t="s">
        <v>740</v>
      </c>
      <c r="C72" s="487" t="s">
        <v>215</v>
      </c>
      <c r="D72" s="476" t="e">
        <f>#REF!</f>
        <v>#REF!</v>
      </c>
      <c r="E72" s="477"/>
      <c r="F72" s="475" t="e">
        <f>D72-D73</f>
        <v>#REF!</v>
      </c>
      <c r="G72" s="475"/>
      <c r="H72" s="475"/>
      <c r="I72" s="109" t="s">
        <v>619</v>
      </c>
    </row>
    <row r="73" spans="1:9" ht="27.95" customHeight="1">
      <c r="A73" s="481"/>
      <c r="B73" s="439"/>
      <c r="C73" s="487"/>
      <c r="D73" s="476" t="e">
        <f>#REF!</f>
        <v>#REF!</v>
      </c>
      <c r="E73" s="477"/>
      <c r="F73" s="109"/>
      <c r="G73" s="540" t="e">
        <f>#REF!</f>
        <v>#REF!</v>
      </c>
      <c r="H73" s="540"/>
      <c r="I73" s="540"/>
    </row>
    <row r="74" spans="1:9" ht="27.95" customHeight="1">
      <c r="A74" s="547" t="s">
        <v>111</v>
      </c>
      <c r="B74" s="482" t="s">
        <v>741</v>
      </c>
      <c r="C74" s="483" t="s">
        <v>216</v>
      </c>
      <c r="D74" s="476" t="e">
        <f>#REF!</f>
        <v>#REF!</v>
      </c>
      <c r="E74" s="477"/>
      <c r="F74" s="475" t="e">
        <f>D74-D75</f>
        <v>#REF!</v>
      </c>
      <c r="G74" s="475"/>
      <c r="H74" s="475"/>
      <c r="I74" s="109" t="s">
        <v>619</v>
      </c>
    </row>
    <row r="75" spans="1:9" ht="27.95" customHeight="1">
      <c r="A75" s="547"/>
      <c r="B75" s="482"/>
      <c r="C75" s="483"/>
      <c r="D75" s="476" t="e">
        <f>#REF!</f>
        <v>#REF!</v>
      </c>
      <c r="E75" s="477"/>
      <c r="F75" s="109"/>
      <c r="G75" s="540" t="e">
        <f>#REF!</f>
        <v>#REF!</v>
      </c>
      <c r="H75" s="540"/>
      <c r="I75" s="540"/>
    </row>
    <row r="76" spans="1:9" ht="27.95" customHeight="1">
      <c r="A76" s="547" t="s">
        <v>325</v>
      </c>
      <c r="B76" s="485" t="s">
        <v>664</v>
      </c>
      <c r="C76" s="483" t="s">
        <v>217</v>
      </c>
      <c r="D76" s="476" t="e">
        <f>#REF!</f>
        <v>#REF!</v>
      </c>
      <c r="E76" s="477"/>
      <c r="F76" s="475" t="e">
        <f>D76-D77</f>
        <v>#REF!</v>
      </c>
      <c r="G76" s="475"/>
      <c r="H76" s="475"/>
      <c r="I76" s="109" t="s">
        <v>619</v>
      </c>
    </row>
    <row r="77" spans="1:9" ht="27.95" customHeight="1">
      <c r="A77" s="547"/>
      <c r="B77" s="485"/>
      <c r="C77" s="483"/>
      <c r="D77" s="476" t="e">
        <f>#REF!</f>
        <v>#REF!</v>
      </c>
      <c r="E77" s="477"/>
      <c r="F77" s="109"/>
      <c r="G77" s="540" t="e">
        <f>#REF!</f>
        <v>#REF!</v>
      </c>
      <c r="H77" s="540"/>
      <c r="I77" s="540"/>
    </row>
    <row r="78" spans="1:9" ht="27.95" customHeight="1">
      <c r="A78" s="547" t="s">
        <v>331</v>
      </c>
      <c r="B78" s="485" t="s">
        <v>665</v>
      </c>
      <c r="C78" s="483" t="s">
        <v>218</v>
      </c>
      <c r="D78" s="476" t="e">
        <f>#REF!</f>
        <v>#REF!</v>
      </c>
      <c r="E78" s="477"/>
      <c r="F78" s="475" t="e">
        <f>D78-D79</f>
        <v>#REF!</v>
      </c>
      <c r="G78" s="475"/>
      <c r="H78" s="475"/>
      <c r="I78" s="109" t="s">
        <v>619</v>
      </c>
    </row>
    <row r="79" spans="1:9" ht="27.95" customHeight="1">
      <c r="A79" s="547"/>
      <c r="B79" s="485"/>
      <c r="C79" s="483"/>
      <c r="D79" s="476" t="e">
        <f>#REF!</f>
        <v>#REF!</v>
      </c>
      <c r="E79" s="477"/>
      <c r="F79" s="109"/>
      <c r="G79" s="540" t="e">
        <f>#REF!</f>
        <v>#REF!</v>
      </c>
      <c r="H79" s="540"/>
      <c r="I79" s="540"/>
    </row>
    <row r="80" spans="1:9" ht="27.95" customHeight="1">
      <c r="A80" s="547" t="s">
        <v>332</v>
      </c>
      <c r="B80" s="439" t="s">
        <v>742</v>
      </c>
      <c r="C80" s="487" t="s">
        <v>219</v>
      </c>
      <c r="D80" s="476" t="e">
        <f>#REF!</f>
        <v>#REF!</v>
      </c>
      <c r="E80" s="477"/>
      <c r="F80" s="475" t="e">
        <f>D80-D81</f>
        <v>#REF!</v>
      </c>
      <c r="G80" s="475"/>
      <c r="H80" s="475"/>
      <c r="I80" s="109" t="s">
        <v>619</v>
      </c>
    </row>
    <row r="81" spans="1:9" ht="27.95" customHeight="1">
      <c r="A81" s="547"/>
      <c r="B81" s="439"/>
      <c r="C81" s="487"/>
      <c r="D81" s="476" t="e">
        <f>#REF!</f>
        <v>#REF!</v>
      </c>
      <c r="E81" s="477"/>
      <c r="F81" s="109"/>
      <c r="G81" s="540" t="e">
        <f>#REF!</f>
        <v>#REF!</v>
      </c>
      <c r="H81" s="540"/>
      <c r="I81" s="540"/>
    </row>
    <row r="82" spans="1:9" ht="27.95" customHeight="1">
      <c r="A82" s="547" t="s">
        <v>324</v>
      </c>
      <c r="B82" s="439" t="s">
        <v>743</v>
      </c>
      <c r="C82" s="483" t="s">
        <v>220</v>
      </c>
      <c r="D82" s="476" t="e">
        <f>#REF!</f>
        <v>#REF!</v>
      </c>
      <c r="E82" s="477"/>
      <c r="F82" s="475" t="e">
        <f>D82-D83</f>
        <v>#REF!</v>
      </c>
      <c r="G82" s="475"/>
      <c r="H82" s="475"/>
      <c r="I82" s="109" t="s">
        <v>619</v>
      </c>
    </row>
    <row r="83" spans="1:9" ht="27.95" customHeight="1">
      <c r="A83" s="547"/>
      <c r="B83" s="439"/>
      <c r="C83" s="483"/>
      <c r="D83" s="476" t="e">
        <f>#REF!</f>
        <v>#REF!</v>
      </c>
      <c r="E83" s="477"/>
      <c r="F83" s="109"/>
      <c r="G83" s="540" t="e">
        <f>#REF!</f>
        <v>#REF!</v>
      </c>
      <c r="H83" s="540"/>
      <c r="I83" s="540"/>
    </row>
    <row r="84" spans="1:9" ht="27.95" customHeight="1">
      <c r="A84" s="478" t="s">
        <v>141</v>
      </c>
      <c r="B84" s="450" t="s">
        <v>670</v>
      </c>
      <c r="C84" s="488" t="s">
        <v>221</v>
      </c>
      <c r="D84" s="447" t="e">
        <f>D86+D88+D90+D92+D97+D99+D101</f>
        <v>#REF!</v>
      </c>
      <c r="E84" s="447"/>
      <c r="F84" s="447" t="e">
        <f>D84-D85</f>
        <v>#REF!</v>
      </c>
      <c r="G84" s="447"/>
      <c r="H84" s="447"/>
      <c r="I84" s="148"/>
    </row>
    <row r="85" spans="1:9" ht="27.95" customHeight="1">
      <c r="A85" s="478"/>
      <c r="B85" s="450"/>
      <c r="C85" s="488"/>
      <c r="D85" s="447" t="e">
        <f>D87+D89+D91+D93+D98+D100+D102</f>
        <v>#REF!</v>
      </c>
      <c r="E85" s="447"/>
      <c r="F85" s="148"/>
      <c r="G85" s="447" t="e">
        <f>G87+G89+G91+G93+G98+G100+G102</f>
        <v>#REF!</v>
      </c>
      <c r="H85" s="447"/>
      <c r="I85" s="447"/>
    </row>
    <row r="86" spans="1:9" ht="27.95" customHeight="1">
      <c r="A86" s="481" t="s">
        <v>142</v>
      </c>
      <c r="B86" s="439" t="s">
        <v>666</v>
      </c>
      <c r="C86" s="483" t="s">
        <v>222</v>
      </c>
      <c r="D86" s="476" t="e">
        <f>#REF!</f>
        <v>#REF!</v>
      </c>
      <c r="E86" s="477"/>
      <c r="F86" s="475" t="e">
        <f>D86-D87</f>
        <v>#REF!</v>
      </c>
      <c r="G86" s="475"/>
      <c r="H86" s="475"/>
      <c r="I86" s="109" t="s">
        <v>619</v>
      </c>
    </row>
    <row r="87" spans="1:9" ht="27.95" customHeight="1">
      <c r="A87" s="481"/>
      <c r="B87" s="439"/>
      <c r="C87" s="483"/>
      <c r="D87" s="476" t="e">
        <f>#REF!</f>
        <v>#REF!</v>
      </c>
      <c r="E87" s="477"/>
      <c r="F87" s="109"/>
      <c r="G87" s="540" t="e">
        <f>#REF!</f>
        <v>#REF!</v>
      </c>
      <c r="H87" s="540"/>
      <c r="I87" s="540"/>
    </row>
    <row r="88" spans="1:9" ht="27.95" customHeight="1">
      <c r="A88" s="547" t="s">
        <v>311</v>
      </c>
      <c r="B88" s="439" t="s">
        <v>671</v>
      </c>
      <c r="C88" s="487" t="s">
        <v>223</v>
      </c>
      <c r="D88" s="476" t="e">
        <f>#REF!</f>
        <v>#REF!</v>
      </c>
      <c r="E88" s="477"/>
      <c r="F88" s="475" t="e">
        <f>D88-D89</f>
        <v>#REF!</v>
      </c>
      <c r="G88" s="475"/>
      <c r="H88" s="475"/>
      <c r="I88" s="109" t="s">
        <v>619</v>
      </c>
    </row>
    <row r="89" spans="1:9" ht="27.95" customHeight="1">
      <c r="A89" s="547"/>
      <c r="B89" s="439"/>
      <c r="C89" s="487"/>
      <c r="D89" s="476" t="e">
        <f>#REF!</f>
        <v>#REF!</v>
      </c>
      <c r="E89" s="477"/>
      <c r="F89" s="109"/>
      <c r="G89" s="540" t="e">
        <f>#REF!</f>
        <v>#REF!</v>
      </c>
      <c r="H89" s="540"/>
      <c r="I89" s="540"/>
    </row>
    <row r="90" spans="1:9" ht="27.95" customHeight="1">
      <c r="A90" s="547" t="s">
        <v>310</v>
      </c>
      <c r="B90" s="482" t="s">
        <v>744</v>
      </c>
      <c r="C90" s="483" t="s">
        <v>224</v>
      </c>
      <c r="D90" s="476" t="e">
        <f>#REF!</f>
        <v>#REF!</v>
      </c>
      <c r="E90" s="477"/>
      <c r="F90" s="475" t="e">
        <f>D90-D91</f>
        <v>#REF!</v>
      </c>
      <c r="G90" s="475"/>
      <c r="H90" s="475"/>
      <c r="I90" s="109" t="s">
        <v>619</v>
      </c>
    </row>
    <row r="91" spans="1:9" ht="27.75" customHeight="1">
      <c r="A91" s="547"/>
      <c r="B91" s="482"/>
      <c r="C91" s="483"/>
      <c r="D91" s="476" t="e">
        <f>#REF!</f>
        <v>#REF!</v>
      </c>
      <c r="E91" s="477"/>
      <c r="F91" s="109"/>
      <c r="G91" s="540" t="e">
        <f>#REF!</f>
        <v>#REF!</v>
      </c>
      <c r="H91" s="540"/>
      <c r="I91" s="540"/>
    </row>
    <row r="92" spans="1:9" ht="27.75" customHeight="1">
      <c r="A92" s="547" t="s">
        <v>312</v>
      </c>
      <c r="B92" s="482" t="s">
        <v>667</v>
      </c>
      <c r="C92" s="483" t="s">
        <v>225</v>
      </c>
      <c r="D92" s="476" t="e">
        <f>#REF!</f>
        <v>#REF!</v>
      </c>
      <c r="E92" s="477"/>
      <c r="F92" s="475" t="e">
        <f>D92-D93</f>
        <v>#REF!</v>
      </c>
      <c r="G92" s="475"/>
      <c r="H92" s="475"/>
      <c r="I92" s="109" t="s">
        <v>619</v>
      </c>
    </row>
    <row r="93" spans="1:9" ht="27.75" customHeight="1">
      <c r="A93" s="547"/>
      <c r="B93" s="482"/>
      <c r="C93" s="483"/>
      <c r="D93" s="476" t="e">
        <f>#REF!</f>
        <v>#REF!</v>
      </c>
      <c r="E93" s="477"/>
      <c r="F93" s="109"/>
      <c r="G93" s="540" t="e">
        <f>#REF!</f>
        <v>#REF!</v>
      </c>
      <c r="H93" s="540"/>
      <c r="I93" s="540"/>
    </row>
    <row r="94" spans="1:9" s="13" customFormat="1" ht="12.95" customHeight="1">
      <c r="A94" s="455" t="str">
        <f>A1</f>
        <v xml:space="preserve">Ident. a </v>
      </c>
      <c r="B94" s="451" t="s">
        <v>651</v>
      </c>
      <c r="C94" s="94" t="s">
        <v>652</v>
      </c>
      <c r="D94" s="443" t="s">
        <v>653</v>
      </c>
      <c r="E94" s="443"/>
      <c r="F94" s="443"/>
      <c r="G94" s="443"/>
      <c r="H94" s="550" t="s">
        <v>545</v>
      </c>
      <c r="I94" s="551"/>
    </row>
    <row r="95" spans="1:9" s="13" customFormat="1">
      <c r="A95" s="456"/>
      <c r="B95" s="452"/>
      <c r="C95" s="97" t="s">
        <v>546</v>
      </c>
      <c r="D95" s="96">
        <v>1</v>
      </c>
      <c r="E95" s="98" t="s">
        <v>720</v>
      </c>
      <c r="F95" s="448" t="s">
        <v>721</v>
      </c>
      <c r="G95" s="449"/>
      <c r="H95" s="552"/>
      <c r="I95" s="553"/>
    </row>
    <row r="96" spans="1:9" s="13" customFormat="1" ht="12.95" customHeight="1">
      <c r="A96" s="457"/>
      <c r="B96" s="96" t="s">
        <v>455</v>
      </c>
      <c r="C96" s="99" t="s">
        <v>456</v>
      </c>
      <c r="D96" s="100"/>
      <c r="E96" s="135" t="s">
        <v>719</v>
      </c>
      <c r="F96" s="445"/>
      <c r="G96" s="446"/>
      <c r="H96" s="554" t="s">
        <v>745</v>
      </c>
      <c r="I96" s="555"/>
    </row>
    <row r="97" spans="1:9" ht="27.95" customHeight="1">
      <c r="A97" s="547" t="s">
        <v>309</v>
      </c>
      <c r="B97" s="485" t="s">
        <v>477</v>
      </c>
      <c r="C97" s="483" t="s">
        <v>226</v>
      </c>
      <c r="D97" s="476" t="e">
        <f>#REF!</f>
        <v>#REF!</v>
      </c>
      <c r="E97" s="477"/>
      <c r="F97" s="475" t="e">
        <f>D97-D98</f>
        <v>#REF!</v>
      </c>
      <c r="G97" s="475"/>
      <c r="H97" s="475"/>
      <c r="I97" s="109" t="s">
        <v>619</v>
      </c>
    </row>
    <row r="98" spans="1:9" ht="27.95" customHeight="1">
      <c r="A98" s="547"/>
      <c r="B98" s="485"/>
      <c r="C98" s="483"/>
      <c r="D98" s="476" t="e">
        <f>#REF!</f>
        <v>#REF!</v>
      </c>
      <c r="E98" s="477"/>
      <c r="F98" s="109"/>
      <c r="G98" s="540" t="e">
        <f>#REF!</f>
        <v>#REF!</v>
      </c>
      <c r="H98" s="540"/>
      <c r="I98" s="540"/>
    </row>
    <row r="99" spans="1:9" ht="27.95" customHeight="1">
      <c r="A99" s="547" t="s">
        <v>127</v>
      </c>
      <c r="B99" s="439" t="s">
        <v>668</v>
      </c>
      <c r="C99" s="483" t="s">
        <v>227</v>
      </c>
      <c r="D99" s="476" t="e">
        <f>#REF!</f>
        <v>#REF!</v>
      </c>
      <c r="E99" s="477"/>
      <c r="F99" s="475" t="e">
        <f>D99-D100</f>
        <v>#REF!</v>
      </c>
      <c r="G99" s="475"/>
      <c r="H99" s="475"/>
      <c r="I99" s="109" t="s">
        <v>619</v>
      </c>
    </row>
    <row r="100" spans="1:9" ht="27.95" customHeight="1">
      <c r="A100" s="547"/>
      <c r="B100" s="439"/>
      <c r="C100" s="483"/>
      <c r="D100" s="476" t="e">
        <f>#REF!</f>
        <v>#REF!</v>
      </c>
      <c r="E100" s="477"/>
      <c r="F100" s="109"/>
      <c r="G100" s="540" t="e">
        <f>#REF!</f>
        <v>#REF!</v>
      </c>
      <c r="H100" s="540"/>
      <c r="I100" s="540"/>
    </row>
    <row r="101" spans="1:9" ht="27.95" customHeight="1">
      <c r="A101" s="547" t="s">
        <v>698</v>
      </c>
      <c r="B101" s="439" t="s">
        <v>746</v>
      </c>
      <c r="C101" s="483" t="s">
        <v>295</v>
      </c>
      <c r="D101" s="476" t="e">
        <f>#REF!</f>
        <v>#REF!</v>
      </c>
      <c r="E101" s="477"/>
      <c r="F101" s="475" t="e">
        <f>D101-D102</f>
        <v>#REF!</v>
      </c>
      <c r="G101" s="475"/>
      <c r="H101" s="475"/>
      <c r="I101" s="109" t="s">
        <v>619</v>
      </c>
    </row>
    <row r="102" spans="1:9" ht="27.95" customHeight="1">
      <c r="A102" s="547"/>
      <c r="B102" s="439"/>
      <c r="C102" s="483"/>
      <c r="D102" s="476" t="e">
        <f>#REF!</f>
        <v>#REF!</v>
      </c>
      <c r="E102" s="477"/>
      <c r="F102" s="109"/>
      <c r="G102" s="540" t="e">
        <f>#REF!</f>
        <v>#REF!</v>
      </c>
      <c r="H102" s="540"/>
      <c r="I102" s="540"/>
    </row>
    <row r="103" spans="1:9" ht="27.95" customHeight="1">
      <c r="A103" s="478" t="s">
        <v>124</v>
      </c>
      <c r="B103" s="450" t="s">
        <v>672</v>
      </c>
      <c r="C103" s="488" t="s">
        <v>228</v>
      </c>
      <c r="D103" s="447" t="e">
        <f>D105+D107+D109+D111+D113+D115+D117+D119</f>
        <v>#REF!</v>
      </c>
      <c r="E103" s="447"/>
      <c r="F103" s="447" t="e">
        <f>D103-D104</f>
        <v>#REF!</v>
      </c>
      <c r="G103" s="447"/>
      <c r="H103" s="447"/>
      <c r="I103" s="148"/>
    </row>
    <row r="104" spans="1:9" ht="27.95" customHeight="1">
      <c r="A104" s="478"/>
      <c r="B104" s="450"/>
      <c r="C104" s="488"/>
      <c r="D104" s="447" t="e">
        <f>D106+D108+D110+D112+D114+D116+D118+D120</f>
        <v>#REF!</v>
      </c>
      <c r="E104" s="447"/>
      <c r="F104" s="148"/>
      <c r="G104" s="447" t="e">
        <f>G106+G108+G110+G112+G114+G116+G118+G120</f>
        <v>#REF!</v>
      </c>
      <c r="H104" s="447"/>
      <c r="I104" s="447"/>
    </row>
    <row r="105" spans="1:9" ht="27.95" customHeight="1">
      <c r="A105" s="481" t="s">
        <v>144</v>
      </c>
      <c r="B105" s="453" t="s">
        <v>669</v>
      </c>
      <c r="C105" s="487" t="s">
        <v>229</v>
      </c>
      <c r="D105" s="476" t="e">
        <f>#REF!</f>
        <v>#REF!</v>
      </c>
      <c r="E105" s="477"/>
      <c r="F105" s="475" t="e">
        <f>D105-D106</f>
        <v>#REF!</v>
      </c>
      <c r="G105" s="475"/>
      <c r="H105" s="475"/>
      <c r="I105" s="109" t="s">
        <v>619</v>
      </c>
    </row>
    <row r="106" spans="1:9" ht="27.95" customHeight="1">
      <c r="A106" s="481"/>
      <c r="B106" s="454"/>
      <c r="C106" s="487"/>
      <c r="D106" s="476" t="e">
        <f>#REF!</f>
        <v>#REF!</v>
      </c>
      <c r="E106" s="477"/>
      <c r="F106" s="109"/>
      <c r="G106" s="540" t="e">
        <f>#REF!</f>
        <v>#REF!</v>
      </c>
      <c r="H106" s="540"/>
      <c r="I106" s="540"/>
    </row>
    <row r="107" spans="1:9" ht="27.95" customHeight="1">
      <c r="A107" s="547" t="s">
        <v>311</v>
      </c>
      <c r="B107" s="439" t="s">
        <v>671</v>
      </c>
      <c r="C107" s="483" t="s">
        <v>230</v>
      </c>
      <c r="D107" s="476" t="e">
        <f>#REF!</f>
        <v>#REF!</v>
      </c>
      <c r="E107" s="477"/>
      <c r="F107" s="475" t="e">
        <f>D107-D108</f>
        <v>#REF!</v>
      </c>
      <c r="G107" s="475"/>
      <c r="H107" s="475"/>
      <c r="I107" s="109" t="s">
        <v>619</v>
      </c>
    </row>
    <row r="108" spans="1:9" ht="27.95" customHeight="1">
      <c r="A108" s="547"/>
      <c r="B108" s="439"/>
      <c r="C108" s="483"/>
      <c r="D108" s="476" t="e">
        <f>#REF!</f>
        <v>#REF!</v>
      </c>
      <c r="E108" s="477"/>
      <c r="F108" s="109"/>
      <c r="G108" s="540" t="e">
        <f>#REF!</f>
        <v>#REF!</v>
      </c>
      <c r="H108" s="540"/>
      <c r="I108" s="540"/>
    </row>
    <row r="109" spans="1:9" ht="27.95" customHeight="1">
      <c r="A109" s="547" t="s">
        <v>310</v>
      </c>
      <c r="B109" s="482" t="s">
        <v>747</v>
      </c>
      <c r="C109" s="483" t="s">
        <v>231</v>
      </c>
      <c r="D109" s="476" t="e">
        <f>#REF!</f>
        <v>#REF!</v>
      </c>
      <c r="E109" s="477"/>
      <c r="F109" s="475" t="e">
        <f>D109-D110</f>
        <v>#REF!</v>
      </c>
      <c r="G109" s="475"/>
      <c r="H109" s="475"/>
      <c r="I109" s="109" t="s">
        <v>619</v>
      </c>
    </row>
    <row r="110" spans="1:9" ht="27.95" customHeight="1">
      <c r="A110" s="547"/>
      <c r="B110" s="482"/>
      <c r="C110" s="483"/>
      <c r="D110" s="476" t="e">
        <f>#REF!</f>
        <v>#REF!</v>
      </c>
      <c r="E110" s="477"/>
      <c r="F110" s="109"/>
      <c r="G110" s="540" t="e">
        <f>#REF!</f>
        <v>#REF!</v>
      </c>
      <c r="H110" s="540"/>
      <c r="I110" s="540"/>
    </row>
    <row r="111" spans="1:9" ht="27.95" customHeight="1">
      <c r="A111" s="547" t="s">
        <v>312</v>
      </c>
      <c r="B111" s="485" t="s">
        <v>682</v>
      </c>
      <c r="C111" s="483" t="s">
        <v>232</v>
      </c>
      <c r="D111" s="476" t="e">
        <f>#REF!</f>
        <v>#REF!</v>
      </c>
      <c r="E111" s="477"/>
      <c r="F111" s="475" t="e">
        <f>D111-D112</f>
        <v>#REF!</v>
      </c>
      <c r="G111" s="475"/>
      <c r="H111" s="475"/>
      <c r="I111" s="109" t="s">
        <v>619</v>
      </c>
    </row>
    <row r="112" spans="1:9" ht="27.95" customHeight="1">
      <c r="A112" s="547"/>
      <c r="B112" s="485"/>
      <c r="C112" s="483"/>
      <c r="D112" s="476" t="e">
        <f>#REF!</f>
        <v>#REF!</v>
      </c>
      <c r="E112" s="477"/>
      <c r="F112" s="109"/>
      <c r="G112" s="540" t="e">
        <f>#REF!</f>
        <v>#REF!</v>
      </c>
      <c r="H112" s="540"/>
      <c r="I112" s="540"/>
    </row>
    <row r="113" spans="1:9" ht="27.95" customHeight="1">
      <c r="A113" s="547" t="s">
        <v>309</v>
      </c>
      <c r="B113" s="485" t="s">
        <v>478</v>
      </c>
      <c r="C113" s="483" t="s">
        <v>233</v>
      </c>
      <c r="D113" s="476" t="e">
        <f>#REF!</f>
        <v>#REF!</v>
      </c>
      <c r="E113" s="477"/>
      <c r="F113" s="475" t="e">
        <f>D113-D114</f>
        <v>#REF!</v>
      </c>
      <c r="G113" s="475"/>
      <c r="H113" s="475"/>
      <c r="I113" s="109" t="s">
        <v>619</v>
      </c>
    </row>
    <row r="114" spans="1:9" ht="27.95" customHeight="1">
      <c r="A114" s="547"/>
      <c r="B114" s="485"/>
      <c r="C114" s="483"/>
      <c r="D114" s="476" t="e">
        <f>#REF!</f>
        <v>#REF!</v>
      </c>
      <c r="E114" s="477"/>
      <c r="F114" s="109"/>
      <c r="G114" s="540" t="e">
        <f>#REF!</f>
        <v>#REF!</v>
      </c>
      <c r="H114" s="540"/>
      <c r="I114" s="540"/>
    </row>
    <row r="115" spans="1:9" ht="27.95" customHeight="1">
      <c r="A115" s="547" t="s">
        <v>313</v>
      </c>
      <c r="B115" s="482" t="s">
        <v>748</v>
      </c>
      <c r="C115" s="483" t="s">
        <v>234</v>
      </c>
      <c r="D115" s="476" t="e">
        <f>#REF!</f>
        <v>#REF!</v>
      </c>
      <c r="E115" s="477"/>
      <c r="F115" s="475" t="e">
        <f>D115-D116</f>
        <v>#REF!</v>
      </c>
      <c r="G115" s="475"/>
      <c r="H115" s="475"/>
      <c r="I115" s="109" t="s">
        <v>619</v>
      </c>
    </row>
    <row r="116" spans="1:9" ht="27.95" customHeight="1">
      <c r="A116" s="547"/>
      <c r="B116" s="482"/>
      <c r="C116" s="483"/>
      <c r="D116" s="476" t="e">
        <f>#REF!</f>
        <v>#REF!</v>
      </c>
      <c r="E116" s="477"/>
      <c r="F116" s="109"/>
      <c r="G116" s="540" t="e">
        <f>#REF!</f>
        <v>#REF!</v>
      </c>
      <c r="H116" s="540"/>
      <c r="I116" s="540"/>
    </row>
    <row r="117" spans="1:9" ht="27.95" customHeight="1">
      <c r="A117" s="547" t="s">
        <v>308</v>
      </c>
      <c r="B117" s="482" t="s">
        <v>683</v>
      </c>
      <c r="C117" s="483" t="s">
        <v>235</v>
      </c>
      <c r="D117" s="476" t="e">
        <f>#REF!</f>
        <v>#REF!</v>
      </c>
      <c r="E117" s="477"/>
      <c r="F117" s="475" t="e">
        <f>D117-D118</f>
        <v>#REF!</v>
      </c>
      <c r="G117" s="475"/>
      <c r="H117" s="475"/>
      <c r="I117" s="109" t="s">
        <v>619</v>
      </c>
    </row>
    <row r="118" spans="1:9" ht="27.95" customHeight="1">
      <c r="A118" s="547"/>
      <c r="B118" s="482"/>
      <c r="C118" s="483"/>
      <c r="D118" s="476" t="e">
        <f>#REF!</f>
        <v>#REF!</v>
      </c>
      <c r="E118" s="477"/>
      <c r="F118" s="109"/>
      <c r="G118" s="540" t="e">
        <f>#REF!</f>
        <v>#REF!</v>
      </c>
      <c r="H118" s="540"/>
      <c r="I118" s="540"/>
    </row>
    <row r="119" spans="1:9" ht="27.95" customHeight="1">
      <c r="A119" s="547" t="s">
        <v>522</v>
      </c>
      <c r="B119" s="482" t="s">
        <v>684</v>
      </c>
      <c r="C119" s="483" t="s">
        <v>236</v>
      </c>
      <c r="D119" s="476" t="e">
        <f>#REF!</f>
        <v>#REF!</v>
      </c>
      <c r="E119" s="477"/>
      <c r="F119" s="475" t="e">
        <f>D119-D120</f>
        <v>#REF!</v>
      </c>
      <c r="G119" s="475"/>
      <c r="H119" s="475"/>
      <c r="I119" s="109" t="s">
        <v>619</v>
      </c>
    </row>
    <row r="120" spans="1:9" ht="27.95" customHeight="1">
      <c r="A120" s="547"/>
      <c r="B120" s="482"/>
      <c r="C120" s="483"/>
      <c r="D120" s="476" t="e">
        <f>#REF!</f>
        <v>#REF!</v>
      </c>
      <c r="E120" s="477"/>
      <c r="F120" s="109"/>
      <c r="G120" s="540" t="e">
        <f>#REF!</f>
        <v>#REF!</v>
      </c>
      <c r="H120" s="540"/>
      <c r="I120" s="540"/>
    </row>
    <row r="121" spans="1:9" ht="27.95" customHeight="1">
      <c r="A121" s="478" t="s">
        <v>145</v>
      </c>
      <c r="B121" s="486" t="s">
        <v>749</v>
      </c>
      <c r="C121" s="484" t="s">
        <v>237</v>
      </c>
      <c r="D121" s="440" t="e">
        <f>D123+D128+D130+D132+D134</f>
        <v>#REF!</v>
      </c>
      <c r="E121" s="441"/>
      <c r="F121" s="440" t="e">
        <f>D121-D122</f>
        <v>#REF!</v>
      </c>
      <c r="G121" s="444"/>
      <c r="H121" s="441"/>
      <c r="I121" s="145"/>
    </row>
    <row r="122" spans="1:9" ht="27.75" customHeight="1">
      <c r="A122" s="478"/>
      <c r="B122" s="486"/>
      <c r="C122" s="484"/>
      <c r="D122" s="440" t="e">
        <f>D124+D129+D131+D133+D135</f>
        <v>#REF!</v>
      </c>
      <c r="E122" s="441"/>
      <c r="F122" s="145"/>
      <c r="G122" s="440" t="e">
        <f>G124+G129+G131+G133+G135</f>
        <v>#REF!</v>
      </c>
      <c r="H122" s="444"/>
      <c r="I122" s="441"/>
    </row>
    <row r="123" spans="1:9" ht="27.95" customHeight="1">
      <c r="A123" s="481" t="s">
        <v>146</v>
      </c>
      <c r="B123" s="482" t="s">
        <v>750</v>
      </c>
      <c r="C123" s="483" t="s">
        <v>238</v>
      </c>
      <c r="D123" s="476" t="e">
        <f>#REF!</f>
        <v>#REF!</v>
      </c>
      <c r="E123" s="477"/>
      <c r="F123" s="475" t="e">
        <f>D123-D124</f>
        <v>#REF!</v>
      </c>
      <c r="G123" s="475"/>
      <c r="H123" s="475"/>
      <c r="I123" s="109" t="s">
        <v>619</v>
      </c>
    </row>
    <row r="124" spans="1:9" ht="27.75" customHeight="1">
      <c r="A124" s="481"/>
      <c r="B124" s="482"/>
      <c r="C124" s="483"/>
      <c r="D124" s="476" t="e">
        <f>#REF!</f>
        <v>#REF!</v>
      </c>
      <c r="E124" s="477"/>
      <c r="F124" s="109"/>
      <c r="G124" s="540" t="e">
        <f>#REF!</f>
        <v>#REF!</v>
      </c>
      <c r="H124" s="540"/>
      <c r="I124" s="540"/>
    </row>
    <row r="125" spans="1:9" s="13" customFormat="1" ht="12.95" customHeight="1">
      <c r="A125" s="455" t="str">
        <f>A1</f>
        <v xml:space="preserve">Ident. a </v>
      </c>
      <c r="B125" s="451" t="s">
        <v>651</v>
      </c>
      <c r="C125" s="94" t="s">
        <v>652</v>
      </c>
      <c r="D125" s="443" t="s">
        <v>653</v>
      </c>
      <c r="E125" s="443"/>
      <c r="F125" s="443"/>
      <c r="G125" s="443"/>
      <c r="H125" s="550" t="s">
        <v>545</v>
      </c>
      <c r="I125" s="551"/>
    </row>
    <row r="126" spans="1:9" s="13" customFormat="1">
      <c r="A126" s="456"/>
      <c r="B126" s="452"/>
      <c r="C126" s="97" t="s">
        <v>546</v>
      </c>
      <c r="D126" s="96">
        <v>1</v>
      </c>
      <c r="E126" s="98" t="s">
        <v>720</v>
      </c>
      <c r="F126" s="448" t="s">
        <v>721</v>
      </c>
      <c r="G126" s="449"/>
      <c r="H126" s="552"/>
      <c r="I126" s="553"/>
    </row>
    <row r="127" spans="1:9" s="13" customFormat="1" ht="12.95" customHeight="1">
      <c r="A127" s="457"/>
      <c r="B127" s="96" t="s">
        <v>455</v>
      </c>
      <c r="C127" s="99" t="s">
        <v>456</v>
      </c>
      <c r="D127" s="100"/>
      <c r="E127" s="135" t="s">
        <v>719</v>
      </c>
      <c r="F127" s="445"/>
      <c r="G127" s="446"/>
      <c r="H127" s="554" t="s">
        <v>727</v>
      </c>
      <c r="I127" s="555"/>
    </row>
    <row r="128" spans="1:9" ht="27.95" customHeight="1">
      <c r="A128" s="547" t="s">
        <v>117</v>
      </c>
      <c r="B128" s="482" t="s">
        <v>685</v>
      </c>
      <c r="C128" s="483" t="s">
        <v>239</v>
      </c>
      <c r="D128" s="476" t="e">
        <f>#REF!</f>
        <v>#REF!</v>
      </c>
      <c r="E128" s="477"/>
      <c r="F128" s="475" t="e">
        <f>D128-D129</f>
        <v>#REF!</v>
      </c>
      <c r="G128" s="475"/>
      <c r="H128" s="475"/>
      <c r="I128" s="109" t="s">
        <v>619</v>
      </c>
    </row>
    <row r="129" spans="1:9" ht="27.75" customHeight="1">
      <c r="A129" s="547"/>
      <c r="B129" s="482"/>
      <c r="C129" s="483"/>
      <c r="D129" s="476" t="e">
        <f>#REF!</f>
        <v>#REF!</v>
      </c>
      <c r="E129" s="477"/>
      <c r="F129" s="109"/>
      <c r="G129" s="540" t="e">
        <f>#REF!</f>
        <v>#REF!</v>
      </c>
      <c r="H129" s="540"/>
      <c r="I129" s="540"/>
    </row>
    <row r="130" spans="1:9" ht="27.95" customHeight="1">
      <c r="A130" s="547" t="s">
        <v>118</v>
      </c>
      <c r="B130" s="482" t="s">
        <v>751</v>
      </c>
      <c r="C130" s="483" t="s">
        <v>240</v>
      </c>
      <c r="D130" s="476" t="e">
        <f>#REF!</f>
        <v>#REF!</v>
      </c>
      <c r="E130" s="477"/>
      <c r="F130" s="475" t="e">
        <f>D130-D131</f>
        <v>#REF!</v>
      </c>
      <c r="G130" s="475"/>
      <c r="H130" s="475"/>
      <c r="I130" s="109" t="s">
        <v>619</v>
      </c>
    </row>
    <row r="131" spans="1:9" ht="27.75" customHeight="1">
      <c r="A131" s="547"/>
      <c r="B131" s="482"/>
      <c r="C131" s="483"/>
      <c r="D131" s="476" t="e">
        <f>#REF!</f>
        <v>#REF!</v>
      </c>
      <c r="E131" s="477"/>
      <c r="F131" s="109"/>
      <c r="G131" s="540" t="e">
        <f>#REF!</f>
        <v>#REF!</v>
      </c>
      <c r="H131" s="540"/>
      <c r="I131" s="540"/>
    </row>
    <row r="132" spans="1:9" ht="27.95" customHeight="1">
      <c r="A132" s="547" t="s">
        <v>119</v>
      </c>
      <c r="B132" s="482" t="s">
        <v>752</v>
      </c>
      <c r="C132" s="483" t="s">
        <v>241</v>
      </c>
      <c r="D132" s="476" t="e">
        <f>#REF!</f>
        <v>#REF!</v>
      </c>
      <c r="E132" s="477"/>
      <c r="F132" s="475" t="e">
        <f>D132-D133</f>
        <v>#REF!</v>
      </c>
      <c r="G132" s="475"/>
      <c r="H132" s="475"/>
      <c r="I132" s="109" t="s">
        <v>619</v>
      </c>
    </row>
    <row r="133" spans="1:9" ht="27.75" customHeight="1">
      <c r="A133" s="547"/>
      <c r="B133" s="482"/>
      <c r="C133" s="483"/>
      <c r="D133" s="476" t="e">
        <f>#REF!</f>
        <v>#REF!</v>
      </c>
      <c r="E133" s="477"/>
      <c r="F133" s="109"/>
      <c r="G133" s="540" t="e">
        <f>#REF!</f>
        <v>#REF!</v>
      </c>
      <c r="H133" s="540"/>
      <c r="I133" s="540"/>
    </row>
    <row r="134" spans="1:9" ht="27.95" customHeight="1">
      <c r="A134" s="547" t="s">
        <v>333</v>
      </c>
      <c r="B134" s="482" t="s">
        <v>686</v>
      </c>
      <c r="C134" s="483" t="s">
        <v>242</v>
      </c>
      <c r="D134" s="476" t="e">
        <f>#REF!</f>
        <v>#REF!</v>
      </c>
      <c r="E134" s="477"/>
      <c r="F134" s="475" t="e">
        <f>D134-D135</f>
        <v>#REF!</v>
      </c>
      <c r="G134" s="475"/>
      <c r="H134" s="475"/>
      <c r="I134" s="109" t="s">
        <v>619</v>
      </c>
    </row>
    <row r="135" spans="1:9" ht="27.75" customHeight="1">
      <c r="A135" s="547"/>
      <c r="B135" s="482"/>
      <c r="C135" s="483"/>
      <c r="D135" s="476" t="e">
        <f>#REF!</f>
        <v>#REF!</v>
      </c>
      <c r="E135" s="477"/>
      <c r="F135" s="109"/>
      <c r="G135" s="540" t="e">
        <f>#REF!</f>
        <v>#REF!</v>
      </c>
      <c r="H135" s="540"/>
      <c r="I135" s="540"/>
    </row>
    <row r="136" spans="1:9" ht="27.95" customHeight="1">
      <c r="A136" s="478" t="s">
        <v>125</v>
      </c>
      <c r="B136" s="486" t="s">
        <v>753</v>
      </c>
      <c r="C136" s="484" t="s">
        <v>243</v>
      </c>
      <c r="D136" s="447" t="e">
        <f>D138+D140+D142+D144</f>
        <v>#REF!</v>
      </c>
      <c r="E136" s="447"/>
      <c r="F136" s="447" t="e">
        <f>D136-D137</f>
        <v>#REF!</v>
      </c>
      <c r="G136" s="447"/>
      <c r="H136" s="447"/>
      <c r="I136" s="145"/>
    </row>
    <row r="137" spans="1:9" ht="27.75" customHeight="1">
      <c r="A137" s="478"/>
      <c r="B137" s="486"/>
      <c r="C137" s="484"/>
      <c r="D137" s="447" t="e">
        <f>D139+D141+D143+D145</f>
        <v>#REF!</v>
      </c>
      <c r="E137" s="447"/>
      <c r="F137" s="145"/>
      <c r="G137" s="447" t="e">
        <f>G139+G141+G143+G145</f>
        <v>#REF!</v>
      </c>
      <c r="H137" s="447"/>
      <c r="I137" s="447"/>
    </row>
    <row r="138" spans="1:9" ht="27.95" customHeight="1">
      <c r="A138" s="481" t="s">
        <v>152</v>
      </c>
      <c r="B138" s="482" t="s">
        <v>754</v>
      </c>
      <c r="C138" s="483" t="s">
        <v>244</v>
      </c>
      <c r="D138" s="476" t="e">
        <f>#REF!</f>
        <v>#REF!</v>
      </c>
      <c r="E138" s="477"/>
      <c r="F138" s="475" t="e">
        <f>D138-D139</f>
        <v>#REF!</v>
      </c>
      <c r="G138" s="475"/>
      <c r="H138" s="475"/>
      <c r="I138" s="109" t="s">
        <v>619</v>
      </c>
    </row>
    <row r="139" spans="1:9" ht="27.75" customHeight="1">
      <c r="A139" s="481"/>
      <c r="B139" s="482"/>
      <c r="C139" s="483"/>
      <c r="D139" s="476" t="e">
        <f>#REF!</f>
        <v>#REF!</v>
      </c>
      <c r="E139" s="477"/>
      <c r="F139" s="109"/>
      <c r="G139" s="540" t="e">
        <f>#REF!</f>
        <v>#REF!</v>
      </c>
      <c r="H139" s="540"/>
      <c r="I139" s="540"/>
    </row>
    <row r="140" spans="1:9" ht="27.95" customHeight="1">
      <c r="A140" s="547" t="s">
        <v>111</v>
      </c>
      <c r="B140" s="482" t="s">
        <v>755</v>
      </c>
      <c r="C140" s="483" t="s">
        <v>245</v>
      </c>
      <c r="D140" s="476" t="e">
        <f>#REF!</f>
        <v>#REF!</v>
      </c>
      <c r="E140" s="477"/>
      <c r="F140" s="475" t="e">
        <f>D140-D141</f>
        <v>#REF!</v>
      </c>
      <c r="G140" s="475"/>
      <c r="H140" s="475"/>
      <c r="I140" s="109" t="s">
        <v>619</v>
      </c>
    </row>
    <row r="141" spans="1:9" ht="27.75" customHeight="1">
      <c r="A141" s="547"/>
      <c r="B141" s="482"/>
      <c r="C141" s="483"/>
      <c r="D141" s="476" t="e">
        <f>#REF!</f>
        <v>#REF!</v>
      </c>
      <c r="E141" s="477"/>
      <c r="F141" s="109"/>
      <c r="G141" s="540" t="e">
        <f>#REF!</f>
        <v>#REF!</v>
      </c>
      <c r="H141" s="540"/>
      <c r="I141" s="540"/>
    </row>
    <row r="142" spans="1:9" ht="27.75" customHeight="1">
      <c r="A142" s="547" t="s">
        <v>112</v>
      </c>
      <c r="B142" s="482" t="s">
        <v>757</v>
      </c>
      <c r="C142" s="483" t="s">
        <v>246</v>
      </c>
      <c r="D142" s="476" t="e">
        <f>#REF!</f>
        <v>#REF!</v>
      </c>
      <c r="E142" s="477"/>
      <c r="F142" s="475" t="e">
        <f>D142-D143</f>
        <v>#REF!</v>
      </c>
      <c r="G142" s="475"/>
      <c r="H142" s="475"/>
      <c r="I142" s="109" t="s">
        <v>619</v>
      </c>
    </row>
    <row r="143" spans="1:9" ht="27.75" customHeight="1">
      <c r="A143" s="547"/>
      <c r="B143" s="482"/>
      <c r="C143" s="483"/>
      <c r="D143" s="476" t="e">
        <f>#REF!</f>
        <v>#REF!</v>
      </c>
      <c r="E143" s="477"/>
      <c r="F143" s="109"/>
      <c r="G143" s="540" t="e">
        <f>#REF!</f>
        <v>#REF!</v>
      </c>
      <c r="H143" s="540"/>
      <c r="I143" s="540"/>
    </row>
    <row r="144" spans="1:9" ht="27.75" customHeight="1">
      <c r="A144" s="547" t="s">
        <v>113</v>
      </c>
      <c r="B144" s="482" t="s">
        <v>756</v>
      </c>
      <c r="C144" s="483" t="s">
        <v>247</v>
      </c>
      <c r="D144" s="476" t="e">
        <f>#REF!</f>
        <v>#REF!</v>
      </c>
      <c r="E144" s="477"/>
      <c r="F144" s="475" t="e">
        <f>D144-D145</f>
        <v>#REF!</v>
      </c>
      <c r="G144" s="475"/>
      <c r="H144" s="475"/>
      <c r="I144" s="109" t="s">
        <v>619</v>
      </c>
    </row>
    <row r="145" spans="1:9" ht="27.75" customHeight="1">
      <c r="A145" s="547"/>
      <c r="B145" s="482"/>
      <c r="C145" s="483"/>
      <c r="D145" s="476" t="e">
        <f>#REF!</f>
        <v>#REF!</v>
      </c>
      <c r="E145" s="477"/>
      <c r="F145" s="109"/>
      <c r="G145" s="540" t="e">
        <f>#REF!</f>
        <v>#REF!</v>
      </c>
      <c r="H145" s="540"/>
      <c r="I145" s="540"/>
    </row>
    <row r="146" spans="1:9">
      <c r="A146" s="15"/>
      <c r="B146" s="16"/>
      <c r="C146" s="17"/>
      <c r="D146" s="18"/>
      <c r="E146" s="19"/>
      <c r="F146" s="19"/>
      <c r="G146" s="19"/>
      <c r="H146" s="19"/>
      <c r="I146" s="19"/>
    </row>
    <row r="147" spans="1:9">
      <c r="A147" s="15"/>
      <c r="B147" s="16"/>
      <c r="C147" s="17"/>
      <c r="D147" s="18"/>
      <c r="E147" s="19"/>
      <c r="F147" s="19"/>
      <c r="G147" s="19"/>
      <c r="H147" s="19"/>
      <c r="I147" s="19"/>
    </row>
    <row r="148" spans="1:9">
      <c r="A148" s="15"/>
      <c r="B148" s="16"/>
      <c r="C148" s="17"/>
      <c r="D148" s="18"/>
      <c r="E148" s="19"/>
      <c r="F148" s="19"/>
      <c r="G148" s="19"/>
      <c r="H148" s="19"/>
      <c r="I148" s="19"/>
    </row>
    <row r="149" spans="1:9">
      <c r="A149" s="15"/>
      <c r="B149" s="16"/>
      <c r="C149" s="17"/>
      <c r="D149" s="18"/>
      <c r="E149" s="19"/>
      <c r="F149" s="19"/>
      <c r="G149" s="19"/>
      <c r="H149" s="19"/>
      <c r="I149" s="19"/>
    </row>
    <row r="150" spans="1:9">
      <c r="A150" s="15"/>
      <c r="B150" s="16"/>
      <c r="C150" s="17"/>
      <c r="D150" s="18"/>
      <c r="E150" s="19"/>
      <c r="F150" s="19"/>
      <c r="G150" s="19"/>
      <c r="H150" s="19"/>
      <c r="I150" s="19"/>
    </row>
    <row r="151" spans="1:9">
      <c r="A151" s="15"/>
      <c r="B151" s="16"/>
      <c r="C151" s="17"/>
      <c r="D151" s="18"/>
      <c r="E151" s="19"/>
      <c r="F151" s="19"/>
      <c r="G151" s="19"/>
      <c r="H151" s="19"/>
      <c r="I151" s="19"/>
    </row>
    <row r="152" spans="1:9">
      <c r="A152" s="15"/>
      <c r="B152" s="16"/>
      <c r="C152" s="17"/>
      <c r="D152" s="18"/>
      <c r="E152" s="19"/>
      <c r="F152" s="19"/>
      <c r="G152" s="19"/>
      <c r="H152" s="19"/>
      <c r="I152" s="19"/>
    </row>
    <row r="153" spans="1:9">
      <c r="A153" s="15"/>
      <c r="B153" s="16"/>
      <c r="C153" s="17"/>
      <c r="D153" s="18"/>
      <c r="E153" s="19"/>
      <c r="F153" s="19"/>
      <c r="G153" s="19"/>
      <c r="H153" s="19"/>
      <c r="I153" s="19"/>
    </row>
    <row r="154" spans="1:9">
      <c r="A154" s="15"/>
      <c r="B154" s="16"/>
      <c r="C154" s="17"/>
      <c r="D154" s="18"/>
      <c r="E154" s="19"/>
      <c r="F154" s="19"/>
      <c r="G154" s="19"/>
      <c r="H154" s="19"/>
      <c r="I154" s="19"/>
    </row>
    <row r="155" spans="1:9">
      <c r="A155" s="15"/>
      <c r="B155" s="16"/>
      <c r="C155" s="17"/>
      <c r="D155" s="18"/>
      <c r="E155" s="19"/>
      <c r="F155" s="19"/>
      <c r="G155" s="19"/>
      <c r="H155" s="19"/>
      <c r="I155" s="19"/>
    </row>
    <row r="156" spans="1:9">
      <c r="A156" s="15"/>
      <c r="B156" s="16"/>
      <c r="C156" s="17"/>
      <c r="D156" s="18"/>
      <c r="E156" s="19"/>
      <c r="F156" s="19"/>
      <c r="G156" s="19"/>
      <c r="H156" s="19"/>
      <c r="I156" s="19"/>
    </row>
    <row r="157" spans="1:9">
      <c r="A157" s="15"/>
      <c r="B157" s="16"/>
      <c r="C157" s="17"/>
      <c r="D157" s="18"/>
      <c r="E157" s="19"/>
      <c r="F157" s="19"/>
      <c r="G157" s="19"/>
      <c r="H157" s="19"/>
      <c r="I157" s="19"/>
    </row>
    <row r="158" spans="1:9">
      <c r="A158" s="15"/>
      <c r="B158" s="16"/>
      <c r="C158" s="17"/>
      <c r="D158" s="18"/>
      <c r="E158" s="19"/>
      <c r="F158" s="19"/>
      <c r="G158" s="19"/>
      <c r="H158" s="19"/>
      <c r="I158" s="19"/>
    </row>
    <row r="159" spans="1:9">
      <c r="A159" s="15"/>
      <c r="B159" s="16"/>
      <c r="C159" s="17"/>
      <c r="D159" s="18"/>
      <c r="E159" s="19"/>
      <c r="F159" s="19"/>
      <c r="G159" s="19"/>
      <c r="H159" s="19"/>
      <c r="I159" s="19"/>
    </row>
    <row r="160" spans="1:9">
      <c r="A160" s="15"/>
      <c r="B160" s="16"/>
      <c r="C160" s="17"/>
      <c r="D160" s="18"/>
      <c r="E160" s="19"/>
      <c r="F160" s="19"/>
      <c r="G160" s="19"/>
      <c r="H160" s="19"/>
      <c r="I160" s="19"/>
    </row>
    <row r="161" spans="1:9">
      <c r="A161" s="15"/>
      <c r="B161" s="16"/>
      <c r="C161" s="17"/>
      <c r="D161" s="18"/>
      <c r="E161" s="19"/>
      <c r="F161" s="19"/>
      <c r="G161" s="19"/>
      <c r="H161" s="19"/>
      <c r="I161" s="19"/>
    </row>
    <row r="162" spans="1:9">
      <c r="A162" s="15"/>
      <c r="B162" s="16"/>
      <c r="C162" s="17"/>
      <c r="D162" s="18"/>
      <c r="E162" s="19"/>
      <c r="F162" s="19"/>
      <c r="G162" s="19"/>
      <c r="H162" s="19"/>
      <c r="I162" s="19"/>
    </row>
    <row r="163" spans="1:9">
      <c r="A163" s="15"/>
      <c r="B163" s="16"/>
      <c r="C163" s="17"/>
      <c r="D163" s="18"/>
      <c r="E163" s="19"/>
      <c r="F163" s="19"/>
      <c r="G163" s="19"/>
      <c r="H163" s="19"/>
      <c r="I163" s="19"/>
    </row>
    <row r="164" spans="1:9">
      <c r="A164" s="15"/>
      <c r="B164" s="16"/>
      <c r="C164" s="17"/>
      <c r="D164" s="18"/>
      <c r="E164" s="19"/>
      <c r="F164" s="19"/>
      <c r="G164" s="19"/>
      <c r="H164" s="19"/>
      <c r="I164" s="19"/>
    </row>
    <row r="165" spans="1:9">
      <c r="A165" s="15"/>
      <c r="B165" s="16"/>
      <c r="C165" s="17"/>
      <c r="D165" s="18"/>
      <c r="E165" s="19"/>
      <c r="F165" s="19"/>
      <c r="G165" s="19"/>
      <c r="H165" s="19"/>
      <c r="I165" s="19"/>
    </row>
    <row r="166" spans="1:9">
      <c r="A166" s="15"/>
      <c r="B166" s="16"/>
      <c r="C166" s="17"/>
      <c r="D166" s="18"/>
      <c r="E166" s="19"/>
      <c r="F166" s="19"/>
      <c r="G166" s="19"/>
      <c r="H166" s="19"/>
      <c r="I166" s="19"/>
    </row>
    <row r="167" spans="1:9">
      <c r="A167" s="15"/>
      <c r="B167" s="16"/>
      <c r="C167" s="17"/>
      <c r="D167" s="18"/>
      <c r="E167" s="19"/>
      <c r="F167" s="19"/>
      <c r="G167" s="19"/>
      <c r="H167" s="19"/>
      <c r="I167" s="19"/>
    </row>
    <row r="168" spans="1:9">
      <c r="A168" s="15"/>
      <c r="B168" s="16"/>
      <c r="C168" s="17"/>
      <c r="D168" s="18"/>
      <c r="E168" s="19"/>
      <c r="F168" s="19"/>
      <c r="G168" s="19"/>
      <c r="H168" s="19"/>
      <c r="I168" s="19"/>
    </row>
    <row r="169" spans="1:9">
      <c r="A169" s="15"/>
      <c r="B169" s="16"/>
      <c r="C169" s="17"/>
      <c r="D169" s="18"/>
      <c r="E169" s="19"/>
      <c r="F169" s="19"/>
      <c r="G169" s="19"/>
      <c r="H169" s="19"/>
      <c r="I169" s="19"/>
    </row>
    <row r="170" spans="1:9">
      <c r="A170" s="15"/>
      <c r="B170" s="16"/>
      <c r="C170" s="17"/>
      <c r="D170" s="18"/>
      <c r="E170" s="19"/>
      <c r="F170" s="19"/>
      <c r="G170" s="19"/>
      <c r="H170" s="19"/>
      <c r="I170" s="19"/>
    </row>
    <row r="171" spans="1:9">
      <c r="A171" s="15"/>
      <c r="B171" s="16"/>
      <c r="C171" s="17"/>
      <c r="D171" s="18"/>
      <c r="E171" s="19"/>
      <c r="F171" s="19"/>
      <c r="G171" s="19"/>
      <c r="H171" s="19"/>
      <c r="I171" s="19"/>
    </row>
    <row r="172" spans="1:9">
      <c r="A172" s="15"/>
      <c r="B172" s="16"/>
      <c r="C172" s="17"/>
      <c r="D172" s="18"/>
      <c r="E172" s="19"/>
      <c r="F172" s="19"/>
      <c r="G172" s="19"/>
      <c r="H172" s="19"/>
      <c r="I172" s="19"/>
    </row>
    <row r="173" spans="1:9">
      <c r="A173" s="15"/>
      <c r="B173" s="16"/>
      <c r="C173" s="17"/>
      <c r="D173" s="18"/>
      <c r="E173" s="19"/>
      <c r="F173" s="19"/>
      <c r="G173" s="19"/>
      <c r="H173" s="19"/>
      <c r="I173" s="19"/>
    </row>
    <row r="174" spans="1:9">
      <c r="A174" s="15"/>
      <c r="B174" s="16"/>
      <c r="C174" s="17"/>
      <c r="D174" s="18"/>
      <c r="E174" s="19"/>
      <c r="F174" s="19"/>
      <c r="G174" s="19"/>
      <c r="H174" s="19"/>
      <c r="I174" s="19"/>
    </row>
    <row r="175" spans="1:9">
      <c r="A175" s="15"/>
      <c r="B175" s="16"/>
      <c r="C175" s="17"/>
      <c r="D175" s="18"/>
      <c r="E175" s="19"/>
      <c r="F175" s="19"/>
      <c r="G175" s="19"/>
      <c r="H175" s="19"/>
      <c r="I175" s="19"/>
    </row>
    <row r="176" spans="1:9">
      <c r="A176" s="15"/>
      <c r="B176" s="16"/>
      <c r="C176" s="17"/>
      <c r="D176" s="18"/>
      <c r="E176" s="19"/>
      <c r="F176" s="19"/>
      <c r="G176" s="19"/>
      <c r="H176" s="19"/>
      <c r="I176" s="19"/>
    </row>
    <row r="177" spans="1:9">
      <c r="A177" s="15"/>
      <c r="B177" s="16"/>
      <c r="C177" s="17"/>
      <c r="D177" s="18"/>
      <c r="E177" s="19"/>
      <c r="F177" s="19"/>
      <c r="G177" s="19"/>
      <c r="H177" s="19"/>
      <c r="I177" s="19"/>
    </row>
    <row r="178" spans="1:9">
      <c r="A178" s="15"/>
      <c r="B178" s="16"/>
      <c r="C178" s="17"/>
      <c r="D178" s="18"/>
      <c r="E178" s="19"/>
      <c r="F178" s="19"/>
      <c r="G178" s="19"/>
      <c r="H178" s="19"/>
      <c r="I178" s="19"/>
    </row>
    <row r="179" spans="1:9">
      <c r="A179" s="15"/>
      <c r="B179" s="16"/>
      <c r="C179" s="17"/>
      <c r="D179" s="18"/>
      <c r="E179" s="19"/>
      <c r="F179" s="19"/>
      <c r="G179" s="19"/>
      <c r="H179" s="19"/>
      <c r="I179" s="19"/>
    </row>
    <row r="180" spans="1:9">
      <c r="A180" s="15"/>
      <c r="B180" s="16"/>
      <c r="C180" s="17"/>
      <c r="D180" s="18"/>
      <c r="E180" s="19"/>
      <c r="F180" s="19"/>
      <c r="G180" s="19"/>
      <c r="H180" s="19"/>
      <c r="I180" s="19"/>
    </row>
    <row r="181" spans="1:9">
      <c r="A181" s="15"/>
      <c r="B181" s="16"/>
      <c r="C181" s="17"/>
      <c r="D181" s="18"/>
      <c r="E181" s="19"/>
      <c r="F181" s="19"/>
      <c r="G181" s="19"/>
      <c r="H181" s="19"/>
      <c r="I181" s="19"/>
    </row>
    <row r="182" spans="1:9">
      <c r="A182" s="15"/>
      <c r="B182" s="16"/>
      <c r="C182" s="17"/>
      <c r="D182" s="18"/>
      <c r="E182" s="19"/>
      <c r="F182" s="19"/>
      <c r="G182" s="19"/>
      <c r="H182" s="19"/>
      <c r="I182" s="19"/>
    </row>
    <row r="183" spans="1:9">
      <c r="A183" s="15"/>
      <c r="B183" s="16"/>
      <c r="C183" s="17"/>
      <c r="D183" s="18"/>
      <c r="E183" s="19"/>
      <c r="F183" s="19"/>
      <c r="G183" s="19"/>
      <c r="H183" s="19"/>
      <c r="I183" s="19"/>
    </row>
    <row r="184" spans="1:9">
      <c r="A184" s="15"/>
      <c r="B184" s="16"/>
      <c r="C184" s="17"/>
      <c r="D184" s="18"/>
      <c r="E184" s="19"/>
      <c r="F184" s="19"/>
      <c r="G184" s="19"/>
      <c r="H184" s="19"/>
      <c r="I184" s="19"/>
    </row>
    <row r="185" spans="1:9">
      <c r="A185" s="15"/>
      <c r="B185" s="16"/>
      <c r="C185" s="17"/>
      <c r="D185" s="18"/>
      <c r="E185" s="19"/>
      <c r="F185" s="19"/>
      <c r="G185" s="19"/>
      <c r="H185" s="19"/>
      <c r="I185" s="19"/>
    </row>
    <row r="186" spans="1:9">
      <c r="A186" s="15"/>
      <c r="B186" s="16"/>
      <c r="C186" s="17"/>
      <c r="D186" s="18"/>
      <c r="E186" s="19"/>
      <c r="F186" s="19"/>
      <c r="G186" s="19"/>
      <c r="H186" s="19"/>
      <c r="I186" s="19"/>
    </row>
    <row r="187" spans="1:9">
      <c r="A187" s="15"/>
      <c r="B187" s="16"/>
      <c r="C187" s="17"/>
      <c r="D187" s="18"/>
      <c r="E187" s="19"/>
      <c r="F187" s="19"/>
      <c r="G187" s="19"/>
      <c r="H187" s="19"/>
      <c r="I187" s="19"/>
    </row>
    <row r="188" spans="1:9">
      <c r="A188" s="15"/>
      <c r="B188" s="16"/>
      <c r="C188" s="17"/>
      <c r="D188" s="18"/>
      <c r="E188" s="19"/>
      <c r="F188" s="19"/>
      <c r="G188" s="19"/>
      <c r="H188" s="19"/>
      <c r="I188" s="19"/>
    </row>
    <row r="189" spans="1:9">
      <c r="A189" s="15"/>
      <c r="B189" s="16"/>
      <c r="C189" s="17"/>
      <c r="D189" s="18"/>
      <c r="E189" s="19"/>
      <c r="F189" s="19"/>
      <c r="G189" s="19"/>
      <c r="H189" s="19"/>
      <c r="I189" s="19"/>
    </row>
    <row r="190" spans="1:9">
      <c r="A190" s="15"/>
      <c r="B190" s="16"/>
      <c r="C190" s="17"/>
      <c r="D190" s="18"/>
      <c r="E190" s="19"/>
      <c r="F190" s="19"/>
      <c r="G190" s="19"/>
      <c r="H190" s="19"/>
      <c r="I190" s="19"/>
    </row>
    <row r="191" spans="1:9">
      <c r="A191" s="15"/>
      <c r="B191" s="16"/>
      <c r="C191" s="17"/>
      <c r="D191" s="18"/>
      <c r="E191" s="19"/>
      <c r="F191" s="19"/>
      <c r="G191" s="19"/>
      <c r="H191" s="19"/>
      <c r="I191" s="19"/>
    </row>
    <row r="192" spans="1:9">
      <c r="A192" s="15"/>
      <c r="B192" s="16"/>
      <c r="C192" s="17"/>
      <c r="D192" s="18"/>
      <c r="E192" s="19"/>
      <c r="F192" s="19"/>
      <c r="G192" s="19"/>
      <c r="H192" s="19"/>
      <c r="I192" s="19"/>
    </row>
    <row r="193" spans="1:9">
      <c r="A193" s="15"/>
      <c r="B193" s="16"/>
      <c r="C193" s="17"/>
      <c r="D193" s="18"/>
      <c r="E193" s="19"/>
      <c r="F193" s="19"/>
      <c r="G193" s="19"/>
      <c r="H193" s="19"/>
      <c r="I193" s="19"/>
    </row>
    <row r="194" spans="1:9">
      <c r="A194" s="15"/>
      <c r="B194" s="16"/>
      <c r="C194" s="17"/>
      <c r="D194" s="18"/>
      <c r="E194" s="19"/>
      <c r="F194" s="19"/>
      <c r="G194" s="19"/>
      <c r="H194" s="19"/>
      <c r="I194" s="19"/>
    </row>
    <row r="195" spans="1:9">
      <c r="A195" s="15"/>
      <c r="B195" s="16"/>
      <c r="C195" s="17"/>
      <c r="D195" s="18"/>
      <c r="E195" s="19"/>
      <c r="F195" s="19"/>
      <c r="G195" s="19"/>
      <c r="H195" s="19"/>
      <c r="I195" s="19"/>
    </row>
    <row r="196" spans="1:9">
      <c r="A196" s="15"/>
      <c r="B196" s="16"/>
      <c r="C196" s="17"/>
      <c r="D196" s="18"/>
      <c r="E196" s="19"/>
      <c r="F196" s="19"/>
      <c r="G196" s="19"/>
      <c r="H196" s="19"/>
      <c r="I196" s="19"/>
    </row>
    <row r="197" spans="1:9">
      <c r="A197" s="15"/>
      <c r="B197" s="16"/>
      <c r="C197" s="17"/>
      <c r="D197" s="18"/>
      <c r="E197" s="19"/>
      <c r="F197" s="19"/>
      <c r="G197" s="19"/>
      <c r="H197" s="19"/>
      <c r="I197" s="19"/>
    </row>
    <row r="198" spans="1:9">
      <c r="A198" s="15"/>
      <c r="B198" s="16"/>
      <c r="C198" s="17"/>
      <c r="D198" s="18"/>
      <c r="E198" s="19"/>
      <c r="F198" s="19"/>
      <c r="G198" s="19"/>
      <c r="H198" s="19"/>
      <c r="I198" s="19"/>
    </row>
    <row r="199" spans="1:9">
      <c r="A199" s="15"/>
      <c r="B199" s="16"/>
      <c r="C199" s="17"/>
      <c r="D199" s="18"/>
      <c r="E199" s="19"/>
      <c r="F199" s="19"/>
      <c r="G199" s="19"/>
      <c r="H199" s="19"/>
      <c r="I199" s="19"/>
    </row>
    <row r="200" spans="1:9">
      <c r="A200" s="15"/>
      <c r="B200" s="16"/>
      <c r="C200" s="17"/>
      <c r="D200" s="18"/>
      <c r="E200" s="19"/>
      <c r="F200" s="19"/>
      <c r="G200" s="19"/>
      <c r="H200" s="19"/>
      <c r="I200" s="19"/>
    </row>
    <row r="201" spans="1:9">
      <c r="A201" s="15"/>
      <c r="B201" s="16"/>
      <c r="C201" s="17"/>
      <c r="D201" s="18"/>
      <c r="E201" s="19"/>
      <c r="F201" s="19"/>
      <c r="G201" s="19"/>
      <c r="H201" s="19"/>
      <c r="I201" s="19"/>
    </row>
    <row r="202" spans="1:9">
      <c r="A202" s="15"/>
      <c r="B202" s="16"/>
      <c r="C202" s="17"/>
      <c r="D202" s="18"/>
      <c r="E202" s="19"/>
      <c r="F202" s="19"/>
      <c r="G202" s="19"/>
      <c r="H202" s="19"/>
      <c r="I202" s="19"/>
    </row>
    <row r="203" spans="1:9">
      <c r="A203" s="15"/>
      <c r="B203" s="16"/>
      <c r="C203" s="17"/>
      <c r="D203" s="18"/>
      <c r="E203" s="19"/>
      <c r="F203" s="19"/>
      <c r="G203" s="19"/>
      <c r="H203" s="19"/>
      <c r="I203" s="19"/>
    </row>
    <row r="204" spans="1:9">
      <c r="A204" s="15"/>
      <c r="B204" s="16"/>
      <c r="C204" s="17"/>
      <c r="D204" s="18"/>
      <c r="E204" s="19"/>
      <c r="F204" s="19"/>
      <c r="G204" s="19"/>
      <c r="H204" s="19"/>
      <c r="I204" s="19"/>
    </row>
    <row r="205" spans="1:9">
      <c r="A205" s="15"/>
      <c r="B205" s="16"/>
      <c r="C205" s="17"/>
      <c r="D205" s="18"/>
      <c r="E205" s="19"/>
      <c r="F205" s="19"/>
      <c r="G205" s="19"/>
      <c r="H205" s="19"/>
      <c r="I205" s="19"/>
    </row>
    <row r="206" spans="1:9">
      <c r="A206" s="15"/>
      <c r="B206" s="16"/>
      <c r="C206" s="17"/>
      <c r="D206" s="18"/>
      <c r="E206" s="19"/>
      <c r="F206" s="19"/>
      <c r="G206" s="19"/>
      <c r="H206" s="19"/>
      <c r="I206" s="19"/>
    </row>
    <row r="207" spans="1:9">
      <c r="A207" s="15"/>
      <c r="B207" s="16"/>
      <c r="C207" s="17"/>
      <c r="D207" s="18"/>
      <c r="E207" s="19"/>
      <c r="F207" s="19"/>
      <c r="G207" s="19"/>
      <c r="H207" s="19"/>
      <c r="I207" s="19"/>
    </row>
    <row r="208" spans="1:9">
      <c r="A208" s="15"/>
      <c r="B208" s="16"/>
      <c r="C208" s="17"/>
      <c r="D208" s="18"/>
      <c r="E208" s="19"/>
      <c r="F208" s="19"/>
      <c r="G208" s="19"/>
      <c r="H208" s="19"/>
      <c r="I208" s="19"/>
    </row>
    <row r="209" spans="1:9">
      <c r="A209" s="15"/>
      <c r="B209" s="16"/>
      <c r="C209" s="17"/>
      <c r="D209" s="18"/>
      <c r="E209" s="19"/>
      <c r="F209" s="19"/>
      <c r="G209" s="19"/>
      <c r="H209" s="19"/>
      <c r="I209" s="19"/>
    </row>
    <row r="210" spans="1:9">
      <c r="A210" s="15"/>
      <c r="B210" s="16"/>
      <c r="C210" s="17"/>
      <c r="D210" s="18"/>
      <c r="E210" s="19"/>
      <c r="F210" s="19"/>
      <c r="G210" s="19"/>
      <c r="H210" s="19"/>
      <c r="I210" s="19"/>
    </row>
    <row r="211" spans="1:9">
      <c r="A211" s="15"/>
      <c r="B211" s="16"/>
      <c r="C211" s="17"/>
      <c r="D211" s="18"/>
      <c r="E211" s="19"/>
      <c r="F211" s="19"/>
      <c r="G211" s="19"/>
      <c r="H211" s="19"/>
      <c r="I211" s="19"/>
    </row>
    <row r="212" spans="1:9">
      <c r="A212" s="15"/>
      <c r="B212" s="16"/>
      <c r="C212" s="17"/>
      <c r="D212" s="18"/>
      <c r="E212" s="19"/>
      <c r="F212" s="19"/>
      <c r="G212" s="19"/>
      <c r="H212" s="19"/>
      <c r="I212" s="19"/>
    </row>
    <row r="213" spans="1:9">
      <c r="A213" s="15"/>
      <c r="B213" s="16"/>
      <c r="C213" s="17"/>
      <c r="D213" s="18"/>
      <c r="E213" s="19"/>
      <c r="F213" s="19"/>
      <c r="G213" s="19"/>
      <c r="H213" s="19"/>
      <c r="I213" s="19"/>
    </row>
    <row r="214" spans="1:9">
      <c r="A214" s="15"/>
      <c r="B214" s="16"/>
      <c r="C214" s="17"/>
      <c r="D214" s="18"/>
      <c r="E214" s="19"/>
      <c r="F214" s="19"/>
      <c r="G214" s="19"/>
      <c r="H214" s="19"/>
      <c r="I214" s="19"/>
    </row>
    <row r="215" spans="1:9">
      <c r="A215" s="15"/>
      <c r="B215" s="16"/>
      <c r="C215" s="17"/>
      <c r="D215" s="18"/>
      <c r="E215" s="19"/>
      <c r="F215" s="19"/>
      <c r="G215" s="19"/>
      <c r="H215" s="19"/>
      <c r="I215" s="19"/>
    </row>
    <row r="216" spans="1:9">
      <c r="A216" s="15"/>
      <c r="B216" s="16"/>
      <c r="C216" s="17"/>
      <c r="D216" s="18"/>
      <c r="E216" s="19"/>
      <c r="F216" s="19"/>
      <c r="G216" s="19"/>
      <c r="H216" s="19"/>
      <c r="I216" s="19"/>
    </row>
    <row r="217" spans="1:9">
      <c r="A217" s="15"/>
      <c r="B217" s="16"/>
      <c r="C217" s="17"/>
      <c r="D217" s="18"/>
      <c r="E217" s="19"/>
      <c r="F217" s="19"/>
      <c r="G217" s="19"/>
      <c r="H217" s="19"/>
      <c r="I217" s="19"/>
    </row>
    <row r="218" spans="1:9">
      <c r="A218" s="15"/>
      <c r="B218" s="16"/>
      <c r="C218" s="17"/>
      <c r="D218" s="18"/>
      <c r="E218" s="19"/>
      <c r="F218" s="19"/>
      <c r="G218" s="19"/>
      <c r="H218" s="19"/>
      <c r="I218" s="19"/>
    </row>
    <row r="219" spans="1:9">
      <c r="A219" s="15"/>
      <c r="B219" s="16"/>
      <c r="C219" s="17"/>
      <c r="D219" s="18"/>
      <c r="E219" s="19"/>
      <c r="F219" s="19"/>
      <c r="G219" s="19"/>
      <c r="H219" s="19"/>
      <c r="I219" s="19"/>
    </row>
    <row r="220" spans="1:9">
      <c r="A220" s="15"/>
      <c r="B220" s="16"/>
      <c r="C220" s="17"/>
      <c r="D220" s="18"/>
      <c r="E220" s="19"/>
      <c r="F220" s="19"/>
      <c r="G220" s="19"/>
      <c r="H220" s="19"/>
      <c r="I220" s="19"/>
    </row>
    <row r="221" spans="1:9">
      <c r="A221" s="15"/>
      <c r="B221" s="16"/>
      <c r="C221" s="17"/>
      <c r="D221" s="18"/>
      <c r="E221" s="19"/>
      <c r="F221" s="19"/>
      <c r="G221" s="19"/>
      <c r="H221" s="19"/>
      <c r="I221" s="19"/>
    </row>
    <row r="222" spans="1:9">
      <c r="A222" s="15"/>
      <c r="B222" s="16"/>
      <c r="C222" s="17"/>
      <c r="D222" s="18"/>
      <c r="E222" s="19"/>
      <c r="F222" s="19"/>
      <c r="G222" s="19"/>
      <c r="H222" s="19"/>
      <c r="I222" s="19"/>
    </row>
    <row r="223" spans="1:9">
      <c r="A223" s="15"/>
      <c r="B223" s="16"/>
      <c r="C223" s="17"/>
      <c r="D223" s="18"/>
      <c r="E223" s="19"/>
      <c r="F223" s="19"/>
      <c r="G223" s="19"/>
      <c r="H223" s="19"/>
      <c r="I223" s="19"/>
    </row>
    <row r="224" spans="1:9">
      <c r="A224" s="15"/>
      <c r="B224" s="16"/>
      <c r="C224" s="17"/>
      <c r="D224" s="18"/>
      <c r="E224" s="19"/>
      <c r="F224" s="19"/>
      <c r="G224" s="19"/>
      <c r="H224" s="19"/>
      <c r="I224" s="19"/>
    </row>
    <row r="225" spans="1:9">
      <c r="A225" s="15"/>
      <c r="B225" s="16"/>
      <c r="C225" s="17"/>
      <c r="D225" s="18"/>
      <c r="E225" s="19"/>
      <c r="F225" s="19"/>
      <c r="G225" s="19"/>
      <c r="H225" s="19"/>
      <c r="I225" s="19"/>
    </row>
    <row r="226" spans="1:9">
      <c r="A226" s="15"/>
      <c r="B226" s="16"/>
      <c r="C226" s="17"/>
      <c r="D226" s="18"/>
      <c r="E226" s="19"/>
      <c r="F226" s="19"/>
      <c r="G226" s="19"/>
      <c r="H226" s="19"/>
      <c r="I226" s="19"/>
    </row>
    <row r="227" spans="1:9">
      <c r="A227" s="15"/>
      <c r="B227" s="16"/>
      <c r="C227" s="17"/>
      <c r="D227" s="18"/>
      <c r="E227" s="19"/>
      <c r="F227" s="19"/>
      <c r="G227" s="19"/>
      <c r="H227" s="19"/>
      <c r="I227" s="19"/>
    </row>
    <row r="228" spans="1:9">
      <c r="A228" s="15"/>
      <c r="B228" s="16"/>
      <c r="C228" s="17"/>
      <c r="D228" s="18"/>
      <c r="E228" s="19"/>
      <c r="F228" s="19"/>
      <c r="G228" s="19"/>
      <c r="H228" s="19"/>
      <c r="I228" s="19"/>
    </row>
    <row r="229" spans="1:9">
      <c r="A229" s="15"/>
      <c r="B229" s="16"/>
      <c r="C229" s="17"/>
      <c r="D229" s="18"/>
      <c r="E229" s="19"/>
      <c r="F229" s="19"/>
      <c r="G229" s="19"/>
      <c r="H229" s="19"/>
      <c r="I229" s="19"/>
    </row>
    <row r="230" spans="1:9">
      <c r="A230" s="15"/>
      <c r="B230" s="16"/>
      <c r="C230" s="17"/>
      <c r="D230" s="18"/>
      <c r="E230" s="19"/>
      <c r="F230" s="19"/>
      <c r="G230" s="19"/>
      <c r="H230" s="19"/>
      <c r="I230" s="19"/>
    </row>
    <row r="231" spans="1:9">
      <c r="A231" s="15"/>
      <c r="B231" s="16"/>
      <c r="C231" s="17"/>
      <c r="D231" s="18"/>
      <c r="E231" s="19"/>
      <c r="F231" s="19"/>
      <c r="G231" s="19"/>
      <c r="H231" s="19"/>
      <c r="I231" s="19"/>
    </row>
    <row r="232" spans="1:9">
      <c r="A232" s="15"/>
      <c r="B232" s="16"/>
      <c r="C232" s="17"/>
      <c r="D232" s="18"/>
      <c r="E232" s="19"/>
      <c r="F232" s="19"/>
      <c r="G232" s="19"/>
      <c r="H232" s="19"/>
      <c r="I232" s="19"/>
    </row>
    <row r="233" spans="1:9">
      <c r="A233" s="15"/>
      <c r="B233" s="16"/>
      <c r="C233" s="17"/>
      <c r="D233" s="18"/>
      <c r="E233" s="19"/>
      <c r="F233" s="19"/>
      <c r="G233" s="19"/>
      <c r="H233" s="19"/>
      <c r="I233" s="19"/>
    </row>
    <row r="234" spans="1:9">
      <c r="A234" s="15"/>
      <c r="B234" s="16"/>
      <c r="C234" s="17"/>
      <c r="D234" s="18"/>
      <c r="E234" s="19"/>
      <c r="F234" s="19"/>
      <c r="G234" s="19"/>
      <c r="H234" s="19"/>
      <c r="I234" s="19"/>
    </row>
    <row r="235" spans="1:9">
      <c r="A235" s="15"/>
      <c r="B235" s="16"/>
      <c r="C235" s="17"/>
      <c r="D235" s="18"/>
      <c r="E235" s="19"/>
      <c r="F235" s="19"/>
      <c r="G235" s="19"/>
      <c r="H235" s="19"/>
      <c r="I235" s="19"/>
    </row>
    <row r="236" spans="1:9">
      <c r="A236" s="15"/>
      <c r="B236" s="16"/>
      <c r="C236" s="17"/>
      <c r="D236" s="18"/>
      <c r="E236" s="19"/>
      <c r="F236" s="19"/>
      <c r="G236" s="19"/>
      <c r="H236" s="19"/>
      <c r="I236" s="19"/>
    </row>
    <row r="237" spans="1:9">
      <c r="A237" s="15"/>
      <c r="B237" s="16"/>
      <c r="C237" s="17"/>
      <c r="D237" s="18"/>
      <c r="E237" s="19"/>
      <c r="F237" s="19"/>
      <c r="G237" s="19"/>
      <c r="H237" s="19"/>
      <c r="I237" s="19"/>
    </row>
    <row r="238" spans="1:9">
      <c r="A238" s="15"/>
      <c r="B238" s="16"/>
      <c r="C238" s="17"/>
      <c r="D238" s="18"/>
      <c r="E238" s="19"/>
      <c r="F238" s="19"/>
      <c r="G238" s="19"/>
      <c r="H238" s="19"/>
      <c r="I238" s="19"/>
    </row>
    <row r="239" spans="1:9">
      <c r="A239" s="15"/>
      <c r="B239" s="16"/>
      <c r="C239" s="17"/>
      <c r="D239" s="18"/>
      <c r="E239" s="19"/>
      <c r="F239" s="19"/>
      <c r="G239" s="19"/>
      <c r="H239" s="19"/>
      <c r="I239" s="19"/>
    </row>
    <row r="240" spans="1:9">
      <c r="A240" s="15"/>
      <c r="B240" s="16"/>
      <c r="C240" s="17"/>
      <c r="D240" s="18"/>
      <c r="E240" s="19"/>
      <c r="F240" s="19"/>
      <c r="G240" s="19"/>
      <c r="H240" s="19"/>
      <c r="I240" s="19"/>
    </row>
    <row r="241" spans="1:9">
      <c r="A241" s="15"/>
      <c r="B241" s="16"/>
      <c r="C241" s="17"/>
      <c r="D241" s="18"/>
      <c r="E241" s="19"/>
      <c r="F241" s="19"/>
      <c r="G241" s="19"/>
      <c r="H241" s="19"/>
      <c r="I241" s="19"/>
    </row>
    <row r="242" spans="1:9">
      <c r="A242" s="15"/>
      <c r="B242" s="16"/>
      <c r="C242" s="17"/>
      <c r="D242" s="18"/>
      <c r="E242" s="19"/>
      <c r="F242" s="19"/>
      <c r="G242" s="19"/>
      <c r="H242" s="19"/>
      <c r="I242" s="19"/>
    </row>
    <row r="243" spans="1:9">
      <c r="A243" s="15"/>
      <c r="B243" s="16"/>
      <c r="C243" s="17"/>
      <c r="D243" s="18"/>
      <c r="E243" s="19"/>
      <c r="F243" s="19"/>
      <c r="G243" s="19"/>
      <c r="H243" s="19"/>
      <c r="I243" s="19"/>
    </row>
    <row r="244" spans="1:9">
      <c r="A244" s="15"/>
      <c r="B244" s="16"/>
      <c r="C244" s="17"/>
      <c r="D244" s="18"/>
      <c r="E244" s="19"/>
      <c r="F244" s="19"/>
      <c r="G244" s="19"/>
      <c r="H244" s="19"/>
      <c r="I244" s="19"/>
    </row>
    <row r="245" spans="1:9">
      <c r="A245" s="15"/>
      <c r="B245" s="16"/>
      <c r="C245" s="17"/>
      <c r="D245" s="18"/>
      <c r="E245" s="19"/>
      <c r="F245" s="19"/>
      <c r="G245" s="19"/>
      <c r="H245" s="19"/>
      <c r="I245" s="19"/>
    </row>
    <row r="246" spans="1:9">
      <c r="A246" s="15"/>
      <c r="B246" s="16"/>
      <c r="C246" s="17"/>
      <c r="D246" s="18"/>
      <c r="E246" s="19"/>
      <c r="F246" s="19"/>
      <c r="G246" s="19"/>
      <c r="H246" s="19"/>
      <c r="I246" s="19"/>
    </row>
    <row r="247" spans="1:9">
      <c r="A247" s="15"/>
      <c r="B247" s="16"/>
      <c r="C247" s="17"/>
      <c r="D247" s="18"/>
      <c r="E247" s="19"/>
      <c r="F247" s="19"/>
      <c r="G247" s="19"/>
      <c r="H247" s="19"/>
      <c r="I247" s="19"/>
    </row>
    <row r="248" spans="1:9">
      <c r="A248" s="15"/>
      <c r="B248" s="16"/>
      <c r="C248" s="17"/>
      <c r="D248" s="18"/>
      <c r="E248" s="19"/>
      <c r="F248" s="19"/>
      <c r="G248" s="19"/>
      <c r="H248" s="19"/>
      <c r="I248" s="19"/>
    </row>
    <row r="249" spans="1:9">
      <c r="A249" s="15"/>
      <c r="B249" s="16"/>
      <c r="C249" s="17"/>
      <c r="D249" s="18"/>
      <c r="E249" s="19"/>
      <c r="F249" s="19"/>
      <c r="G249" s="19"/>
      <c r="H249" s="19"/>
      <c r="I249" s="19"/>
    </row>
    <row r="250" spans="1:9">
      <c r="A250" s="15"/>
      <c r="B250" s="16"/>
      <c r="C250" s="17"/>
      <c r="D250" s="18"/>
      <c r="E250" s="19"/>
      <c r="F250" s="19"/>
      <c r="G250" s="19"/>
      <c r="H250" s="19"/>
      <c r="I250" s="19"/>
    </row>
    <row r="251" spans="1:9">
      <c r="A251" s="15"/>
      <c r="B251" s="16"/>
      <c r="C251" s="17"/>
      <c r="D251" s="18"/>
      <c r="E251" s="19"/>
      <c r="F251" s="19"/>
      <c r="G251" s="19"/>
      <c r="H251" s="19"/>
      <c r="I251" s="19"/>
    </row>
    <row r="252" spans="1:9">
      <c r="A252" s="15"/>
      <c r="B252" s="16"/>
      <c r="C252" s="17"/>
      <c r="D252" s="18"/>
      <c r="E252" s="19"/>
      <c r="F252" s="19"/>
      <c r="G252" s="19"/>
      <c r="H252" s="19"/>
      <c r="I252" s="19"/>
    </row>
    <row r="253" spans="1:9">
      <c r="A253" s="15"/>
      <c r="B253" s="16"/>
      <c r="C253" s="17"/>
      <c r="D253" s="18"/>
      <c r="E253" s="19"/>
      <c r="F253" s="19"/>
      <c r="G253" s="19"/>
      <c r="H253" s="19"/>
      <c r="I253" s="19"/>
    </row>
    <row r="254" spans="1:9">
      <c r="A254" s="15"/>
      <c r="B254" s="16"/>
      <c r="C254" s="17"/>
      <c r="D254" s="18"/>
      <c r="E254" s="19"/>
      <c r="F254" s="19"/>
      <c r="G254" s="19"/>
      <c r="H254" s="19"/>
      <c r="I254" s="19"/>
    </row>
    <row r="255" spans="1:9">
      <c r="A255" s="15"/>
      <c r="B255" s="16"/>
      <c r="C255" s="17"/>
      <c r="D255" s="18"/>
      <c r="E255" s="19"/>
      <c r="F255" s="19"/>
      <c r="G255" s="19"/>
      <c r="H255" s="19"/>
      <c r="I255" s="19"/>
    </row>
    <row r="256" spans="1:9">
      <c r="A256" s="15"/>
      <c r="B256" s="16"/>
      <c r="C256" s="17"/>
      <c r="D256" s="18"/>
      <c r="E256" s="19"/>
      <c r="F256" s="19"/>
      <c r="G256" s="19"/>
      <c r="H256" s="19"/>
      <c r="I256" s="19"/>
    </row>
    <row r="257" spans="1:9">
      <c r="A257" s="15"/>
      <c r="B257" s="16"/>
      <c r="C257" s="17"/>
      <c r="D257" s="18"/>
      <c r="E257" s="19"/>
      <c r="F257" s="19"/>
      <c r="G257" s="19"/>
      <c r="H257" s="19"/>
      <c r="I257" s="19"/>
    </row>
    <row r="258" spans="1:9">
      <c r="A258" s="15"/>
      <c r="B258" s="16"/>
      <c r="C258" s="17"/>
      <c r="D258" s="18"/>
      <c r="E258" s="19"/>
      <c r="F258" s="19"/>
      <c r="G258" s="19"/>
      <c r="H258" s="19"/>
      <c r="I258" s="19"/>
    </row>
    <row r="259" spans="1:9">
      <c r="A259" s="15"/>
      <c r="B259" s="16"/>
      <c r="C259" s="17"/>
      <c r="D259" s="18"/>
      <c r="E259" s="19"/>
      <c r="F259" s="19"/>
      <c r="G259" s="19"/>
      <c r="H259" s="19"/>
      <c r="I259" s="19"/>
    </row>
    <row r="260" spans="1:9">
      <c r="A260" s="15"/>
      <c r="B260" s="16"/>
      <c r="C260" s="17"/>
      <c r="D260" s="18"/>
      <c r="E260" s="19"/>
      <c r="F260" s="19"/>
      <c r="G260" s="19"/>
      <c r="H260" s="19"/>
      <c r="I260" s="19"/>
    </row>
    <row r="261" spans="1:9">
      <c r="A261" s="15"/>
      <c r="B261" s="16"/>
      <c r="C261" s="17"/>
      <c r="D261" s="18"/>
      <c r="E261" s="19"/>
      <c r="F261" s="19"/>
      <c r="G261" s="19"/>
      <c r="H261" s="19"/>
      <c r="I261" s="19"/>
    </row>
    <row r="262" spans="1:9">
      <c r="A262" s="15"/>
      <c r="B262" s="16"/>
      <c r="C262" s="17"/>
      <c r="D262" s="18"/>
      <c r="E262" s="19"/>
      <c r="F262" s="19"/>
      <c r="G262" s="19"/>
      <c r="H262" s="19"/>
      <c r="I262" s="19"/>
    </row>
    <row r="263" spans="1:9">
      <c r="A263" s="15"/>
      <c r="B263" s="16"/>
      <c r="C263" s="17"/>
      <c r="D263" s="18"/>
      <c r="E263" s="19"/>
      <c r="F263" s="19"/>
      <c r="G263" s="19"/>
      <c r="H263" s="19"/>
      <c r="I263" s="19"/>
    </row>
    <row r="264" spans="1:9">
      <c r="A264" s="15"/>
      <c r="B264" s="16"/>
      <c r="C264" s="17"/>
      <c r="D264" s="18"/>
      <c r="E264" s="19"/>
      <c r="F264" s="19"/>
      <c r="G264" s="19"/>
      <c r="H264" s="19"/>
      <c r="I264" s="19"/>
    </row>
    <row r="265" spans="1:9">
      <c r="A265" s="15"/>
      <c r="B265" s="16"/>
      <c r="C265" s="17"/>
      <c r="D265" s="18"/>
      <c r="E265" s="19"/>
      <c r="F265" s="19"/>
      <c r="G265" s="19"/>
      <c r="H265" s="19"/>
      <c r="I265" s="19"/>
    </row>
    <row r="266" spans="1:9">
      <c r="A266" s="15"/>
      <c r="B266" s="16"/>
      <c r="C266" s="17"/>
      <c r="D266" s="18"/>
      <c r="E266" s="19"/>
      <c r="F266" s="19"/>
      <c r="G266" s="19"/>
      <c r="H266" s="19"/>
      <c r="I266" s="19"/>
    </row>
    <row r="267" spans="1:9">
      <c r="A267" s="15"/>
      <c r="B267" s="16"/>
      <c r="C267" s="17"/>
      <c r="D267" s="18"/>
      <c r="E267" s="19"/>
      <c r="F267" s="19"/>
      <c r="G267" s="19"/>
      <c r="H267" s="19"/>
      <c r="I267" s="19"/>
    </row>
    <row r="268" spans="1:9">
      <c r="A268" s="15"/>
      <c r="B268" s="16"/>
      <c r="C268" s="17"/>
      <c r="D268" s="18"/>
      <c r="E268" s="19"/>
      <c r="F268" s="19"/>
      <c r="G268" s="19"/>
      <c r="H268" s="19"/>
      <c r="I268" s="19"/>
    </row>
    <row r="269" spans="1:9">
      <c r="A269" s="15"/>
      <c r="B269" s="16"/>
      <c r="C269" s="17"/>
      <c r="D269" s="18"/>
      <c r="E269" s="19"/>
      <c r="F269" s="19"/>
      <c r="G269" s="19"/>
      <c r="H269" s="19"/>
      <c r="I269" s="19"/>
    </row>
    <row r="270" spans="1:9">
      <c r="A270" s="15"/>
      <c r="B270" s="16"/>
      <c r="C270" s="17"/>
      <c r="D270" s="18"/>
      <c r="E270" s="19"/>
      <c r="F270" s="19"/>
      <c r="G270" s="19"/>
      <c r="H270" s="19"/>
      <c r="I270" s="19"/>
    </row>
    <row r="271" spans="1:9">
      <c r="A271" s="15"/>
      <c r="B271" s="16"/>
      <c r="C271" s="17"/>
      <c r="D271" s="18"/>
      <c r="E271" s="19"/>
      <c r="F271" s="19"/>
      <c r="G271" s="19"/>
      <c r="H271" s="19"/>
      <c r="I271" s="19"/>
    </row>
    <row r="272" spans="1:9">
      <c r="A272" s="15"/>
      <c r="B272" s="16"/>
      <c r="C272" s="17"/>
      <c r="D272" s="18"/>
      <c r="E272" s="19"/>
      <c r="F272" s="19"/>
      <c r="G272" s="19"/>
      <c r="H272" s="19"/>
      <c r="I272" s="19"/>
    </row>
    <row r="273" spans="1:9">
      <c r="A273" s="15"/>
      <c r="B273" s="16"/>
      <c r="C273" s="17"/>
      <c r="D273" s="18"/>
      <c r="E273" s="19"/>
      <c r="F273" s="19"/>
      <c r="G273" s="19"/>
      <c r="H273" s="19"/>
      <c r="I273" s="19"/>
    </row>
    <row r="274" spans="1:9">
      <c r="A274" s="15"/>
      <c r="B274" s="16"/>
      <c r="C274" s="17"/>
      <c r="D274" s="18"/>
      <c r="E274" s="19"/>
      <c r="F274" s="19"/>
      <c r="G274" s="19"/>
      <c r="H274" s="19"/>
      <c r="I274" s="19"/>
    </row>
    <row r="275" spans="1:9">
      <c r="A275" s="15"/>
      <c r="B275" s="16"/>
      <c r="C275" s="17"/>
      <c r="D275" s="18"/>
      <c r="E275" s="19"/>
      <c r="F275" s="19"/>
      <c r="G275" s="19"/>
      <c r="H275" s="19"/>
      <c r="I275" s="19"/>
    </row>
    <row r="276" spans="1:9">
      <c r="A276" s="15"/>
      <c r="B276" s="16"/>
      <c r="C276" s="17"/>
      <c r="D276" s="18"/>
      <c r="E276" s="19"/>
      <c r="F276" s="19"/>
      <c r="G276" s="19"/>
      <c r="H276" s="19"/>
      <c r="I276" s="19"/>
    </row>
    <row r="277" spans="1:9">
      <c r="A277" s="15"/>
      <c r="B277" s="16"/>
      <c r="C277" s="17"/>
      <c r="D277" s="18"/>
      <c r="E277" s="19"/>
      <c r="F277" s="19"/>
      <c r="G277" s="19"/>
      <c r="H277" s="19"/>
      <c r="I277" s="19"/>
    </row>
    <row r="278" spans="1:9">
      <c r="A278" s="15"/>
      <c r="B278" s="16"/>
      <c r="C278" s="17"/>
      <c r="D278" s="18"/>
      <c r="E278" s="19"/>
      <c r="F278" s="19"/>
      <c r="G278" s="19"/>
      <c r="H278" s="19"/>
      <c r="I278" s="19"/>
    </row>
    <row r="279" spans="1:9">
      <c r="A279" s="15"/>
      <c r="B279" s="16"/>
      <c r="C279" s="17"/>
      <c r="D279" s="18"/>
      <c r="E279" s="19"/>
      <c r="F279" s="19"/>
      <c r="G279" s="19"/>
      <c r="H279" s="19"/>
      <c r="I279" s="19"/>
    </row>
    <row r="280" spans="1:9">
      <c r="A280" s="15"/>
      <c r="B280" s="16"/>
      <c r="C280" s="17"/>
      <c r="D280" s="18"/>
      <c r="E280" s="19"/>
      <c r="F280" s="19"/>
      <c r="G280" s="19"/>
      <c r="H280" s="19"/>
      <c r="I280" s="19"/>
    </row>
    <row r="281" spans="1:9">
      <c r="A281" s="15"/>
      <c r="B281" s="16"/>
      <c r="C281" s="17"/>
      <c r="D281" s="18"/>
      <c r="E281" s="19"/>
      <c r="F281" s="19"/>
      <c r="G281" s="19"/>
      <c r="H281" s="19"/>
      <c r="I281" s="19"/>
    </row>
    <row r="282" spans="1:9">
      <c r="A282" s="15"/>
      <c r="B282" s="16"/>
      <c r="C282" s="17"/>
      <c r="D282" s="18"/>
      <c r="E282" s="19"/>
      <c r="F282" s="19"/>
      <c r="G282" s="19"/>
      <c r="H282" s="19"/>
      <c r="I282" s="19"/>
    </row>
    <row r="283" spans="1:9">
      <c r="A283" s="15"/>
      <c r="B283" s="16"/>
      <c r="C283" s="17"/>
      <c r="D283" s="18"/>
      <c r="E283" s="19"/>
      <c r="F283" s="19"/>
      <c r="G283" s="19"/>
      <c r="H283" s="19"/>
      <c r="I283" s="19"/>
    </row>
    <row r="284" spans="1:9">
      <c r="A284" s="15"/>
      <c r="B284" s="16"/>
      <c r="C284" s="17"/>
      <c r="D284" s="18"/>
      <c r="E284" s="19"/>
      <c r="F284" s="19"/>
      <c r="G284" s="19"/>
      <c r="H284" s="19"/>
      <c r="I284" s="19"/>
    </row>
    <row r="285" spans="1:9">
      <c r="A285" s="15"/>
      <c r="B285" s="16"/>
      <c r="C285" s="17"/>
      <c r="D285" s="18"/>
      <c r="E285" s="19"/>
      <c r="F285" s="19"/>
      <c r="G285" s="19"/>
      <c r="H285" s="19"/>
      <c r="I285" s="19"/>
    </row>
    <row r="286" spans="1:9">
      <c r="A286" s="15"/>
      <c r="B286" s="16"/>
      <c r="C286" s="17"/>
      <c r="D286" s="18"/>
      <c r="E286" s="19"/>
      <c r="F286" s="19"/>
      <c r="G286" s="19"/>
      <c r="H286" s="19"/>
      <c r="I286" s="19"/>
    </row>
    <row r="287" spans="1:9">
      <c r="A287" s="15"/>
      <c r="B287" s="16"/>
      <c r="C287" s="17"/>
      <c r="D287" s="18"/>
      <c r="E287" s="19"/>
      <c r="F287" s="19"/>
      <c r="G287" s="19"/>
      <c r="H287" s="19"/>
      <c r="I287" s="19"/>
    </row>
    <row r="288" spans="1:9">
      <c r="A288" s="15"/>
      <c r="B288" s="16"/>
      <c r="C288" s="17"/>
      <c r="D288" s="18"/>
      <c r="E288" s="19"/>
      <c r="F288" s="19"/>
      <c r="G288" s="19"/>
      <c r="H288" s="19"/>
      <c r="I288" s="19"/>
    </row>
    <row r="289" spans="1:9">
      <c r="A289" s="15"/>
      <c r="B289" s="16"/>
      <c r="C289" s="17"/>
      <c r="D289" s="18"/>
      <c r="E289" s="19"/>
      <c r="F289" s="19"/>
      <c r="G289" s="19"/>
      <c r="H289" s="19"/>
      <c r="I289" s="19"/>
    </row>
    <row r="290" spans="1:9">
      <c r="A290" s="15"/>
      <c r="B290" s="16"/>
      <c r="C290" s="17"/>
      <c r="D290" s="18"/>
      <c r="E290" s="19"/>
      <c r="F290" s="19"/>
      <c r="G290" s="19"/>
      <c r="H290" s="19"/>
      <c r="I290" s="19"/>
    </row>
    <row r="291" spans="1:9">
      <c r="A291" s="15"/>
      <c r="B291" s="16"/>
      <c r="C291" s="17"/>
      <c r="D291" s="18"/>
      <c r="E291" s="19"/>
      <c r="F291" s="19"/>
      <c r="G291" s="19"/>
      <c r="H291" s="19"/>
      <c r="I291" s="19"/>
    </row>
    <row r="292" spans="1:9">
      <c r="A292" s="15"/>
      <c r="B292" s="16"/>
      <c r="C292" s="17"/>
      <c r="D292" s="18"/>
      <c r="E292" s="19"/>
      <c r="F292" s="19"/>
      <c r="G292" s="19"/>
      <c r="H292" s="19"/>
      <c r="I292" s="19"/>
    </row>
    <row r="293" spans="1:9">
      <c r="A293" s="15"/>
      <c r="B293" s="16"/>
      <c r="C293" s="17"/>
      <c r="D293" s="18"/>
      <c r="E293" s="19"/>
      <c r="F293" s="19"/>
      <c r="G293" s="19"/>
      <c r="H293" s="19"/>
      <c r="I293" s="19"/>
    </row>
    <row r="294" spans="1:9">
      <c r="A294" s="15"/>
      <c r="B294" s="16"/>
      <c r="C294" s="17"/>
      <c r="D294" s="18"/>
      <c r="E294" s="19"/>
      <c r="F294" s="19"/>
      <c r="G294" s="19"/>
      <c r="H294" s="19"/>
      <c r="I294" s="19"/>
    </row>
    <row r="295" spans="1:9">
      <c r="A295" s="15"/>
      <c r="B295" s="16"/>
      <c r="C295" s="17"/>
      <c r="D295" s="18"/>
      <c r="E295" s="19"/>
      <c r="F295" s="19"/>
      <c r="G295" s="19"/>
      <c r="H295" s="19"/>
      <c r="I295" s="19"/>
    </row>
    <row r="296" spans="1:9">
      <c r="A296" s="15"/>
      <c r="B296" s="16"/>
      <c r="C296" s="17"/>
      <c r="D296" s="18"/>
      <c r="E296" s="19"/>
      <c r="F296" s="19"/>
      <c r="G296" s="19"/>
      <c r="H296" s="19"/>
      <c r="I296" s="19"/>
    </row>
    <row r="297" spans="1:9">
      <c r="A297" s="15"/>
      <c r="B297" s="16"/>
      <c r="C297" s="17"/>
      <c r="D297" s="18"/>
      <c r="E297" s="19"/>
      <c r="F297" s="19"/>
      <c r="G297" s="19"/>
      <c r="H297" s="19"/>
      <c r="I297" s="19"/>
    </row>
    <row r="298" spans="1:9">
      <c r="A298" s="15"/>
      <c r="B298" s="16"/>
      <c r="C298" s="17"/>
      <c r="D298" s="18"/>
      <c r="E298" s="19"/>
      <c r="F298" s="19"/>
      <c r="G298" s="19"/>
      <c r="H298" s="19"/>
      <c r="I298" s="19"/>
    </row>
    <row r="299" spans="1:9">
      <c r="A299" s="15"/>
      <c r="B299" s="16"/>
      <c r="C299" s="17"/>
      <c r="D299" s="18"/>
      <c r="E299" s="19"/>
      <c r="F299" s="19"/>
      <c r="G299" s="19"/>
      <c r="H299" s="19"/>
      <c r="I299" s="19"/>
    </row>
    <row r="300" spans="1:9">
      <c r="A300" s="15"/>
      <c r="B300" s="16"/>
      <c r="C300" s="17"/>
      <c r="D300" s="18"/>
      <c r="E300" s="19"/>
      <c r="F300" s="19"/>
      <c r="G300" s="19"/>
      <c r="H300" s="19"/>
      <c r="I300" s="19"/>
    </row>
    <row r="301" spans="1:9">
      <c r="A301" s="15"/>
      <c r="B301" s="16"/>
      <c r="C301" s="17"/>
      <c r="D301" s="18"/>
      <c r="E301" s="19"/>
      <c r="F301" s="19"/>
      <c r="G301" s="19"/>
      <c r="H301" s="19"/>
      <c r="I301" s="19"/>
    </row>
    <row r="302" spans="1:9">
      <c r="A302" s="15"/>
      <c r="B302" s="16"/>
      <c r="C302" s="17"/>
      <c r="D302" s="18"/>
      <c r="E302" s="19"/>
      <c r="F302" s="19"/>
      <c r="G302" s="19"/>
      <c r="H302" s="19"/>
      <c r="I302" s="19"/>
    </row>
    <row r="303" spans="1:9">
      <c r="A303" s="15"/>
      <c r="B303" s="16"/>
      <c r="C303" s="17"/>
      <c r="D303" s="18"/>
      <c r="E303" s="19"/>
      <c r="F303" s="19"/>
      <c r="G303" s="19"/>
      <c r="H303" s="19"/>
      <c r="I303" s="19"/>
    </row>
    <row r="304" spans="1:9">
      <c r="A304" s="15"/>
      <c r="B304" s="16"/>
      <c r="C304" s="17"/>
      <c r="D304" s="18"/>
      <c r="E304" s="19"/>
      <c r="F304" s="19"/>
      <c r="G304" s="19"/>
      <c r="H304" s="19"/>
      <c r="I304" s="19"/>
    </row>
    <row r="305" spans="1:9">
      <c r="A305" s="15"/>
      <c r="B305" s="16"/>
      <c r="C305" s="17"/>
      <c r="D305" s="18"/>
      <c r="E305" s="19"/>
      <c r="F305" s="19"/>
      <c r="G305" s="19"/>
      <c r="H305" s="19"/>
      <c r="I305" s="19"/>
    </row>
    <row r="306" spans="1:9">
      <c r="A306" s="15"/>
      <c r="B306" s="16"/>
      <c r="C306" s="17"/>
      <c r="D306" s="18"/>
      <c r="E306" s="19"/>
      <c r="F306" s="19"/>
      <c r="G306" s="19"/>
      <c r="H306" s="19"/>
      <c r="I306" s="19"/>
    </row>
    <row r="307" spans="1:9">
      <c r="A307" s="15"/>
      <c r="B307" s="16"/>
      <c r="C307" s="17"/>
      <c r="D307" s="18"/>
      <c r="E307" s="19"/>
      <c r="F307" s="19"/>
      <c r="G307" s="19"/>
      <c r="H307" s="19"/>
      <c r="I307" s="19"/>
    </row>
    <row r="308" spans="1:9">
      <c r="A308" s="15"/>
      <c r="B308" s="16"/>
      <c r="C308" s="17"/>
      <c r="D308" s="18"/>
      <c r="E308" s="19"/>
      <c r="F308" s="19"/>
      <c r="G308" s="19"/>
      <c r="H308" s="19"/>
      <c r="I308" s="19"/>
    </row>
    <row r="309" spans="1:9">
      <c r="A309" s="15"/>
      <c r="B309" s="16"/>
      <c r="C309" s="17"/>
      <c r="D309" s="18"/>
      <c r="E309" s="19"/>
      <c r="F309" s="19"/>
      <c r="G309" s="19"/>
      <c r="H309" s="19"/>
      <c r="I309" s="19"/>
    </row>
    <row r="310" spans="1:9">
      <c r="A310" s="15"/>
      <c r="B310" s="16"/>
      <c r="C310" s="17"/>
      <c r="D310" s="18"/>
      <c r="E310" s="19"/>
      <c r="F310" s="19"/>
      <c r="G310" s="19"/>
      <c r="H310" s="19"/>
      <c r="I310" s="19"/>
    </row>
    <row r="311" spans="1:9">
      <c r="A311" s="15"/>
      <c r="B311" s="16"/>
      <c r="C311" s="17"/>
      <c r="D311" s="18"/>
      <c r="E311" s="19"/>
      <c r="F311" s="19"/>
      <c r="G311" s="19"/>
      <c r="H311" s="19"/>
      <c r="I311" s="19"/>
    </row>
    <row r="312" spans="1:9">
      <c r="A312" s="15"/>
      <c r="B312" s="16"/>
      <c r="C312" s="17"/>
      <c r="D312" s="18"/>
      <c r="E312" s="19"/>
      <c r="F312" s="19"/>
      <c r="G312" s="19"/>
      <c r="H312" s="19"/>
      <c r="I312" s="19"/>
    </row>
    <row r="313" spans="1:9">
      <c r="A313" s="15"/>
      <c r="B313" s="16"/>
      <c r="C313" s="17"/>
      <c r="D313" s="18"/>
      <c r="E313" s="19"/>
      <c r="F313" s="19"/>
      <c r="G313" s="19"/>
      <c r="H313" s="19"/>
      <c r="I313" s="19"/>
    </row>
    <row r="314" spans="1:9">
      <c r="A314" s="15"/>
      <c r="B314" s="16"/>
      <c r="C314" s="17"/>
      <c r="D314" s="18"/>
      <c r="E314" s="19"/>
      <c r="F314" s="19"/>
      <c r="G314" s="19"/>
      <c r="H314" s="19"/>
      <c r="I314" s="19"/>
    </row>
    <row r="315" spans="1:9">
      <c r="A315" s="15"/>
      <c r="B315" s="16"/>
      <c r="C315" s="17"/>
      <c r="D315" s="18"/>
      <c r="E315" s="19"/>
      <c r="F315" s="19"/>
      <c r="G315" s="19"/>
      <c r="H315" s="19"/>
      <c r="I315" s="19"/>
    </row>
    <row r="316" spans="1:9">
      <c r="A316" s="15"/>
      <c r="B316" s="16"/>
      <c r="C316" s="17"/>
      <c r="D316" s="18"/>
      <c r="E316" s="19"/>
      <c r="F316" s="19"/>
      <c r="G316" s="19"/>
      <c r="H316" s="19"/>
      <c r="I316" s="19"/>
    </row>
    <row r="317" spans="1:9">
      <c r="D317" s="19"/>
      <c r="E317" s="19"/>
      <c r="F317" s="19"/>
      <c r="G317" s="19"/>
      <c r="H317" s="19"/>
      <c r="I317" s="19"/>
    </row>
    <row r="318" spans="1:9">
      <c r="D318" s="19"/>
      <c r="E318" s="19"/>
      <c r="F318" s="19"/>
      <c r="G318" s="19"/>
      <c r="H318" s="19"/>
      <c r="I318" s="19"/>
    </row>
    <row r="319" spans="1:9">
      <c r="D319" s="19"/>
      <c r="E319" s="19"/>
      <c r="F319" s="19"/>
      <c r="G319" s="19"/>
      <c r="H319" s="19"/>
      <c r="I319" s="19"/>
    </row>
    <row r="320" spans="1:9">
      <c r="D320" s="19"/>
      <c r="E320" s="19"/>
      <c r="F320" s="19"/>
      <c r="G320" s="19"/>
      <c r="H320" s="19"/>
      <c r="I320" s="19"/>
    </row>
    <row r="321" spans="4:9">
      <c r="D321" s="19"/>
      <c r="E321" s="19"/>
      <c r="F321" s="19"/>
      <c r="G321" s="19"/>
      <c r="H321" s="19"/>
      <c r="I321" s="19"/>
    </row>
    <row r="322" spans="4:9">
      <c r="D322" s="19"/>
      <c r="E322" s="19"/>
      <c r="F322" s="19"/>
      <c r="G322" s="19"/>
      <c r="H322" s="19"/>
      <c r="I322" s="19"/>
    </row>
    <row r="323" spans="4:9">
      <c r="D323" s="19"/>
      <c r="E323" s="19"/>
      <c r="F323" s="19"/>
      <c r="G323" s="19"/>
      <c r="H323" s="19"/>
      <c r="I323" s="19"/>
    </row>
    <row r="324" spans="4:9">
      <c r="D324" s="19"/>
      <c r="E324" s="19"/>
      <c r="F324" s="19"/>
      <c r="G324" s="19"/>
      <c r="H324" s="19"/>
      <c r="I324" s="19"/>
    </row>
    <row r="325" spans="4:9">
      <c r="D325" s="19"/>
      <c r="E325" s="19"/>
      <c r="F325" s="19"/>
      <c r="G325" s="19"/>
      <c r="H325" s="19"/>
      <c r="I325" s="19"/>
    </row>
    <row r="326" spans="4:9">
      <c r="D326" s="19"/>
      <c r="E326" s="19"/>
      <c r="F326" s="19"/>
      <c r="G326" s="19"/>
      <c r="H326" s="19"/>
      <c r="I326" s="19"/>
    </row>
    <row r="327" spans="4:9">
      <c r="D327" s="19"/>
      <c r="E327" s="19"/>
      <c r="F327" s="19"/>
      <c r="G327" s="19"/>
      <c r="H327" s="19"/>
      <c r="I327" s="19"/>
    </row>
    <row r="328" spans="4:9">
      <c r="D328" s="19"/>
      <c r="E328" s="19"/>
      <c r="F328" s="19"/>
      <c r="G328" s="19"/>
      <c r="H328" s="19"/>
      <c r="I328" s="19"/>
    </row>
    <row r="329" spans="4:9">
      <c r="D329" s="19"/>
      <c r="E329" s="19"/>
      <c r="F329" s="19"/>
      <c r="G329" s="19"/>
      <c r="H329" s="19"/>
      <c r="I329" s="19"/>
    </row>
    <row r="330" spans="4:9">
      <c r="D330" s="19"/>
      <c r="E330" s="19"/>
      <c r="F330" s="19"/>
      <c r="G330" s="19"/>
      <c r="H330" s="19"/>
      <c r="I330" s="19"/>
    </row>
    <row r="331" spans="4:9">
      <c r="D331" s="19"/>
      <c r="E331" s="19"/>
      <c r="F331" s="19"/>
      <c r="G331" s="19"/>
      <c r="H331" s="19"/>
      <c r="I331" s="19"/>
    </row>
    <row r="332" spans="4:9">
      <c r="D332" s="19"/>
      <c r="E332" s="19"/>
      <c r="F332" s="19"/>
      <c r="G332" s="19"/>
      <c r="H332" s="19"/>
      <c r="I332" s="19"/>
    </row>
    <row r="333" spans="4:9">
      <c r="D333" s="19"/>
      <c r="E333" s="19"/>
      <c r="F333" s="19"/>
      <c r="G333" s="19"/>
      <c r="H333" s="19"/>
      <c r="I333" s="19"/>
    </row>
    <row r="334" spans="4:9">
      <c r="D334" s="19"/>
      <c r="E334" s="19"/>
      <c r="F334" s="19"/>
      <c r="G334" s="19"/>
      <c r="H334" s="19"/>
      <c r="I334" s="19"/>
    </row>
    <row r="335" spans="4:9">
      <c r="D335" s="19"/>
      <c r="E335" s="19"/>
      <c r="F335" s="19"/>
      <c r="G335" s="19"/>
      <c r="H335" s="19"/>
      <c r="I335" s="19"/>
    </row>
    <row r="336" spans="4:9">
      <c r="D336" s="19"/>
      <c r="E336" s="19"/>
      <c r="F336" s="19"/>
      <c r="G336" s="19"/>
      <c r="H336" s="19"/>
      <c r="I336" s="19"/>
    </row>
    <row r="337" spans="4:9">
      <c r="D337" s="19"/>
      <c r="E337" s="19"/>
      <c r="F337" s="19"/>
      <c r="G337" s="19"/>
      <c r="H337" s="19"/>
      <c r="I337" s="19"/>
    </row>
    <row r="338" spans="4:9">
      <c r="D338" s="19"/>
      <c r="E338" s="19"/>
      <c r="F338" s="19"/>
      <c r="G338" s="19"/>
      <c r="H338" s="19"/>
      <c r="I338" s="19"/>
    </row>
    <row r="339" spans="4:9">
      <c r="D339" s="19"/>
      <c r="E339" s="19"/>
      <c r="F339" s="19"/>
      <c r="G339" s="19"/>
      <c r="H339" s="19"/>
      <c r="I339" s="19"/>
    </row>
    <row r="340" spans="4:9">
      <c r="D340" s="19"/>
      <c r="E340" s="19"/>
      <c r="F340" s="19"/>
      <c r="G340" s="19"/>
      <c r="H340" s="19"/>
      <c r="I340" s="19"/>
    </row>
    <row r="341" spans="4:9">
      <c r="D341" s="19"/>
      <c r="E341" s="19"/>
      <c r="F341" s="19"/>
      <c r="G341" s="19"/>
      <c r="H341" s="19"/>
      <c r="I341" s="19"/>
    </row>
    <row r="342" spans="4:9">
      <c r="D342" s="19"/>
      <c r="E342" s="19"/>
      <c r="F342" s="19"/>
      <c r="G342" s="19"/>
      <c r="H342" s="19"/>
      <c r="I342" s="19"/>
    </row>
    <row r="343" spans="4:9">
      <c r="D343" s="19"/>
      <c r="E343" s="19"/>
      <c r="F343" s="19"/>
      <c r="G343" s="19"/>
      <c r="H343" s="19"/>
      <c r="I343" s="19"/>
    </row>
    <row r="344" spans="4:9">
      <c r="D344" s="19"/>
      <c r="E344" s="19"/>
      <c r="F344" s="19"/>
      <c r="G344" s="19"/>
      <c r="H344" s="19"/>
      <c r="I344" s="19"/>
    </row>
    <row r="345" spans="4:9">
      <c r="D345" s="19"/>
      <c r="E345" s="19"/>
      <c r="F345" s="19"/>
      <c r="G345" s="19"/>
      <c r="H345" s="19"/>
      <c r="I345" s="19"/>
    </row>
    <row r="346" spans="4:9">
      <c r="D346" s="19"/>
      <c r="E346" s="19"/>
      <c r="F346" s="19"/>
      <c r="G346" s="19"/>
      <c r="H346" s="19"/>
      <c r="I346" s="19"/>
    </row>
    <row r="347" spans="4:9">
      <c r="D347" s="19"/>
      <c r="E347" s="19"/>
      <c r="F347" s="19"/>
      <c r="G347" s="19"/>
      <c r="H347" s="19"/>
      <c r="I347" s="19"/>
    </row>
    <row r="348" spans="4:9">
      <c r="D348" s="19"/>
      <c r="E348" s="19"/>
      <c r="F348" s="19"/>
      <c r="G348" s="19"/>
      <c r="H348" s="19"/>
      <c r="I348" s="19"/>
    </row>
    <row r="349" spans="4:9">
      <c r="D349" s="19"/>
      <c r="E349" s="19"/>
      <c r="F349" s="19"/>
      <c r="G349" s="19"/>
      <c r="H349" s="19"/>
      <c r="I349" s="19"/>
    </row>
    <row r="350" spans="4:9">
      <c r="D350" s="19"/>
      <c r="E350" s="19"/>
      <c r="F350" s="19"/>
      <c r="G350" s="19"/>
      <c r="H350" s="19"/>
      <c r="I350" s="19"/>
    </row>
    <row r="351" spans="4:9">
      <c r="D351" s="19"/>
      <c r="E351" s="19"/>
      <c r="F351" s="19"/>
      <c r="G351" s="19"/>
      <c r="H351" s="19"/>
      <c r="I351" s="19"/>
    </row>
    <row r="352" spans="4:9">
      <c r="D352" s="19"/>
      <c r="E352" s="19"/>
      <c r="F352" s="19"/>
      <c r="G352" s="19"/>
      <c r="H352" s="19"/>
      <c r="I352" s="19"/>
    </row>
    <row r="353" spans="4:9">
      <c r="D353" s="19"/>
      <c r="E353" s="19"/>
      <c r="F353" s="19"/>
      <c r="G353" s="19"/>
      <c r="H353" s="19"/>
      <c r="I353" s="19"/>
    </row>
    <row r="354" spans="4:9">
      <c r="D354" s="19"/>
      <c r="E354" s="19"/>
      <c r="F354" s="19"/>
      <c r="G354" s="19"/>
      <c r="H354" s="19"/>
      <c r="I354" s="19"/>
    </row>
    <row r="355" spans="4:9">
      <c r="D355" s="19"/>
      <c r="E355" s="19"/>
      <c r="F355" s="19"/>
      <c r="G355" s="19"/>
      <c r="H355" s="19"/>
      <c r="I355" s="19"/>
    </row>
    <row r="356" spans="4:9">
      <c r="D356" s="19"/>
      <c r="E356" s="19"/>
      <c r="F356" s="19"/>
      <c r="G356" s="19"/>
      <c r="H356" s="19"/>
      <c r="I356" s="19"/>
    </row>
    <row r="357" spans="4:9">
      <c r="D357" s="19"/>
      <c r="E357" s="19"/>
      <c r="F357" s="19"/>
      <c r="G357" s="19"/>
      <c r="H357" s="19"/>
      <c r="I357" s="19"/>
    </row>
    <row r="358" spans="4:9">
      <c r="D358" s="19"/>
      <c r="E358" s="19"/>
      <c r="F358" s="19"/>
      <c r="G358" s="19"/>
      <c r="H358" s="19"/>
      <c r="I358" s="19"/>
    </row>
    <row r="359" spans="4:9">
      <c r="D359" s="19"/>
      <c r="E359" s="19"/>
      <c r="F359" s="19"/>
      <c r="G359" s="19"/>
      <c r="H359" s="19"/>
      <c r="I359" s="19"/>
    </row>
    <row r="360" spans="4:9">
      <c r="D360" s="19"/>
      <c r="E360" s="19"/>
      <c r="F360" s="19"/>
      <c r="G360" s="19"/>
      <c r="H360" s="19"/>
      <c r="I360" s="19"/>
    </row>
    <row r="361" spans="4:9">
      <c r="D361" s="19"/>
      <c r="E361" s="19"/>
      <c r="F361" s="19"/>
      <c r="G361" s="19"/>
      <c r="H361" s="19"/>
      <c r="I361" s="19"/>
    </row>
    <row r="362" spans="4:9">
      <c r="D362" s="19"/>
      <c r="E362" s="19"/>
      <c r="F362" s="19"/>
      <c r="G362" s="19"/>
      <c r="H362" s="19"/>
      <c r="I362" s="19"/>
    </row>
    <row r="363" spans="4:9">
      <c r="D363" s="19"/>
      <c r="E363" s="19"/>
      <c r="F363" s="19"/>
      <c r="G363" s="19"/>
      <c r="H363" s="19"/>
      <c r="I363" s="19"/>
    </row>
    <row r="364" spans="4:9">
      <c r="D364" s="19"/>
      <c r="E364" s="19"/>
      <c r="F364" s="19"/>
      <c r="G364" s="19"/>
      <c r="H364" s="19"/>
      <c r="I364" s="19"/>
    </row>
    <row r="365" spans="4:9">
      <c r="D365" s="19"/>
      <c r="E365" s="19"/>
      <c r="F365" s="19"/>
      <c r="G365" s="19"/>
      <c r="H365" s="19"/>
      <c r="I365" s="19"/>
    </row>
    <row r="366" spans="4:9">
      <c r="D366" s="19"/>
      <c r="E366" s="19"/>
      <c r="F366" s="19"/>
      <c r="G366" s="19"/>
      <c r="H366" s="19"/>
      <c r="I366" s="19"/>
    </row>
    <row r="367" spans="4:9">
      <c r="D367" s="19"/>
      <c r="E367" s="19"/>
      <c r="F367" s="19"/>
      <c r="G367" s="19"/>
      <c r="H367" s="19"/>
      <c r="I367" s="19"/>
    </row>
    <row r="368" spans="4:9">
      <c r="D368" s="19"/>
      <c r="E368" s="19"/>
      <c r="F368" s="19"/>
      <c r="G368" s="19"/>
      <c r="H368" s="19"/>
      <c r="I368" s="19"/>
    </row>
    <row r="369" spans="4:9">
      <c r="D369" s="19"/>
      <c r="E369" s="19"/>
      <c r="F369" s="19"/>
      <c r="G369" s="19"/>
      <c r="H369" s="19"/>
      <c r="I369" s="19"/>
    </row>
    <row r="370" spans="4:9">
      <c r="D370" s="19"/>
      <c r="E370" s="19"/>
      <c r="F370" s="19"/>
      <c r="G370" s="19"/>
      <c r="H370" s="19"/>
      <c r="I370" s="19"/>
    </row>
    <row r="371" spans="4:9">
      <c r="D371" s="19"/>
      <c r="E371" s="19"/>
      <c r="F371" s="19"/>
      <c r="G371" s="19"/>
      <c r="H371" s="19"/>
      <c r="I371" s="19"/>
    </row>
    <row r="372" spans="4:9">
      <c r="D372" s="19"/>
      <c r="E372" s="19"/>
      <c r="F372" s="19"/>
      <c r="G372" s="19"/>
      <c r="H372" s="19"/>
      <c r="I372" s="19"/>
    </row>
    <row r="373" spans="4:9">
      <c r="D373" s="19"/>
      <c r="E373" s="19"/>
      <c r="F373" s="19"/>
      <c r="G373" s="19"/>
      <c r="H373" s="19"/>
      <c r="I373" s="19"/>
    </row>
    <row r="374" spans="4:9">
      <c r="D374" s="19"/>
      <c r="E374" s="19"/>
      <c r="F374" s="19"/>
      <c r="G374" s="19"/>
      <c r="H374" s="19"/>
      <c r="I374" s="19"/>
    </row>
    <row r="375" spans="4:9">
      <c r="D375" s="19"/>
      <c r="E375" s="19"/>
      <c r="F375" s="19"/>
      <c r="G375" s="19"/>
      <c r="H375" s="19"/>
      <c r="I375" s="19"/>
    </row>
    <row r="376" spans="4:9">
      <c r="D376" s="19"/>
      <c r="E376" s="19"/>
      <c r="F376" s="19"/>
      <c r="G376" s="19"/>
      <c r="H376" s="19"/>
      <c r="I376" s="19"/>
    </row>
    <row r="377" spans="4:9">
      <c r="D377" s="19"/>
      <c r="E377" s="19"/>
      <c r="F377" s="19"/>
      <c r="G377" s="19"/>
      <c r="H377" s="19"/>
      <c r="I377" s="19"/>
    </row>
    <row r="378" spans="4:9">
      <c r="D378" s="19"/>
      <c r="E378" s="19"/>
      <c r="F378" s="19"/>
      <c r="G378" s="19"/>
      <c r="H378" s="19"/>
      <c r="I378" s="19"/>
    </row>
    <row r="379" spans="4:9">
      <c r="D379" s="19"/>
      <c r="E379" s="19"/>
      <c r="F379" s="19"/>
      <c r="G379" s="19"/>
      <c r="H379" s="19"/>
      <c r="I379" s="19"/>
    </row>
    <row r="380" spans="4:9">
      <c r="D380" s="19"/>
      <c r="E380" s="19"/>
      <c r="F380" s="19"/>
      <c r="G380" s="19"/>
      <c r="H380" s="19"/>
      <c r="I380" s="19"/>
    </row>
    <row r="381" spans="4:9">
      <c r="D381" s="19"/>
      <c r="E381" s="19"/>
      <c r="F381" s="19"/>
      <c r="G381" s="19"/>
      <c r="H381" s="19"/>
      <c r="I381" s="19"/>
    </row>
    <row r="382" spans="4:9">
      <c r="D382" s="19"/>
      <c r="E382" s="19"/>
      <c r="F382" s="19"/>
      <c r="G382" s="19"/>
      <c r="H382" s="19"/>
      <c r="I382" s="19"/>
    </row>
    <row r="383" spans="4:9">
      <c r="D383" s="19"/>
      <c r="E383" s="19"/>
      <c r="F383" s="19"/>
      <c r="G383" s="19"/>
      <c r="H383" s="19"/>
      <c r="I383" s="19"/>
    </row>
    <row r="384" spans="4:9">
      <c r="D384" s="19"/>
      <c r="E384" s="19"/>
      <c r="F384" s="19"/>
      <c r="G384" s="19"/>
      <c r="H384" s="19"/>
      <c r="I384" s="19"/>
    </row>
    <row r="385" spans="4:9">
      <c r="D385" s="19"/>
      <c r="E385" s="19"/>
      <c r="F385" s="19"/>
      <c r="G385" s="19"/>
      <c r="H385" s="19"/>
      <c r="I385" s="19"/>
    </row>
    <row r="386" spans="4:9">
      <c r="D386" s="19"/>
      <c r="E386" s="19"/>
      <c r="F386" s="19"/>
      <c r="G386" s="19"/>
      <c r="H386" s="19"/>
      <c r="I386" s="19"/>
    </row>
    <row r="387" spans="4:9">
      <c r="D387" s="19"/>
      <c r="E387" s="19"/>
      <c r="F387" s="19"/>
      <c r="G387" s="19"/>
      <c r="H387" s="19"/>
      <c r="I387" s="19"/>
    </row>
    <row r="388" spans="4:9">
      <c r="D388" s="19"/>
      <c r="E388" s="19"/>
      <c r="F388" s="19"/>
      <c r="G388" s="19"/>
      <c r="H388" s="19"/>
      <c r="I388" s="19"/>
    </row>
    <row r="389" spans="4:9">
      <c r="D389" s="19"/>
      <c r="E389" s="19"/>
      <c r="F389" s="19"/>
      <c r="G389" s="19"/>
      <c r="H389" s="19"/>
      <c r="I389" s="19"/>
    </row>
    <row r="390" spans="4:9">
      <c r="D390" s="19"/>
      <c r="E390" s="19"/>
      <c r="F390" s="19"/>
      <c r="G390" s="19"/>
      <c r="H390" s="19"/>
      <c r="I390" s="19"/>
    </row>
    <row r="391" spans="4:9">
      <c r="D391" s="19"/>
      <c r="E391" s="19"/>
      <c r="F391" s="19"/>
      <c r="G391" s="19"/>
      <c r="H391" s="19"/>
      <c r="I391" s="19"/>
    </row>
    <row r="392" spans="4:9">
      <c r="D392" s="19"/>
      <c r="E392" s="19"/>
      <c r="F392" s="19"/>
      <c r="G392" s="19"/>
      <c r="H392" s="19"/>
      <c r="I392" s="19"/>
    </row>
    <row r="393" spans="4:9">
      <c r="D393" s="19"/>
      <c r="E393" s="19"/>
      <c r="F393" s="19"/>
      <c r="G393" s="19"/>
      <c r="H393" s="19"/>
      <c r="I393" s="19"/>
    </row>
    <row r="394" spans="4:9">
      <c r="D394" s="19"/>
      <c r="E394" s="19"/>
      <c r="F394" s="19"/>
      <c r="G394" s="19"/>
      <c r="H394" s="19"/>
      <c r="I394" s="19"/>
    </row>
    <row r="395" spans="4:9">
      <c r="D395" s="19"/>
      <c r="E395" s="19"/>
      <c r="F395" s="19"/>
      <c r="G395" s="19"/>
      <c r="H395" s="19"/>
      <c r="I395" s="19"/>
    </row>
    <row r="396" spans="4:9">
      <c r="D396" s="19"/>
      <c r="E396" s="19"/>
      <c r="F396" s="19"/>
      <c r="G396" s="19"/>
      <c r="H396" s="19"/>
      <c r="I396" s="19"/>
    </row>
    <row r="397" spans="4:9">
      <c r="D397" s="19"/>
      <c r="E397" s="19"/>
      <c r="F397" s="19"/>
      <c r="G397" s="19"/>
      <c r="H397" s="19"/>
      <c r="I397" s="19"/>
    </row>
    <row r="398" spans="4:9">
      <c r="D398" s="19"/>
      <c r="E398" s="19"/>
      <c r="F398" s="19"/>
      <c r="G398" s="19"/>
      <c r="H398" s="19"/>
      <c r="I398" s="19"/>
    </row>
    <row r="399" spans="4:9">
      <c r="D399" s="19"/>
      <c r="E399" s="19"/>
      <c r="F399" s="19"/>
      <c r="G399" s="19"/>
      <c r="H399" s="19"/>
      <c r="I399" s="19"/>
    </row>
    <row r="400" spans="4:9">
      <c r="D400" s="19"/>
      <c r="E400" s="19"/>
      <c r="F400" s="19"/>
      <c r="G400" s="19"/>
      <c r="H400" s="19"/>
      <c r="I400" s="19"/>
    </row>
    <row r="401" spans="4:9">
      <c r="D401" s="19"/>
      <c r="E401" s="19"/>
      <c r="F401" s="19"/>
      <c r="G401" s="19"/>
      <c r="H401" s="19"/>
      <c r="I401" s="19"/>
    </row>
    <row r="402" spans="4:9">
      <c r="D402" s="19"/>
      <c r="E402" s="19"/>
      <c r="F402" s="19"/>
      <c r="G402" s="19"/>
      <c r="H402" s="19"/>
      <c r="I402" s="19"/>
    </row>
    <row r="403" spans="4:9">
      <c r="D403" s="19"/>
      <c r="E403" s="19"/>
      <c r="F403" s="19"/>
      <c r="G403" s="19"/>
      <c r="H403" s="19"/>
      <c r="I403" s="19"/>
    </row>
    <row r="404" spans="4:9">
      <c r="D404" s="19"/>
      <c r="E404" s="19"/>
      <c r="F404" s="19"/>
      <c r="G404" s="19"/>
      <c r="H404" s="19"/>
      <c r="I404" s="19"/>
    </row>
    <row r="405" spans="4:9">
      <c r="D405" s="19"/>
      <c r="E405" s="19"/>
      <c r="F405" s="19"/>
      <c r="G405" s="19"/>
      <c r="H405" s="19"/>
      <c r="I405" s="19"/>
    </row>
    <row r="406" spans="4:9">
      <c r="D406" s="19"/>
      <c r="E406" s="19"/>
      <c r="F406" s="19"/>
      <c r="G406" s="19"/>
      <c r="H406" s="19"/>
      <c r="I406" s="19"/>
    </row>
    <row r="407" spans="4:9">
      <c r="D407" s="19"/>
      <c r="E407" s="19"/>
      <c r="F407" s="19"/>
      <c r="G407" s="19"/>
      <c r="H407" s="19"/>
      <c r="I407" s="19"/>
    </row>
    <row r="408" spans="4:9">
      <c r="D408" s="19"/>
      <c r="E408" s="19"/>
      <c r="F408" s="19"/>
      <c r="G408" s="19"/>
      <c r="H408" s="19"/>
      <c r="I408" s="19"/>
    </row>
    <row r="409" spans="4:9">
      <c r="D409" s="19"/>
      <c r="E409" s="19"/>
      <c r="F409" s="19"/>
      <c r="G409" s="19"/>
      <c r="H409" s="19"/>
      <c r="I409" s="19"/>
    </row>
    <row r="410" spans="4:9">
      <c r="D410" s="19"/>
      <c r="E410" s="19"/>
      <c r="F410" s="19"/>
      <c r="G410" s="19"/>
      <c r="H410" s="19"/>
      <c r="I410" s="19"/>
    </row>
    <row r="411" spans="4:9">
      <c r="D411" s="19"/>
      <c r="E411" s="19"/>
      <c r="F411" s="19"/>
      <c r="G411" s="19"/>
      <c r="H411" s="19"/>
      <c r="I411" s="19"/>
    </row>
    <row r="412" spans="4:9">
      <c r="D412" s="19"/>
      <c r="E412" s="19"/>
      <c r="F412" s="19"/>
      <c r="G412" s="19"/>
      <c r="H412" s="19"/>
      <c r="I412" s="19"/>
    </row>
    <row r="413" spans="4:9">
      <c r="D413" s="19"/>
      <c r="E413" s="19"/>
      <c r="F413" s="19"/>
      <c r="G413" s="19"/>
      <c r="H413" s="19"/>
      <c r="I413" s="19"/>
    </row>
    <row r="414" spans="4:9">
      <c r="D414" s="19"/>
      <c r="E414" s="19"/>
      <c r="F414" s="19"/>
      <c r="G414" s="19"/>
      <c r="H414" s="19"/>
      <c r="I414" s="19"/>
    </row>
    <row r="415" spans="4:9">
      <c r="D415" s="19"/>
      <c r="E415" s="19"/>
      <c r="F415" s="19"/>
      <c r="G415" s="19"/>
      <c r="H415" s="19"/>
      <c r="I415" s="19"/>
    </row>
    <row r="416" spans="4:9">
      <c r="D416" s="19"/>
      <c r="E416" s="19"/>
      <c r="F416" s="19"/>
      <c r="G416" s="19"/>
      <c r="H416" s="19"/>
      <c r="I416" s="19"/>
    </row>
    <row r="417" spans="4:9">
      <c r="D417" s="19"/>
      <c r="E417" s="19"/>
      <c r="F417" s="19"/>
      <c r="G417" s="19"/>
      <c r="H417" s="19"/>
      <c r="I417" s="19"/>
    </row>
    <row r="418" spans="4:9">
      <c r="D418" s="19"/>
      <c r="E418" s="19"/>
      <c r="F418" s="19"/>
      <c r="G418" s="19"/>
      <c r="H418" s="19"/>
      <c r="I418" s="19"/>
    </row>
    <row r="419" spans="4:9">
      <c r="D419" s="19"/>
      <c r="E419" s="19"/>
      <c r="F419" s="19"/>
      <c r="G419" s="19"/>
      <c r="H419" s="19"/>
      <c r="I419" s="19"/>
    </row>
    <row r="420" spans="4:9">
      <c r="D420" s="19"/>
      <c r="E420" s="19"/>
      <c r="F420" s="19"/>
      <c r="G420" s="19"/>
      <c r="H420" s="19"/>
      <c r="I420" s="19"/>
    </row>
    <row r="421" spans="4:9">
      <c r="D421" s="19"/>
      <c r="E421" s="19"/>
      <c r="F421" s="19"/>
      <c r="G421" s="19"/>
      <c r="H421" s="19"/>
      <c r="I421" s="19"/>
    </row>
    <row r="422" spans="4:9">
      <c r="D422" s="19"/>
      <c r="E422" s="19"/>
      <c r="F422" s="19"/>
      <c r="G422" s="19"/>
      <c r="H422" s="19"/>
      <c r="I422" s="19"/>
    </row>
    <row r="423" spans="4:9">
      <c r="D423" s="19"/>
      <c r="E423" s="19"/>
      <c r="F423" s="19"/>
      <c r="G423" s="19"/>
      <c r="H423" s="19"/>
      <c r="I423" s="19"/>
    </row>
    <row r="424" spans="4:9">
      <c r="D424" s="19"/>
      <c r="E424" s="19"/>
      <c r="F424" s="19"/>
      <c r="G424" s="19"/>
      <c r="H424" s="19"/>
      <c r="I424" s="19"/>
    </row>
    <row r="425" spans="4:9">
      <c r="D425" s="19"/>
      <c r="E425" s="19"/>
      <c r="F425" s="19"/>
      <c r="G425" s="19"/>
      <c r="H425" s="19"/>
      <c r="I425" s="19"/>
    </row>
    <row r="426" spans="4:9">
      <c r="D426" s="19"/>
      <c r="E426" s="19"/>
      <c r="F426" s="19"/>
      <c r="G426" s="19"/>
      <c r="H426" s="19"/>
      <c r="I426" s="19"/>
    </row>
    <row r="427" spans="4:9">
      <c r="D427" s="19"/>
      <c r="E427" s="19"/>
      <c r="F427" s="19"/>
      <c r="G427" s="19"/>
      <c r="H427" s="19"/>
      <c r="I427" s="19"/>
    </row>
    <row r="428" spans="4:9">
      <c r="D428" s="19"/>
      <c r="E428" s="19"/>
      <c r="F428" s="19"/>
      <c r="G428" s="19"/>
      <c r="H428" s="19"/>
      <c r="I428" s="19"/>
    </row>
    <row r="429" spans="4:9">
      <c r="D429" s="19"/>
      <c r="E429" s="19"/>
      <c r="F429" s="19"/>
      <c r="G429" s="19"/>
      <c r="H429" s="19"/>
      <c r="I429" s="19"/>
    </row>
    <row r="430" spans="4:9">
      <c r="D430" s="19"/>
      <c r="E430" s="19"/>
      <c r="F430" s="19"/>
      <c r="G430" s="19"/>
      <c r="H430" s="19"/>
      <c r="I430" s="19"/>
    </row>
    <row r="431" spans="4:9">
      <c r="D431" s="19"/>
      <c r="E431" s="19"/>
      <c r="F431" s="19"/>
      <c r="G431" s="19"/>
      <c r="H431" s="19"/>
      <c r="I431" s="19"/>
    </row>
    <row r="432" spans="4:9">
      <c r="D432" s="19"/>
      <c r="E432" s="19"/>
      <c r="F432" s="19"/>
      <c r="G432" s="19"/>
      <c r="H432" s="19"/>
      <c r="I432" s="19"/>
    </row>
    <row r="433" spans="4:9">
      <c r="D433" s="19"/>
      <c r="E433" s="19"/>
      <c r="F433" s="19"/>
      <c r="G433" s="19"/>
      <c r="H433" s="19"/>
      <c r="I433" s="19"/>
    </row>
    <row r="434" spans="4:9">
      <c r="D434" s="19"/>
      <c r="E434" s="19"/>
      <c r="F434" s="19"/>
      <c r="G434" s="19"/>
      <c r="H434" s="19"/>
      <c r="I434" s="19"/>
    </row>
    <row r="435" spans="4:9">
      <c r="D435" s="19"/>
      <c r="E435" s="19"/>
      <c r="F435" s="19"/>
      <c r="G435" s="19"/>
      <c r="H435" s="19"/>
      <c r="I435" s="19"/>
    </row>
    <row r="436" spans="4:9">
      <c r="D436" s="19"/>
      <c r="E436" s="19"/>
      <c r="F436" s="19"/>
      <c r="G436" s="19"/>
      <c r="H436" s="19"/>
      <c r="I436" s="19"/>
    </row>
    <row r="437" spans="4:9">
      <c r="D437" s="19"/>
      <c r="E437" s="19"/>
      <c r="F437" s="19"/>
      <c r="G437" s="19"/>
      <c r="H437" s="19"/>
      <c r="I437" s="19"/>
    </row>
    <row r="438" spans="4:9">
      <c r="D438" s="19"/>
      <c r="E438" s="19"/>
      <c r="F438" s="19"/>
      <c r="G438" s="19"/>
      <c r="H438" s="19"/>
      <c r="I438" s="19"/>
    </row>
    <row r="439" spans="4:9">
      <c r="D439" s="19"/>
      <c r="E439" s="19"/>
      <c r="F439" s="19"/>
      <c r="G439" s="19"/>
      <c r="H439" s="19"/>
      <c r="I439" s="19"/>
    </row>
    <row r="440" spans="4:9">
      <c r="D440" s="19"/>
      <c r="E440" s="19"/>
      <c r="F440" s="19"/>
      <c r="G440" s="19"/>
      <c r="H440" s="19"/>
      <c r="I440" s="19"/>
    </row>
    <row r="441" spans="4:9">
      <c r="D441" s="19"/>
      <c r="E441" s="19"/>
      <c r="F441" s="19"/>
      <c r="G441" s="19"/>
      <c r="H441" s="19"/>
      <c r="I441" s="19"/>
    </row>
    <row r="442" spans="4:9">
      <c r="D442" s="19"/>
      <c r="E442" s="19"/>
      <c r="F442" s="19"/>
      <c r="G442" s="19"/>
      <c r="H442" s="19"/>
      <c r="I442" s="19"/>
    </row>
    <row r="443" spans="4:9">
      <c r="D443" s="19"/>
      <c r="E443" s="19"/>
      <c r="F443" s="19"/>
      <c r="G443" s="19"/>
      <c r="H443" s="19"/>
      <c r="I443" s="19"/>
    </row>
    <row r="444" spans="4:9">
      <c r="D444" s="19"/>
      <c r="E444" s="19"/>
      <c r="F444" s="19"/>
      <c r="G444" s="19"/>
      <c r="H444" s="19"/>
      <c r="I444" s="19"/>
    </row>
    <row r="445" spans="4:9">
      <c r="D445" s="19"/>
      <c r="E445" s="19"/>
      <c r="F445" s="19"/>
      <c r="G445" s="19"/>
      <c r="H445" s="19"/>
      <c r="I445" s="19"/>
    </row>
    <row r="446" spans="4:9">
      <c r="D446" s="19"/>
      <c r="E446" s="19"/>
      <c r="F446" s="19"/>
      <c r="G446" s="19"/>
      <c r="H446" s="19"/>
      <c r="I446" s="19"/>
    </row>
    <row r="447" spans="4:9">
      <c r="D447" s="19"/>
      <c r="E447" s="19"/>
      <c r="F447" s="19"/>
      <c r="G447" s="19"/>
      <c r="H447" s="19"/>
      <c r="I447" s="19"/>
    </row>
    <row r="448" spans="4:9">
      <c r="D448" s="19"/>
      <c r="E448" s="19"/>
      <c r="F448" s="19"/>
      <c r="G448" s="19"/>
      <c r="H448" s="19"/>
      <c r="I448" s="19"/>
    </row>
    <row r="449" spans="4:9">
      <c r="D449" s="19"/>
      <c r="E449" s="19"/>
      <c r="F449" s="19"/>
      <c r="G449" s="19"/>
      <c r="H449" s="19"/>
      <c r="I449" s="19"/>
    </row>
    <row r="450" spans="4:9">
      <c r="D450" s="19"/>
      <c r="E450" s="19"/>
      <c r="F450" s="19"/>
      <c r="G450" s="19"/>
      <c r="H450" s="19"/>
      <c r="I450" s="19"/>
    </row>
    <row r="451" spans="4:9">
      <c r="D451" s="19"/>
      <c r="E451" s="19"/>
      <c r="F451" s="19"/>
      <c r="G451" s="19"/>
      <c r="H451" s="19"/>
      <c r="I451" s="19"/>
    </row>
    <row r="452" spans="4:9">
      <c r="D452" s="19"/>
      <c r="E452" s="19"/>
      <c r="F452" s="19"/>
      <c r="G452" s="19"/>
      <c r="H452" s="19"/>
      <c r="I452" s="19"/>
    </row>
    <row r="453" spans="4:9">
      <c r="D453" s="19"/>
      <c r="E453" s="19"/>
      <c r="F453" s="19"/>
      <c r="G453" s="19"/>
      <c r="H453" s="19"/>
      <c r="I453" s="19"/>
    </row>
    <row r="454" spans="4:9">
      <c r="D454" s="19"/>
      <c r="E454" s="19"/>
      <c r="F454" s="19"/>
      <c r="G454" s="19"/>
      <c r="H454" s="19"/>
      <c r="I454" s="19"/>
    </row>
    <row r="455" spans="4:9">
      <c r="D455" s="19"/>
      <c r="E455" s="19"/>
      <c r="F455" s="19"/>
      <c r="G455" s="19"/>
      <c r="H455" s="19"/>
      <c r="I455" s="19"/>
    </row>
    <row r="456" spans="4:9">
      <c r="D456" s="19"/>
      <c r="E456" s="19"/>
      <c r="F456" s="19"/>
      <c r="G456" s="19"/>
      <c r="H456" s="19"/>
      <c r="I456" s="19"/>
    </row>
    <row r="457" spans="4:9">
      <c r="D457" s="19"/>
      <c r="E457" s="19"/>
      <c r="F457" s="19"/>
      <c r="G457" s="19"/>
      <c r="H457" s="19"/>
      <c r="I457" s="19"/>
    </row>
    <row r="458" spans="4:9">
      <c r="D458" s="19"/>
      <c r="E458" s="19"/>
      <c r="F458" s="19"/>
      <c r="G458" s="19"/>
      <c r="H458" s="19"/>
      <c r="I458" s="19"/>
    </row>
    <row r="459" spans="4:9">
      <c r="D459" s="19"/>
      <c r="E459" s="19"/>
      <c r="F459" s="19"/>
      <c r="G459" s="19"/>
      <c r="H459" s="19"/>
      <c r="I459" s="19"/>
    </row>
    <row r="460" spans="4:9">
      <c r="D460" s="19"/>
      <c r="E460" s="19"/>
      <c r="F460" s="19"/>
      <c r="G460" s="19"/>
      <c r="H460" s="19"/>
      <c r="I460" s="19"/>
    </row>
    <row r="461" spans="4:9">
      <c r="D461" s="19"/>
      <c r="E461" s="19"/>
      <c r="F461" s="19"/>
      <c r="G461" s="19"/>
      <c r="H461" s="19"/>
      <c r="I461" s="19"/>
    </row>
    <row r="462" spans="4:9">
      <c r="D462" s="19"/>
      <c r="E462" s="19"/>
      <c r="F462" s="19"/>
      <c r="G462" s="19"/>
      <c r="H462" s="19"/>
      <c r="I462" s="19"/>
    </row>
    <row r="463" spans="4:9">
      <c r="D463" s="19"/>
      <c r="E463" s="19"/>
      <c r="F463" s="19"/>
      <c r="G463" s="19"/>
      <c r="H463" s="19"/>
      <c r="I463" s="19"/>
    </row>
    <row r="464" spans="4:9">
      <c r="D464" s="19"/>
      <c r="E464" s="19"/>
      <c r="F464" s="19"/>
      <c r="G464" s="19"/>
      <c r="H464" s="19"/>
      <c r="I464" s="19"/>
    </row>
    <row r="465" spans="4:9">
      <c r="D465" s="19"/>
      <c r="E465" s="19"/>
      <c r="F465" s="19"/>
      <c r="G465" s="19"/>
      <c r="H465" s="19"/>
      <c r="I465" s="19"/>
    </row>
    <row r="466" spans="4:9">
      <c r="D466" s="19"/>
      <c r="E466" s="19"/>
      <c r="F466" s="19"/>
      <c r="G466" s="19"/>
      <c r="H466" s="19"/>
      <c r="I466" s="19"/>
    </row>
    <row r="467" spans="4:9">
      <c r="D467" s="19"/>
      <c r="E467" s="19"/>
      <c r="F467" s="19"/>
      <c r="G467" s="19"/>
      <c r="H467" s="19"/>
      <c r="I467" s="19"/>
    </row>
    <row r="468" spans="4:9">
      <c r="D468" s="19"/>
      <c r="E468" s="19"/>
      <c r="F468" s="19"/>
      <c r="G468" s="19"/>
      <c r="H468" s="19"/>
      <c r="I468" s="19"/>
    </row>
    <row r="469" spans="4:9">
      <c r="D469" s="19"/>
      <c r="E469" s="19"/>
      <c r="F469" s="19"/>
      <c r="G469" s="19"/>
      <c r="H469" s="19"/>
      <c r="I469" s="19"/>
    </row>
    <row r="470" spans="4:9">
      <c r="D470" s="19"/>
      <c r="E470" s="19"/>
      <c r="F470" s="19"/>
      <c r="G470" s="19"/>
      <c r="H470" s="19"/>
      <c r="I470" s="19"/>
    </row>
    <row r="471" spans="4:9">
      <c r="D471" s="19"/>
      <c r="E471" s="19"/>
      <c r="F471" s="19"/>
      <c r="G471" s="19"/>
      <c r="H471" s="19"/>
      <c r="I471" s="19"/>
    </row>
    <row r="472" spans="4:9">
      <c r="D472" s="19"/>
      <c r="E472" s="19"/>
      <c r="F472" s="19"/>
      <c r="G472" s="19"/>
      <c r="H472" s="19"/>
      <c r="I472" s="19"/>
    </row>
    <row r="473" spans="4:9">
      <c r="D473" s="19"/>
      <c r="E473" s="19"/>
      <c r="F473" s="19"/>
      <c r="G473" s="19"/>
      <c r="H473" s="19"/>
      <c r="I473" s="19"/>
    </row>
    <row r="474" spans="4:9">
      <c r="D474" s="19"/>
      <c r="E474" s="19"/>
      <c r="F474" s="19"/>
      <c r="G474" s="19"/>
      <c r="H474" s="19"/>
      <c r="I474" s="19"/>
    </row>
    <row r="475" spans="4:9">
      <c r="D475" s="19"/>
      <c r="E475" s="19"/>
      <c r="F475" s="19"/>
      <c r="G475" s="19"/>
      <c r="H475" s="19"/>
      <c r="I475" s="19"/>
    </row>
    <row r="476" spans="4:9">
      <c r="D476" s="19"/>
      <c r="E476" s="19"/>
      <c r="F476" s="19"/>
      <c r="G476" s="19"/>
      <c r="H476" s="19"/>
      <c r="I476" s="19"/>
    </row>
    <row r="477" spans="4:9">
      <c r="D477" s="19"/>
      <c r="E477" s="19"/>
      <c r="F477" s="19"/>
      <c r="G477" s="19"/>
      <c r="H477" s="19"/>
      <c r="I477" s="19"/>
    </row>
    <row r="478" spans="4:9">
      <c r="D478" s="19"/>
      <c r="E478" s="19"/>
      <c r="F478" s="19"/>
      <c r="G478" s="19"/>
      <c r="H478" s="19"/>
      <c r="I478" s="19"/>
    </row>
    <row r="479" spans="4:9">
      <c r="D479" s="19"/>
      <c r="E479" s="19"/>
      <c r="F479" s="19"/>
      <c r="G479" s="19"/>
      <c r="H479" s="19"/>
      <c r="I479" s="19"/>
    </row>
    <row r="480" spans="4:9">
      <c r="D480" s="19"/>
      <c r="E480" s="19"/>
      <c r="F480" s="19"/>
      <c r="G480" s="19"/>
      <c r="H480" s="19"/>
      <c r="I480" s="19"/>
    </row>
    <row r="481" spans="4:9">
      <c r="D481" s="19"/>
      <c r="E481" s="19"/>
      <c r="F481" s="19"/>
      <c r="G481" s="19"/>
      <c r="H481" s="19"/>
      <c r="I481" s="19"/>
    </row>
    <row r="482" spans="4:9">
      <c r="D482" s="19"/>
      <c r="E482" s="19"/>
      <c r="F482" s="19"/>
      <c r="G482" s="19"/>
      <c r="H482" s="19"/>
      <c r="I482" s="19"/>
    </row>
    <row r="483" spans="4:9">
      <c r="D483" s="19"/>
      <c r="E483" s="19"/>
      <c r="F483" s="19"/>
      <c r="G483" s="19"/>
      <c r="H483" s="19"/>
      <c r="I483" s="19"/>
    </row>
    <row r="484" spans="4:9">
      <c r="D484" s="19"/>
      <c r="E484" s="19"/>
      <c r="F484" s="19"/>
      <c r="G484" s="19"/>
      <c r="H484" s="19"/>
      <c r="I484" s="19"/>
    </row>
    <row r="485" spans="4:9">
      <c r="D485" s="19"/>
      <c r="E485" s="19"/>
      <c r="F485" s="19"/>
      <c r="G485" s="19"/>
      <c r="H485" s="19"/>
      <c r="I485" s="19"/>
    </row>
    <row r="486" spans="4:9">
      <c r="D486" s="19"/>
      <c r="E486" s="19"/>
      <c r="F486" s="19"/>
      <c r="G486" s="19"/>
      <c r="H486" s="19"/>
      <c r="I486" s="19"/>
    </row>
    <row r="487" spans="4:9">
      <c r="D487" s="19"/>
      <c r="E487" s="19"/>
      <c r="F487" s="19"/>
      <c r="G487" s="19"/>
      <c r="H487" s="19"/>
      <c r="I487" s="19"/>
    </row>
    <row r="488" spans="4:9">
      <c r="D488" s="19"/>
      <c r="E488" s="19"/>
      <c r="F488" s="19"/>
      <c r="G488" s="19"/>
      <c r="H488" s="19"/>
      <c r="I488" s="19"/>
    </row>
    <row r="489" spans="4:9">
      <c r="D489" s="19"/>
      <c r="E489" s="19"/>
      <c r="F489" s="19"/>
      <c r="G489" s="19"/>
      <c r="H489" s="19"/>
      <c r="I489" s="19"/>
    </row>
    <row r="490" spans="4:9">
      <c r="D490" s="19"/>
      <c r="E490" s="19"/>
      <c r="F490" s="19"/>
      <c r="G490" s="19"/>
      <c r="H490" s="19"/>
      <c r="I490" s="19"/>
    </row>
    <row r="491" spans="4:9">
      <c r="D491" s="19"/>
      <c r="E491" s="19"/>
      <c r="F491" s="19"/>
      <c r="G491" s="19"/>
      <c r="H491" s="19"/>
      <c r="I491" s="19"/>
    </row>
    <row r="492" spans="4:9">
      <c r="D492" s="19"/>
      <c r="E492" s="19"/>
      <c r="F492" s="19"/>
      <c r="G492" s="19"/>
      <c r="H492" s="19"/>
      <c r="I492" s="19"/>
    </row>
    <row r="493" spans="4:9">
      <c r="D493" s="19"/>
      <c r="E493" s="19"/>
      <c r="F493" s="19"/>
      <c r="G493" s="19"/>
      <c r="H493" s="19"/>
      <c r="I493" s="19"/>
    </row>
    <row r="494" spans="4:9">
      <c r="D494" s="19"/>
      <c r="E494" s="19"/>
      <c r="F494" s="19"/>
      <c r="G494" s="19"/>
      <c r="H494" s="19"/>
      <c r="I494" s="19"/>
    </row>
    <row r="495" spans="4:9">
      <c r="D495" s="19"/>
      <c r="E495" s="19"/>
      <c r="F495" s="19"/>
      <c r="G495" s="19"/>
      <c r="H495" s="19"/>
      <c r="I495" s="19"/>
    </row>
    <row r="496" spans="4:9">
      <c r="D496" s="19"/>
      <c r="E496" s="19"/>
      <c r="F496" s="19"/>
      <c r="G496" s="19"/>
      <c r="H496" s="19"/>
      <c r="I496" s="19"/>
    </row>
    <row r="497" spans="4:9">
      <c r="D497" s="19"/>
      <c r="E497" s="19"/>
      <c r="F497" s="19"/>
      <c r="G497" s="19"/>
      <c r="H497" s="19"/>
      <c r="I497" s="19"/>
    </row>
    <row r="498" spans="4:9">
      <c r="D498" s="19"/>
      <c r="E498" s="19"/>
      <c r="F498" s="19"/>
      <c r="G498" s="19"/>
      <c r="H498" s="19"/>
      <c r="I498" s="19"/>
    </row>
    <row r="499" spans="4:9">
      <c r="D499" s="19"/>
      <c r="E499" s="19"/>
      <c r="F499" s="19"/>
      <c r="G499" s="19"/>
      <c r="H499" s="19"/>
      <c r="I499" s="19"/>
    </row>
    <row r="500" spans="4:9">
      <c r="D500" s="19"/>
      <c r="E500" s="19"/>
      <c r="F500" s="19"/>
      <c r="G500" s="19"/>
      <c r="H500" s="19"/>
      <c r="I500" s="19"/>
    </row>
    <row r="501" spans="4:9">
      <c r="D501" s="19"/>
      <c r="E501" s="19"/>
      <c r="F501" s="19"/>
      <c r="G501" s="19"/>
      <c r="H501" s="19"/>
      <c r="I501" s="19"/>
    </row>
    <row r="502" spans="4:9">
      <c r="D502" s="19"/>
      <c r="E502" s="19"/>
      <c r="F502" s="19"/>
      <c r="G502" s="19"/>
      <c r="H502" s="19"/>
      <c r="I502" s="19"/>
    </row>
    <row r="503" spans="4:9">
      <c r="D503" s="19"/>
      <c r="E503" s="19"/>
      <c r="F503" s="19"/>
      <c r="G503" s="19"/>
      <c r="H503" s="19"/>
      <c r="I503" s="19"/>
    </row>
    <row r="504" spans="4:9">
      <c r="D504" s="19"/>
      <c r="E504" s="19"/>
      <c r="F504" s="19"/>
      <c r="G504" s="19"/>
      <c r="H504" s="19"/>
      <c r="I504" s="19"/>
    </row>
    <row r="505" spans="4:9">
      <c r="D505" s="19"/>
      <c r="E505" s="19"/>
      <c r="F505" s="19"/>
      <c r="G505" s="19"/>
      <c r="H505" s="19"/>
      <c r="I505" s="19"/>
    </row>
    <row r="506" spans="4:9">
      <c r="D506" s="19"/>
      <c r="E506" s="19"/>
      <c r="F506" s="19"/>
      <c r="G506" s="19"/>
      <c r="H506" s="19"/>
      <c r="I506" s="19"/>
    </row>
    <row r="507" spans="4:9">
      <c r="D507" s="19"/>
      <c r="E507" s="19"/>
      <c r="F507" s="19"/>
      <c r="G507" s="19"/>
      <c r="H507" s="19"/>
      <c r="I507" s="19"/>
    </row>
    <row r="508" spans="4:9">
      <c r="D508" s="19"/>
      <c r="E508" s="19"/>
      <c r="F508" s="19"/>
      <c r="G508" s="19"/>
      <c r="H508" s="19"/>
      <c r="I508" s="19"/>
    </row>
    <row r="509" spans="4:9">
      <c r="D509" s="19"/>
      <c r="E509" s="19"/>
      <c r="F509" s="19"/>
      <c r="G509" s="19"/>
      <c r="H509" s="19"/>
      <c r="I509" s="19"/>
    </row>
    <row r="510" spans="4:9">
      <c r="D510" s="19"/>
      <c r="E510" s="19"/>
      <c r="F510" s="19"/>
      <c r="G510" s="19"/>
      <c r="H510" s="19"/>
      <c r="I510" s="19"/>
    </row>
    <row r="511" spans="4:9">
      <c r="D511" s="19"/>
      <c r="E511" s="19"/>
      <c r="F511" s="19"/>
      <c r="G511" s="19"/>
      <c r="H511" s="19"/>
      <c r="I511" s="19"/>
    </row>
    <row r="512" spans="4:9">
      <c r="D512" s="19"/>
      <c r="E512" s="19"/>
      <c r="F512" s="19"/>
      <c r="G512" s="19"/>
      <c r="H512" s="19"/>
      <c r="I512" s="19"/>
    </row>
    <row r="513" spans="4:9">
      <c r="D513" s="19"/>
      <c r="E513" s="19"/>
      <c r="F513" s="19"/>
      <c r="G513" s="19"/>
      <c r="H513" s="19"/>
      <c r="I513" s="19"/>
    </row>
    <row r="514" spans="4:9">
      <c r="D514" s="19"/>
      <c r="E514" s="19"/>
      <c r="F514" s="19"/>
      <c r="G514" s="19"/>
      <c r="H514" s="19"/>
      <c r="I514" s="19"/>
    </row>
    <row r="515" spans="4:9">
      <c r="D515" s="19"/>
      <c r="E515" s="19"/>
      <c r="F515" s="19"/>
      <c r="G515" s="19"/>
      <c r="H515" s="19"/>
      <c r="I515" s="19"/>
    </row>
    <row r="516" spans="4:9">
      <c r="D516" s="19"/>
      <c r="E516" s="19"/>
      <c r="F516" s="19"/>
      <c r="G516" s="19"/>
      <c r="H516" s="19"/>
      <c r="I516" s="19"/>
    </row>
    <row r="517" spans="4:9">
      <c r="D517" s="19"/>
      <c r="E517" s="19"/>
      <c r="F517" s="19"/>
      <c r="G517" s="19"/>
      <c r="H517" s="19"/>
      <c r="I517" s="19"/>
    </row>
    <row r="518" spans="4:9">
      <c r="D518" s="19"/>
      <c r="E518" s="19"/>
      <c r="F518" s="19"/>
      <c r="G518" s="19"/>
      <c r="H518" s="19"/>
      <c r="I518" s="19"/>
    </row>
    <row r="519" spans="4:9">
      <c r="D519" s="19"/>
      <c r="E519" s="19"/>
      <c r="F519" s="19"/>
      <c r="G519" s="19"/>
      <c r="H519" s="19"/>
      <c r="I519" s="19"/>
    </row>
    <row r="520" spans="4:9">
      <c r="D520" s="19"/>
      <c r="E520" s="19"/>
      <c r="F520" s="19"/>
      <c r="G520" s="19"/>
      <c r="H520" s="19"/>
      <c r="I520" s="19"/>
    </row>
    <row r="521" spans="4:9">
      <c r="D521" s="19"/>
      <c r="E521" s="19"/>
      <c r="F521" s="19"/>
      <c r="G521" s="19"/>
      <c r="H521" s="19"/>
      <c r="I521" s="19"/>
    </row>
    <row r="522" spans="4:9">
      <c r="D522" s="19"/>
      <c r="E522" s="19"/>
      <c r="F522" s="19"/>
      <c r="G522" s="19"/>
      <c r="H522" s="19"/>
      <c r="I522" s="19"/>
    </row>
    <row r="523" spans="4:9">
      <c r="D523" s="19"/>
      <c r="E523" s="19"/>
      <c r="F523" s="19"/>
      <c r="G523" s="19"/>
      <c r="H523" s="19"/>
      <c r="I523" s="19"/>
    </row>
    <row r="524" spans="4:9">
      <c r="D524" s="19"/>
      <c r="E524" s="19"/>
      <c r="F524" s="19"/>
      <c r="G524" s="19"/>
      <c r="H524" s="19"/>
      <c r="I524" s="19"/>
    </row>
    <row r="525" spans="4:9">
      <c r="D525" s="19"/>
      <c r="E525" s="19"/>
      <c r="F525" s="19"/>
      <c r="G525" s="19"/>
      <c r="H525" s="19"/>
      <c r="I525" s="19"/>
    </row>
    <row r="526" spans="4:9">
      <c r="D526" s="19"/>
      <c r="E526" s="19"/>
      <c r="F526" s="19"/>
      <c r="G526" s="19"/>
      <c r="H526" s="19"/>
      <c r="I526" s="19"/>
    </row>
    <row r="527" spans="4:9">
      <c r="D527" s="19"/>
      <c r="E527" s="19"/>
      <c r="F527" s="19"/>
      <c r="G527" s="19"/>
      <c r="H527" s="19"/>
      <c r="I527" s="19"/>
    </row>
    <row r="528" spans="4:9">
      <c r="D528" s="19"/>
      <c r="E528" s="19"/>
      <c r="F528" s="19"/>
      <c r="G528" s="19"/>
      <c r="H528" s="19"/>
      <c r="I528" s="19"/>
    </row>
    <row r="529" spans="4:9">
      <c r="D529" s="19"/>
      <c r="E529" s="19"/>
      <c r="F529" s="19"/>
      <c r="G529" s="19"/>
      <c r="H529" s="19"/>
      <c r="I529" s="19"/>
    </row>
    <row r="530" spans="4:9">
      <c r="D530" s="19"/>
      <c r="E530" s="19"/>
      <c r="F530" s="19"/>
      <c r="G530" s="19"/>
      <c r="H530" s="19"/>
      <c r="I530" s="19"/>
    </row>
    <row r="531" spans="4:9">
      <c r="D531" s="19"/>
      <c r="E531" s="19"/>
      <c r="F531" s="19"/>
      <c r="G531" s="19"/>
      <c r="H531" s="19"/>
      <c r="I531" s="19"/>
    </row>
    <row r="532" spans="4:9">
      <c r="D532" s="19"/>
      <c r="E532" s="19"/>
      <c r="F532" s="19"/>
      <c r="G532" s="19"/>
      <c r="H532" s="19"/>
      <c r="I532" s="19"/>
    </row>
    <row r="533" spans="4:9">
      <c r="D533" s="19"/>
      <c r="E533" s="19"/>
      <c r="F533" s="19"/>
      <c r="G533" s="19"/>
      <c r="H533" s="19"/>
      <c r="I533" s="19"/>
    </row>
    <row r="534" spans="4:9">
      <c r="D534" s="19"/>
      <c r="E534" s="19"/>
      <c r="F534" s="19"/>
      <c r="G534" s="19"/>
      <c r="H534" s="19"/>
      <c r="I534" s="19"/>
    </row>
    <row r="535" spans="4:9">
      <c r="D535" s="19"/>
      <c r="E535" s="19"/>
      <c r="F535" s="19"/>
      <c r="G535" s="19"/>
      <c r="H535" s="19"/>
      <c r="I535" s="19"/>
    </row>
    <row r="536" spans="4:9">
      <c r="D536" s="19"/>
      <c r="E536" s="19"/>
      <c r="F536" s="19"/>
      <c r="G536" s="19"/>
      <c r="H536" s="19"/>
      <c r="I536" s="19"/>
    </row>
    <row r="537" spans="4:9">
      <c r="D537" s="19"/>
      <c r="E537" s="19"/>
      <c r="F537" s="19"/>
      <c r="G537" s="19"/>
      <c r="H537" s="19"/>
      <c r="I537" s="19"/>
    </row>
    <row r="538" spans="4:9">
      <c r="D538" s="19"/>
      <c r="E538" s="19"/>
      <c r="F538" s="19"/>
      <c r="G538" s="19"/>
      <c r="H538" s="19"/>
      <c r="I538" s="19"/>
    </row>
    <row r="539" spans="4:9">
      <c r="D539" s="19"/>
      <c r="E539" s="19"/>
      <c r="F539" s="19"/>
      <c r="G539" s="19"/>
      <c r="H539" s="19"/>
      <c r="I539" s="19"/>
    </row>
    <row r="540" spans="4:9">
      <c r="D540" s="19"/>
      <c r="E540" s="19"/>
      <c r="F540" s="19"/>
      <c r="G540" s="19"/>
      <c r="H540" s="19"/>
      <c r="I540" s="19"/>
    </row>
    <row r="541" spans="4:9">
      <c r="D541" s="19"/>
      <c r="E541" s="19"/>
      <c r="F541" s="19"/>
      <c r="G541" s="19"/>
      <c r="H541" s="19"/>
      <c r="I541" s="19"/>
    </row>
    <row r="542" spans="4:9">
      <c r="D542" s="19"/>
      <c r="E542" s="19"/>
      <c r="F542" s="19"/>
      <c r="G542" s="19"/>
      <c r="H542" s="19"/>
      <c r="I542" s="19"/>
    </row>
    <row r="543" spans="4:9">
      <c r="D543" s="19"/>
      <c r="E543" s="19"/>
      <c r="F543" s="19"/>
      <c r="G543" s="19"/>
      <c r="H543" s="19"/>
      <c r="I543" s="19"/>
    </row>
    <row r="544" spans="4:9">
      <c r="D544" s="19"/>
      <c r="E544" s="19"/>
      <c r="F544" s="19"/>
      <c r="G544" s="19"/>
      <c r="H544" s="19"/>
      <c r="I544" s="19"/>
    </row>
    <row r="545" spans="4:9">
      <c r="D545" s="19"/>
      <c r="E545" s="19"/>
      <c r="F545" s="19"/>
      <c r="G545" s="19"/>
      <c r="H545" s="19"/>
      <c r="I545" s="19"/>
    </row>
    <row r="546" spans="4:9">
      <c r="D546" s="19"/>
      <c r="E546" s="19"/>
      <c r="F546" s="19"/>
      <c r="G546" s="19"/>
      <c r="H546" s="19"/>
      <c r="I546" s="19"/>
    </row>
    <row r="547" spans="4:9">
      <c r="D547" s="19"/>
      <c r="E547" s="19"/>
      <c r="F547" s="19"/>
      <c r="G547" s="19"/>
      <c r="H547" s="19"/>
      <c r="I547" s="19"/>
    </row>
    <row r="548" spans="4:9">
      <c r="D548" s="19"/>
      <c r="E548" s="19"/>
      <c r="F548" s="19"/>
      <c r="G548" s="19"/>
      <c r="H548" s="19"/>
      <c r="I548" s="19"/>
    </row>
    <row r="549" spans="4:9">
      <c r="D549" s="19"/>
      <c r="E549" s="19"/>
      <c r="F549" s="19"/>
      <c r="G549" s="19"/>
      <c r="H549" s="19"/>
      <c r="I549" s="19"/>
    </row>
    <row r="550" spans="4:9">
      <c r="D550" s="19"/>
      <c r="E550" s="19"/>
      <c r="F550" s="19"/>
      <c r="G550" s="19"/>
      <c r="H550" s="19"/>
      <c r="I550" s="19"/>
    </row>
    <row r="551" spans="4:9">
      <c r="D551" s="19"/>
      <c r="E551" s="19"/>
      <c r="F551" s="19"/>
      <c r="G551" s="19"/>
      <c r="H551" s="19"/>
      <c r="I551" s="19"/>
    </row>
    <row r="552" spans="4:9">
      <c r="D552" s="19"/>
      <c r="E552" s="19"/>
      <c r="F552" s="19"/>
      <c r="G552" s="19"/>
      <c r="H552" s="19"/>
      <c r="I552" s="19"/>
    </row>
    <row r="553" spans="4:9">
      <c r="D553" s="19"/>
      <c r="E553" s="19"/>
      <c r="F553" s="19"/>
      <c r="G553" s="19"/>
      <c r="H553" s="19"/>
      <c r="I553" s="19"/>
    </row>
    <row r="554" spans="4:9">
      <c r="D554" s="19"/>
      <c r="E554" s="19"/>
      <c r="F554" s="19"/>
      <c r="G554" s="19"/>
      <c r="H554" s="19"/>
      <c r="I554" s="19"/>
    </row>
    <row r="555" spans="4:9">
      <c r="D555" s="19"/>
      <c r="E555" s="19"/>
      <c r="F555" s="19"/>
      <c r="G555" s="19"/>
      <c r="H555" s="19"/>
      <c r="I555" s="19"/>
    </row>
    <row r="556" spans="4:9">
      <c r="D556" s="19"/>
      <c r="E556" s="19"/>
      <c r="F556" s="19"/>
      <c r="G556" s="19"/>
      <c r="H556" s="19"/>
      <c r="I556" s="19"/>
    </row>
    <row r="557" spans="4:9">
      <c r="D557" s="19"/>
      <c r="E557" s="19"/>
      <c r="F557" s="19"/>
      <c r="G557" s="19"/>
      <c r="H557" s="19"/>
      <c r="I557" s="19"/>
    </row>
    <row r="558" spans="4:9">
      <c r="D558" s="19"/>
      <c r="E558" s="19"/>
      <c r="F558" s="19"/>
      <c r="G558" s="19"/>
      <c r="H558" s="19"/>
      <c r="I558" s="19"/>
    </row>
    <row r="559" spans="4:9">
      <c r="D559" s="19"/>
      <c r="E559" s="19"/>
      <c r="F559" s="19"/>
      <c r="G559" s="19"/>
      <c r="H559" s="19"/>
      <c r="I559" s="19"/>
    </row>
    <row r="560" spans="4:9">
      <c r="D560" s="19"/>
      <c r="E560" s="19"/>
      <c r="F560" s="19"/>
      <c r="G560" s="19"/>
      <c r="H560" s="19"/>
      <c r="I560" s="19"/>
    </row>
    <row r="561" spans="4:9">
      <c r="D561" s="19"/>
      <c r="E561" s="19"/>
      <c r="F561" s="19"/>
      <c r="G561" s="19"/>
      <c r="H561" s="19"/>
      <c r="I561" s="19"/>
    </row>
    <row r="562" spans="4:9">
      <c r="D562" s="19"/>
      <c r="E562" s="19"/>
      <c r="F562" s="19"/>
      <c r="G562" s="19"/>
      <c r="H562" s="19"/>
      <c r="I562" s="19"/>
    </row>
    <row r="563" spans="4:9">
      <c r="D563" s="19"/>
      <c r="E563" s="19"/>
      <c r="F563" s="19"/>
      <c r="G563" s="19"/>
      <c r="H563" s="19"/>
      <c r="I563" s="19"/>
    </row>
    <row r="564" spans="4:9">
      <c r="D564" s="19"/>
      <c r="E564" s="19"/>
      <c r="F564" s="19"/>
      <c r="G564" s="19"/>
      <c r="H564" s="19"/>
      <c r="I564" s="19"/>
    </row>
    <row r="565" spans="4:9">
      <c r="D565" s="19"/>
      <c r="E565" s="19"/>
      <c r="F565" s="19"/>
      <c r="G565" s="19"/>
      <c r="H565" s="19"/>
      <c r="I565" s="19"/>
    </row>
    <row r="566" spans="4:9">
      <c r="D566" s="19"/>
      <c r="E566" s="19"/>
      <c r="F566" s="19"/>
      <c r="G566" s="19"/>
      <c r="H566" s="19"/>
      <c r="I566" s="19"/>
    </row>
    <row r="567" spans="4:9">
      <c r="D567" s="19"/>
      <c r="E567" s="19"/>
      <c r="F567" s="19"/>
      <c r="G567" s="19"/>
      <c r="H567" s="19"/>
      <c r="I567" s="19"/>
    </row>
    <row r="568" spans="4:9">
      <c r="D568" s="19"/>
      <c r="E568" s="19"/>
      <c r="F568" s="19"/>
      <c r="G568" s="19"/>
      <c r="H568" s="19"/>
      <c r="I568" s="19"/>
    </row>
    <row r="569" spans="4:9">
      <c r="D569" s="19"/>
      <c r="E569" s="19"/>
      <c r="F569" s="19"/>
      <c r="G569" s="19"/>
      <c r="H569" s="19"/>
      <c r="I569" s="19"/>
    </row>
    <row r="570" spans="4:9">
      <c r="D570" s="19"/>
      <c r="E570" s="19"/>
      <c r="F570" s="19"/>
      <c r="G570" s="19"/>
      <c r="H570" s="19"/>
      <c r="I570" s="19"/>
    </row>
    <row r="571" spans="4:9">
      <c r="D571" s="19"/>
      <c r="E571" s="19"/>
      <c r="F571" s="19"/>
      <c r="G571" s="19"/>
      <c r="H571" s="19"/>
      <c r="I571" s="19"/>
    </row>
    <row r="572" spans="4:9">
      <c r="D572" s="19"/>
      <c r="E572" s="19"/>
      <c r="F572" s="19"/>
      <c r="G572" s="19"/>
      <c r="H572" s="19"/>
      <c r="I572" s="19"/>
    </row>
    <row r="573" spans="4:9">
      <c r="D573" s="19"/>
      <c r="E573" s="19"/>
      <c r="F573" s="19"/>
      <c r="G573" s="19"/>
      <c r="H573" s="19"/>
      <c r="I573" s="19"/>
    </row>
    <row r="574" spans="4:9">
      <c r="D574" s="19"/>
      <c r="E574" s="19"/>
      <c r="F574" s="19"/>
      <c r="G574" s="19"/>
      <c r="H574" s="19"/>
      <c r="I574" s="19"/>
    </row>
    <row r="575" spans="4:9">
      <c r="D575" s="19"/>
      <c r="E575" s="19"/>
      <c r="F575" s="19"/>
      <c r="G575" s="19"/>
      <c r="H575" s="19"/>
      <c r="I575" s="19"/>
    </row>
    <row r="576" spans="4:9">
      <c r="D576" s="19"/>
      <c r="E576" s="19"/>
      <c r="F576" s="19"/>
      <c r="G576" s="19"/>
      <c r="H576" s="19"/>
      <c r="I576" s="19"/>
    </row>
    <row r="577" spans="4:9">
      <c r="D577" s="19"/>
      <c r="E577" s="19"/>
      <c r="F577" s="19"/>
      <c r="G577" s="19"/>
      <c r="H577" s="19"/>
      <c r="I577" s="19"/>
    </row>
    <row r="578" spans="4:9">
      <c r="D578" s="19"/>
      <c r="E578" s="19"/>
      <c r="F578" s="19"/>
      <c r="G578" s="19"/>
      <c r="H578" s="19"/>
      <c r="I578" s="19"/>
    </row>
    <row r="579" spans="4:9">
      <c r="D579" s="19"/>
      <c r="E579" s="19"/>
      <c r="F579" s="19"/>
      <c r="G579" s="19"/>
      <c r="H579" s="19"/>
      <c r="I579" s="19"/>
    </row>
    <row r="580" spans="4:9">
      <c r="D580" s="19"/>
      <c r="E580" s="19"/>
      <c r="F580" s="19"/>
      <c r="G580" s="19"/>
      <c r="H580" s="19"/>
      <c r="I580" s="19"/>
    </row>
    <row r="581" spans="4:9">
      <c r="D581" s="19"/>
      <c r="E581" s="19"/>
      <c r="F581" s="19"/>
      <c r="G581" s="19"/>
      <c r="H581" s="19"/>
      <c r="I581" s="19"/>
    </row>
    <row r="582" spans="4:9">
      <c r="D582" s="19"/>
      <c r="E582" s="19"/>
      <c r="F582" s="19"/>
      <c r="G582" s="19"/>
      <c r="H582" s="19"/>
      <c r="I582" s="19"/>
    </row>
    <row r="583" spans="4:9">
      <c r="D583" s="19"/>
      <c r="E583" s="19"/>
      <c r="F583" s="19"/>
      <c r="G583" s="19"/>
      <c r="H583" s="19"/>
      <c r="I583" s="19"/>
    </row>
    <row r="584" spans="4:9">
      <c r="D584" s="19"/>
      <c r="E584" s="19"/>
      <c r="F584" s="19"/>
      <c r="G584" s="19"/>
      <c r="H584" s="19"/>
      <c r="I584" s="19"/>
    </row>
    <row r="585" spans="4:9">
      <c r="D585" s="19"/>
      <c r="E585" s="19"/>
      <c r="F585" s="19"/>
      <c r="G585" s="19"/>
      <c r="H585" s="19"/>
      <c r="I585" s="19"/>
    </row>
    <row r="586" spans="4:9">
      <c r="D586" s="19"/>
      <c r="E586" s="19"/>
      <c r="F586" s="19"/>
      <c r="G586" s="19"/>
      <c r="H586" s="19"/>
      <c r="I586" s="19"/>
    </row>
    <row r="587" spans="4:9">
      <c r="D587" s="19"/>
      <c r="E587" s="19"/>
      <c r="F587" s="19"/>
      <c r="G587" s="19"/>
      <c r="H587" s="19"/>
      <c r="I587" s="19"/>
    </row>
    <row r="588" spans="4:9">
      <c r="D588" s="19"/>
      <c r="E588" s="19"/>
      <c r="F588" s="19"/>
      <c r="G588" s="19"/>
      <c r="H588" s="19"/>
      <c r="I588" s="19"/>
    </row>
    <row r="589" spans="4:9">
      <c r="D589" s="19"/>
      <c r="E589" s="19"/>
      <c r="F589" s="19"/>
      <c r="G589" s="19"/>
      <c r="H589" s="19"/>
      <c r="I589" s="19"/>
    </row>
    <row r="590" spans="4:9">
      <c r="D590" s="19"/>
      <c r="E590" s="19"/>
      <c r="F590" s="19"/>
      <c r="G590" s="19"/>
      <c r="H590" s="19"/>
      <c r="I590" s="19"/>
    </row>
    <row r="591" spans="4:9">
      <c r="D591" s="19"/>
      <c r="E591" s="19"/>
      <c r="F591" s="19"/>
      <c r="G591" s="19"/>
      <c r="H591" s="19"/>
      <c r="I591" s="19"/>
    </row>
    <row r="592" spans="4:9">
      <c r="D592" s="19"/>
      <c r="E592" s="19"/>
      <c r="F592" s="19"/>
      <c r="G592" s="19"/>
      <c r="H592" s="19"/>
      <c r="I592" s="19"/>
    </row>
    <row r="593" spans="4:9">
      <c r="D593" s="19"/>
      <c r="E593" s="19"/>
      <c r="F593" s="19"/>
      <c r="G593" s="19"/>
      <c r="H593" s="19"/>
      <c r="I593" s="19"/>
    </row>
    <row r="594" spans="4:9">
      <c r="D594" s="19"/>
      <c r="E594" s="19"/>
      <c r="F594" s="19"/>
      <c r="G594" s="19"/>
      <c r="H594" s="19"/>
      <c r="I594" s="19"/>
    </row>
    <row r="595" spans="4:9">
      <c r="D595" s="19"/>
      <c r="E595" s="19"/>
      <c r="F595" s="19"/>
      <c r="G595" s="19"/>
      <c r="H595" s="19"/>
      <c r="I595" s="19"/>
    </row>
    <row r="596" spans="4:9">
      <c r="D596" s="19"/>
      <c r="E596" s="19"/>
      <c r="F596" s="19"/>
      <c r="G596" s="19"/>
      <c r="H596" s="19"/>
      <c r="I596" s="19"/>
    </row>
    <row r="597" spans="4:9">
      <c r="D597" s="19"/>
      <c r="E597" s="19"/>
      <c r="F597" s="19"/>
      <c r="G597" s="19"/>
      <c r="H597" s="19"/>
      <c r="I597" s="19"/>
    </row>
    <row r="598" spans="4:9">
      <c r="D598" s="19"/>
      <c r="E598" s="19"/>
      <c r="F598" s="19"/>
      <c r="G598" s="19"/>
      <c r="H598" s="19"/>
      <c r="I598" s="19"/>
    </row>
    <row r="599" spans="4:9">
      <c r="D599" s="19"/>
      <c r="E599" s="19"/>
      <c r="F599" s="19"/>
      <c r="G599" s="19"/>
      <c r="H599" s="19"/>
      <c r="I599" s="19"/>
    </row>
    <row r="600" spans="4:9">
      <c r="D600" s="19"/>
      <c r="E600" s="19"/>
      <c r="F600" s="19"/>
      <c r="G600" s="19"/>
      <c r="H600" s="19"/>
      <c r="I600" s="19"/>
    </row>
    <row r="601" spans="4:9">
      <c r="D601" s="19"/>
      <c r="E601" s="19"/>
      <c r="F601" s="19"/>
      <c r="G601" s="19"/>
      <c r="H601" s="19"/>
      <c r="I601" s="19"/>
    </row>
    <row r="602" spans="4:9">
      <c r="D602" s="19"/>
      <c r="E602" s="19"/>
      <c r="F602" s="19"/>
      <c r="G602" s="19"/>
      <c r="H602" s="19"/>
      <c r="I602" s="19"/>
    </row>
    <row r="603" spans="4:9">
      <c r="D603" s="19"/>
      <c r="E603" s="19"/>
      <c r="F603" s="19"/>
      <c r="G603" s="19"/>
      <c r="H603" s="19"/>
      <c r="I603" s="19"/>
    </row>
    <row r="604" spans="4:9">
      <c r="D604" s="19"/>
      <c r="E604" s="19"/>
      <c r="F604" s="19"/>
      <c r="G604" s="19"/>
      <c r="H604" s="19"/>
      <c r="I604" s="19"/>
    </row>
    <row r="605" spans="4:9">
      <c r="D605" s="19"/>
      <c r="E605" s="19"/>
      <c r="F605" s="19"/>
      <c r="G605" s="19"/>
      <c r="H605" s="19"/>
      <c r="I605" s="19"/>
    </row>
    <row r="606" spans="4:9">
      <c r="D606" s="19"/>
      <c r="E606" s="19"/>
      <c r="F606" s="19"/>
      <c r="G606" s="19"/>
      <c r="H606" s="19"/>
      <c r="I606" s="19"/>
    </row>
    <row r="607" spans="4:9">
      <c r="D607" s="19"/>
      <c r="E607" s="19"/>
      <c r="F607" s="19"/>
      <c r="G607" s="19"/>
      <c r="H607" s="19"/>
      <c r="I607" s="19"/>
    </row>
    <row r="608" spans="4:9">
      <c r="D608" s="19"/>
      <c r="E608" s="19"/>
      <c r="F608" s="19"/>
      <c r="G608" s="19"/>
      <c r="H608" s="19"/>
      <c r="I608" s="19"/>
    </row>
    <row r="609" spans="4:9">
      <c r="D609" s="19"/>
      <c r="E609" s="19"/>
      <c r="F609" s="19"/>
      <c r="G609" s="19"/>
      <c r="H609" s="19"/>
      <c r="I609" s="19"/>
    </row>
    <row r="610" spans="4:9">
      <c r="D610" s="19"/>
      <c r="E610" s="19"/>
      <c r="F610" s="19"/>
      <c r="G610" s="19"/>
      <c r="H610" s="19"/>
      <c r="I610" s="19"/>
    </row>
    <row r="611" spans="4:9">
      <c r="D611" s="19"/>
      <c r="E611" s="19"/>
      <c r="F611" s="19"/>
      <c r="G611" s="19"/>
      <c r="H611" s="19"/>
      <c r="I611" s="19"/>
    </row>
    <row r="612" spans="4:9">
      <c r="D612" s="19"/>
      <c r="E612" s="19"/>
      <c r="F612" s="19"/>
      <c r="G612" s="19"/>
      <c r="H612" s="19"/>
      <c r="I612" s="19"/>
    </row>
    <row r="613" spans="4:9">
      <c r="D613" s="19"/>
      <c r="E613" s="19"/>
      <c r="F613" s="19"/>
      <c r="G613" s="19"/>
      <c r="H613" s="19"/>
      <c r="I613" s="19"/>
    </row>
    <row r="614" spans="4:9">
      <c r="D614" s="19"/>
      <c r="E614" s="19"/>
      <c r="F614" s="19"/>
      <c r="G614" s="19"/>
      <c r="H614" s="19"/>
      <c r="I614" s="19"/>
    </row>
    <row r="615" spans="4:9">
      <c r="D615" s="19"/>
      <c r="E615" s="19"/>
      <c r="F615" s="19"/>
      <c r="G615" s="19"/>
      <c r="H615" s="19"/>
      <c r="I615" s="19"/>
    </row>
    <row r="616" spans="4:9">
      <c r="D616" s="19"/>
      <c r="E616" s="19"/>
      <c r="F616" s="19"/>
      <c r="G616" s="19"/>
      <c r="H616" s="19"/>
      <c r="I616" s="19"/>
    </row>
    <row r="617" spans="4:9">
      <c r="D617" s="19"/>
      <c r="E617" s="19"/>
      <c r="F617" s="19"/>
      <c r="G617" s="19"/>
      <c r="H617" s="19"/>
      <c r="I617" s="19"/>
    </row>
    <row r="618" spans="4:9">
      <c r="D618" s="19"/>
      <c r="E618" s="19"/>
      <c r="F618" s="19"/>
      <c r="G618" s="19"/>
      <c r="H618" s="19"/>
      <c r="I618" s="19"/>
    </row>
    <row r="619" spans="4:9">
      <c r="D619" s="19"/>
      <c r="E619" s="19"/>
      <c r="F619" s="19"/>
      <c r="G619" s="19"/>
      <c r="H619" s="19"/>
      <c r="I619" s="19"/>
    </row>
    <row r="620" spans="4:9">
      <c r="D620" s="19"/>
      <c r="E620" s="19"/>
      <c r="F620" s="19"/>
      <c r="G620" s="19"/>
      <c r="H620" s="19"/>
      <c r="I620" s="19"/>
    </row>
    <row r="621" spans="4:9">
      <c r="D621" s="19"/>
      <c r="E621" s="19"/>
      <c r="F621" s="19"/>
      <c r="G621" s="19"/>
      <c r="H621" s="19"/>
      <c r="I621" s="19"/>
    </row>
    <row r="622" spans="4:9">
      <c r="D622" s="19"/>
      <c r="E622" s="19"/>
      <c r="F622" s="19"/>
      <c r="G622" s="19"/>
      <c r="H622" s="19"/>
      <c r="I622" s="19"/>
    </row>
    <row r="623" spans="4:9">
      <c r="D623" s="19"/>
      <c r="E623" s="19"/>
      <c r="F623" s="19"/>
      <c r="G623" s="19"/>
      <c r="H623" s="19"/>
      <c r="I623" s="19"/>
    </row>
    <row r="624" spans="4:9">
      <c r="D624" s="19"/>
      <c r="E624" s="19"/>
      <c r="F624" s="19"/>
      <c r="G624" s="19"/>
      <c r="H624" s="19"/>
      <c r="I624" s="19"/>
    </row>
    <row r="625" spans="4:9">
      <c r="D625" s="19"/>
      <c r="E625" s="19"/>
      <c r="F625" s="19"/>
      <c r="G625" s="19"/>
      <c r="H625" s="19"/>
      <c r="I625" s="19"/>
    </row>
    <row r="626" spans="4:9">
      <c r="D626" s="19"/>
      <c r="E626" s="19"/>
      <c r="F626" s="19"/>
      <c r="G626" s="19"/>
      <c r="H626" s="19"/>
      <c r="I626" s="19"/>
    </row>
    <row r="627" spans="4:9">
      <c r="D627" s="19"/>
      <c r="E627" s="19"/>
      <c r="F627" s="19"/>
      <c r="G627" s="19"/>
      <c r="H627" s="19"/>
      <c r="I627" s="19"/>
    </row>
    <row r="628" spans="4:9">
      <c r="D628" s="19"/>
      <c r="E628" s="19"/>
      <c r="F628" s="19"/>
      <c r="G628" s="19"/>
      <c r="H628" s="19"/>
      <c r="I628" s="19"/>
    </row>
    <row r="629" spans="4:9">
      <c r="D629" s="19"/>
      <c r="E629" s="19"/>
      <c r="F629" s="19"/>
      <c r="G629" s="19"/>
      <c r="H629" s="19"/>
      <c r="I629" s="19"/>
    </row>
    <row r="630" spans="4:9">
      <c r="D630" s="19"/>
      <c r="E630" s="19"/>
      <c r="F630" s="19"/>
      <c r="G630" s="19"/>
      <c r="H630" s="19"/>
      <c r="I630" s="19"/>
    </row>
    <row r="631" spans="4:9">
      <c r="D631" s="19"/>
      <c r="E631" s="19"/>
      <c r="F631" s="19"/>
      <c r="G631" s="19"/>
      <c r="H631" s="19"/>
      <c r="I631" s="19"/>
    </row>
    <row r="632" spans="4:9">
      <c r="D632" s="19"/>
      <c r="E632" s="19"/>
      <c r="F632" s="19"/>
      <c r="G632" s="19"/>
      <c r="H632" s="19"/>
      <c r="I632" s="19"/>
    </row>
    <row r="633" spans="4:9">
      <c r="D633" s="19"/>
      <c r="E633" s="19"/>
      <c r="F633" s="19"/>
      <c r="G633" s="19"/>
      <c r="H633" s="19"/>
      <c r="I633" s="19"/>
    </row>
    <row r="634" spans="4:9">
      <c r="D634" s="19"/>
      <c r="E634" s="19"/>
      <c r="F634" s="19"/>
      <c r="G634" s="19"/>
      <c r="H634" s="19"/>
      <c r="I634" s="19"/>
    </row>
    <row r="635" spans="4:9">
      <c r="D635" s="19"/>
      <c r="E635" s="19"/>
      <c r="F635" s="19"/>
      <c r="G635" s="19"/>
      <c r="H635" s="19"/>
      <c r="I635" s="19"/>
    </row>
    <row r="636" spans="4:9">
      <c r="D636" s="19"/>
      <c r="E636" s="19"/>
      <c r="F636" s="19"/>
      <c r="G636" s="19"/>
      <c r="H636" s="19"/>
      <c r="I636" s="19"/>
    </row>
    <row r="637" spans="4:9">
      <c r="D637" s="19"/>
      <c r="E637" s="19"/>
      <c r="F637" s="19"/>
      <c r="G637" s="19"/>
      <c r="H637" s="19"/>
      <c r="I637" s="19"/>
    </row>
    <row r="638" spans="4:9">
      <c r="D638" s="19"/>
      <c r="E638" s="19"/>
      <c r="F638" s="19"/>
      <c r="G638" s="19"/>
      <c r="H638" s="19"/>
      <c r="I638" s="19"/>
    </row>
    <row r="639" spans="4:9">
      <c r="D639" s="19"/>
      <c r="E639" s="19"/>
      <c r="F639" s="19"/>
      <c r="G639" s="19"/>
      <c r="H639" s="19"/>
      <c r="I639" s="19"/>
    </row>
    <row r="640" spans="4:9">
      <c r="D640" s="19"/>
      <c r="E640" s="19"/>
      <c r="F640" s="19"/>
      <c r="G640" s="19"/>
      <c r="H640" s="19"/>
      <c r="I640" s="19"/>
    </row>
    <row r="641" spans="4:9">
      <c r="D641" s="19"/>
      <c r="E641" s="19"/>
      <c r="F641" s="19"/>
      <c r="G641" s="19"/>
      <c r="H641" s="19"/>
      <c r="I641" s="19"/>
    </row>
    <row r="642" spans="4:9">
      <c r="D642" s="19"/>
      <c r="E642" s="19"/>
      <c r="F642" s="19"/>
      <c r="G642" s="19"/>
      <c r="H642" s="19"/>
      <c r="I642" s="19"/>
    </row>
    <row r="643" spans="4:9">
      <c r="D643" s="19"/>
      <c r="E643" s="19"/>
      <c r="F643" s="19"/>
      <c r="G643" s="19"/>
      <c r="H643" s="19"/>
      <c r="I643" s="19"/>
    </row>
    <row r="644" spans="4:9">
      <c r="D644" s="19"/>
      <c r="E644" s="19"/>
      <c r="F644" s="19"/>
      <c r="G644" s="19"/>
      <c r="H644" s="19"/>
      <c r="I644" s="19"/>
    </row>
    <row r="645" spans="4:9">
      <c r="D645" s="19"/>
      <c r="E645" s="19"/>
      <c r="F645" s="19"/>
      <c r="G645" s="19"/>
      <c r="H645" s="19"/>
      <c r="I645" s="19"/>
    </row>
    <row r="646" spans="4:9">
      <c r="D646" s="19"/>
      <c r="E646" s="19"/>
      <c r="F646" s="19"/>
      <c r="G646" s="19"/>
      <c r="H646" s="19"/>
      <c r="I646" s="19"/>
    </row>
    <row r="647" spans="4:9">
      <c r="D647" s="19"/>
      <c r="E647" s="19"/>
      <c r="F647" s="19"/>
      <c r="G647" s="19"/>
      <c r="H647" s="19"/>
      <c r="I647" s="19"/>
    </row>
    <row r="648" spans="4:9">
      <c r="D648" s="19"/>
      <c r="E648" s="19"/>
      <c r="F648" s="19"/>
      <c r="G648" s="19"/>
      <c r="H648" s="19"/>
      <c r="I648" s="19"/>
    </row>
    <row r="649" spans="4:9">
      <c r="D649" s="19"/>
      <c r="E649" s="19"/>
      <c r="F649" s="19"/>
      <c r="G649" s="19"/>
      <c r="H649" s="19"/>
      <c r="I649" s="19"/>
    </row>
    <row r="650" spans="4:9">
      <c r="D650" s="19"/>
      <c r="E650" s="19"/>
      <c r="F650" s="19"/>
      <c r="G650" s="19"/>
      <c r="H650" s="19"/>
      <c r="I650" s="19"/>
    </row>
    <row r="651" spans="4:9">
      <c r="D651" s="19"/>
      <c r="E651" s="19"/>
      <c r="F651" s="19"/>
      <c r="G651" s="19"/>
      <c r="H651" s="19"/>
      <c r="I651" s="19"/>
    </row>
    <row r="652" spans="4:9">
      <c r="D652" s="19"/>
      <c r="E652" s="19"/>
      <c r="F652" s="19"/>
      <c r="G652" s="19"/>
      <c r="H652" s="19"/>
      <c r="I652" s="19"/>
    </row>
    <row r="653" spans="4:9">
      <c r="D653" s="19"/>
      <c r="E653" s="19"/>
      <c r="F653" s="19"/>
      <c r="G653" s="19"/>
      <c r="H653" s="19"/>
      <c r="I653" s="19"/>
    </row>
    <row r="654" spans="4:9">
      <c r="D654" s="19"/>
      <c r="E654" s="19"/>
      <c r="F654" s="19"/>
      <c r="G654" s="19"/>
      <c r="H654" s="19"/>
      <c r="I654" s="19"/>
    </row>
    <row r="655" spans="4:9">
      <c r="D655" s="19"/>
      <c r="E655" s="19"/>
      <c r="F655" s="19"/>
      <c r="G655" s="19"/>
      <c r="H655" s="19"/>
      <c r="I655" s="19"/>
    </row>
    <row r="656" spans="4:9">
      <c r="D656" s="19"/>
      <c r="E656" s="19"/>
      <c r="F656" s="19"/>
      <c r="G656" s="19"/>
      <c r="H656" s="19"/>
      <c r="I656" s="19"/>
    </row>
    <row r="657" spans="4:9">
      <c r="D657" s="19"/>
      <c r="E657" s="19"/>
      <c r="F657" s="19"/>
      <c r="G657" s="19"/>
      <c r="H657" s="19"/>
      <c r="I657" s="19"/>
    </row>
    <row r="658" spans="4:9">
      <c r="D658" s="19"/>
      <c r="E658" s="19"/>
      <c r="F658" s="19"/>
      <c r="G658" s="19"/>
      <c r="H658" s="19"/>
      <c r="I658" s="19"/>
    </row>
    <row r="659" spans="4:9">
      <c r="D659" s="19"/>
      <c r="E659" s="19"/>
      <c r="F659" s="19"/>
      <c r="G659" s="19"/>
      <c r="H659" s="19"/>
      <c r="I659" s="19"/>
    </row>
    <row r="660" spans="4:9">
      <c r="D660" s="19"/>
      <c r="E660" s="19"/>
      <c r="F660" s="19"/>
      <c r="G660" s="19"/>
      <c r="H660" s="19"/>
      <c r="I660" s="19"/>
    </row>
    <row r="661" spans="4:9">
      <c r="D661" s="19"/>
      <c r="E661" s="19"/>
      <c r="F661" s="19"/>
      <c r="G661" s="19"/>
      <c r="H661" s="19"/>
      <c r="I661" s="19"/>
    </row>
    <row r="662" spans="4:9">
      <c r="D662" s="19"/>
      <c r="E662" s="19"/>
      <c r="F662" s="19"/>
      <c r="G662" s="19"/>
      <c r="H662" s="19"/>
      <c r="I662" s="19"/>
    </row>
    <row r="663" spans="4:9">
      <c r="D663" s="19"/>
      <c r="E663" s="19"/>
      <c r="F663" s="19"/>
      <c r="G663" s="19"/>
      <c r="H663" s="19"/>
      <c r="I663" s="19"/>
    </row>
    <row r="664" spans="4:9">
      <c r="D664" s="19"/>
      <c r="E664" s="19"/>
      <c r="F664" s="19"/>
      <c r="G664" s="19"/>
      <c r="H664" s="19"/>
      <c r="I664" s="19"/>
    </row>
    <row r="665" spans="4:9">
      <c r="D665" s="19"/>
      <c r="E665" s="19"/>
      <c r="F665" s="19"/>
      <c r="G665" s="19"/>
      <c r="H665" s="19"/>
      <c r="I665" s="19"/>
    </row>
    <row r="666" spans="4:9">
      <c r="D666" s="19"/>
      <c r="E666" s="19"/>
      <c r="F666" s="19"/>
      <c r="G666" s="19"/>
      <c r="H666" s="19"/>
      <c r="I666" s="19"/>
    </row>
    <row r="667" spans="4:9">
      <c r="D667" s="19"/>
      <c r="E667" s="19"/>
      <c r="F667" s="19"/>
      <c r="G667" s="19"/>
      <c r="H667" s="19"/>
      <c r="I667" s="19"/>
    </row>
    <row r="668" spans="4:9">
      <c r="D668" s="19"/>
      <c r="E668" s="19"/>
      <c r="F668" s="19"/>
      <c r="G668" s="19"/>
      <c r="H668" s="19"/>
      <c r="I668" s="19"/>
    </row>
    <row r="669" spans="4:9">
      <c r="D669" s="19"/>
      <c r="E669" s="19"/>
      <c r="F669" s="19"/>
      <c r="G669" s="19"/>
      <c r="H669" s="19"/>
      <c r="I669" s="19"/>
    </row>
    <row r="670" spans="4:9">
      <c r="D670" s="19"/>
      <c r="E670" s="19"/>
      <c r="F670" s="19"/>
      <c r="G670" s="19"/>
      <c r="H670" s="19"/>
      <c r="I670" s="19"/>
    </row>
    <row r="671" spans="4:9">
      <c r="D671" s="19"/>
      <c r="E671" s="19"/>
      <c r="F671" s="19"/>
      <c r="G671" s="19"/>
      <c r="H671" s="19"/>
      <c r="I671" s="19"/>
    </row>
    <row r="672" spans="4:9">
      <c r="D672" s="19"/>
      <c r="E672" s="19"/>
      <c r="F672" s="19"/>
      <c r="G672" s="19"/>
      <c r="H672" s="19"/>
      <c r="I672" s="19"/>
    </row>
    <row r="673" spans="4:9">
      <c r="D673" s="19"/>
      <c r="E673" s="19"/>
      <c r="F673" s="19"/>
      <c r="G673" s="19"/>
      <c r="H673" s="19"/>
      <c r="I673" s="19"/>
    </row>
    <row r="674" spans="4:9">
      <c r="D674" s="19"/>
      <c r="E674" s="19"/>
      <c r="F674" s="19"/>
      <c r="G674" s="19"/>
      <c r="H674" s="19"/>
      <c r="I674" s="19"/>
    </row>
    <row r="675" spans="4:9">
      <c r="D675" s="19"/>
      <c r="E675" s="19"/>
      <c r="F675" s="19"/>
      <c r="G675" s="19"/>
      <c r="H675" s="19"/>
      <c r="I675" s="19"/>
    </row>
    <row r="676" spans="4:9">
      <c r="D676" s="19"/>
      <c r="E676" s="19"/>
      <c r="F676" s="19"/>
      <c r="G676" s="19"/>
      <c r="H676" s="19"/>
      <c r="I676" s="19"/>
    </row>
    <row r="677" spans="4:9">
      <c r="D677" s="19"/>
      <c r="E677" s="19"/>
      <c r="F677" s="19"/>
      <c r="G677" s="19"/>
      <c r="H677" s="19"/>
      <c r="I677" s="19"/>
    </row>
    <row r="678" spans="4:9">
      <c r="D678" s="19"/>
      <c r="E678" s="19"/>
      <c r="F678" s="19"/>
      <c r="G678" s="19"/>
      <c r="H678" s="19"/>
      <c r="I678" s="19"/>
    </row>
    <row r="679" spans="4:9">
      <c r="D679" s="19"/>
      <c r="E679" s="19"/>
      <c r="F679" s="19"/>
      <c r="G679" s="19"/>
      <c r="H679" s="19"/>
      <c r="I679" s="19"/>
    </row>
    <row r="680" spans="4:9">
      <c r="D680" s="19"/>
      <c r="E680" s="19"/>
      <c r="F680" s="19"/>
      <c r="G680" s="19"/>
      <c r="H680" s="19"/>
      <c r="I680" s="19"/>
    </row>
    <row r="681" spans="4:9">
      <c r="D681" s="19"/>
      <c r="E681" s="19"/>
      <c r="F681" s="19"/>
      <c r="G681" s="19"/>
      <c r="H681" s="19"/>
      <c r="I681" s="19"/>
    </row>
    <row r="682" spans="4:9">
      <c r="D682" s="19"/>
      <c r="E682" s="19"/>
      <c r="F682" s="19"/>
      <c r="G682" s="19"/>
      <c r="H682" s="19"/>
      <c r="I682" s="19"/>
    </row>
    <row r="683" spans="4:9">
      <c r="D683" s="19"/>
      <c r="E683" s="19"/>
      <c r="F683" s="19"/>
      <c r="G683" s="19"/>
      <c r="H683" s="19"/>
      <c r="I683" s="19"/>
    </row>
    <row r="684" spans="4:9">
      <c r="D684" s="19"/>
      <c r="E684" s="19"/>
      <c r="F684" s="19"/>
      <c r="G684" s="19"/>
      <c r="H684" s="19"/>
      <c r="I684" s="19"/>
    </row>
    <row r="685" spans="4:9">
      <c r="D685" s="19"/>
      <c r="E685" s="19"/>
      <c r="F685" s="19"/>
      <c r="G685" s="19"/>
      <c r="H685" s="19"/>
      <c r="I685" s="19"/>
    </row>
    <row r="686" spans="4:9">
      <c r="D686" s="19"/>
      <c r="E686" s="19"/>
      <c r="F686" s="19"/>
      <c r="G686" s="19"/>
      <c r="H686" s="19"/>
      <c r="I686" s="19"/>
    </row>
    <row r="687" spans="4:9">
      <c r="D687" s="19"/>
      <c r="E687" s="19"/>
      <c r="F687" s="19"/>
      <c r="G687" s="19"/>
      <c r="H687" s="19"/>
      <c r="I687" s="19"/>
    </row>
    <row r="688" spans="4:9">
      <c r="D688" s="19"/>
      <c r="E688" s="19"/>
      <c r="F688" s="19"/>
      <c r="G688" s="19"/>
      <c r="H688" s="19"/>
      <c r="I688" s="19"/>
    </row>
    <row r="689" spans="4:9">
      <c r="D689" s="19"/>
      <c r="E689" s="19"/>
      <c r="F689" s="19"/>
      <c r="G689" s="19"/>
      <c r="H689" s="19"/>
      <c r="I689" s="19"/>
    </row>
    <row r="690" spans="4:9">
      <c r="D690" s="19"/>
      <c r="E690" s="19"/>
      <c r="F690" s="19"/>
      <c r="G690" s="19"/>
      <c r="H690" s="19"/>
      <c r="I690" s="19"/>
    </row>
    <row r="691" spans="4:9">
      <c r="D691" s="19"/>
      <c r="E691" s="19"/>
      <c r="F691" s="19"/>
      <c r="G691" s="19"/>
      <c r="H691" s="19"/>
      <c r="I691" s="19"/>
    </row>
    <row r="692" spans="4:9">
      <c r="D692" s="19"/>
      <c r="E692" s="19"/>
      <c r="F692" s="19"/>
      <c r="G692" s="19"/>
      <c r="H692" s="19"/>
      <c r="I692" s="19"/>
    </row>
    <row r="693" spans="4:9">
      <c r="D693" s="19"/>
      <c r="E693" s="19"/>
      <c r="F693" s="19"/>
      <c r="G693" s="19"/>
      <c r="H693" s="19"/>
      <c r="I693" s="19"/>
    </row>
    <row r="694" spans="4:9">
      <c r="D694" s="19"/>
      <c r="E694" s="19"/>
      <c r="F694" s="19"/>
      <c r="G694" s="19"/>
      <c r="H694" s="19"/>
      <c r="I694" s="19"/>
    </row>
    <row r="695" spans="4:9">
      <c r="D695" s="19"/>
      <c r="E695" s="19"/>
      <c r="F695" s="19"/>
      <c r="G695" s="19"/>
      <c r="H695" s="19"/>
      <c r="I695" s="19"/>
    </row>
    <row r="696" spans="4:9">
      <c r="D696" s="19"/>
      <c r="E696" s="19"/>
      <c r="F696" s="19"/>
      <c r="G696" s="19"/>
      <c r="H696" s="19"/>
      <c r="I696" s="19"/>
    </row>
    <row r="697" spans="4:9">
      <c r="D697" s="19"/>
      <c r="E697" s="19"/>
      <c r="F697" s="19"/>
      <c r="G697" s="19"/>
      <c r="H697" s="19"/>
      <c r="I697" s="19"/>
    </row>
    <row r="698" spans="4:9">
      <c r="D698" s="19"/>
      <c r="E698" s="19"/>
      <c r="F698" s="19"/>
      <c r="G698" s="19"/>
      <c r="H698" s="19"/>
      <c r="I698" s="19"/>
    </row>
    <row r="699" spans="4:9">
      <c r="D699" s="19"/>
      <c r="E699" s="19"/>
      <c r="F699" s="19"/>
      <c r="G699" s="19"/>
      <c r="H699" s="19"/>
      <c r="I699" s="19"/>
    </row>
    <row r="700" spans="4:9">
      <c r="D700" s="19"/>
      <c r="E700" s="19"/>
      <c r="F700" s="19"/>
      <c r="G700" s="19"/>
      <c r="H700" s="19"/>
      <c r="I700" s="19"/>
    </row>
    <row r="701" spans="4:9">
      <c r="D701" s="19"/>
      <c r="E701" s="19"/>
      <c r="F701" s="19"/>
      <c r="G701" s="19"/>
      <c r="H701" s="19"/>
      <c r="I701" s="19"/>
    </row>
    <row r="702" spans="4:9">
      <c r="D702" s="19"/>
      <c r="E702" s="19"/>
      <c r="F702" s="19"/>
      <c r="G702" s="19"/>
      <c r="H702" s="19"/>
      <c r="I702" s="19"/>
    </row>
    <row r="703" spans="4:9">
      <c r="D703" s="19"/>
      <c r="E703" s="19"/>
      <c r="F703" s="19"/>
      <c r="G703" s="19"/>
      <c r="H703" s="19"/>
      <c r="I703" s="19"/>
    </row>
    <row r="704" spans="4:9">
      <c r="D704" s="19"/>
      <c r="E704" s="19"/>
      <c r="F704" s="19"/>
      <c r="G704" s="19"/>
      <c r="H704" s="19"/>
      <c r="I704" s="19"/>
    </row>
    <row r="705" spans="4:9">
      <c r="D705" s="19"/>
      <c r="E705" s="19"/>
      <c r="F705" s="19"/>
      <c r="G705" s="19"/>
      <c r="H705" s="19"/>
      <c r="I705" s="19"/>
    </row>
    <row r="706" spans="4:9">
      <c r="D706" s="19"/>
      <c r="E706" s="19"/>
      <c r="F706" s="19"/>
      <c r="G706" s="19"/>
      <c r="H706" s="19"/>
      <c r="I706" s="19"/>
    </row>
    <row r="707" spans="4:9">
      <c r="D707" s="19"/>
      <c r="E707" s="19"/>
      <c r="F707" s="19"/>
      <c r="G707" s="19"/>
      <c r="H707" s="19"/>
      <c r="I707" s="19"/>
    </row>
    <row r="708" spans="4:9">
      <c r="D708" s="19"/>
      <c r="E708" s="19"/>
      <c r="F708" s="19"/>
      <c r="G708" s="19"/>
      <c r="H708" s="19"/>
      <c r="I708" s="19"/>
    </row>
    <row r="709" spans="4:9">
      <c r="D709" s="19"/>
      <c r="E709" s="19"/>
      <c r="F709" s="19"/>
      <c r="G709" s="19"/>
      <c r="H709" s="19"/>
      <c r="I709" s="19"/>
    </row>
    <row r="710" spans="4:9">
      <c r="D710" s="19"/>
      <c r="E710" s="19"/>
      <c r="F710" s="19"/>
      <c r="G710" s="19"/>
      <c r="H710" s="19"/>
      <c r="I710" s="19"/>
    </row>
    <row r="711" spans="4:9">
      <c r="D711" s="19"/>
      <c r="E711" s="19"/>
      <c r="F711" s="19"/>
      <c r="G711" s="19"/>
      <c r="H711" s="19"/>
      <c r="I711" s="19"/>
    </row>
    <row r="712" spans="4:9">
      <c r="D712" s="19"/>
      <c r="E712" s="19"/>
      <c r="F712" s="19"/>
      <c r="G712" s="19"/>
      <c r="H712" s="19"/>
      <c r="I712" s="19"/>
    </row>
    <row r="713" spans="4:9">
      <c r="D713" s="19"/>
      <c r="E713" s="19"/>
      <c r="F713" s="19"/>
      <c r="G713" s="19"/>
      <c r="H713" s="19"/>
      <c r="I713" s="19"/>
    </row>
    <row r="714" spans="4:9">
      <c r="D714" s="19"/>
      <c r="E714" s="19"/>
      <c r="F714" s="19"/>
      <c r="G714" s="19"/>
      <c r="H714" s="19"/>
      <c r="I714" s="19"/>
    </row>
    <row r="715" spans="4:9">
      <c r="D715" s="19"/>
      <c r="E715" s="19"/>
      <c r="F715" s="19"/>
      <c r="G715" s="19"/>
      <c r="H715" s="19"/>
      <c r="I715" s="19"/>
    </row>
    <row r="716" spans="4:9">
      <c r="D716" s="19"/>
      <c r="E716" s="19"/>
      <c r="F716" s="19"/>
      <c r="G716" s="19"/>
      <c r="H716" s="19"/>
      <c r="I716" s="19"/>
    </row>
    <row r="717" spans="4:9">
      <c r="D717" s="19"/>
      <c r="E717" s="19"/>
      <c r="F717" s="19"/>
      <c r="G717" s="19"/>
      <c r="H717" s="19"/>
      <c r="I717" s="19"/>
    </row>
    <row r="718" spans="4:9">
      <c r="D718" s="19"/>
      <c r="E718" s="19"/>
      <c r="F718" s="19"/>
      <c r="G718" s="19"/>
      <c r="H718" s="19"/>
      <c r="I718" s="19"/>
    </row>
    <row r="719" spans="4:9">
      <c r="D719" s="19"/>
      <c r="E719" s="19"/>
      <c r="F719" s="19"/>
      <c r="G719" s="19"/>
      <c r="H719" s="19"/>
      <c r="I719" s="19"/>
    </row>
    <row r="720" spans="4:9">
      <c r="D720" s="19"/>
      <c r="E720" s="19"/>
      <c r="F720" s="19"/>
      <c r="G720" s="19"/>
      <c r="H720" s="19"/>
      <c r="I720" s="19"/>
    </row>
    <row r="721" spans="4:9">
      <c r="D721" s="19"/>
      <c r="E721" s="19"/>
      <c r="F721" s="19"/>
      <c r="G721" s="19"/>
      <c r="H721" s="19"/>
      <c r="I721" s="19"/>
    </row>
    <row r="722" spans="4:9">
      <c r="D722" s="19"/>
      <c r="E722" s="19"/>
      <c r="F722" s="19"/>
      <c r="G722" s="19"/>
      <c r="H722" s="19"/>
      <c r="I722" s="19"/>
    </row>
    <row r="723" spans="4:9">
      <c r="D723" s="19"/>
      <c r="E723" s="19"/>
      <c r="F723" s="19"/>
      <c r="G723" s="19"/>
      <c r="H723" s="19"/>
      <c r="I723" s="19"/>
    </row>
    <row r="724" spans="4:9">
      <c r="D724" s="19"/>
      <c r="E724" s="19"/>
      <c r="F724" s="19"/>
      <c r="G724" s="19"/>
      <c r="H724" s="19"/>
      <c r="I724" s="19"/>
    </row>
    <row r="725" spans="4:9">
      <c r="D725" s="19"/>
      <c r="E725" s="19"/>
      <c r="F725" s="19"/>
      <c r="G725" s="19"/>
      <c r="H725" s="19"/>
      <c r="I725" s="19"/>
    </row>
    <row r="726" spans="4:9">
      <c r="D726" s="19"/>
      <c r="E726" s="19"/>
      <c r="F726" s="19"/>
      <c r="G726" s="19"/>
      <c r="H726" s="19"/>
      <c r="I726" s="19"/>
    </row>
    <row r="727" spans="4:9">
      <c r="D727" s="19"/>
      <c r="E727" s="19"/>
      <c r="F727" s="19"/>
      <c r="G727" s="19"/>
      <c r="H727" s="19"/>
      <c r="I727" s="19"/>
    </row>
    <row r="728" spans="4:9">
      <c r="D728" s="19"/>
      <c r="E728" s="19"/>
      <c r="F728" s="19"/>
      <c r="G728" s="19"/>
      <c r="H728" s="19"/>
      <c r="I728" s="19"/>
    </row>
    <row r="729" spans="4:9">
      <c r="D729" s="19"/>
      <c r="E729" s="19"/>
      <c r="F729" s="19"/>
      <c r="G729" s="19"/>
      <c r="H729" s="19"/>
      <c r="I729" s="19"/>
    </row>
    <row r="730" spans="4:9">
      <c r="D730" s="19"/>
      <c r="E730" s="19"/>
      <c r="F730" s="19"/>
      <c r="G730" s="19"/>
      <c r="H730" s="19"/>
      <c r="I730" s="19"/>
    </row>
    <row r="731" spans="4:9">
      <c r="D731" s="19"/>
      <c r="E731" s="19"/>
      <c r="F731" s="19"/>
      <c r="G731" s="19"/>
      <c r="H731" s="19"/>
      <c r="I731" s="19"/>
    </row>
    <row r="732" spans="4:9">
      <c r="D732" s="19"/>
      <c r="E732" s="19"/>
      <c r="F732" s="19"/>
      <c r="G732" s="19"/>
      <c r="H732" s="19"/>
      <c r="I732" s="19"/>
    </row>
  </sheetData>
  <mergeCells count="490">
    <mergeCell ref="F105:H105"/>
    <mergeCell ref="G106:I106"/>
    <mergeCell ref="F107:H107"/>
    <mergeCell ref="G108:I108"/>
    <mergeCell ref="F121:H121"/>
    <mergeCell ref="G122:I122"/>
    <mergeCell ref="F123:H123"/>
    <mergeCell ref="F109:H109"/>
    <mergeCell ref="G110:I110"/>
    <mergeCell ref="F111:H111"/>
    <mergeCell ref="G112:I112"/>
    <mergeCell ref="F113:H113"/>
    <mergeCell ref="G114:I114"/>
    <mergeCell ref="F117:H117"/>
    <mergeCell ref="G118:I118"/>
    <mergeCell ref="G120:I120"/>
    <mergeCell ref="F119:H119"/>
    <mergeCell ref="F115:H115"/>
    <mergeCell ref="G116:I116"/>
    <mergeCell ref="G91:I91"/>
    <mergeCell ref="F103:H103"/>
    <mergeCell ref="F84:H84"/>
    <mergeCell ref="G85:I85"/>
    <mergeCell ref="G104:I104"/>
    <mergeCell ref="F92:H92"/>
    <mergeCell ref="G93:I93"/>
    <mergeCell ref="F97:H97"/>
    <mergeCell ref="G98:I98"/>
    <mergeCell ref="D94:G94"/>
    <mergeCell ref="H94:I95"/>
    <mergeCell ref="F95:G95"/>
    <mergeCell ref="F96:G96"/>
    <mergeCell ref="F99:H99"/>
    <mergeCell ref="G100:I100"/>
    <mergeCell ref="F101:H101"/>
    <mergeCell ref="G102:I102"/>
    <mergeCell ref="H96:I96"/>
    <mergeCell ref="D92:E92"/>
    <mergeCell ref="G79:I79"/>
    <mergeCell ref="F80:H80"/>
    <mergeCell ref="G81:I81"/>
    <mergeCell ref="F82:H82"/>
    <mergeCell ref="F86:H86"/>
    <mergeCell ref="G87:I87"/>
    <mergeCell ref="F88:H88"/>
    <mergeCell ref="G89:I89"/>
    <mergeCell ref="F90:H90"/>
    <mergeCell ref="F61:H61"/>
    <mergeCell ref="G62:I62"/>
    <mergeCell ref="G58:I58"/>
    <mergeCell ref="F59:H59"/>
    <mergeCell ref="G60:I60"/>
    <mergeCell ref="G83:I83"/>
    <mergeCell ref="D63:G63"/>
    <mergeCell ref="H63:I64"/>
    <mergeCell ref="F64:G64"/>
    <mergeCell ref="F65:G65"/>
    <mergeCell ref="H65:I65"/>
    <mergeCell ref="F72:H72"/>
    <mergeCell ref="G73:I73"/>
    <mergeCell ref="F66:H66"/>
    <mergeCell ref="G67:I67"/>
    <mergeCell ref="F68:H68"/>
    <mergeCell ref="G69:I69"/>
    <mergeCell ref="F70:H70"/>
    <mergeCell ref="G71:I71"/>
    <mergeCell ref="F74:H74"/>
    <mergeCell ref="G75:I75"/>
    <mergeCell ref="F76:H76"/>
    <mergeCell ref="G77:I77"/>
    <mergeCell ref="F78:H78"/>
    <mergeCell ref="F41:H41"/>
    <mergeCell ref="G42:I42"/>
    <mergeCell ref="G38:I38"/>
    <mergeCell ref="H34:I34"/>
    <mergeCell ref="F57:H57"/>
    <mergeCell ref="F53:H53"/>
    <mergeCell ref="G54:I54"/>
    <mergeCell ref="F51:H51"/>
    <mergeCell ref="G52:I52"/>
    <mergeCell ref="F55:H55"/>
    <mergeCell ref="G56:I56"/>
    <mergeCell ref="F45:H45"/>
    <mergeCell ref="G46:I46"/>
    <mergeCell ref="F47:H47"/>
    <mergeCell ref="G48:I48"/>
    <mergeCell ref="H1:I2"/>
    <mergeCell ref="H3:I3"/>
    <mergeCell ref="F4:H4"/>
    <mergeCell ref="G5:I5"/>
    <mergeCell ref="D1:G1"/>
    <mergeCell ref="F2:G2"/>
    <mergeCell ref="F3:G3"/>
    <mergeCell ref="G17:I17"/>
    <mergeCell ref="F18:H18"/>
    <mergeCell ref="G13:I13"/>
    <mergeCell ref="F16:H16"/>
    <mergeCell ref="F14:H14"/>
    <mergeCell ref="G15:I15"/>
    <mergeCell ref="F12:H12"/>
    <mergeCell ref="A142:A143"/>
    <mergeCell ref="B142:B143"/>
    <mergeCell ref="C142:C143"/>
    <mergeCell ref="D142:E142"/>
    <mergeCell ref="G31:I31"/>
    <mergeCell ref="D29:E29"/>
    <mergeCell ref="F35:H35"/>
    <mergeCell ref="G36:I36"/>
    <mergeCell ref="H32:I33"/>
    <mergeCell ref="F43:H43"/>
    <mergeCell ref="D43:E43"/>
    <mergeCell ref="D39:E39"/>
    <mergeCell ref="G44:I44"/>
    <mergeCell ref="F142:H142"/>
    <mergeCell ref="D143:E143"/>
    <mergeCell ref="G143:I143"/>
    <mergeCell ref="D119:E119"/>
    <mergeCell ref="D137:E137"/>
    <mergeCell ref="G135:I135"/>
    <mergeCell ref="F136:H136"/>
    <mergeCell ref="G137:I137"/>
    <mergeCell ref="H127:I127"/>
    <mergeCell ref="F138:H138"/>
    <mergeCell ref="G141:I141"/>
    <mergeCell ref="G27:I27"/>
    <mergeCell ref="G23:I23"/>
    <mergeCell ref="F24:H24"/>
    <mergeCell ref="G25:I25"/>
    <mergeCell ref="F26:H26"/>
    <mergeCell ref="G19:I19"/>
    <mergeCell ref="F20:H20"/>
    <mergeCell ref="G21:I21"/>
    <mergeCell ref="F22:H22"/>
    <mergeCell ref="G139:I139"/>
    <mergeCell ref="G124:I124"/>
    <mergeCell ref="F128:H128"/>
    <mergeCell ref="G129:I129"/>
    <mergeCell ref="F130:H130"/>
    <mergeCell ref="D125:G125"/>
    <mergeCell ref="H125:I126"/>
    <mergeCell ref="F126:G126"/>
    <mergeCell ref="F132:H132"/>
    <mergeCell ref="G133:I133"/>
    <mergeCell ref="F134:H134"/>
    <mergeCell ref="G131:I131"/>
    <mergeCell ref="F140:H140"/>
    <mergeCell ref="F127:G127"/>
    <mergeCell ref="D141:E141"/>
    <mergeCell ref="A138:A139"/>
    <mergeCell ref="B138:B139"/>
    <mergeCell ref="C140:C141"/>
    <mergeCell ref="F49:H49"/>
    <mergeCell ref="G50:I50"/>
    <mergeCell ref="D130:E130"/>
    <mergeCell ref="B123:B124"/>
    <mergeCell ref="C123:C124"/>
    <mergeCell ref="D123:E123"/>
    <mergeCell ref="B130:B131"/>
    <mergeCell ref="D124:E124"/>
    <mergeCell ref="D122:E122"/>
    <mergeCell ref="D120:E120"/>
    <mergeCell ref="C61:C62"/>
    <mergeCell ref="A119:A120"/>
    <mergeCell ref="A115:A116"/>
    <mergeCell ref="B117:B118"/>
    <mergeCell ref="A94:A96"/>
    <mergeCell ref="B88:B89"/>
    <mergeCell ref="B107:B108"/>
    <mergeCell ref="A125:A127"/>
    <mergeCell ref="A136:A137"/>
    <mergeCell ref="B136:B137"/>
    <mergeCell ref="A140:A141"/>
    <mergeCell ref="A128:A129"/>
    <mergeCell ref="B128:B129"/>
    <mergeCell ref="C128:C129"/>
    <mergeCell ref="D128:E128"/>
    <mergeCell ref="D129:E129"/>
    <mergeCell ref="A130:A131"/>
    <mergeCell ref="C132:C133"/>
    <mergeCell ref="D132:E132"/>
    <mergeCell ref="D133:E133"/>
    <mergeCell ref="A132:A133"/>
    <mergeCell ref="B132:B133"/>
    <mergeCell ref="C138:C139"/>
    <mergeCell ref="D138:E138"/>
    <mergeCell ref="D139:E139"/>
    <mergeCell ref="C136:C137"/>
    <mergeCell ref="D136:E136"/>
    <mergeCell ref="B140:B141"/>
    <mergeCell ref="A134:A135"/>
    <mergeCell ref="B134:B135"/>
    <mergeCell ref="C134:C135"/>
    <mergeCell ref="D134:E134"/>
    <mergeCell ref="B119:B120"/>
    <mergeCell ref="A117:A118"/>
    <mergeCell ref="A113:A114"/>
    <mergeCell ref="C130:C131"/>
    <mergeCell ref="D131:E131"/>
    <mergeCell ref="C121:C122"/>
    <mergeCell ref="D121:E121"/>
    <mergeCell ref="D116:E116"/>
    <mergeCell ref="C117:C118"/>
    <mergeCell ref="D117:E117"/>
    <mergeCell ref="D118:E118"/>
    <mergeCell ref="C115:C116"/>
    <mergeCell ref="C119:C120"/>
    <mergeCell ref="A123:A124"/>
    <mergeCell ref="A121:A122"/>
    <mergeCell ref="B121:B122"/>
    <mergeCell ref="B115:B116"/>
    <mergeCell ref="D115:E115"/>
    <mergeCell ref="B125:B126"/>
    <mergeCell ref="D112:E112"/>
    <mergeCell ref="A111:A112"/>
    <mergeCell ref="B113:B114"/>
    <mergeCell ref="C113:C114"/>
    <mergeCell ref="D113:E113"/>
    <mergeCell ref="D114:E114"/>
    <mergeCell ref="B111:B112"/>
    <mergeCell ref="C111:C112"/>
    <mergeCell ref="A109:A110"/>
    <mergeCell ref="B109:B110"/>
    <mergeCell ref="C109:C110"/>
    <mergeCell ref="D109:E109"/>
    <mergeCell ref="D110:E110"/>
    <mergeCell ref="B103:B104"/>
    <mergeCell ref="D107:E107"/>
    <mergeCell ref="A105:A106"/>
    <mergeCell ref="B105:B106"/>
    <mergeCell ref="C92:C93"/>
    <mergeCell ref="D93:E93"/>
    <mergeCell ref="D108:E108"/>
    <mergeCell ref="A107:A108"/>
    <mergeCell ref="C107:C108"/>
    <mergeCell ref="A97:A98"/>
    <mergeCell ref="A101:A102"/>
    <mergeCell ref="C105:C106"/>
    <mergeCell ref="D105:E105"/>
    <mergeCell ref="D106:E106"/>
    <mergeCell ref="B94:B95"/>
    <mergeCell ref="A90:A91"/>
    <mergeCell ref="B92:B93"/>
    <mergeCell ref="C90:C91"/>
    <mergeCell ref="D90:E90"/>
    <mergeCell ref="D104:E104"/>
    <mergeCell ref="D91:E91"/>
    <mergeCell ref="B90:B91"/>
    <mergeCell ref="A92:A93"/>
    <mergeCell ref="C97:C98"/>
    <mergeCell ref="D97:E97"/>
    <mergeCell ref="D98:E98"/>
    <mergeCell ref="B97:B98"/>
    <mergeCell ref="B101:B102"/>
    <mergeCell ref="B99:B100"/>
    <mergeCell ref="C101:C102"/>
    <mergeCell ref="D101:E101"/>
    <mergeCell ref="D102:E102"/>
    <mergeCell ref="C99:C100"/>
    <mergeCell ref="D99:E99"/>
    <mergeCell ref="D100:E100"/>
    <mergeCell ref="A99:A100"/>
    <mergeCell ref="C103:C104"/>
    <mergeCell ref="D103:E103"/>
    <mergeCell ref="A103:A104"/>
    <mergeCell ref="C84:C85"/>
    <mergeCell ref="D84:E84"/>
    <mergeCell ref="A84:A85"/>
    <mergeCell ref="B84:B85"/>
    <mergeCell ref="C88:C89"/>
    <mergeCell ref="D88:E88"/>
    <mergeCell ref="D85:E85"/>
    <mergeCell ref="A86:A87"/>
    <mergeCell ref="B86:B87"/>
    <mergeCell ref="D89:E89"/>
    <mergeCell ref="A88:A89"/>
    <mergeCell ref="C86:C87"/>
    <mergeCell ref="D86:E86"/>
    <mergeCell ref="D87:E87"/>
    <mergeCell ref="A78:A79"/>
    <mergeCell ref="B78:B79"/>
    <mergeCell ref="B76:B77"/>
    <mergeCell ref="A82:A83"/>
    <mergeCell ref="B82:B83"/>
    <mergeCell ref="C82:C83"/>
    <mergeCell ref="D82:E82"/>
    <mergeCell ref="D83:E83"/>
    <mergeCell ref="C80:C81"/>
    <mergeCell ref="D80:E80"/>
    <mergeCell ref="D55:E55"/>
    <mergeCell ref="C53:C54"/>
    <mergeCell ref="D53:E53"/>
    <mergeCell ref="B53:B54"/>
    <mergeCell ref="C55:C56"/>
    <mergeCell ref="D144:E144"/>
    <mergeCell ref="A61:A62"/>
    <mergeCell ref="B61:B62"/>
    <mergeCell ref="D62:E62"/>
    <mergeCell ref="A57:A58"/>
    <mergeCell ref="B57:B58"/>
    <mergeCell ref="A144:A145"/>
    <mergeCell ref="B144:B145"/>
    <mergeCell ref="D72:E72"/>
    <mergeCell ref="C72:C73"/>
    <mergeCell ref="D54:E54"/>
    <mergeCell ref="D59:E59"/>
    <mergeCell ref="D57:E57"/>
    <mergeCell ref="A59:A60"/>
    <mergeCell ref="B59:B60"/>
    <mergeCell ref="C57:C58"/>
    <mergeCell ref="C59:C60"/>
    <mergeCell ref="A53:A54"/>
    <mergeCell ref="C66:C67"/>
    <mergeCell ref="C144:C145"/>
    <mergeCell ref="A63:A65"/>
    <mergeCell ref="C70:C71"/>
    <mergeCell ref="B63:B64"/>
    <mergeCell ref="C68:C69"/>
    <mergeCell ref="A76:A77"/>
    <mergeCell ref="C51:C52"/>
    <mergeCell ref="A55:A56"/>
    <mergeCell ref="B55:B56"/>
    <mergeCell ref="A66:A67"/>
    <mergeCell ref="B66:B67"/>
    <mergeCell ref="A72:A73"/>
    <mergeCell ref="B72:B73"/>
    <mergeCell ref="C74:C75"/>
    <mergeCell ref="A74:A75"/>
    <mergeCell ref="B74:B75"/>
    <mergeCell ref="A68:A69"/>
    <mergeCell ref="B68:B69"/>
    <mergeCell ref="A70:A71"/>
    <mergeCell ref="B70:B71"/>
    <mergeCell ref="C78:C79"/>
    <mergeCell ref="C76:C77"/>
    <mergeCell ref="A80:A81"/>
    <mergeCell ref="B80:B81"/>
    <mergeCell ref="F144:H144"/>
    <mergeCell ref="D145:E145"/>
    <mergeCell ref="G145:I145"/>
    <mergeCell ref="D56:E56"/>
    <mergeCell ref="D60:E60"/>
    <mergeCell ref="D58:E58"/>
    <mergeCell ref="D61:E61"/>
    <mergeCell ref="D69:E69"/>
    <mergeCell ref="D77:E77"/>
    <mergeCell ref="D81:E81"/>
    <mergeCell ref="D66:E66"/>
    <mergeCell ref="D67:E67"/>
    <mergeCell ref="D73:E73"/>
    <mergeCell ref="D70:E70"/>
    <mergeCell ref="D71:E71"/>
    <mergeCell ref="D74:E74"/>
    <mergeCell ref="D75:E75"/>
    <mergeCell ref="D68:E68"/>
    <mergeCell ref="D78:E78"/>
    <mergeCell ref="D79:E79"/>
    <mergeCell ref="D76:E76"/>
    <mergeCell ref="D111:E111"/>
    <mergeCell ref="D140:E140"/>
    <mergeCell ref="D135:E135"/>
    <mergeCell ref="A49:A50"/>
    <mergeCell ref="B49:B50"/>
    <mergeCell ref="D48:E48"/>
    <mergeCell ref="D51:E51"/>
    <mergeCell ref="A51:A52"/>
    <mergeCell ref="D52:E52"/>
    <mergeCell ref="D50:E50"/>
    <mergeCell ref="C49:C50"/>
    <mergeCell ref="D49:E49"/>
    <mergeCell ref="B51:B52"/>
    <mergeCell ref="C47:C48"/>
    <mergeCell ref="A47:A48"/>
    <mergeCell ref="B47:B48"/>
    <mergeCell ref="A43:A44"/>
    <mergeCell ref="D44:E44"/>
    <mergeCell ref="D37:E37"/>
    <mergeCell ref="D38:E38"/>
    <mergeCell ref="D45:E45"/>
    <mergeCell ref="D46:E46"/>
    <mergeCell ref="A45:A46"/>
    <mergeCell ref="D47:E47"/>
    <mergeCell ref="B45:B46"/>
    <mergeCell ref="C45:C46"/>
    <mergeCell ref="C41:C42"/>
    <mergeCell ref="D41:E41"/>
    <mergeCell ref="D42:E42"/>
    <mergeCell ref="C43:C44"/>
    <mergeCell ref="C28:C29"/>
    <mergeCell ref="D28:E28"/>
    <mergeCell ref="A28:A29"/>
    <mergeCell ref="B28:B29"/>
    <mergeCell ref="C39:C40"/>
    <mergeCell ref="C30:C31"/>
    <mergeCell ref="D30:E30"/>
    <mergeCell ref="D31:E31"/>
    <mergeCell ref="D32:G32"/>
    <mergeCell ref="D36:E36"/>
    <mergeCell ref="F37:H37"/>
    <mergeCell ref="F30:H30"/>
    <mergeCell ref="G29:I29"/>
    <mergeCell ref="F33:G33"/>
    <mergeCell ref="F34:G34"/>
    <mergeCell ref="F39:H39"/>
    <mergeCell ref="G40:I40"/>
    <mergeCell ref="A32:A34"/>
    <mergeCell ref="D40:E40"/>
    <mergeCell ref="C35:C36"/>
    <mergeCell ref="D35:E35"/>
    <mergeCell ref="B35:B36"/>
    <mergeCell ref="C37:C38"/>
    <mergeCell ref="F28:H28"/>
    <mergeCell ref="C20:C21"/>
    <mergeCell ref="D20:E20"/>
    <mergeCell ref="D21:E21"/>
    <mergeCell ref="B20:B21"/>
    <mergeCell ref="C26:C27"/>
    <mergeCell ref="D26:E26"/>
    <mergeCell ref="D27:E27"/>
    <mergeCell ref="A26:A27"/>
    <mergeCell ref="B26:B27"/>
    <mergeCell ref="C24:C25"/>
    <mergeCell ref="D24:E24"/>
    <mergeCell ref="D25:E25"/>
    <mergeCell ref="A24:A25"/>
    <mergeCell ref="B24:B25"/>
    <mergeCell ref="C4:C5"/>
    <mergeCell ref="D4:E4"/>
    <mergeCell ref="C6:C7"/>
    <mergeCell ref="D5:E5"/>
    <mergeCell ref="B6:B7"/>
    <mergeCell ref="D7:E7"/>
    <mergeCell ref="D6:E6"/>
    <mergeCell ref="F10:H10"/>
    <mergeCell ref="C8:C9"/>
    <mergeCell ref="D8:E8"/>
    <mergeCell ref="D9:E9"/>
    <mergeCell ref="C10:C11"/>
    <mergeCell ref="D10:E10"/>
    <mergeCell ref="D11:E11"/>
    <mergeCell ref="G11:I11"/>
    <mergeCell ref="F6:H6"/>
    <mergeCell ref="G7:I7"/>
    <mergeCell ref="F8:H8"/>
    <mergeCell ref="G9:I9"/>
    <mergeCell ref="C12:C13"/>
    <mergeCell ref="D12:E12"/>
    <mergeCell ref="D13:E13"/>
    <mergeCell ref="B43:B44"/>
    <mergeCell ref="A10:A11"/>
    <mergeCell ref="A12:A13"/>
    <mergeCell ref="B10:B11"/>
    <mergeCell ref="A16:A17"/>
    <mergeCell ref="B14:B15"/>
    <mergeCell ref="C16:C17"/>
    <mergeCell ref="D16:E16"/>
    <mergeCell ref="B16:B17"/>
    <mergeCell ref="C14:C15"/>
    <mergeCell ref="D14:E14"/>
    <mergeCell ref="D15:E15"/>
    <mergeCell ref="D17:E17"/>
    <mergeCell ref="C18:C19"/>
    <mergeCell ref="D18:E18"/>
    <mergeCell ref="D19:E19"/>
    <mergeCell ref="C22:C23"/>
    <mergeCell ref="D22:E22"/>
    <mergeCell ref="D23:E23"/>
    <mergeCell ref="A20:A21"/>
    <mergeCell ref="B22:B23"/>
    <mergeCell ref="A18:A19"/>
    <mergeCell ref="B18:B19"/>
    <mergeCell ref="A22:A23"/>
    <mergeCell ref="A37:A38"/>
    <mergeCell ref="B37:B38"/>
    <mergeCell ref="A41:A42"/>
    <mergeCell ref="A35:A36"/>
    <mergeCell ref="B32:B33"/>
    <mergeCell ref="B41:B42"/>
    <mergeCell ref="A30:A31"/>
    <mergeCell ref="B30:B31"/>
    <mergeCell ref="A39:A40"/>
    <mergeCell ref="B39:B40"/>
    <mergeCell ref="B1:B2"/>
    <mergeCell ref="A1:A3"/>
    <mergeCell ref="A8:A9"/>
    <mergeCell ref="B8:B9"/>
    <mergeCell ref="A14:A15"/>
    <mergeCell ref="B12:B13"/>
    <mergeCell ref="A4:A5"/>
    <mergeCell ref="A6:A7"/>
    <mergeCell ref="B4:B5"/>
  </mergeCells>
  <phoneticPr fontId="8" type="noConversion"/>
  <conditionalFormatting sqref="D138:I145 D128:I135 D123:I124 D105:I120 D97:I102 D86:I93 D72:I83 D66:I67 D49:I62 D35:I46 D26:I31 D10:I23">
    <cfRule type="cellIs" dxfId="2" priority="1" stopIfTrue="1" operator="equal">
      <formula>0</formula>
    </cfRule>
  </conditionalFormatting>
  <pageMargins left="0.78740157480314965" right="0.35433070866141736" top="0.51181102362204722" bottom="0.35433070866141736" header="0.35433070866141736" footer="0.35433070866141736"/>
  <pageSetup paperSize="9" scale="80" fitToHeight="5" orientation="portrait" horizontalDpi="1200" verticalDpi="1200" r:id="rId1"/>
  <headerFooter alignWithMargins="0"/>
  <rowBreaks count="4" manualBreakCount="4">
    <brk id="31" min="1" max="8" man="1"/>
    <brk id="62" min="1" max="8" man="1"/>
    <brk id="93" min="1" max="8" man="1"/>
    <brk id="124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13</vt:i4>
      </vt:variant>
      <vt:variant>
        <vt:lpstr>Pomenované rozsahy</vt:lpstr>
      </vt:variant>
      <vt:variant>
        <vt:i4>9</vt:i4>
      </vt:variant>
    </vt:vector>
  </HeadingPairs>
  <TitlesOfParts>
    <vt:vector size="22" baseType="lpstr">
      <vt:lpstr>ÚZ</vt:lpstr>
      <vt:lpstr>Postup použitia vzoru</vt:lpstr>
      <vt:lpstr>Titulná strana</vt:lpstr>
      <vt:lpstr>TSVZaS</vt:lpstr>
      <vt:lpstr>A_de_neplatne</vt:lpstr>
      <vt:lpstr>P_de_neplatne</vt:lpstr>
      <vt:lpstr>TSGuV_de</vt:lpstr>
      <vt:lpstr>VZaS_de_neplatne</vt:lpstr>
      <vt:lpstr>A_en_neplatne</vt:lpstr>
      <vt:lpstr>P_en_neplatne</vt:lpstr>
      <vt:lpstr>TS_IS_en</vt:lpstr>
      <vt:lpstr>IS_en_neplatny</vt:lpstr>
      <vt:lpstr>Poznámky</vt:lpstr>
      <vt:lpstr>A_de_neplatne!Oblasť_tlače</vt:lpstr>
      <vt:lpstr>A_en_neplatne!Oblasť_tlače</vt:lpstr>
      <vt:lpstr>IS_en_neplatny!Oblasť_tlače</vt:lpstr>
      <vt:lpstr>P_en_neplatne!Oblasť_tlače</vt:lpstr>
      <vt:lpstr>Poznámky!Oblasť_tlače</vt:lpstr>
      <vt:lpstr>'Titulná strana'!Oblasť_tlače</vt:lpstr>
      <vt:lpstr>TS_IS_en!Oblasť_tlače</vt:lpstr>
      <vt:lpstr>TSGuV_de!Oblasť_tlače</vt:lpstr>
      <vt:lpstr>TSVZaS!Oblasť_tlače</vt:lpstr>
    </vt:vector>
  </TitlesOfParts>
  <Company>MF_SR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Účtová závierka v podvojnom účtovníctve pre podnikateľov</dc:title>
  <dc:creator>M.H.</dc:creator>
  <cp:lastModifiedBy>vargova</cp:lastModifiedBy>
  <cp:lastPrinted>2015-03-23T12:49:53Z</cp:lastPrinted>
  <dcterms:created xsi:type="dcterms:W3CDTF">2002-11-28T13:29:35Z</dcterms:created>
  <dcterms:modified xsi:type="dcterms:W3CDTF">2015-03-26T09:23:09Z</dcterms:modified>
</cp:coreProperties>
</file>