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95" windowWidth="19440" windowHeight="7125" tabRatio="863" activeTab="1"/>
  </bookViews>
  <sheets>
    <sheet name="FS" sheetId="25" r:id="rId1"/>
    <sheet name="A-R" sheetId="29" r:id="rId2"/>
    <sheet name="MN" sheetId="27" r:id="rId3"/>
  </sheets>
  <definedNames>
    <definedName name="_xlnm.Print_Titles" localSheetId="1">'A-R'!$1:$3</definedName>
  </definedNames>
  <calcPr calcId="145621"/>
</workbook>
</file>

<file path=xl/calcChain.xml><?xml version="1.0" encoding="utf-8"?>
<calcChain xmlns="http://schemas.openxmlformats.org/spreadsheetml/2006/main">
  <c r="AF2166" i="29" l="1"/>
  <c r="AF2164" i="29"/>
  <c r="AF2162" i="29"/>
  <c r="AA2160" i="29"/>
  <c r="V2160" i="29"/>
  <c r="Q2160" i="29"/>
  <c r="L2160" i="29"/>
  <c r="AF2157" i="29"/>
  <c r="AF2155" i="29"/>
  <c r="AF2152" i="29"/>
  <c r="AA2150" i="29"/>
  <c r="V2150" i="29"/>
  <c r="Q2150" i="29"/>
  <c r="L2150" i="29"/>
  <c r="AF2149" i="29"/>
  <c r="AF2148" i="29"/>
  <c r="AA2147" i="29"/>
  <c r="V2147" i="29"/>
  <c r="Q2147" i="29"/>
  <c r="L2147" i="29"/>
  <c r="AF2145" i="29"/>
  <c r="AF2143" i="29"/>
  <c r="V2142" i="29"/>
  <c r="L2142" i="29"/>
  <c r="AF2141" i="29"/>
  <c r="AF2140" i="29"/>
  <c r="AF2138" i="29"/>
  <c r="AF2137" i="29"/>
  <c r="AF2136" i="29"/>
  <c r="AA2135" i="29"/>
  <c r="V2135" i="29"/>
  <c r="Q2135" i="29"/>
  <c r="V2109" i="29"/>
  <c r="AA2099" i="29"/>
  <c r="V2099" i="29"/>
  <c r="Q2099" i="29"/>
  <c r="L2099" i="29"/>
  <c r="AA2096" i="29"/>
  <c r="V2096" i="29"/>
  <c r="Q2096" i="29"/>
  <c r="L2096" i="29"/>
  <c r="AA2091" i="29"/>
  <c r="V2091" i="29"/>
  <c r="Q2091" i="29"/>
  <c r="L2091" i="29"/>
  <c r="AF2115" i="29"/>
  <c r="AF2113" i="29"/>
  <c r="AF2094" i="29"/>
  <c r="AF2087" i="29"/>
  <c r="AF2111" i="29"/>
  <c r="AF2106" i="29"/>
  <c r="AF2104" i="29"/>
  <c r="AF2101" i="29"/>
  <c r="AF2098" i="29"/>
  <c r="AF2097" i="29"/>
  <c r="AF2092" i="29"/>
  <c r="AF2090" i="29"/>
  <c r="AF2089" i="29"/>
  <c r="AF2086" i="29"/>
  <c r="AF2085" i="29"/>
  <c r="AA2084" i="29"/>
  <c r="V2084" i="29"/>
  <c r="Q2084" i="29"/>
  <c r="AB1095" i="29"/>
  <c r="AB1086" i="29"/>
  <c r="AB1051" i="29"/>
  <c r="AB1042" i="29"/>
  <c r="AF2147" i="29" l="1"/>
  <c r="V2169" i="29"/>
  <c r="AF2135" i="29"/>
  <c r="AF2142" i="29"/>
  <c r="AF2160" i="29"/>
  <c r="AA2169" i="29"/>
  <c r="AF2150" i="29"/>
  <c r="AA2118" i="29"/>
  <c r="L2169" i="29"/>
  <c r="Q2169" i="29"/>
  <c r="L2118" i="29"/>
  <c r="Q2118" i="29"/>
  <c r="V2118" i="29"/>
  <c r="AF2096" i="29"/>
  <c r="AF2084" i="29"/>
  <c r="AF2109" i="29"/>
  <c r="AF2099" i="29"/>
  <c r="AF2091" i="29"/>
  <c r="AB1748" i="29"/>
  <c r="U1748" i="29"/>
  <c r="AB1677" i="29"/>
  <c r="U1677" i="29"/>
  <c r="AF2118" i="29" l="1"/>
  <c r="AF2169" i="29"/>
  <c r="Z1775" i="29"/>
  <c r="AJ1775" i="29"/>
  <c r="AO1775" i="29" s="1"/>
  <c r="AB1456" i="29"/>
  <c r="U1456" i="29"/>
  <c r="AB1460" i="29"/>
  <c r="AB1448" i="29"/>
  <c r="U1448" i="29"/>
  <c r="AB1444" i="29"/>
  <c r="U1444" i="29"/>
  <c r="AJ1772" i="29"/>
  <c r="AO1772" i="29" s="1"/>
  <c r="AJ1771" i="29"/>
  <c r="AO1771" i="29" s="1"/>
  <c r="AJ1770" i="29"/>
  <c r="AO1770" i="29" s="1"/>
  <c r="AJ1768" i="29"/>
  <c r="AO1768" i="29" s="1"/>
  <c r="AJ1767" i="29"/>
  <c r="AJ1766" i="29"/>
  <c r="AO1766" i="29" s="1"/>
  <c r="U1772" i="29"/>
  <c r="Z1772" i="29" s="1"/>
  <c r="U1771" i="29"/>
  <c r="Z1771" i="29" s="1"/>
  <c r="U1770" i="29"/>
  <c r="Z1770" i="29" s="1"/>
  <c r="U1768" i="29"/>
  <c r="Z1768" i="29" s="1"/>
  <c r="U1767" i="29"/>
  <c r="U1766" i="29"/>
  <c r="Z1766" i="29" s="1"/>
  <c r="AJ1765" i="29"/>
  <c r="AM1394" i="29"/>
  <c r="AM1393" i="29"/>
  <c r="AM1392" i="29"/>
  <c r="AM1388" i="29"/>
  <c r="AM1387" i="29"/>
  <c r="AM1386" i="29"/>
  <c r="AM1381" i="29"/>
  <c r="AM1380" i="29"/>
  <c r="AM1344" i="29"/>
  <c r="AM1343" i="29"/>
  <c r="AM1342" i="29"/>
  <c r="AM1338" i="29"/>
  <c r="AM1337" i="29"/>
  <c r="AM1336" i="29"/>
  <c r="AM1331" i="29"/>
  <c r="AM1330" i="29"/>
  <c r="AI1189" i="29"/>
  <c r="AB1098" i="29"/>
  <c r="AB1096" i="29"/>
  <c r="AB1089" i="29"/>
  <c r="AB1087" i="29"/>
  <c r="AB1045" i="29"/>
  <c r="AB1043" i="29"/>
  <c r="AJ1028" i="29"/>
  <c r="Y826" i="29"/>
  <c r="Q826" i="29"/>
  <c r="AA826" i="29"/>
  <c r="AB926" i="29"/>
  <c r="AB925" i="29"/>
  <c r="AB924" i="29"/>
  <c r="AB923" i="29"/>
  <c r="AB922" i="29"/>
  <c r="AN533" i="29"/>
  <c r="AN532" i="29"/>
  <c r="AN531" i="29"/>
  <c r="AN527" i="29"/>
  <c r="AN521" i="29"/>
  <c r="AN520" i="29"/>
  <c r="AN519" i="29"/>
  <c r="AN515" i="29"/>
  <c r="AJ472" i="29"/>
  <c r="AJ471" i="29"/>
  <c r="AJ470" i="29"/>
  <c r="AJ466" i="29"/>
  <c r="AJ460" i="29"/>
  <c r="AJ459" i="29"/>
  <c r="AJ458" i="29"/>
  <c r="AJ454" i="29"/>
  <c r="AJ448" i="29"/>
  <c r="AJ447" i="29"/>
  <c r="AJ446" i="29"/>
  <c r="AJ417" i="29"/>
  <c r="AJ416" i="29"/>
  <c r="AJ415" i="29"/>
  <c r="AJ393" i="29"/>
  <c r="AJ392" i="29"/>
  <c r="AJ391" i="29"/>
  <c r="AJ405" i="29"/>
  <c r="AJ404" i="29"/>
  <c r="AJ403" i="29"/>
  <c r="AN2282" i="29"/>
  <c r="AH2282" i="29"/>
  <c r="AN2270" i="29"/>
  <c r="AH2270" i="29"/>
  <c r="AN2268" i="29"/>
  <c r="AH2268" i="29"/>
  <c r="AN2211" i="29"/>
  <c r="AH2211" i="29"/>
  <c r="AN2190" i="29"/>
  <c r="AG2037" i="29"/>
  <c r="Z2037" i="29"/>
  <c r="AG2041" i="29"/>
  <c r="Z2041" i="29"/>
  <c r="AD1773" i="29"/>
  <c r="O1773" i="29"/>
  <c r="U1741" i="29"/>
  <c r="AB1721" i="29"/>
  <c r="U1721" i="29"/>
  <c r="AB1715" i="29"/>
  <c r="U1715" i="29"/>
  <c r="AB1700" i="29"/>
  <c r="U1700" i="29"/>
  <c r="AB1667" i="29"/>
  <c r="U1667" i="29"/>
  <c r="AB1653" i="29"/>
  <c r="U1653" i="29"/>
  <c r="AB1650" i="29"/>
  <c r="U1650" i="29"/>
  <c r="AI1632" i="29"/>
  <c r="AI1637" i="29" s="1"/>
  <c r="AD1632" i="29"/>
  <c r="AD1637" i="29" s="1"/>
  <c r="Y1632" i="29"/>
  <c r="T1632" i="29"/>
  <c r="O1632" i="29"/>
  <c r="AN2312" i="29" l="1"/>
  <c r="AH2312" i="29"/>
  <c r="AN2220" i="29"/>
  <c r="AN2229" i="29" s="1"/>
  <c r="AN2234" i="29" s="1"/>
  <c r="AJ473" i="29"/>
  <c r="AN534" i="29"/>
  <c r="AJ461" i="29"/>
  <c r="AN522" i="29"/>
  <c r="AH2220" i="29"/>
  <c r="AH2229" i="29" s="1"/>
  <c r="AH2234" i="29" s="1"/>
  <c r="AB1459" i="29"/>
  <c r="AB1455" i="29"/>
  <c r="U1455" i="29"/>
  <c r="U1459" i="29"/>
  <c r="AO1773" i="29"/>
  <c r="AO1774" i="29" s="1"/>
  <c r="AO1776" i="29" s="1"/>
  <c r="U1776" i="29"/>
  <c r="Z1767" i="29"/>
  <c r="U1663" i="29"/>
  <c r="AB1663" i="29"/>
  <c r="AN2313" i="29" l="1"/>
  <c r="AH2313" i="29"/>
  <c r="Z1773" i="29"/>
  <c r="Z1776" i="29" s="1"/>
  <c r="AK1608" i="29"/>
  <c r="AG1608" i="29"/>
  <c r="AK1607" i="29"/>
  <c r="AG1607" i="29"/>
  <c r="AK1606" i="29"/>
  <c r="AG1606" i="29"/>
  <c r="AK1605" i="29"/>
  <c r="AG1605" i="29"/>
  <c r="AK1604" i="29"/>
  <c r="AG1604" i="29"/>
  <c r="AC1609" i="29"/>
  <c r="Y1609" i="29"/>
  <c r="U1609" i="29"/>
  <c r="Q1609" i="29"/>
  <c r="M1609" i="29"/>
  <c r="I1609" i="29"/>
  <c r="W1583" i="29"/>
  <c r="P1583" i="29"/>
  <c r="W1578" i="29"/>
  <c r="P1578" i="29"/>
  <c r="W1573" i="29"/>
  <c r="P1573" i="29"/>
  <c r="W1568" i="29"/>
  <c r="P1568" i="29"/>
  <c r="AF1557" i="29"/>
  <c r="AA1557" i="29"/>
  <c r="V1557" i="29"/>
  <c r="AF1552" i="29"/>
  <c r="AA1552" i="29"/>
  <c r="V1552" i="29"/>
  <c r="AF1547" i="29"/>
  <c r="AA1547" i="29"/>
  <c r="V1547" i="29"/>
  <c r="AF1510" i="29"/>
  <c r="AA1510" i="29"/>
  <c r="V1510" i="29"/>
  <c r="AF1503" i="29"/>
  <c r="AA1503" i="29"/>
  <c r="V1503" i="29"/>
  <c r="AB1478" i="29"/>
  <c r="AB1480" i="29" s="1"/>
  <c r="U1478" i="29"/>
  <c r="U1480" i="29" s="1"/>
  <c r="AH1433" i="29"/>
  <c r="X1433" i="29"/>
  <c r="S1433" i="29"/>
  <c r="N1433" i="29"/>
  <c r="I1433" i="29"/>
  <c r="Z1409" i="29"/>
  <c r="P1409" i="29"/>
  <c r="Z1404" i="29"/>
  <c r="P1404" i="29"/>
  <c r="AM1396" i="29"/>
  <c r="AH1396" i="29"/>
  <c r="AC1396" i="29"/>
  <c r="X1396" i="29"/>
  <c r="S1396" i="29"/>
  <c r="AM1390" i="29"/>
  <c r="AH1390" i="29"/>
  <c r="AC1390" i="29"/>
  <c r="X1390" i="29"/>
  <c r="S1390" i="29"/>
  <c r="AM1383" i="29"/>
  <c r="AM1378" i="29" s="1"/>
  <c r="AH1383" i="29"/>
  <c r="AH1378" i="29" s="1"/>
  <c r="AC1383" i="29"/>
  <c r="AC1378" i="29" s="1"/>
  <c r="X1383" i="29"/>
  <c r="X1378" i="29" s="1"/>
  <c r="S1383" i="29"/>
  <c r="S1378" i="29" s="1"/>
  <c r="AH1346" i="29"/>
  <c r="AC1346" i="29"/>
  <c r="S1346" i="29"/>
  <c r="AM1340" i="29"/>
  <c r="AH1340" i="29"/>
  <c r="AC1340" i="29"/>
  <c r="X1340" i="29"/>
  <c r="S1340" i="29"/>
  <c r="AM1333" i="29"/>
  <c r="AM1328" i="29" s="1"/>
  <c r="AH1333" i="29"/>
  <c r="AH1328" i="29" s="1"/>
  <c r="AC1333" i="29"/>
  <c r="AC1328" i="29" s="1"/>
  <c r="X1333" i="29"/>
  <c r="X1328" i="29" s="1"/>
  <c r="S1333" i="29"/>
  <c r="S1328" i="29" s="1"/>
  <c r="U1309" i="29"/>
  <c r="U1294" i="29"/>
  <c r="P1246" i="29"/>
  <c r="W1246" i="29"/>
  <c r="W1241" i="29"/>
  <c r="P1241" i="29"/>
  <c r="P1234" i="29"/>
  <c r="W1234" i="29"/>
  <c r="W1229" i="29"/>
  <c r="P1229" i="29"/>
  <c r="AD1221" i="29"/>
  <c r="W1221" i="29"/>
  <c r="P1221" i="29"/>
  <c r="AI1188" i="29"/>
  <c r="AI1191" i="29" s="1"/>
  <c r="AD1191" i="29"/>
  <c r="Y1191" i="29"/>
  <c r="T1191" i="29"/>
  <c r="O1191" i="29"/>
  <c r="AI1172" i="29"/>
  <c r="AI1169" i="29"/>
  <c r="AI1171" i="29"/>
  <c r="AI1168" i="29"/>
  <c r="AI1167" i="29"/>
  <c r="AI1166" i="29"/>
  <c r="AD1174" i="29"/>
  <c r="Y1174" i="29"/>
  <c r="T1174" i="29"/>
  <c r="O1174" i="29"/>
  <c r="X1154" i="29"/>
  <c r="O1154" i="29"/>
  <c r="AH1134" i="29"/>
  <c r="AC1134" i="29"/>
  <c r="X1134" i="29"/>
  <c r="S1134" i="29"/>
  <c r="N1134" i="29"/>
  <c r="I1134" i="29"/>
  <c r="U1103" i="29"/>
  <c r="N1103" i="29"/>
  <c r="AB1102" i="29"/>
  <c r="AB1101" i="29"/>
  <c r="AB1100" i="29"/>
  <c r="AB1094" i="29"/>
  <c r="U1092" i="29"/>
  <c r="N1092" i="29"/>
  <c r="AB1091" i="29"/>
  <c r="AB1085" i="29"/>
  <c r="AB1058" i="29"/>
  <c r="AB1057" i="29"/>
  <c r="AB1056" i="29"/>
  <c r="AB1054" i="29"/>
  <c r="AB1052" i="29"/>
  <c r="AB1050" i="29"/>
  <c r="U1059" i="29"/>
  <c r="N1059" i="29"/>
  <c r="AB1047" i="29"/>
  <c r="AB1041" i="29"/>
  <c r="U1048" i="29"/>
  <c r="N1048" i="29"/>
  <c r="AE1031" i="29"/>
  <c r="Z1031" i="29"/>
  <c r="U1031" i="29"/>
  <c r="P1031" i="29"/>
  <c r="AJ1030" i="29"/>
  <c r="AJ1027" i="29"/>
  <c r="AJ1026" i="29"/>
  <c r="AJ1025" i="29"/>
  <c r="AB920" i="29"/>
  <c r="AB919" i="29"/>
  <c r="X928" i="29"/>
  <c r="T928" i="29"/>
  <c r="P928" i="29"/>
  <c r="L928" i="29"/>
  <c r="T900" i="29"/>
  <c r="P900" i="29"/>
  <c r="L900" i="29"/>
  <c r="H900" i="29"/>
  <c r="X895" i="29"/>
  <c r="X890" i="29"/>
  <c r="X885" i="29"/>
  <c r="X880" i="29"/>
  <c r="X859" i="29"/>
  <c r="T859" i="29"/>
  <c r="P859" i="29"/>
  <c r="L859" i="29"/>
  <c r="AB854" i="29"/>
  <c r="AB849" i="29"/>
  <c r="AB844" i="29"/>
  <c r="AB839" i="29"/>
  <c r="L826" i="29"/>
  <c r="AB798" i="29"/>
  <c r="AJ750" i="29"/>
  <c r="AF750" i="29"/>
  <c r="AB750" i="29"/>
  <c r="X750" i="29"/>
  <c r="T750" i="29"/>
  <c r="P750" i="29"/>
  <c r="L750" i="29"/>
  <c r="H750" i="29"/>
  <c r="AJ745" i="29"/>
  <c r="AF745" i="29"/>
  <c r="AB745" i="29"/>
  <c r="X745" i="29"/>
  <c r="T745" i="29"/>
  <c r="P745" i="29"/>
  <c r="L745" i="29"/>
  <c r="H745" i="29"/>
  <c r="AN744" i="29"/>
  <c r="AN743" i="29"/>
  <c r="AN742" i="29"/>
  <c r="AN738" i="29"/>
  <c r="AJ733" i="29"/>
  <c r="AF733" i="29"/>
  <c r="AB733" i="29"/>
  <c r="X733" i="29"/>
  <c r="T733" i="29"/>
  <c r="P733" i="29"/>
  <c r="L733" i="29"/>
  <c r="H733" i="29"/>
  <c r="AN732" i="29"/>
  <c r="AN731" i="29"/>
  <c r="AN730" i="29"/>
  <c r="AN726" i="29"/>
  <c r="AJ707" i="29"/>
  <c r="AF707" i="29"/>
  <c r="AB707" i="29"/>
  <c r="X707" i="29"/>
  <c r="T707" i="29"/>
  <c r="P707" i="29"/>
  <c r="L707" i="29"/>
  <c r="H707" i="29"/>
  <c r="AJ702" i="29"/>
  <c r="AF702" i="29"/>
  <c r="AB702" i="29"/>
  <c r="X702" i="29"/>
  <c r="T702" i="29"/>
  <c r="P702" i="29"/>
  <c r="L702" i="29"/>
  <c r="H702" i="29"/>
  <c r="AN701" i="29"/>
  <c r="AN700" i="29"/>
  <c r="AN699" i="29"/>
  <c r="AN695" i="29"/>
  <c r="AJ690" i="29"/>
  <c r="AF690" i="29"/>
  <c r="AB690" i="29"/>
  <c r="X690" i="29"/>
  <c r="T690" i="29"/>
  <c r="P690" i="29"/>
  <c r="L690" i="29"/>
  <c r="H690" i="29"/>
  <c r="AN689" i="29"/>
  <c r="AN688" i="29"/>
  <c r="AN687" i="29"/>
  <c r="AN683" i="29"/>
  <c r="T664" i="29"/>
  <c r="M664" i="29"/>
  <c r="AJ594" i="29"/>
  <c r="AF594" i="29"/>
  <c r="AB594" i="29"/>
  <c r="X594" i="29"/>
  <c r="T594" i="29"/>
  <c r="P594" i="29"/>
  <c r="L594" i="29"/>
  <c r="H594" i="29"/>
  <c r="AJ589" i="29"/>
  <c r="AF589" i="29"/>
  <c r="AB589" i="29"/>
  <c r="X589" i="29"/>
  <c r="T589" i="29"/>
  <c r="P589" i="29"/>
  <c r="L589" i="29"/>
  <c r="H589" i="29"/>
  <c r="AN588" i="29"/>
  <c r="AN587" i="29"/>
  <c r="AN586" i="29"/>
  <c r="AN582" i="29"/>
  <c r="AJ577" i="29"/>
  <c r="AF577" i="29"/>
  <c r="AB577" i="29"/>
  <c r="X577" i="29"/>
  <c r="T577" i="29"/>
  <c r="P577" i="29"/>
  <c r="L577" i="29"/>
  <c r="H577" i="29"/>
  <c r="AN576" i="29"/>
  <c r="AN575" i="29"/>
  <c r="AN574" i="29"/>
  <c r="AN570" i="29"/>
  <c r="AJ565" i="29"/>
  <c r="AF565" i="29"/>
  <c r="AB565" i="29"/>
  <c r="X565" i="29"/>
  <c r="T565" i="29"/>
  <c r="P565" i="29"/>
  <c r="L565" i="29"/>
  <c r="H565" i="29"/>
  <c r="AN564" i="29"/>
  <c r="AN563" i="29"/>
  <c r="AN562" i="29"/>
  <c r="AN558" i="29"/>
  <c r="AJ539" i="29"/>
  <c r="AF539" i="29"/>
  <c r="AB539" i="29"/>
  <c r="X539" i="29"/>
  <c r="T539" i="29"/>
  <c r="P539" i="29"/>
  <c r="L539" i="29"/>
  <c r="H539" i="29"/>
  <c r="AJ534" i="29"/>
  <c r="AF534" i="29"/>
  <c r="AB534" i="29"/>
  <c r="X534" i="29"/>
  <c r="T534" i="29"/>
  <c r="P534" i="29"/>
  <c r="L534" i="29"/>
  <c r="H534" i="29"/>
  <c r="AJ522" i="29"/>
  <c r="AF522" i="29"/>
  <c r="AB522" i="29"/>
  <c r="X522" i="29"/>
  <c r="T522" i="29"/>
  <c r="P522" i="29"/>
  <c r="L522" i="29"/>
  <c r="H522" i="29"/>
  <c r="AN509" i="29"/>
  <c r="AN508" i="29"/>
  <c r="AN507" i="29"/>
  <c r="AN503" i="29"/>
  <c r="AJ510" i="29"/>
  <c r="AF510" i="29"/>
  <c r="AB510" i="29"/>
  <c r="X510" i="29"/>
  <c r="T510" i="29"/>
  <c r="P510" i="29"/>
  <c r="L510" i="29"/>
  <c r="H510" i="29"/>
  <c r="AF478" i="29"/>
  <c r="AB478" i="29"/>
  <c r="X478" i="29"/>
  <c r="T478" i="29"/>
  <c r="P478" i="29"/>
  <c r="L478" i="29"/>
  <c r="H478" i="29"/>
  <c r="AF473" i="29"/>
  <c r="AB473" i="29"/>
  <c r="X473" i="29"/>
  <c r="T473" i="29"/>
  <c r="P473" i="29"/>
  <c r="L473" i="29"/>
  <c r="H473" i="29"/>
  <c r="AF461" i="29"/>
  <c r="AB461" i="29"/>
  <c r="X461" i="29"/>
  <c r="T461" i="29"/>
  <c r="P461" i="29"/>
  <c r="L461" i="29"/>
  <c r="H461" i="29"/>
  <c r="AF449" i="29"/>
  <c r="AB449" i="29"/>
  <c r="X449" i="29"/>
  <c r="T449" i="29"/>
  <c r="P449" i="29"/>
  <c r="L449" i="29"/>
  <c r="H449" i="29"/>
  <c r="AJ442" i="29"/>
  <c r="AJ449" i="29" s="1"/>
  <c r="AF423" i="29"/>
  <c r="AB423" i="29"/>
  <c r="X423" i="29"/>
  <c r="T423" i="29"/>
  <c r="P423" i="29"/>
  <c r="L423" i="29"/>
  <c r="H423" i="29"/>
  <c r="AF418" i="29"/>
  <c r="AB418" i="29"/>
  <c r="X418" i="29"/>
  <c r="T418" i="29"/>
  <c r="P418" i="29"/>
  <c r="L418" i="29"/>
  <c r="H418" i="29"/>
  <c r="AJ411" i="29"/>
  <c r="AJ418" i="29" s="1"/>
  <c r="AF406" i="29"/>
  <c r="AB406" i="29"/>
  <c r="X406" i="29"/>
  <c r="T406" i="29"/>
  <c r="P406" i="29"/>
  <c r="L406" i="29"/>
  <c r="H406" i="29"/>
  <c r="AJ399" i="29"/>
  <c r="AJ406" i="29" s="1"/>
  <c r="AF394" i="29"/>
  <c r="AF427" i="29" s="1"/>
  <c r="AB394" i="29"/>
  <c r="X394" i="29"/>
  <c r="T394" i="29"/>
  <c r="T427" i="29" s="1"/>
  <c r="P394" i="29"/>
  <c r="P427" i="29" s="1"/>
  <c r="L394" i="29"/>
  <c r="H394" i="29"/>
  <c r="AJ387" i="29"/>
  <c r="AJ394" i="29" s="1"/>
  <c r="X93" i="29"/>
  <c r="P93" i="29"/>
  <c r="L79" i="29"/>
  <c r="X79" i="29"/>
  <c r="T79" i="29"/>
  <c r="P79" i="29"/>
  <c r="W1251" i="29" l="1"/>
  <c r="P1251" i="29"/>
  <c r="W1588" i="29"/>
  <c r="P1588" i="29"/>
  <c r="L427" i="29"/>
  <c r="AB427" i="29"/>
  <c r="AN2316" i="29"/>
  <c r="AN2321" i="29" s="1"/>
  <c r="AJ543" i="29"/>
  <c r="AJ598" i="29"/>
  <c r="L711" i="29"/>
  <c r="L754" i="29"/>
  <c r="L543" i="29"/>
  <c r="H543" i="29"/>
  <c r="H598" i="29"/>
  <c r="P711" i="29"/>
  <c r="P754" i="29"/>
  <c r="L598" i="29"/>
  <c r="T711" i="29"/>
  <c r="T754" i="29"/>
  <c r="P543" i="29"/>
  <c r="P598" i="29"/>
  <c r="X711" i="29"/>
  <c r="X754" i="29"/>
  <c r="X543" i="29"/>
  <c r="X598" i="29"/>
  <c r="AF711" i="29"/>
  <c r="AF754" i="29"/>
  <c r="AB543" i="29"/>
  <c r="AB598" i="29"/>
  <c r="AJ711" i="29"/>
  <c r="AJ754" i="29"/>
  <c r="AF543" i="29"/>
  <c r="AF598" i="29"/>
  <c r="H711" i="29"/>
  <c r="H754" i="29"/>
  <c r="T543" i="29"/>
  <c r="T598" i="29"/>
  <c r="AB711" i="29"/>
  <c r="AB754" i="29"/>
  <c r="X482" i="29"/>
  <c r="T482" i="29"/>
  <c r="P482" i="29"/>
  <c r="AF482" i="29"/>
  <c r="AC1384" i="29"/>
  <c r="AM1334" i="29"/>
  <c r="AK1609" i="29"/>
  <c r="AG1609" i="29"/>
  <c r="X1334" i="29"/>
  <c r="AH1334" i="29"/>
  <c r="S1334" i="29"/>
  <c r="AC1334" i="29"/>
  <c r="AH1384" i="29"/>
  <c r="S1384" i="29"/>
  <c r="AM1384" i="29"/>
  <c r="X1384" i="29"/>
  <c r="AI1174" i="29"/>
  <c r="AJ1031" i="29"/>
  <c r="AB1103" i="29"/>
  <c r="AB1092" i="29"/>
  <c r="AB1059" i="29"/>
  <c r="AB1048" i="29"/>
  <c r="AB859" i="29"/>
  <c r="AN733" i="29"/>
  <c r="AN745" i="29"/>
  <c r="AB928" i="29"/>
  <c r="X900" i="29"/>
  <c r="AN750" i="29"/>
  <c r="AN539" i="29"/>
  <c r="AN690" i="29"/>
  <c r="AN702" i="29"/>
  <c r="AN707" i="29"/>
  <c r="H427" i="29"/>
  <c r="X427" i="29"/>
  <c r="AJ423" i="29"/>
  <c r="AN565" i="29"/>
  <c r="AN577" i="29"/>
  <c r="AN589" i="29"/>
  <c r="AN594" i="29"/>
  <c r="AN510" i="29"/>
  <c r="L482" i="29"/>
  <c r="AB482" i="29"/>
  <c r="H482" i="29"/>
  <c r="AJ478" i="29"/>
  <c r="AN543" i="29" l="1"/>
  <c r="AN598" i="29"/>
  <c r="AJ427" i="29"/>
  <c r="AN754" i="29"/>
  <c r="AN711" i="29"/>
  <c r="AJ482" i="29"/>
  <c r="J250" i="25" l="1"/>
  <c r="J245" i="25"/>
  <c r="D149" i="25"/>
  <c r="D148" i="25"/>
  <c r="D147" i="25"/>
  <c r="D146" i="25"/>
  <c r="D76" i="25"/>
  <c r="D75" i="25"/>
  <c r="D74" i="25"/>
  <c r="D73" i="25"/>
  <c r="H53" i="25" l="1"/>
  <c r="H45" i="25"/>
  <c r="L382" i="25"/>
  <c r="L383" i="25" s="1"/>
  <c r="K382" i="25"/>
  <c r="K383" i="25" s="1"/>
  <c r="L359" i="25"/>
  <c r="K359" i="25"/>
  <c r="L350" i="25"/>
  <c r="K350" i="25"/>
  <c r="L348" i="25"/>
  <c r="K348" i="25"/>
  <c r="L313" i="25"/>
  <c r="K313" i="25"/>
  <c r="L299" i="25"/>
  <c r="L322" i="25" s="1"/>
  <c r="L326" i="25" s="1"/>
  <c r="K299" i="25"/>
  <c r="A293" i="25"/>
  <c r="J277" i="25"/>
  <c r="L277" i="25" s="1"/>
  <c r="L271" i="25"/>
  <c r="K271" i="25"/>
  <c r="L270" i="25"/>
  <c r="K270" i="25"/>
  <c r="L269" i="25"/>
  <c r="K269" i="25"/>
  <c r="L268" i="25"/>
  <c r="K268" i="25"/>
  <c r="L267" i="25"/>
  <c r="K267" i="25"/>
  <c r="J243" i="25"/>
  <c r="J255" i="25" s="1"/>
  <c r="J262" i="25" s="1"/>
  <c r="J264" i="25" s="1"/>
  <c r="A240" i="25"/>
  <c r="A216" i="25"/>
  <c r="I204" i="25"/>
  <c r="H204" i="25"/>
  <c r="I203" i="25"/>
  <c r="H203" i="25"/>
  <c r="I197" i="25"/>
  <c r="H197" i="25"/>
  <c r="I178" i="25"/>
  <c r="I195" i="25" s="1"/>
  <c r="H178" i="25"/>
  <c r="H218" i="25" s="1"/>
  <c r="I161" i="25"/>
  <c r="H161" i="25"/>
  <c r="I157" i="25"/>
  <c r="H157" i="25"/>
  <c r="I153" i="25"/>
  <c r="H153" i="25"/>
  <c r="I152" i="25"/>
  <c r="H152" i="25"/>
  <c r="A149" i="25"/>
  <c r="A148" i="25"/>
  <c r="A147" i="25"/>
  <c r="A146" i="25"/>
  <c r="I141" i="25"/>
  <c r="H141" i="25"/>
  <c r="I132" i="25"/>
  <c r="H132" i="25"/>
  <c r="I129" i="25"/>
  <c r="H129" i="25"/>
  <c r="I117" i="25"/>
  <c r="I235" i="25" s="1"/>
  <c r="H117" i="25"/>
  <c r="I105" i="25"/>
  <c r="H105" i="25"/>
  <c r="I100" i="25"/>
  <c r="H100" i="25"/>
  <c r="I95" i="25"/>
  <c r="H95" i="25"/>
  <c r="I91" i="25"/>
  <c r="H91" i="25"/>
  <c r="I84" i="25"/>
  <c r="H84" i="25"/>
  <c r="I79" i="25"/>
  <c r="H79" i="25"/>
  <c r="A76" i="25"/>
  <c r="A75" i="25"/>
  <c r="A74" i="25"/>
  <c r="A73" i="25"/>
  <c r="A72" i="25"/>
  <c r="H70" i="25"/>
  <c r="H69" i="25"/>
  <c r="H68" i="25"/>
  <c r="H67" i="25"/>
  <c r="I66" i="25"/>
  <c r="G66" i="25"/>
  <c r="F66" i="25"/>
  <c r="H65" i="25"/>
  <c r="H64" i="25"/>
  <c r="H63" i="25"/>
  <c r="H62" i="25"/>
  <c r="H61" i="25"/>
  <c r="I60" i="25"/>
  <c r="G60" i="25"/>
  <c r="F60" i="25"/>
  <c r="H59" i="25"/>
  <c r="H58" i="25"/>
  <c r="H57" i="25"/>
  <c r="H56" i="25"/>
  <c r="H55" i="25"/>
  <c r="H54" i="25"/>
  <c r="H52" i="25"/>
  <c r="I51" i="25"/>
  <c r="G51" i="25"/>
  <c r="F51" i="25"/>
  <c r="H50" i="25"/>
  <c r="H49" i="25"/>
  <c r="H48" i="25"/>
  <c r="H47" i="25"/>
  <c r="H46" i="25"/>
  <c r="H44" i="25"/>
  <c r="I43" i="25"/>
  <c r="G43" i="25"/>
  <c r="F43" i="25"/>
  <c r="H42" i="25"/>
  <c r="H41" i="25"/>
  <c r="H40" i="25"/>
  <c r="H39" i="25"/>
  <c r="H38" i="25"/>
  <c r="H37" i="25"/>
  <c r="I36" i="25"/>
  <c r="G36" i="25"/>
  <c r="F36" i="25"/>
  <c r="H34" i="25"/>
  <c r="H33" i="25"/>
  <c r="H32" i="25"/>
  <c r="H31" i="25"/>
  <c r="H30" i="25"/>
  <c r="H29" i="25"/>
  <c r="H28" i="25"/>
  <c r="H27" i="25"/>
  <c r="I26" i="25"/>
  <c r="G26" i="25"/>
  <c r="F26" i="25"/>
  <c r="H25" i="25"/>
  <c r="H24" i="25"/>
  <c r="H23" i="25"/>
  <c r="H22" i="25"/>
  <c r="H21" i="25"/>
  <c r="H20" i="25"/>
  <c r="H19" i="25"/>
  <c r="H18" i="25"/>
  <c r="H17" i="25"/>
  <c r="I16" i="25"/>
  <c r="G16" i="25"/>
  <c r="F16" i="25"/>
  <c r="H15" i="25"/>
  <c r="H14" i="25"/>
  <c r="H13" i="25"/>
  <c r="H12" i="25"/>
  <c r="H11" i="25"/>
  <c r="H10" i="25"/>
  <c r="H9" i="25"/>
  <c r="I8" i="25"/>
  <c r="G8" i="25"/>
  <c r="G7" i="25" s="1"/>
  <c r="F8" i="25"/>
  <c r="I78" i="25" l="1"/>
  <c r="I77" i="25" s="1"/>
  <c r="I160" i="25"/>
  <c r="I175" i="25" s="1"/>
  <c r="I196" i="25" s="1"/>
  <c r="I208" i="25" s="1"/>
  <c r="H207" i="25"/>
  <c r="I99" i="25"/>
  <c r="F35" i="25"/>
  <c r="H78" i="25"/>
  <c r="H235" i="25"/>
  <c r="K278" i="25"/>
  <c r="K322" i="25"/>
  <c r="K326" i="25" s="1"/>
  <c r="H26" i="25"/>
  <c r="H36" i="25"/>
  <c r="G35" i="25"/>
  <c r="G6" i="25" s="1"/>
  <c r="I237" i="25"/>
  <c r="H66" i="25"/>
  <c r="H99" i="25"/>
  <c r="H77" i="25" s="1"/>
  <c r="H139" i="25" s="1"/>
  <c r="L377" i="25"/>
  <c r="L378" i="25" s="1"/>
  <c r="L384" i="25" s="1"/>
  <c r="H16" i="25"/>
  <c r="I7" i="25"/>
  <c r="K377" i="25"/>
  <c r="H8" i="25"/>
  <c r="H43" i="25"/>
  <c r="I35" i="25"/>
  <c r="H51" i="25"/>
  <c r="H228" i="25" s="1"/>
  <c r="H160" i="25"/>
  <c r="H175" i="25" s="1"/>
  <c r="H195" i="25"/>
  <c r="I207" i="25"/>
  <c r="I218" i="25"/>
  <c r="I227" i="25" s="1"/>
  <c r="F7" i="25"/>
  <c r="H227" i="25"/>
  <c r="L278" i="25"/>
  <c r="I200" i="25"/>
  <c r="K378" i="25"/>
  <c r="K384" i="25" s="1"/>
  <c r="I236" i="25"/>
  <c r="I238" i="25"/>
  <c r="H60" i="25"/>
  <c r="I219" i="25"/>
  <c r="I226" i="25" s="1"/>
  <c r="H196" i="25" l="1"/>
  <c r="H200" i="25" s="1"/>
  <c r="H210" i="25" s="1"/>
  <c r="F6" i="25"/>
  <c r="I228" i="25"/>
  <c r="I233" i="25"/>
  <c r="H7" i="25"/>
  <c r="H233" i="25" s="1"/>
  <c r="I210" i="25"/>
  <c r="I142" i="25" s="1"/>
  <c r="I143" i="25" s="1"/>
  <c r="H221" i="25"/>
  <c r="I6" i="25"/>
  <c r="I138" i="25" s="1"/>
  <c r="H208" i="25"/>
  <c r="I232" i="25"/>
  <c r="I139" i="25"/>
  <c r="I231" i="25"/>
  <c r="H237" i="25"/>
  <c r="H238" i="25"/>
  <c r="H236" i="25"/>
  <c r="H219" i="25"/>
  <c r="H226" i="25" s="1"/>
  <c r="I224" i="25"/>
  <c r="I222" i="25"/>
  <c r="I221" i="25"/>
  <c r="H230" i="25"/>
  <c r="H35" i="25"/>
  <c r="H222" i="25"/>
  <c r="H142" i="25"/>
  <c r="H143" i="25" s="1"/>
  <c r="H223" i="25"/>
  <c r="I230" i="25"/>
  <c r="H231" i="25"/>
  <c r="H224" i="25" l="1"/>
  <c r="I223" i="25"/>
  <c r="H6" i="25"/>
  <c r="H138" i="25" s="1"/>
  <c r="H140" i="25" s="1"/>
  <c r="H232" i="25"/>
  <c r="I140" i="25"/>
</calcChain>
</file>

<file path=xl/comments1.xml><?xml version="1.0" encoding="utf-8"?>
<comments xmlns="http://schemas.openxmlformats.org/spreadsheetml/2006/main">
  <authors>
    <author>Mária</author>
  </authors>
  <commentList>
    <comment ref="U1446" authorId="0">
      <text>
        <r>
          <rPr>
            <sz val="9"/>
            <color indexed="81"/>
            <rFont val="Tahoma"/>
            <family val="2"/>
            <charset val="238"/>
          </rPr>
          <t xml:space="preserve">
písať so znamienkom (-)</t>
        </r>
      </text>
    </comment>
    <comment ref="AB1446" authorId="0">
      <text>
        <r>
          <rPr>
            <sz val="9"/>
            <color indexed="81"/>
            <rFont val="Tahoma"/>
            <family val="2"/>
            <charset val="238"/>
          </rPr>
          <t xml:space="preserve">
písať so znamienkom (-)
</t>
        </r>
      </text>
    </comment>
    <comment ref="U1450" authorId="0">
      <text>
        <r>
          <rPr>
            <b/>
            <sz val="9"/>
            <color indexed="81"/>
            <rFont val="Tahoma"/>
            <family val="2"/>
            <charset val="238"/>
          </rPr>
          <t xml:space="preserve">
</t>
        </r>
        <r>
          <rPr>
            <sz val="9"/>
            <color indexed="81"/>
            <rFont val="Tahoma"/>
            <family val="2"/>
            <charset val="238"/>
          </rPr>
          <t>písať so znamienkom (-)</t>
        </r>
      </text>
    </comment>
    <comment ref="AB1450" authorId="0">
      <text>
        <r>
          <rPr>
            <b/>
            <sz val="9"/>
            <color indexed="81"/>
            <rFont val="Tahoma"/>
            <family val="2"/>
            <charset val="238"/>
          </rPr>
          <t xml:space="preserve">
</t>
        </r>
        <r>
          <rPr>
            <sz val="9"/>
            <color indexed="81"/>
            <rFont val="Tahoma"/>
            <family val="2"/>
            <charset val="238"/>
          </rPr>
          <t>písať so znamienkom (-)</t>
        </r>
      </text>
    </comment>
    <comment ref="U1452" authorId="0">
      <text>
        <r>
          <rPr>
            <b/>
            <sz val="9"/>
            <color indexed="81"/>
            <rFont val="Tahoma"/>
            <family val="2"/>
            <charset val="238"/>
          </rPr>
          <t xml:space="preserve">
</t>
        </r>
        <r>
          <rPr>
            <sz val="9"/>
            <color indexed="81"/>
            <rFont val="Tahoma"/>
            <family val="2"/>
            <charset val="238"/>
          </rPr>
          <t>písať so znamienkom (-)</t>
        </r>
      </text>
    </comment>
    <comment ref="AB1452" authorId="0">
      <text>
        <r>
          <rPr>
            <b/>
            <sz val="9"/>
            <color indexed="81"/>
            <rFont val="Tahoma"/>
            <family val="2"/>
            <charset val="238"/>
          </rPr>
          <t xml:space="preserve">
</t>
        </r>
        <r>
          <rPr>
            <sz val="9"/>
            <color indexed="81"/>
            <rFont val="Tahoma"/>
            <family val="2"/>
            <charset val="238"/>
          </rPr>
          <t>písať so znamienkom (-)</t>
        </r>
      </text>
    </comment>
    <comment ref="U1453" authorId="0">
      <text>
        <r>
          <rPr>
            <b/>
            <sz val="9"/>
            <color indexed="81"/>
            <rFont val="Tahoma"/>
            <family val="2"/>
            <charset val="238"/>
          </rPr>
          <t xml:space="preserve">
</t>
        </r>
        <r>
          <rPr>
            <sz val="9"/>
            <color indexed="81"/>
            <rFont val="Tahoma"/>
            <family val="2"/>
            <charset val="238"/>
          </rPr>
          <t>písať so znamienkom (-)</t>
        </r>
      </text>
    </comment>
    <comment ref="AB1453" authorId="0">
      <text>
        <r>
          <rPr>
            <b/>
            <sz val="9"/>
            <color indexed="81"/>
            <rFont val="Tahoma"/>
            <family val="2"/>
            <charset val="238"/>
          </rPr>
          <t xml:space="preserve">
</t>
        </r>
        <r>
          <rPr>
            <sz val="9"/>
            <color indexed="81"/>
            <rFont val="Tahoma"/>
            <family val="2"/>
            <charset val="238"/>
          </rPr>
          <t>písať so znamienkom (-)</t>
        </r>
      </text>
    </comment>
  </commentList>
</comments>
</file>

<file path=xl/sharedStrings.xml><?xml version="1.0" encoding="utf-8"?>
<sst xmlns="http://schemas.openxmlformats.org/spreadsheetml/2006/main" count="2695" uniqueCount="1637">
  <si>
    <t>X</t>
  </si>
  <si>
    <t>-</t>
  </si>
  <si>
    <t>IČO</t>
  </si>
  <si>
    <t>DIČ</t>
  </si>
  <si>
    <t>A.</t>
  </si>
  <si>
    <t>INFORMÁCIE O ÚČTOVNEJ JEDNOTKE</t>
  </si>
  <si>
    <t>Založenie spoločnosti</t>
  </si>
  <si>
    <t>2.</t>
  </si>
  <si>
    <t>3.</t>
  </si>
  <si>
    <t>Počet zamestnancov</t>
  </si>
  <si>
    <t>Údaje o počte zamestnancov za bežné účtovné obdobie a bezprostredne predchádzajúce účtovné obdobie sú uvedené v nasledujúcom prehľade:</t>
  </si>
  <si>
    <t>a)</t>
  </si>
  <si>
    <t>b)</t>
  </si>
  <si>
    <t>c)</t>
  </si>
  <si>
    <t>1.</t>
  </si>
  <si>
    <t>Názov položky</t>
  </si>
  <si>
    <t>Bežné účtovné obdobie</t>
  </si>
  <si>
    <t>Bezprostredne predchádzajúce účtovné obdobie</t>
  </si>
  <si>
    <t>Stav zamestnancov ku dňu, ku ktorému sa zostavuje účtovná závierka, z toho:</t>
  </si>
  <si>
    <t>d)</t>
  </si>
  <si>
    <t>Údaje o neobmedzenom ručení</t>
  </si>
  <si>
    <t>Spoločnosť nie je neobmedzene ručiacim spoločníkom v iných spoločnostiach podľa § 56 ods. 5 Obchodného zákonníka.</t>
  </si>
  <si>
    <t>e)</t>
  </si>
  <si>
    <t>Právny dôvod na zostavenie účtovnej závierky</t>
  </si>
  <si>
    <t>f)</t>
  </si>
  <si>
    <t>Dátum schválenia účtovnej závierky za predchádzajúce účtovné obdobie</t>
  </si>
  <si>
    <t>g)</t>
  </si>
  <si>
    <t>Spoločník, akcionár</t>
  </si>
  <si>
    <t>a</t>
  </si>
  <si>
    <t>Výška podielu na základnom imaní</t>
  </si>
  <si>
    <t>absolútne</t>
  </si>
  <si>
    <t>v %</t>
  </si>
  <si>
    <t>b</t>
  </si>
  <si>
    <t>c</t>
  </si>
  <si>
    <t>Podiel na hlasovacích právach v %</t>
  </si>
  <si>
    <t>d</t>
  </si>
  <si>
    <t>Iný podiel na ostatných položkách VI ako na ZI v %</t>
  </si>
  <si>
    <t>e</t>
  </si>
  <si>
    <t>Spolu</t>
  </si>
  <si>
    <t>Spoločník, akcionár do dňa zmeny  v štruktúre spoločníkov, akcionárov</t>
  </si>
  <si>
    <t>f</t>
  </si>
  <si>
    <t>Dlhodobý nehmotný majetok</t>
  </si>
  <si>
    <t>Softvér</t>
  </si>
  <si>
    <t>Goodwill</t>
  </si>
  <si>
    <t>Ostatný DNM</t>
  </si>
  <si>
    <t>Obsta-rávaný DNM</t>
  </si>
  <si>
    <t>g</t>
  </si>
  <si>
    <t>h</t>
  </si>
  <si>
    <t>i</t>
  </si>
  <si>
    <t>Prvotné ocenenie</t>
  </si>
  <si>
    <t>Stav na začiatku účtovného obdobia</t>
  </si>
  <si>
    <t>Prírastky</t>
  </si>
  <si>
    <t>Úbytky</t>
  </si>
  <si>
    <t>Presuny</t>
  </si>
  <si>
    <t>Stav na konci účtovného obdobia</t>
  </si>
  <si>
    <t>Oprávky</t>
  </si>
  <si>
    <t>Opravné položky</t>
  </si>
  <si>
    <t>Zostatková hodnota </t>
  </si>
  <si>
    <t>Hodnota za bežné účtovné obdobie</t>
  </si>
  <si>
    <t>Dlhodobý hmotný majetok</t>
  </si>
  <si>
    <t>Pozemky</t>
  </si>
  <si>
    <t>Stavby</t>
  </si>
  <si>
    <t>Základné stádo a ťažné zvieratá</t>
  </si>
  <si>
    <t>Ostatný DHM</t>
  </si>
  <si>
    <t>Obsta-rávaný DHM</t>
  </si>
  <si>
    <t>Pesto-vateľské celky trvalých porastov</t>
  </si>
  <si>
    <t>j</t>
  </si>
  <si>
    <t>Ostatný DFM</t>
  </si>
  <si>
    <t>Pôžičky s dobou splatnosti najviac jeden rok</t>
  </si>
  <si>
    <t>Dlhodobý finančný majetok</t>
  </si>
  <si>
    <t>Podielové CP a podiely v DÚJ</t>
  </si>
  <si>
    <t>Ostatné dlhodobé CP a podiely</t>
  </si>
  <si>
    <t>Pôžičky ÚJ v kons.celku</t>
  </si>
  <si>
    <t>Obsta-rávaný DFM</t>
  </si>
  <si>
    <t>Obchodné meno a sídlo spoločnosti, v ktorej má ÚJ umiestnený DFM</t>
  </si>
  <si>
    <t>Hodnota</t>
  </si>
  <si>
    <t>Dcérske účtovné jednotky</t>
  </si>
  <si>
    <t>Účtovné jednotky s podstatným vplyvom</t>
  </si>
  <si>
    <t xml:space="preserve">Ostatné realizovateľné CP a podiely  </t>
  </si>
  <si>
    <t>x</t>
  </si>
  <si>
    <t>Dlhodobé pôžičky</t>
  </si>
  <si>
    <t>Zásoby</t>
  </si>
  <si>
    <t>Stav OP na konci účtovného obdobia</t>
  </si>
  <si>
    <t>Tvorba OP</t>
  </si>
  <si>
    <t>Materiál</t>
  </si>
  <si>
    <t>Výrobky</t>
  </si>
  <si>
    <t>Zvieratá</t>
  </si>
  <si>
    <t>Tovar</t>
  </si>
  <si>
    <t>Nehnuteľnosť na predaj</t>
  </si>
  <si>
    <t>Poskytnuté preddavky  na zásoby</t>
  </si>
  <si>
    <t>Zásoby spolu</t>
  </si>
  <si>
    <t>Náklady na obstarávanie nehnuteľnosti  na predaj za účtovné obdobie</t>
  </si>
  <si>
    <t>Náklady na obstaranie nehnuteľnosti na predaj od začiatku obstarávania</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</si>
  <si>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</si>
  <si>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</si>
  <si>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</si>
  <si>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</si>
  <si>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</si>
  <si>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</si>
  <si>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</si>
  <si>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</si>
  <si>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</si>
  <si>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</si>
  <si>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</si>
  <si>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Sumár od začiatku zákazkovej výstavby nehnuteľnosti určenej na predaj až do konca bežného účtovného obdobia</t>
  </si>
  <si>
    <t>Výnosy zo zákazkovej výstavby nehnuteľnosti určenej na predaj</t>
  </si>
  <si>
    <t>Náklady na zákazkovú výstavbu nehnuteľnosti určenej na predaj</t>
  </si>
  <si>
    <t>Vyfakturované nároky za vykonanú prácu na zákazkovej výstavbe nehnuteľnosti určenej na predaj</t>
  </si>
  <si>
    <t>Tvorba</t>
  </si>
  <si>
    <t>Pohľadávky</t>
  </si>
  <si>
    <t>Pohľadávky z obchodného styku</t>
  </si>
  <si>
    <t>Ostatné pohľadávky v rámci kons. celku</t>
  </si>
  <si>
    <t>Iné pohľadávky</t>
  </si>
  <si>
    <t>Pohľadávky spolu</t>
  </si>
  <si>
    <t>Názov položky</t>
  </si>
  <si>
    <t>V lehote splatnosti</t>
  </si>
  <si>
    <t>Dlhodobé pohľadávky</t>
  </si>
  <si>
    <t>Dlhodobé pohľadávky spolu</t>
  </si>
  <si>
    <t>Krátkodobé pohľadávky</t>
  </si>
  <si>
    <t>Sociálne poistenie</t>
  </si>
  <si>
    <t>Krátkodobé pohľadávky spolu</t>
  </si>
  <si>
    <t>Opis predmetu záložného práva</t>
  </si>
  <si>
    <t>Pohľadávky kryté záložným právom alebo inou formou zabezpečenia</t>
  </si>
  <si>
    <t>Pokladnica, ceniny</t>
  </si>
  <si>
    <t>Krátkodobý finančný majetok</t>
  </si>
  <si>
    <t>Emisné kvóty</t>
  </si>
  <si>
    <t>Ostatné realizovateľné CP</t>
  </si>
  <si>
    <t>Obstarávanie krátkodobého finančného majetku</t>
  </si>
  <si>
    <t>Krátkodobý finančný majetok spolu</t>
  </si>
  <si>
    <t>Zvýšenie/ zníženie hodnoty (+/-)</t>
  </si>
  <si>
    <t>Emisné kvóty (komodity)</t>
  </si>
  <si>
    <t>Opis položky časového rozlíšenia</t>
  </si>
  <si>
    <t xml:space="preserve">Náklady budúcich období dlhodobé,  z toho: </t>
  </si>
  <si>
    <t>Náklady budúcich období krátkodobé, z toho:</t>
  </si>
  <si>
    <t>nájomné</t>
  </si>
  <si>
    <t>poistné</t>
  </si>
  <si>
    <t>ostatné</t>
  </si>
  <si>
    <t>Príjmy budúcich období dlhodobé, z toho:</t>
  </si>
  <si>
    <t>Príjmy budúcich období krátkodobé, z toho:</t>
  </si>
  <si>
    <t>Splatnosť</t>
  </si>
  <si>
    <t>do jedného roka vrátane</t>
  </si>
  <si>
    <t>od jedného roka do piatich rokov vrátane</t>
  </si>
  <si>
    <t>viac ako päť rokov</t>
  </si>
  <si>
    <t>Istina</t>
  </si>
  <si>
    <t xml:space="preserve">Účtovný zisk </t>
  </si>
  <si>
    <t>Rozdelenie účtovného zisku</t>
  </si>
  <si>
    <t>Prídel do zákonného rezervného fondu</t>
  </si>
  <si>
    <t>Prídel do sociálneho fondu</t>
  </si>
  <si>
    <t>Prevod do nerozdeleného zisku minulých rokov</t>
  </si>
  <si>
    <t>Iné</t>
  </si>
  <si>
    <t>Účtovná strata</t>
  </si>
  <si>
    <t>Vysporiadanie účtovnej straty</t>
  </si>
  <si>
    <t>Zo zákonného rezervného fondu</t>
  </si>
  <si>
    <t>Použitie</t>
  </si>
  <si>
    <t>Zrušenie</t>
  </si>
  <si>
    <t>Dlhodobé rezervy, z toho:</t>
  </si>
  <si>
    <t>Krátkodobé rezervy, z toho:</t>
  </si>
  <si>
    <t>Na nevyčerpané dovolenky vrátane poistného</t>
  </si>
  <si>
    <t>Rezerva na audit</t>
  </si>
  <si>
    <t>Rezerva na emisie</t>
  </si>
  <si>
    <t>Nevyfakturované dodávky</t>
  </si>
  <si>
    <t>Záručné opravy</t>
  </si>
  <si>
    <t>Odchodné do dôchodku</t>
  </si>
  <si>
    <t>Záväzky po lehote splatnosti</t>
  </si>
  <si>
    <t>Záväzky so zostatkovou dobou splatnosti do jedného roka vrátane</t>
  </si>
  <si>
    <t>Krátkodobé záväzky spolu</t>
  </si>
  <si>
    <t>Záväzky so zostatkovou dobou splatnosti nad päť rokov</t>
  </si>
  <si>
    <t>Dlhodobé záväzky spolu</t>
  </si>
  <si>
    <t>odpočítateľné</t>
  </si>
  <si>
    <t>zdaniteľné</t>
  </si>
  <si>
    <t>Možnosť previesť nevyužité daňové odpočty</t>
  </si>
  <si>
    <t>Odložená daňová pohľadávka</t>
  </si>
  <si>
    <t>Uplatnená daňová pohľadávka</t>
  </si>
  <si>
    <t>Zaúčtovaná do vlastného imania</t>
  </si>
  <si>
    <t>Odložený daňový záväzok</t>
  </si>
  <si>
    <t>Zaúčtovaná ako náklad</t>
  </si>
  <si>
    <t xml:space="preserve">Čerpanie sociálneho fondu </t>
  </si>
  <si>
    <t>Konečný zostatok sociálneho fondu</t>
  </si>
  <si>
    <t>Mena</t>
  </si>
  <si>
    <t>Dátum splatnosti</t>
  </si>
  <si>
    <t>Dlhodobé bankové úvery</t>
  </si>
  <si>
    <t>Krátkodobé bankové úvery</t>
  </si>
  <si>
    <t>Výdavky budúcich období krátkodobé, z toho:</t>
  </si>
  <si>
    <t>Výnosy budúcich období dlhodobé, z toho:</t>
  </si>
  <si>
    <t>Výnosy budúcich období krátkodobé, z toho:</t>
  </si>
  <si>
    <t>Oblasť odbytu</t>
  </si>
  <si>
    <t>Konečný zostatok</t>
  </si>
  <si>
    <t>Začiatočný stav</t>
  </si>
  <si>
    <t>Reprezentačné</t>
  </si>
  <si>
    <t>Dary</t>
  </si>
  <si>
    <t>Dlhodobý hmotný majetok vytvorený vlastnou činnosťou</t>
  </si>
  <si>
    <t>Ostatné významné položky výnosov z hospodárskej činnosti, z toho:</t>
  </si>
  <si>
    <t>Finančné výnosy, z toho:</t>
  </si>
  <si>
    <t>Kurzové zisky, z toho:</t>
  </si>
  <si>
    <t>Ostatné významné položky finančných výnosov, z toho:</t>
  </si>
  <si>
    <t>Výnosy zo zákazky</t>
  </si>
  <si>
    <t>Čistý obrat celkom</t>
  </si>
  <si>
    <t>Náklady za poskytnuté služby, z toho:</t>
  </si>
  <si>
    <t>Ostatné významné položky nákladov z hospodárskej činnosti, z toho:</t>
  </si>
  <si>
    <t>Manká a škody</t>
  </si>
  <si>
    <t>Finančné náklady, z toho:</t>
  </si>
  <si>
    <t>Základ dane</t>
  </si>
  <si>
    <t>Daň</t>
  </si>
  <si>
    <t>Daňovo neuznané náklady</t>
  </si>
  <si>
    <t>Výnosy nepodliehajúce dani</t>
  </si>
  <si>
    <t>Umorenie daňovej straty</t>
  </si>
  <si>
    <t>Odložená daň z príjmov</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</si>
  <si>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</si>
  <si>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</si>
  <si>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</si>
  <si>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</si>
  <si>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</si>
  <si>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</si>
  <si>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</si>
  <si>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</si>
  <si>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</si>
  <si>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Zo súdnych rozhodnutí</t>
  </si>
  <si>
    <t>Z poskytnutých záruk</t>
  </si>
  <si>
    <t>Zo všeobecne záväzných právnych predpisov</t>
  </si>
  <si>
    <t>Zo zmluvy o podriadenom záväzku</t>
  </si>
  <si>
    <t>Z ručenia</t>
  </si>
  <si>
    <t>Iné podmienené záväzky</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</si>
  <si>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</si>
  <si>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</si>
  <si>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</si>
  <si>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</si>
  <si>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</si>
  <si>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</si>
  <si>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</si>
  <si>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</si>
  <si>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</si>
  <si>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Druh príjmu, výhody</t>
  </si>
  <si>
    <t>Hodnota  príjmu, výhody súčasných členov orgánov</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</si>
  <si>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</si>
  <si>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</si>
  <si>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</si>
  <si>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</si>
  <si>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</si>
  <si>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</si>
  <si>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</si>
  <si>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</si>
  <si>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</si>
  <si>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Spriaznená osoba </t>
  </si>
  <si>
    <t>Hodnotové vyjadrenie obchodu</t>
  </si>
  <si>
    <t>Základné imanie</t>
  </si>
  <si>
    <t>Emisné ážio</t>
  </si>
  <si>
    <t>Ostatné kapitálové fondy</t>
  </si>
  <si>
    <t>Zákonný rezervný fond</t>
  </si>
  <si>
    <t>Nedeliteľný fond</t>
  </si>
  <si>
    <t>Označenie položky</t>
  </si>
  <si>
    <t>Obsah položky</t>
  </si>
  <si>
    <t>A. 1.</t>
  </si>
  <si>
    <t>A. 2.</t>
  </si>
  <si>
    <t>A. 3.</t>
  </si>
  <si>
    <t>A. 4.</t>
  </si>
  <si>
    <t>A. 5.</t>
  </si>
  <si>
    <t>A. 6.</t>
  </si>
  <si>
    <t>A. 7.</t>
  </si>
  <si>
    <t>A. 8.</t>
  </si>
  <si>
    <t>A. 9.</t>
  </si>
  <si>
    <t>B. 1.</t>
  </si>
  <si>
    <t>B. 2.</t>
  </si>
  <si>
    <t>B. 3.</t>
  </si>
  <si>
    <t>B. 4.</t>
  </si>
  <si>
    <t>B. 5.</t>
  </si>
  <si>
    <t>B. 6.</t>
  </si>
  <si>
    <t>B. 7.</t>
  </si>
  <si>
    <t>B. 8.</t>
  </si>
  <si>
    <t>B. 9.</t>
  </si>
  <si>
    <t>B. 10.</t>
  </si>
  <si>
    <t>B. 11.</t>
  </si>
  <si>
    <t>B. 12.</t>
  </si>
  <si>
    <t>B. 13.</t>
  </si>
  <si>
    <t>B. 14.</t>
  </si>
  <si>
    <t>B. 15.</t>
  </si>
  <si>
    <t>B. 16.</t>
  </si>
  <si>
    <t>B. 17.</t>
  </si>
  <si>
    <t>B. 18.</t>
  </si>
  <si>
    <t>B. 19.</t>
  </si>
  <si>
    <t>B.</t>
  </si>
  <si>
    <t>C. 1.</t>
  </si>
  <si>
    <t>C. 1. 1.</t>
  </si>
  <si>
    <t>C. 1. 2.</t>
  </si>
  <si>
    <t>C. 1. 3.</t>
  </si>
  <si>
    <t>C. 1. 4.</t>
  </si>
  <si>
    <t>C. 1. 5.</t>
  </si>
  <si>
    <t>C. 1. 6.</t>
  </si>
  <si>
    <t>C. 1. 7.</t>
  </si>
  <si>
    <t>C. 2.</t>
  </si>
  <si>
    <t>C. 2. 1.</t>
  </si>
  <si>
    <t>C. 2. 2.</t>
  </si>
  <si>
    <t>C. 2. 3.</t>
  </si>
  <si>
    <t>C. 2. 4.</t>
  </si>
  <si>
    <t>C. 2. 5.</t>
  </si>
  <si>
    <t>C. 2. 6.</t>
  </si>
  <si>
    <t>C. 2. 7.</t>
  </si>
  <si>
    <t>C. 2. 8.</t>
  </si>
  <si>
    <t>C. 2. 9.</t>
  </si>
  <si>
    <t>C. 3.</t>
  </si>
  <si>
    <t>C. 4.</t>
  </si>
  <si>
    <t>C. 5.</t>
  </si>
  <si>
    <t>C. 6.</t>
  </si>
  <si>
    <t>C. 7.</t>
  </si>
  <si>
    <t>C. 8.</t>
  </si>
  <si>
    <t>C. 9.</t>
  </si>
  <si>
    <t>C.</t>
  </si>
  <si>
    <t>D.</t>
  </si>
  <si>
    <t>Prijaté peňažné dary (+)</t>
  </si>
  <si>
    <t>Z/S</t>
  </si>
  <si>
    <t>A. 1. 1.</t>
  </si>
  <si>
    <t>A. 1. 2.</t>
  </si>
  <si>
    <t>A. 1. 3.</t>
  </si>
  <si>
    <t>A. 1. 4.</t>
  </si>
  <si>
    <t>A. 1. 5.</t>
  </si>
  <si>
    <t>A. 1. 6.</t>
  </si>
  <si>
    <t>A. 1. 7.</t>
  </si>
  <si>
    <t>A. 1. 8.</t>
  </si>
  <si>
    <t>A. 1. 9.</t>
  </si>
  <si>
    <t>A. 1. 11.</t>
  </si>
  <si>
    <t>A. 1. 12.</t>
  </si>
  <si>
    <t>A. 1. 13.</t>
  </si>
  <si>
    <t>A. 2. 1.</t>
  </si>
  <si>
    <t>A. 2. 2.</t>
  </si>
  <si>
    <t>A. 2. 3.</t>
  </si>
  <si>
    <t>A. 2. 4.</t>
  </si>
  <si>
    <t>Hlavnými činnosťami Spoločnosti sú:</t>
  </si>
  <si>
    <t>INFORMÁCIE O ORGÁNOCH ÚČTOVNEJ JEDNOTKY</t>
  </si>
  <si>
    <t>štatutárne a dozorné orgány spoločnosti</t>
  </si>
  <si>
    <t>Predstavenstvo</t>
  </si>
  <si>
    <t>predseda</t>
  </si>
  <si>
    <t>členovia</t>
  </si>
  <si>
    <t>Dozorná rada</t>
  </si>
  <si>
    <t>Konatelia</t>
  </si>
  <si>
    <t>štruktúra vlastníkov spoločnosti</t>
  </si>
  <si>
    <t>INFORMÁCIE O KONSOLIDOVANOM CELKU</t>
  </si>
  <si>
    <t>INFORMÁCIE O ÚČTOVNÝCH ZÁSADÁCH A ÚČTOVNÝCH METÓDACH</t>
  </si>
  <si>
    <t>Východiská pre zostavenie účtovnej závierky</t>
  </si>
  <si>
    <t>V súvislosti so zmenou účtovania zákazkovej výroby, zákazkovej výstavby nehnuteľnosti a obstarania nehnuteľnosti na účel ďalšieho predaja boli do súvahy a výkazu ziskov a strát doplnené nové účty.</t>
  </si>
  <si>
    <t>Dlhodobý nehmotný majetok a dlhodobý hmotný majetok</t>
  </si>
  <si>
    <t>Dlhodobý majetok nakupovaný sa oceňuje obstarávacou cenou, ktorá zahŕňa cenu obstarania a náklady súvisiace s obstaraním (clo, prepravu, montáž, poistné a pod.).</t>
  </si>
  <si>
    <t>Súčasťou obstarávacej ceny dlhodobého hmotného majetku od 1. januára 2003 nie sú úroky z cudzích zdrojov ani realizované kurzové rozdiely, ktoré vznikli do momentu uvedenia dlhodobého majetku do používania.</t>
  </si>
  <si>
    <t>Súčasťou obstarávacej ceny dlhodobého nehmotného majetku nie sú od 1. júla 2010 úroky z cudzích zdrojov, ktoré vznikli do momentu zaradenia dlhodobého nehmotného majetku do používania.</t>
  </si>
  <si>
    <t>Dlhodobý majetok vytvorený vlastnou činnosťou sa oceňuje vlastnými nákladmi. Vlastnými nákladmi sú všetky priame náklady vynaložené na výrobu alebo inú činnosť a nepriame náklady, ktoré sa vzťahujú na výrobu alebo inú činnosť.</t>
  </si>
  <si>
    <t>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</si>
  <si>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t>
  </si>
  <si>
    <t xml:space="preserve"> </t>
  </si>
  <si>
    <t>Aktivované náklady na vývoj</t>
  </si>
  <si>
    <t>Oceniteľné práva (licencia)</t>
  </si>
  <si>
    <t>Drobný dlhodobý nehmotný majetok</t>
  </si>
  <si>
    <t>Predpokladaná doba používania v rokoch</t>
  </si>
  <si>
    <t>Metóda odpisovania</t>
  </si>
  <si>
    <t>rôzna</t>
  </si>
  <si>
    <t>lineárna</t>
  </si>
  <si>
    <t>jednorázový odpis</t>
  </si>
  <si>
    <t>Stroje, prístroje a zariadenia</t>
  </si>
  <si>
    <t>Dopravné prostriedky</t>
  </si>
  <si>
    <t>Drobný dlhodobý hmotný majetok</t>
  </si>
  <si>
    <t>Cenné papiere a podiely</t>
  </si>
  <si>
    <t>Zásoby sa oceňujú nižšou z nasledujúcich hodnôt: obstarávacou cenou (nakupované zásoby) alebo vlastnými nákladmi (zásoby vytvorené vlastnou činnosťou) alebo čistou realizačnou hodnotou.</t>
  </si>
  <si>
    <t>Obstarávacia cena zahŕňa cenu zásob a náklady súvisiace s obstaraním (clo, prepravu, poistné, provízie, skonto a pod.).</t>
  </si>
  <si>
    <t>Úroky z cudzích zdrojov nie sú súčasťou obstarávacej ceny. Nakupované zásoby sa oceňujú váženým aritmetickým priemerom z obstarávacích cien.</t>
  </si>
  <si>
    <t>Čistá realizačná hodnota je predpokladaná predajná cena znížená o predpokladané náklady na ich dokončenie a o predpokladané náklady súvisiace s ich predajom.</t>
  </si>
  <si>
    <t>Zákazková výroba</t>
  </si>
  <si>
    <t>Zákazková výroba sa vykazuje použitím metódy stupňa dokončenia zákazky (angl. percentage-of-completion-method).</t>
  </si>
  <si>
    <t>Zákazková výstavba nehnuteľnosti</t>
  </si>
  <si>
    <t>Zákazková výstavba nehnuteľnosti – priebežný transfer</t>
  </si>
  <si>
    <t xml:space="preserve">Zákazková výstavba nehnuteľnosti určenej na predaj sa vykazuje podľa metódy stupňa dokončenia. </t>
  </si>
  <si>
    <t>Zákazková výstavba nehnuteľnosti – ostatná (nie priebežný transfer)</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</si>
  <si>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</si>
  <si>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Peňažné prostriedky a ceniny</t>
  </si>
  <si>
    <t>h)</t>
  </si>
  <si>
    <t>Peňažné prostriedky a ceniny sa oceňujú ich menovitou hodnotou. Zníženie ich hodnoty sa vyjadruje opravnou položkou.</t>
  </si>
  <si>
    <t>i)</t>
  </si>
  <si>
    <t>Náklady budúcich období a príjmy budúcich období</t>
  </si>
  <si>
    <t>j)</t>
  </si>
  <si>
    <t>Rezervy</t>
  </si>
  <si>
    <t>Rezervy sú záväzky s neurčitým časovým vymedzením alebo výškou; tvoria sa na krytie známych rizík alebo strát z podnikania. Oceňujú sa v očakávanej výške záväzku.</t>
  </si>
  <si>
    <t>k)</t>
  </si>
  <si>
    <t>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</si>
  <si>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</si>
  <si>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t>
  </si>
  <si>
    <t xml:space="preserve">Odložené dane (odložená daňová pohľadávka a odložený daňový záväzok) sa vzťahujú na: </t>
  </si>
  <si>
    <t>dočasné rozdiely medzi účtovnou hodnotou majetku a účtovnou hodnotou záväzkov vykázanou v súvahe a ich daňovou základňou,</t>
  </si>
  <si>
    <t>možnosť umorovať daňovú stratu v budúcnosti, ktorou sa rozumie možnosť odpočítať daňovú stratu od základu dane v budúcnosti,</t>
  </si>
  <si>
    <t>možnosť previesť nevyužité daňové odpočty a iné daňové nároky do budúcich období.</t>
  </si>
  <si>
    <t>Výdavky budúcich období a výnosy budúcich období</t>
  </si>
  <si>
    <t>Výdavky budúcich období a výnosy budúcich období sa vykazujú vo výške, ktorá je potrebná na dodržanie zásady vecnej a časovej súvislosti s účtovným obdobím.</t>
  </si>
  <si>
    <t>Bezodplatne pripísaný proporčný podiel emisných kvót v ocenení reprodukčnou obstarávacou cenou sa účtuje v prospech výnosov budúcich období.</t>
  </si>
  <si>
    <t>Zúčtovanie výnosov budúcich období sa uskutočňuje v časovej a vecnej súvislosti s použitím bezodplatne pripísaných emisných kvót z dôvodu ich predaja alebo tvorby rezervy alebo splnenia povinnosti odovzdania emisných kvót.</t>
  </si>
  <si>
    <t>Dotácie zo štátneho rozpočtu</t>
  </si>
  <si>
    <t>Dotácie na hospodársku činnosť Spoločnosti sa najskôr vykazujú ako výnosy budúcich období a do výkazu ziskov a strát sa rozpúšťajú ako výnosy z hospodárskej činnosti v časovej a vecnej súvislosti s vynaložením nákladov na príslušný účel.</t>
  </si>
  <si>
    <t>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</si>
  <si>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Prenájom (lízing)</t>
  </si>
  <si>
    <t>Deriváty</t>
  </si>
  <si>
    <t>Deriváty sa oceňujú reálnou hodnotou.</t>
  </si>
  <si>
    <t>Zmeny reálnych hodnôt zabezpečovacích derivátov sa účtujú bez vplyvu na výsledok hospodárenia, priamo do vlastného imania.</t>
  </si>
  <si>
    <t>Zmeny reálnych hodnôt derivátov určených na obchodovanie na tuzemskej burze, zahraničnej burze alebo na inom verejnom trhu sa účtujú s vplyvom na výsledok hospodárenia.</t>
  </si>
  <si>
    <t>Zmeny reálnych hodnôt derivátov určených na obchodovanie na neverejnom trhu sa účtujú bez vplyvu na výsledok hospodárenia, priamo do vlastného imania.</t>
  </si>
  <si>
    <t>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</si>
  <si>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</si>
  <si>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</si>
  <si>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t>
  </si>
  <si>
    <t>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t>
  </si>
  <si>
    <t>Prijaté a poskytnuté preddavky v cudzej mene na účet zriadený v eurách a z účtu zriadeného v eurách sa prepočítavajú na menu euro kurzom, za ktorý boli tieto hodnoty nakúpené alebo predané.</t>
  </si>
  <si>
    <t>Výnosy</t>
  </si>
  <si>
    <t>Tržby za vlastné výkony a tovar neobsahujú daň z pridanej hodnoty. Sú tiež znížené o zľavy a zrážky (rabaty, bonusy, skontá, dobropisy a pod.), bez ohľadu na to, či zákazník mal vopred na zľavu nárok, alebo či ide o dodatočne uznanú zľavu.</t>
  </si>
  <si>
    <t>E.</t>
  </si>
  <si>
    <t>V POZNÁMKACH SA UVÁDZAJÚ ĎALŠIE INFORMÁCIE O:</t>
  </si>
  <si>
    <t>použitých účtovných zásadách a účtovných metódach,</t>
  </si>
  <si>
    <t>údajoch vykázaných na strane aktív súvahy,</t>
  </si>
  <si>
    <t>údajoch vykázaných na strane pasív súvahy,</t>
  </si>
  <si>
    <t>výnosoch,</t>
  </si>
  <si>
    <t>nákladoch,</t>
  </si>
  <si>
    <t>daniach z príjmov,</t>
  </si>
  <si>
    <t>údajoch na podsúvahových účtoch,</t>
  </si>
  <si>
    <t>iných aktívach a  iných pasívach,</t>
  </si>
  <si>
    <t>spriaznených osobách,</t>
  </si>
  <si>
    <t>skutočnostiach, ktoré nastali medzi dňom, ku ktorému sa zostavuje účtovná závierka a dňom jej zostavenia,</t>
  </si>
  <si>
    <t>prehľade zmien vlastného imania,</t>
  </si>
  <si>
    <t>prehľade peňažných tokov.</t>
  </si>
  <si>
    <t>F.</t>
  </si>
  <si>
    <t>INFORMÁCIE O ÚDAJOCH NA STRANE AKTÍV SÚVAHY</t>
  </si>
  <si>
    <t>Zverejnenie účtovnej závierky za predchádzajúce účtovné obdobie</t>
  </si>
  <si>
    <t>Schválenie audítora</t>
  </si>
  <si>
    <t>Dlhodobý hmotný majetok, na ktorý je zriadené záložné právo</t>
  </si>
  <si>
    <t>Spôsob a výška poistenia dlhodobého hmotného a nehmotného majetku</t>
  </si>
  <si>
    <t>Názov poisťovne</t>
  </si>
  <si>
    <t>Druh dlhodobého majetku</t>
  </si>
  <si>
    <t>Poistná suma</t>
  </si>
  <si>
    <t>Prehľad o nákladoch na výskum a vývoj:</t>
  </si>
  <si>
    <t>Náklady na výskum</t>
  </si>
  <si>
    <t>Náklady na vývoj, neaktivované</t>
  </si>
  <si>
    <t>Náklady na vývoj, aktivované</t>
  </si>
  <si>
    <t>Dlhodobý nehmotný majetok, na ktorý je zriadené záložné právo</t>
  </si>
  <si>
    <t>Obchodná spoločnosť neuzavrela žiadnu poistnú zmluvu na krytie rizík v súvislosti so svojím dlhodobým nehmotným majetkom.</t>
  </si>
  <si>
    <t>Účtovná hodnota  DFM</t>
  </si>
  <si>
    <t>Vývoj opravnej položky v priebehu účtovného obdobia je uvedený v nasledujúcej tabuľke:</t>
  </si>
  <si>
    <t>Zúčtovanie OP z dôvodu zániku opodstatne-nosti</t>
  </si>
  <si>
    <t>4.</t>
  </si>
  <si>
    <t>Údaje o zákazkovej výrobe</t>
  </si>
  <si>
    <t>Výnosy zo zákazkovej výroby boli stanovené na základe ceny dohodnutej v zmluve a vykázané v bežnom účtovnom období podľa stupňa dokončenia zákazky. Stupeň dokončenia zákazky sa zistil ako pomer skutočne vynaložených nákladov na zákazkovú výrobu za vykonanú prácu a rozpočtovaných zmluvných nákladov na zákazkovú výrobu. Do výpočtu sa zahrnuli len tie náklady, ktoré zodpovedajú už vykonanej práci.</t>
  </si>
  <si>
    <t>5.</t>
  </si>
  <si>
    <t>Finančné účty</t>
  </si>
  <si>
    <t>6.</t>
  </si>
  <si>
    <t>Prehľad jednotlivých položiek finančných účtov:</t>
  </si>
  <si>
    <t>7.</t>
  </si>
  <si>
    <t>8.</t>
  </si>
  <si>
    <t>Časové rozlíšenie</t>
  </si>
  <si>
    <t>Ide o tieto položky:</t>
  </si>
  <si>
    <t xml:space="preserve"> Informácie o ocenení krátkodobého finančného  majetku ku dňu, ku ktorému sa zostavuje účtovná závierka reálnou hodnotou:</t>
  </si>
  <si>
    <t>G.</t>
  </si>
  <si>
    <t>INFORMÁCIE O ÚDAJOCH NA STRANE PASÍV SÚVAHY</t>
  </si>
  <si>
    <t>Bezprost-redne predchá-dzajúce účtovné obdobie</t>
  </si>
  <si>
    <t>Vlastné imanie</t>
  </si>
  <si>
    <t xml:space="preserve">2. </t>
  </si>
  <si>
    <t>Prehľad o rezervách za bežné účtovné obdobie je uvedený v nasledujúcej tabuľke:</t>
  </si>
  <si>
    <t>Ostatné rezervy dlhodobé</t>
  </si>
  <si>
    <t>Ostatné rezervy dlhodobé spolu</t>
  </si>
  <si>
    <t>Názov  položky</t>
  </si>
  <si>
    <t>Zákonné rezervy krátkodobé spolu</t>
  </si>
  <si>
    <t>Ostatné rezervy krátkodobé spolu</t>
  </si>
  <si>
    <t>Pokuty a penále</t>
  </si>
  <si>
    <t>Prehľad o rezervách za predchádzajúce účtovné obdobie je uvedený v nasledujúcej tabuľke:</t>
  </si>
  <si>
    <t>Rezerva na pokuty a penále vo výške ........................ EUR bola vytvorená na očakávané pokuty a penále z nedodržania dodacích podmienok.</t>
  </si>
  <si>
    <t>Rezervy na nevyfakturované dodávky majetku sa nevykazujú s vplyvom na výsledok hospodárenia.</t>
  </si>
  <si>
    <t>Výpočet odloženého daňového záväzku je uvedený v nasledujúcej tabuľke:</t>
  </si>
  <si>
    <t>Sociálny fond</t>
  </si>
  <si>
    <t>Časť sociálneho fondu sa podľa zákona o sociálnom fonde tvorí povinne na ťarchu nákladov a časť sa môže vytvárať zo zisku. Sociálny fond sa podľa zákona o sociálnom fonde čerpá na sociálne, zdravotné, rekreačné a iné potreby zamestnancov.</t>
  </si>
  <si>
    <t>Bankové úvery</t>
  </si>
  <si>
    <t>Krátkodobé pôžičky</t>
  </si>
  <si>
    <t>Krátkodobé finančné výpomoci</t>
  </si>
  <si>
    <t>H.</t>
  </si>
  <si>
    <t>INFORMÁCIE O VÝNOSOCH</t>
  </si>
  <si>
    <t>Tržby za vlastné výkony a tovar</t>
  </si>
  <si>
    <t>Zmena stavu zásob vlastnej výroby</t>
  </si>
  <si>
    <t>Rozdiel je spôsobený tým, že niektoré položky sa podľa slovenských právnych predpisov neúčtujú prostredníctvom zmeny stavu, ale priamo na príslušné iné účty nákladov a výnosov.</t>
  </si>
  <si>
    <t>Výnosy z precenenia derivátov sa týkajú menového forwardu na nákup USD. Bližšie informácie o menovom forwarde sú uvedené v časti G.8.</t>
  </si>
  <si>
    <t>I.</t>
  </si>
  <si>
    <t>INFORMÁCIE O NÁKLADOCH</t>
  </si>
  <si>
    <t>J.</t>
  </si>
  <si>
    <t>INFORMÁCIE O DANIACH Z PRÍJMOV</t>
  </si>
  <si>
    <t>Ďalšie informácie k odloženým daniam:</t>
  </si>
  <si>
    <t>K.</t>
  </si>
  <si>
    <t>INFORMÁCIE O ÚDAJOCH NA PODSÚVAHOVÝCH ÚČTOCH</t>
  </si>
  <si>
    <t>Najatý majetok</t>
  </si>
  <si>
    <t>Spoločnosť má v nájme (operatívny prenájom) výrobnú linku od spriaznenej osoby. Nájomná zmluva je uzatvorená do roku 2014.</t>
  </si>
  <si>
    <t>Prehľad o podsúvahových položkách</t>
  </si>
  <si>
    <t>L.</t>
  </si>
  <si>
    <t>INFORMÁCIE O INÝCH AKTÍVACH A INÝCH PASÍVACH</t>
  </si>
  <si>
    <t>Podmienené záväzky</t>
  </si>
  <si>
    <t>Vzhľadom na to, že mnohé oblasti slovenského daňového práva doteraz neboli dostatočne overené praxou, existuje neistota v tom, ako ich budú daňové orgány aplikovať. Mieru tejto neistoty nie je možné kvantifikovať a zanikne až potom, keď budú k dispozícii právne precedensy, prípadne oficiálne interpretácie príslušných orgánov.</t>
  </si>
  <si>
    <t>Prehľad podmienených záväzkov za bežné účtovné obdobie:</t>
  </si>
  <si>
    <t>Prehľad podmienených záväzkov za bezprostredne predchádzajúce účtovné obdobie:</t>
  </si>
  <si>
    <t>Prehľad podmieneného majetku za bežné a bezprostredne predchádzajúce účtovné obdobie:</t>
  </si>
  <si>
    <t>Ostatné finančné povinnosti</t>
  </si>
  <si>
    <t>Ostatné finančné povinnosti, ktoré sa nesledujú v bežnom účtovníctve a neuvádzajú v súvahe, sú tieto:</t>
  </si>
  <si>
    <t>Spoločnosť plánuje v rokoch 201X – 201X zmeniť časť výrobného sortimentu a prispôsobiť tejto zmene aj výrobné zariadenie. Už uzatvorila zmluvy s dodávateľmi, podľa ktorých v roku 201X bude investovať približne XXX EUR a v roku 201X približne XXX EUR.</t>
  </si>
  <si>
    <t>Podmienený majetok</t>
  </si>
  <si>
    <t>M.</t>
  </si>
  <si>
    <t>INFORMÁCIE O PRÍJMOCH A VÝHODÁCH ČLENOV ŠTATUTÁRNYCH ORGÁNOV, DOZORNÝCH ORGÁNOV A INÝCH ORGÁNOV ÚČTOVNEJ JEDNOTKY</t>
  </si>
  <si>
    <t>Prehľad o príjmoch a výhodách členov štatutárnych, dozorných a iných orgánov:</t>
  </si>
  <si>
    <t>N.</t>
  </si>
  <si>
    <t>INFORMÁCIE O EKONOMICKÝCH VZŤAHOCH ÚČTOVNEJ JEDNOTKY A SPRIAZNENÝCH OSOB</t>
  </si>
  <si>
    <t>Pohľadávky z obchodného styku</t>
  </si>
  <si>
    <t>Ostatné pohľadávky vrámci konsolidovaného celku</t>
  </si>
  <si>
    <t>Spolu aktíva</t>
  </si>
  <si>
    <t>Závazky z obchodného styku</t>
  </si>
  <si>
    <t>Spolu pasíva</t>
  </si>
  <si>
    <t>O.</t>
  </si>
  <si>
    <t>INFORMÁCIE O SKUTOČNOSTIACH, KTORÉ NASTALI PO DNI, KU KTORÉMU SA ZOSTAVUJE ÚČTOVNÁ ZÁVIERKA, DO DŇA ZOSTAVENIA ÚČTOVNEJ ZÁVIERKY</t>
  </si>
  <si>
    <t>P.</t>
  </si>
  <si>
    <t>INFORMÁCIE O VLASTNOM IMANÍ</t>
  </si>
  <si>
    <t>V položke oceňovacie rozdiely z precenenia majetku a záväzkov je vykázané precenenie zabezpečovacích derivátov na reálnu hodnotu. Bližšie informácie o derivátoch sú opísané v časti G.8.</t>
  </si>
  <si>
    <t>V položke ostatné kapitálové fondy je vo výške XXX EUR vykázaný nepeňažný vklad spoločníka z roku 19XX, ktorý nezvyšoval základné imanie.</t>
  </si>
  <si>
    <t>Povinný prídel do zákonného rezervného fondu nie je potrebný, pretože zákonný rezervný fond už dosiahol svoju maximálnu hranicu stanovenú v právnych predpisoch a v spoločenskej zmluve.</t>
  </si>
  <si>
    <t>R.</t>
  </si>
  <si>
    <t>Peňažné prostriedky</t>
  </si>
  <si>
    <t>Peňažnými prostriedkami (angl. cash) sa rozumejú peňažné hotovosti, ekvivalenty peňažných hotovostí, peňažné prostriedky na bežných účtoch v bankách, kontokorentný účet a časť zostatku účtu Peniaze na ceste, ktorý sa viaže na prevod medzi bežným účtom a pokladnicou alebo medzi dvoma bankovými účtami.</t>
  </si>
  <si>
    <t>Ekvivalenty peňažných prostriedkov</t>
  </si>
  <si>
    <t>Ekvivalentmi peňažných prostriedkov (angl. cash equivalents) sa rozumie krátkodobý finančný majetok zameniteľný za vopred známu sumu peňažných prostriedkov, pri ktorom nie je riziko výraznej zmeny jeho hodnoty v najbližších troch mesiacoch odo dňa, ku ktorému sa zostavuje účtovná závierka, napríklad termínované vklady na bankových účtoch, ktoré sú uložené najviac na trojmesačnú výpovednú lehotu, likvidné cenné papiere určené na obchodovanie, prioritné akcie obstarané účtovnou jednotkou, ktoré sú splatné do troch mesiacov odo dňa, ku ktorému sa zostavuje účtovná závierka.</t>
  </si>
  <si>
    <t>Priemerný prepočítaný počet zamestnancov</t>
  </si>
  <si>
    <t>Spoločnosť, ktorá zostavuje konsolidovanú účtovnú závierku za všetky skupiny účtovných jednotiek konsolidovaného celku, pre ktorú je účtovná jednotka konsolidovanou účtovnou jednotkou</t>
  </si>
  <si>
    <t>Názov spoločnosti</t>
  </si>
  <si>
    <t>Sídlo spoločnosti</t>
  </si>
  <si>
    <t>Spoločnosť, ktorá zostavuje konsolidovanú účtovnú závierku za tú skupinu účtovných jednotiek konsolidovaného celku, ktorého súčasťou je aj účtovná jednotka – bezprostredne konsolidujúca účtovná jednotka</t>
  </si>
  <si>
    <t>Uloženie konsolidovaných účtovných závierok</t>
  </si>
  <si>
    <t>Adresa uloženia konsolidovanej ÚZ</t>
  </si>
  <si>
    <t>Registrový súd uloženej konsolidovanej ÚZ</t>
  </si>
  <si>
    <t>Neskladovateľnými zásobami (účtujú sa priamo do spotreby) sú:</t>
  </si>
  <si>
    <t>náhradné diely na stroje, prístroje, zariadenia alebo na dopravné prostriedky, pracovné  náradia a to za podmienky, že inými dokladmi je preukzateľná montáž alebo inštalácia takéhoto materiálu a že jeho spotreba  priamo alebo nepriamo vyplýva zo servisných záznamov,</t>
  </si>
  <si>
    <t>Daň z príjmov splatná sa účtuje ako náklad za bežné obdobie. Účtovný výsledok hospodárenia sa predpísaným spôsobom transformuje na daňový základ, z ktorého sa vypočíta výška daňovej povinnosti splatnej v bežnom období.</t>
  </si>
  <si>
    <t>Odložená daň z príjmov sa účtuje použitím záväzkovej metódy.</t>
  </si>
  <si>
    <t>O odloženej dani z príjmov sa neúčtuje, ak vzniká  pri prvotnom zaúčtovaní majetku alebo záväzku v účtovníctve, ak v čase prvotného zaúčtovania nemá tento účtovný prípad vplyv ani na výsledok hospodárenia ani na základ dane a zároveň nejde o účtovný prípad vznikajúci u kupujúceho pri kúpe podniku alebo časti podniku, u prijímateľa vkladu pri vklade podniku alebo časti podniku alebo u nástupníckej účtovnej jednotky pri zlúčení, splynutí alebo rozdelení.</t>
  </si>
  <si>
    <t>Odložené daňové pohľadávky sa účtujú, ak je pravdepodobné, že v budúcnosti bude generovaný zdaniteľný zisk, voči ktorému sa budú môcť dočasné rozdiely zrealizovať.</t>
  </si>
  <si>
    <t>Zásoby v zostatkovej hodnote  ......................... EUR boli založené na  zaistenie bankového úveru.</t>
  </si>
  <si>
    <t>Uviesť dôvod tvorby a zúčtovania opravných položiek.</t>
  </si>
  <si>
    <t>Priemerná doba splatnosti pohľadávok  z predaja výrobkov je 180 dní.</t>
  </si>
  <si>
    <t>Pohľadávky s lehotou splatnosti do 180 dní od fakturácie sa neúročia.</t>
  </si>
  <si>
    <t>Vytvorila sa OP na pochybné obchodné pohľadávky vo výške  XY, z ktorých sa XZ týka zákazníkov, ktorí vstúpili do konkurzu. U nich  sa vytvorila  OP v sume očakávaného výsledku výťažku konkurzu.</t>
  </si>
  <si>
    <t>Obchodná spoločnosť tvorila OP vo výške 100 % na pohľadávky po splatnosti 360 dní, pretože na základe minulých skúseností sú väčšinou  tieto pohľadávky nevymožiteľné.</t>
  </si>
  <si>
    <t>Pri zisťovaní vymožiteľnosti pohľadávok sa zvažujú všetky zmeny v bonite odberateľov, ktoré nastanú do dňa zostavenia účtovnej závierky.</t>
  </si>
  <si>
    <t xml:space="preserve"> - akcie a podiely na základnom imaní vlastnené účtovnou jednotkou, vrátane akcií a podielov na základnom imaní vlastnených jej dcérskymi účtovnými jednotkami a osobami, v ktorých má účtovná jednotka podstatný vplyv,</t>
  </si>
  <si>
    <t xml:space="preserve"> - zisk na akciu alebo podiel na základnom imaní.</t>
  </si>
  <si>
    <t>Oceniteľné práva</t>
  </si>
  <si>
    <t>Štruktúra bankových úverov je uvedená v nasledujúcej tabuľke:</t>
  </si>
  <si>
    <t>Pôvodný investičný úver na budovu vo výške ................. EUR bol splatený a nahradený úverom vo výške ......................  EUR.</t>
  </si>
  <si>
    <t>Revolvingový úver vo výške  .................. EUR na pohľadávky do lehoty splatnosti je zabezpečený pohľadávkami vo výške ................... EUR, zásobami vo výške ..................... EUR a podielmi v dcérskom podniku XY.</t>
  </si>
  <si>
    <t>Záruku na investičný úver vo výške ................... EUR na budovu poskytla materská spoločnosť XY.</t>
  </si>
  <si>
    <t>Štruktúra pôžičiek a krátkodobých finančných výpomocí je uvedená v nasledujúcej tabuľke:</t>
  </si>
  <si>
    <t>Štruktúra časového rozlíšenia je uvedená v nasledujúcej tabuľke:</t>
  </si>
  <si>
    <t>Tržby za vlastné výkony a tovar podľa jednotlivých segmentov, t. j. podľa typov výrobkov a služieb, a podľa hlavných teritórií sú uvedené v nasledujúcej tabuľke:</t>
  </si>
  <si>
    <r>
      <t xml:space="preserve">V položke výnos z rozdielu medzi uznanou hodnotou vkladu a účtovnou hodnotou vkladaného majetku je vykázaný rozdiel medzi uznaným ocenením a účtovným ocenením nepeňažného vkladu do spoločnosti </t>
    </r>
    <r>
      <rPr>
        <sz val="8"/>
        <color indexed="10"/>
        <rFont val="Arial"/>
        <family val="2"/>
        <charset val="238"/>
      </rPr>
      <t>XY.</t>
    </r>
    <r>
      <rPr>
        <sz val="8"/>
        <color indexed="8"/>
        <rFont val="Arial"/>
        <family val="2"/>
        <charset val="238"/>
      </rPr>
      <t xml:space="preserve"> Uznané ocenenie nepeňažného vkladu bolo o .........................</t>
    </r>
    <r>
      <rPr>
        <sz val="8"/>
        <color indexed="10"/>
        <rFont val="Arial"/>
        <family val="2"/>
        <charset val="238"/>
      </rPr>
      <t xml:space="preserve"> </t>
    </r>
    <r>
      <rPr>
        <sz val="8"/>
        <rFont val="Arial"/>
        <family val="2"/>
        <charset val="238"/>
      </rPr>
      <t>EUR</t>
    </r>
    <r>
      <rPr>
        <sz val="8"/>
        <color indexed="8"/>
        <rFont val="Arial"/>
        <family val="2"/>
        <charset val="238"/>
      </rPr>
      <t xml:space="preserve"> vyššie, ako bolo jeho účtovné ocenenie. S tým súvisiaca odložená daň predstavuje  .......................... EUR.</t>
    </r>
  </si>
  <si>
    <t>Prevod od teoretickej dane z príjmov k vykázanej dani z príjmov je uvedený v nasledujúcej tabuľke:</t>
  </si>
  <si>
    <t>Spoločnosť má v nájme (finančný prenájom; zmluva bola uzatvorená do DD.MM. RRRR) výrobný stroj od tretej osoby v obstarávacej cene ..........................  EUR, ktorý nevykazuje ako svoj majetok. Nájom výrobného stroja sa končí v roku 201X.</t>
  </si>
  <si>
    <t>Spoločnosť má časť administratívnych priestorov (................... m²) v nájme od tretej osoby. Nájomná zmluva je uzatvorená do roku 201X s možnosťou výpovede v určených prípadoch. Výpovedná lehota je X mesiacov pred ukončením kalendárneho roka.</t>
  </si>
  <si>
    <t>Spoločnosť ručí za bankový úver, ktorý banka poskytla jej dcérskej spoločnosti XY, vo výške ........................... EUR. Úver je splatný v rokoch 201X – 201X, úroková sadzba ................ % p. a.</t>
  </si>
  <si>
    <t>Spoločnosti hrozí súdny proces, v ktorom ju konkurenčná spoločnosť chce žalovať za porušenie patentu. Predbežne požadovaná kompenzácia je .......................... až ....................... tis. EUR. Spoločnosť je presvedčená, že žiadny patent neporušila a prípadný súdny spor sa skončí v jej prospech. Náklady na prípadný súdny spor sa odhadujú vo výške približne ......................... EUR.</t>
  </si>
  <si>
    <t>Spoločnosti hrozí žaloba od štátnych orgánov životného prostredia a ochrany prírody za znečistenie spodných vôd, v ktorej bude tento štátny orgán požadovať odstránenie znečistenia spodných vôd a peňažnú pokutu. Spoločnosť je presvedčená, že spodné vody neznečistila a prípadný súdny spor sa skončí v jej prospech. Výška nákladov na prípadné odstraňovanie znečistenia spodných vôd nie je známa; peňažná pokuta môže dosiahnuť max. ........................... EUR. Náklady na prípadný súdny spor sa odhadujú vo výške približne .............................. EUR.</t>
  </si>
  <si>
    <t>Spoločnosť chcú žalovať niekoľkí bývalí zamestnanci za porušenie právnych predpisov pri rozviazaní pracovného pomeru a žiadajú odškodné vo výške približne ........................... EUR. Spoločnosť je presvedčená, že právne predpisy neporušila a že súdny spor sa skončí v jej prospech. Náklady na prípadný súdny spor sa odhadujú vo výške približne ...................... EUR.</t>
  </si>
  <si>
    <t>Spoločnosť má v nájme (operatívny prenájom) výrobnú linku od spriaznenej osoby. Nájomná zmluva je uzavretá do roku 201X. Ročné náklady na nájomné sú približne .......................  EUR.</t>
  </si>
  <si>
    <t>Spoločnosť má v nájme (finančný prenájom; zmluva bola uzatvorená do 31. decembra 2003) výrobný stroj od tretej osoby v obstarávacej cene ............................ EUR, ktorý nevykazuje ako svoj majetok. Nájom výrobného stroja sa končí v roku 201X. Ročné nájomné za výrobný stroj predstavuje ................ EUR.</t>
  </si>
  <si>
    <r>
      <t>Spoločnosť má časť administratívnych priestorov (........................ m</t>
    </r>
    <r>
      <rPr>
        <vertAlign val="superscript"/>
        <sz val="8"/>
        <color indexed="10"/>
        <rFont val="Arial"/>
        <family val="2"/>
        <charset val="238"/>
      </rPr>
      <t>2</t>
    </r>
    <r>
      <rPr>
        <sz val="8"/>
        <color indexed="10"/>
        <rFont val="Arial"/>
        <family val="2"/>
        <charset val="238"/>
      </rPr>
      <t>) v nájme od tretej osoby. Ročné nájomné predstavuje .................. EUR.</t>
    </r>
  </si>
  <si>
    <t>Obchodná spoločnosť uskutočnila významné transakcie s ostatnými spoločnosťami v konsolidovanom celku.</t>
  </si>
  <si>
    <t>Spriazneným osobám neboli poskytnuté žiadne úvery a ani im neboli poskytnuté preddavky.</t>
  </si>
  <si>
    <t>Vybrané aktíva a pasíva vyplývajúce z transakcií so spriaznenými osobami sú uvedené v nasledujúcej tabuľke:</t>
  </si>
  <si>
    <t>Prehľad o pohybe vlastného imania v priebehu účtovného obdobia je uvedený v nasledujúcej tabuľke:</t>
  </si>
  <si>
    <t>Prehľad o pohybe vlastného imania za predchádzajúce účtovné obdobie je uvedený v nasledujúcej tabuľke:</t>
  </si>
  <si>
    <t>Účtovná jednotka nie je súčasťou konsolidovaného celku.</t>
  </si>
  <si>
    <t>Obchodná spoločnosť nevykonáva výskumnú a vývojovú činnosť.</t>
  </si>
  <si>
    <t>Skutočnosti, ktoré nastali medzi dňom, ku ktorému sa zostavuje účtovná závierka a dňom jej zostavenia:</t>
  </si>
  <si>
    <t>zmena trhovej ceny finančného majetku a jej dôvod</t>
  </si>
  <si>
    <t>zmena výšky rezervy a opravných položiek</t>
  </si>
  <si>
    <t>rozhodnutie o predaji účtovnej jednotky</t>
  </si>
  <si>
    <t>zmeny v organizácii časti podniku</t>
  </si>
  <si>
    <t>vydané dlhopisy a iné cenné papiere</t>
  </si>
  <si>
    <t>zmena vo vlastníctve licencie alebo iného povolenia na činnosť podniku</t>
  </si>
  <si>
    <t>Druh zmeny</t>
  </si>
  <si>
    <t>ÁNO</t>
  </si>
  <si>
    <t>NIE</t>
  </si>
  <si>
    <t>Stav OP na začiatku účtovného obdobia</t>
  </si>
  <si>
    <t>Dlhodobé bankové úvery spolu</t>
  </si>
  <si>
    <t>Krátkodobé bankové úvery spolu</t>
  </si>
  <si>
    <t>Dlhodobé pôžičky spolu</t>
  </si>
  <si>
    <t>Krátkodobé pôžičky spolu</t>
  </si>
  <si>
    <t>Krátkodobé finančné výpomoci spolu</t>
  </si>
  <si>
    <t>Ostatná aktivácia</t>
  </si>
  <si>
    <t>Dotácie na hospodársku činnosť</t>
  </si>
  <si>
    <t>Zmluvné pokuty a penále</t>
  </si>
  <si>
    <t>Výnosové úroky</t>
  </si>
  <si>
    <t>Nákladové úroky</t>
  </si>
  <si>
    <t>Spoločnosť</t>
  </si>
  <si>
    <t>SK NACE</t>
  </si>
  <si>
    <t>Brutto</t>
  </si>
  <si>
    <t>Korekcia</t>
  </si>
  <si>
    <t>Netto</t>
  </si>
  <si>
    <t>Predch.</t>
  </si>
  <si>
    <t>Spolu majetok</t>
  </si>
  <si>
    <t>001</t>
  </si>
  <si>
    <t>A</t>
  </si>
  <si>
    <t>Neobežný majetok</t>
  </si>
  <si>
    <t>002</t>
  </si>
  <si>
    <t>Dlhý nehmot.majetok</t>
  </si>
  <si>
    <t>003</t>
  </si>
  <si>
    <t>004</t>
  </si>
  <si>
    <t>Akt.náklady na vývoj</t>
  </si>
  <si>
    <t>005</t>
  </si>
  <si>
    <t>006</t>
  </si>
  <si>
    <t>007</t>
  </si>
  <si>
    <t>008</t>
  </si>
  <si>
    <t>Ost.dlhý nehm.majetok</t>
  </si>
  <si>
    <t>009</t>
  </si>
  <si>
    <t>Obstarávaný DNM</t>
  </si>
  <si>
    <t>010</t>
  </si>
  <si>
    <t>Posk.preddavky DNM</t>
  </si>
  <si>
    <t>011</t>
  </si>
  <si>
    <t>II.</t>
  </si>
  <si>
    <t>Dlhý hmotný majetok</t>
  </si>
  <si>
    <t>012</t>
  </si>
  <si>
    <t>013</t>
  </si>
  <si>
    <t>014</t>
  </si>
  <si>
    <t>Samost.hnuteľné veci</t>
  </si>
  <si>
    <t>015</t>
  </si>
  <si>
    <t>Pest.celky TTP</t>
  </si>
  <si>
    <t>016</t>
  </si>
  <si>
    <t>Základné stádo, zvieratá</t>
  </si>
  <si>
    <t>017</t>
  </si>
  <si>
    <t>Ost.dlhý hmot.majetok</t>
  </si>
  <si>
    <t>018</t>
  </si>
  <si>
    <t>Obstarávaný DHM</t>
  </si>
  <si>
    <t>019</t>
  </si>
  <si>
    <t>Posk.preddavky DHM</t>
  </si>
  <si>
    <t>020</t>
  </si>
  <si>
    <t>9.</t>
  </si>
  <si>
    <t>Opravná položka 097</t>
  </si>
  <si>
    <t>021</t>
  </si>
  <si>
    <t>III.</t>
  </si>
  <si>
    <t>Dlhý finančný majetok</t>
  </si>
  <si>
    <t>022</t>
  </si>
  <si>
    <t>Podielové CP v dcére</t>
  </si>
  <si>
    <t>023</t>
  </si>
  <si>
    <t>Podielové CP pods.vpl.</t>
  </si>
  <si>
    <t>024</t>
  </si>
  <si>
    <t>Ostatné dlhé CP a podiely</t>
  </si>
  <si>
    <t>025</t>
  </si>
  <si>
    <t>Pôžičky ÚJ v konso celku</t>
  </si>
  <si>
    <t>026</t>
  </si>
  <si>
    <t>Ost.dlhý finančný maj.</t>
  </si>
  <si>
    <t>027</t>
  </si>
  <si>
    <t>Pôžičky do 1 roka 066</t>
  </si>
  <si>
    <t>028</t>
  </si>
  <si>
    <t>Obstarávaný dlhý FM</t>
  </si>
  <si>
    <t>029</t>
  </si>
  <si>
    <t>Posk.preddavky na FM</t>
  </si>
  <si>
    <t>030</t>
  </si>
  <si>
    <t>Obežný majetok</t>
  </si>
  <si>
    <t>031</t>
  </si>
  <si>
    <t>032</t>
  </si>
  <si>
    <t>033</t>
  </si>
  <si>
    <t>NV a polotovary</t>
  </si>
  <si>
    <t>034</t>
  </si>
  <si>
    <t>035</t>
  </si>
  <si>
    <t>036</t>
  </si>
  <si>
    <t>037</t>
  </si>
  <si>
    <t>038</t>
  </si>
  <si>
    <t>Posk.preddavky na zás.</t>
  </si>
  <si>
    <t>039</t>
  </si>
  <si>
    <t>Dlhé pohľadávky</t>
  </si>
  <si>
    <t>040</t>
  </si>
  <si>
    <t>Pohľadávky z obchodu</t>
  </si>
  <si>
    <t>041</t>
  </si>
  <si>
    <t>Pohľ.voči dcére a matke</t>
  </si>
  <si>
    <t>042</t>
  </si>
  <si>
    <t>Pohľ.v konso celku</t>
  </si>
  <si>
    <t>043</t>
  </si>
  <si>
    <t>Pohľ.spoločníci a združ.</t>
  </si>
  <si>
    <t>044</t>
  </si>
  <si>
    <t>045</t>
  </si>
  <si>
    <t>Odložená daň.pohľadávka</t>
  </si>
  <si>
    <t>046</t>
  </si>
  <si>
    <t>Krátke pohľadávky</t>
  </si>
  <si>
    <t>047</t>
  </si>
  <si>
    <t>048</t>
  </si>
  <si>
    <t>049</t>
  </si>
  <si>
    <t>050</t>
  </si>
  <si>
    <t>051</t>
  </si>
  <si>
    <t>052</t>
  </si>
  <si>
    <t>Daňové pohľadávky</t>
  </si>
  <si>
    <t>053</t>
  </si>
  <si>
    <t>054</t>
  </si>
  <si>
    <t>IV.</t>
  </si>
  <si>
    <t>055</t>
  </si>
  <si>
    <t>Peniaze</t>
  </si>
  <si>
    <t>056</t>
  </si>
  <si>
    <t>Účty v bankách</t>
  </si>
  <si>
    <t>057</t>
  </si>
  <si>
    <t>BÚ viazané cez 1 rok</t>
  </si>
  <si>
    <t>058</t>
  </si>
  <si>
    <t>Krátky finančný majetok</t>
  </si>
  <si>
    <t>059</t>
  </si>
  <si>
    <t>060</t>
  </si>
  <si>
    <t>061</t>
  </si>
  <si>
    <t>Náklady BO dlhé</t>
  </si>
  <si>
    <t>062</t>
  </si>
  <si>
    <t>Náklady BO krátke</t>
  </si>
  <si>
    <t>063</t>
  </si>
  <si>
    <t>Príjmy BO dlhé</t>
  </si>
  <si>
    <t>064</t>
  </si>
  <si>
    <t>Príjmy BO krátke</t>
  </si>
  <si>
    <t>065</t>
  </si>
  <si>
    <t>Bežné</t>
  </si>
  <si>
    <t>Spolu VI a záväzky</t>
  </si>
  <si>
    <t>066</t>
  </si>
  <si>
    <t>067</t>
  </si>
  <si>
    <t>Základné imanie súčet</t>
  </si>
  <si>
    <t>068</t>
  </si>
  <si>
    <t xml:space="preserve">Základné imanie  </t>
  </si>
  <si>
    <t>069</t>
  </si>
  <si>
    <t>Vlastné akcie a podiely</t>
  </si>
  <si>
    <t>070</t>
  </si>
  <si>
    <t>Zmena základného imania</t>
  </si>
  <si>
    <t>071</t>
  </si>
  <si>
    <t>Pohľad.za upísané VI</t>
  </si>
  <si>
    <t>072</t>
  </si>
  <si>
    <t>Kapitálové fondy súčet</t>
  </si>
  <si>
    <t>073</t>
  </si>
  <si>
    <t>074</t>
  </si>
  <si>
    <t>075</t>
  </si>
  <si>
    <t>076</t>
  </si>
  <si>
    <t>Oceň.rozdiely z prec.maj.</t>
  </si>
  <si>
    <t>077</t>
  </si>
  <si>
    <t>Oceň.rozd.z kapit.účastí</t>
  </si>
  <si>
    <t>078</t>
  </si>
  <si>
    <t>Oceň.rozd.zlúč.splyn.rozd</t>
  </si>
  <si>
    <t>079</t>
  </si>
  <si>
    <t>Fondy zo zisku</t>
  </si>
  <si>
    <t>080</t>
  </si>
  <si>
    <t>081</t>
  </si>
  <si>
    <t>082</t>
  </si>
  <si>
    <t>Štatutárne a ost.fodny</t>
  </si>
  <si>
    <t>083</t>
  </si>
  <si>
    <t>Výsl.hospod.min.rokov</t>
  </si>
  <si>
    <t>084</t>
  </si>
  <si>
    <t>Nerozdelený zisk min.r.</t>
  </si>
  <si>
    <t>085</t>
  </si>
  <si>
    <t>Neuhradená strata min.r.</t>
  </si>
  <si>
    <t>086</t>
  </si>
  <si>
    <t>V.</t>
  </si>
  <si>
    <t>Výs.hosp.po zdanení</t>
  </si>
  <si>
    <t>087</t>
  </si>
  <si>
    <t>088</t>
  </si>
  <si>
    <t>Rzervy</t>
  </si>
  <si>
    <t>089</t>
  </si>
  <si>
    <t>Rezervy zákonné dlhé</t>
  </si>
  <si>
    <t>090</t>
  </si>
  <si>
    <t>Rezervy zákonné krátke</t>
  </si>
  <si>
    <t>091</t>
  </si>
  <si>
    <t>Ostatné dlho rezervy</t>
  </si>
  <si>
    <t>092</t>
  </si>
  <si>
    <t>Ostatné krátke rezervy</t>
  </si>
  <si>
    <t>093</t>
  </si>
  <si>
    <t>Dlhodobé záväzky</t>
  </si>
  <si>
    <t>094</t>
  </si>
  <si>
    <t>Dlhé záväzky z obchodu</t>
  </si>
  <si>
    <t>095</t>
  </si>
  <si>
    <t>Dlhé nevyfakt.dodávky</t>
  </si>
  <si>
    <t>096</t>
  </si>
  <si>
    <t>Dlhé záv.voči matke a dcére</t>
  </si>
  <si>
    <t>097</t>
  </si>
  <si>
    <t>Ost.dlh.záv.v konso celku</t>
  </si>
  <si>
    <t>098</t>
  </si>
  <si>
    <t>Dlhé prijaté preddavky</t>
  </si>
  <si>
    <t>099</t>
  </si>
  <si>
    <t>Dlhé zmenky na úhradu</t>
  </si>
  <si>
    <t>100</t>
  </si>
  <si>
    <t>Vydané dlhopisy</t>
  </si>
  <si>
    <t>101</t>
  </si>
  <si>
    <t>Záv.zo sociálneho fondu</t>
  </si>
  <si>
    <t>102</t>
  </si>
  <si>
    <t>Ostatné dlhé záväzky</t>
  </si>
  <si>
    <t>103</t>
  </si>
  <si>
    <t>104</t>
  </si>
  <si>
    <t>Krátkodobé záväzky</t>
  </si>
  <si>
    <t>105</t>
  </si>
  <si>
    <t>Záväzky z obchodu</t>
  </si>
  <si>
    <t>106</t>
  </si>
  <si>
    <t>107</t>
  </si>
  <si>
    <t>Záväzky voči dcére a matke</t>
  </si>
  <si>
    <t>108</t>
  </si>
  <si>
    <t>Ost.záv.v konso celku</t>
  </si>
  <si>
    <t>109</t>
  </si>
  <si>
    <t>Záv-spoločníci a združ</t>
  </si>
  <si>
    <t>110</t>
  </si>
  <si>
    <t>Záv.voči zamestnancom</t>
  </si>
  <si>
    <t>111</t>
  </si>
  <si>
    <t>Záv-zo sociálneho poistenia</t>
  </si>
  <si>
    <t>112</t>
  </si>
  <si>
    <t>Daňové záv.a dotácie</t>
  </si>
  <si>
    <t>113</t>
  </si>
  <si>
    <t>Ostatné záväzky</t>
  </si>
  <si>
    <t>114</t>
  </si>
  <si>
    <t>Krátke finančné výpomoci</t>
  </si>
  <si>
    <t>115</t>
  </si>
  <si>
    <t>116</t>
  </si>
  <si>
    <t>Bankové úvery dlhé</t>
  </si>
  <si>
    <t>117</t>
  </si>
  <si>
    <t>Bankové úvery krátke</t>
  </si>
  <si>
    <t>118</t>
  </si>
  <si>
    <t>119</t>
  </si>
  <si>
    <t>Výdavky BO dlhé</t>
  </si>
  <si>
    <t>120</t>
  </si>
  <si>
    <t>Výdavky BO krátke</t>
  </si>
  <si>
    <t>121</t>
  </si>
  <si>
    <t>Výnosy BO dlhé</t>
  </si>
  <si>
    <t>122</t>
  </si>
  <si>
    <t>Výnosy BO krátke</t>
  </si>
  <si>
    <t>123</t>
  </si>
  <si>
    <t>Tržby z predaja tovaru</t>
  </si>
  <si>
    <t>01</t>
  </si>
  <si>
    <t>Náklady obst.pred.tovaru</t>
  </si>
  <si>
    <t>02</t>
  </si>
  <si>
    <t>+</t>
  </si>
  <si>
    <t>Obchodná marža</t>
  </si>
  <si>
    <t>03</t>
  </si>
  <si>
    <t>Výroba</t>
  </si>
  <si>
    <t>04</t>
  </si>
  <si>
    <t>Tržby vl.výroby a služieb</t>
  </si>
  <si>
    <t>05</t>
  </si>
  <si>
    <t>Zmena stavu vnút.zásob</t>
  </si>
  <si>
    <t>06</t>
  </si>
  <si>
    <t>Aktivácia 62</t>
  </si>
  <si>
    <t>07</t>
  </si>
  <si>
    <t>Výrobná spotreba</t>
  </si>
  <si>
    <t>08</t>
  </si>
  <si>
    <t>Spotreba mater.a energie</t>
  </si>
  <si>
    <t>09</t>
  </si>
  <si>
    <t>Služby</t>
  </si>
  <si>
    <t>10</t>
  </si>
  <si>
    <t>Pridaná hodnota</t>
  </si>
  <si>
    <t>11</t>
  </si>
  <si>
    <t>Osobné náklady</t>
  </si>
  <si>
    <t>12</t>
  </si>
  <si>
    <t>Mzdové náklady</t>
  </si>
  <si>
    <t>13</t>
  </si>
  <si>
    <t>Odmeny štatutárom</t>
  </si>
  <si>
    <t>14</t>
  </si>
  <si>
    <t>Náklady sociálne poistenie</t>
  </si>
  <si>
    <t>15</t>
  </si>
  <si>
    <t>Sociálne náklady</t>
  </si>
  <si>
    <t>16</t>
  </si>
  <si>
    <t>Dane a poplatky</t>
  </si>
  <si>
    <t>17</t>
  </si>
  <si>
    <t>Odpisy a OP k DM</t>
  </si>
  <si>
    <t>18</t>
  </si>
  <si>
    <t>Tržby predaja DM a zásob</t>
  </si>
  <si>
    <t>19</t>
  </si>
  <si>
    <t>ZC predan.DM a zásob</t>
  </si>
  <si>
    <t>20</t>
  </si>
  <si>
    <t>Tvorba a zúč.OP pohľad</t>
  </si>
  <si>
    <t>21</t>
  </si>
  <si>
    <t>Ostat.výnosy hosp.čin.</t>
  </si>
  <si>
    <t>22</t>
  </si>
  <si>
    <t>H</t>
  </si>
  <si>
    <t>Ost.náklady na hosp.čin.</t>
  </si>
  <si>
    <t>23</t>
  </si>
  <si>
    <t>Prevod výnosov HČ</t>
  </si>
  <si>
    <t>24</t>
  </si>
  <si>
    <t>Prevod nákladov HČ</t>
  </si>
  <si>
    <t>25</t>
  </si>
  <si>
    <t>*</t>
  </si>
  <si>
    <t>VH z hospod.činnosti</t>
  </si>
  <si>
    <t>26</t>
  </si>
  <si>
    <t>VI.</t>
  </si>
  <si>
    <t>Tržby predaja CP a podielov</t>
  </si>
  <si>
    <t>27</t>
  </si>
  <si>
    <t>Predané CP a podiely</t>
  </si>
  <si>
    <t>28</t>
  </si>
  <si>
    <t>VII.</t>
  </si>
  <si>
    <t>Výnosy z DFM</t>
  </si>
  <si>
    <t>29</t>
  </si>
  <si>
    <t>Výnos CP dcér a pods.vp.</t>
  </si>
  <si>
    <t>30</t>
  </si>
  <si>
    <t>Výnos ost.CP a podielov</t>
  </si>
  <si>
    <t>31</t>
  </si>
  <si>
    <t>Výnos z ost.DFM</t>
  </si>
  <si>
    <t>32</t>
  </si>
  <si>
    <t>VIII.</t>
  </si>
  <si>
    <t>Výnos krátkeho FM</t>
  </si>
  <si>
    <t>33</t>
  </si>
  <si>
    <t>K</t>
  </si>
  <si>
    <t>Náklady na KFM</t>
  </si>
  <si>
    <t>34</t>
  </si>
  <si>
    <t>IX.</t>
  </si>
  <si>
    <t>Výnos precen.CP a der.</t>
  </si>
  <si>
    <t>35</t>
  </si>
  <si>
    <t>L</t>
  </si>
  <si>
    <t>Náklady prec.CP a der.</t>
  </si>
  <si>
    <t>36</t>
  </si>
  <si>
    <t>M</t>
  </si>
  <si>
    <t>Tvorba a zúč.OP FM</t>
  </si>
  <si>
    <t>37</t>
  </si>
  <si>
    <t>X.</t>
  </si>
  <si>
    <t>38</t>
  </si>
  <si>
    <t>N</t>
  </si>
  <si>
    <t>39</t>
  </si>
  <si>
    <t>XI.</t>
  </si>
  <si>
    <t>Kurzové zisky</t>
  </si>
  <si>
    <t>40</t>
  </si>
  <si>
    <t>Kurzové straty</t>
  </si>
  <si>
    <t>41</t>
  </si>
  <si>
    <t>XII.</t>
  </si>
  <si>
    <t>Ostatné výnosy z fin.činn</t>
  </si>
  <si>
    <t>42</t>
  </si>
  <si>
    <t>Ost.nákl.na fin.činnosť</t>
  </si>
  <si>
    <t>43</t>
  </si>
  <si>
    <t>XIII.</t>
  </si>
  <si>
    <t>Prevod fin.výnosov</t>
  </si>
  <si>
    <t>44</t>
  </si>
  <si>
    <t>Prevod fin.nákladov</t>
  </si>
  <si>
    <t>45</t>
  </si>
  <si>
    <t>VH z finančnej činnosti</t>
  </si>
  <si>
    <t>46</t>
  </si>
  <si>
    <t>**</t>
  </si>
  <si>
    <t>VH bežnej čin.pred zdanením</t>
  </si>
  <si>
    <t>47</t>
  </si>
  <si>
    <t>S</t>
  </si>
  <si>
    <t>Daň z príjmu z bežnej činnosti</t>
  </si>
  <si>
    <t>48</t>
  </si>
  <si>
    <t>.-splatná</t>
  </si>
  <si>
    <t>49</t>
  </si>
  <si>
    <t>.-odložená</t>
  </si>
  <si>
    <t>50</t>
  </si>
  <si>
    <t>VH bež.čin.po zdanení</t>
  </si>
  <si>
    <t>51</t>
  </si>
  <si>
    <t>XIV.</t>
  </si>
  <si>
    <t>Mimoriadne výnosy</t>
  </si>
  <si>
    <t>52</t>
  </si>
  <si>
    <t>T.</t>
  </si>
  <si>
    <t>Mimoriadne náklady</t>
  </si>
  <si>
    <t>53</t>
  </si>
  <si>
    <t>VH mim.čin.pred zdanením</t>
  </si>
  <si>
    <t>54</t>
  </si>
  <si>
    <t>U.</t>
  </si>
  <si>
    <t>Daň z príjmu mim.činnosti</t>
  </si>
  <si>
    <t>55</t>
  </si>
  <si>
    <t>56</t>
  </si>
  <si>
    <t>57</t>
  </si>
  <si>
    <t>VH mim.čin.po zdanení</t>
  </si>
  <si>
    <t>58</t>
  </si>
  <si>
    <t>***</t>
  </si>
  <si>
    <t>VH pred zdanením</t>
  </si>
  <si>
    <t>59</t>
  </si>
  <si>
    <t>Prevod podiel.VH spoločníkom</t>
  </si>
  <si>
    <t>60</t>
  </si>
  <si>
    <t>VH po zdanení</t>
  </si>
  <si>
    <t>61</t>
  </si>
  <si>
    <t>vynosy</t>
  </si>
  <si>
    <t>CPK</t>
  </si>
  <si>
    <t>vynosy/pasiva</t>
  </si>
  <si>
    <t>HV/pasiva</t>
  </si>
  <si>
    <t>HV/VI</t>
  </si>
  <si>
    <t>HV/CPK</t>
  </si>
  <si>
    <t>CPK/(vynosy/365)</t>
  </si>
  <si>
    <t>zasoby/(vynosy/365)</t>
  </si>
  <si>
    <t>kr.poh./(vynosy/365)</t>
  </si>
  <si>
    <t>cudzie zdroje/pasiva</t>
  </si>
  <si>
    <t>kr.zav,kr.uv,CR/pasiva</t>
  </si>
  <si>
    <t>VI,dlhe c.zdr./st.aktiva</t>
  </si>
  <si>
    <t>VI/stale aktiva</t>
  </si>
  <si>
    <t>peniaze/splt.kr.zav.</t>
  </si>
  <si>
    <t>FM/bezne pasiva</t>
  </si>
  <si>
    <t>Fm,kr.poh./bez.pasiva</t>
  </si>
  <si>
    <t>FM,kr.poh,zas/bez.pasiva</t>
  </si>
  <si>
    <t>Danove priznanie</t>
  </si>
  <si>
    <t>HV bez 59</t>
  </si>
  <si>
    <t>pripocitatelne polozky</t>
  </si>
  <si>
    <t>odpocitatelne polozky</t>
  </si>
  <si>
    <t>DZ</t>
  </si>
  <si>
    <t>odpocet straty</t>
  </si>
  <si>
    <t>dan vypocitana</t>
  </si>
  <si>
    <t>preddavky</t>
  </si>
  <si>
    <t>dan na uhradu</t>
  </si>
  <si>
    <t>UH</t>
  </si>
  <si>
    <t>rozdiel</t>
  </si>
  <si>
    <t>dan.zav.</t>
  </si>
  <si>
    <t>dan.pohl.</t>
  </si>
  <si>
    <t>Odlozena dan</t>
  </si>
  <si>
    <t>DHM</t>
  </si>
  <si>
    <t>zasoby</t>
  </si>
  <si>
    <t>pohladavky</t>
  </si>
  <si>
    <t>zavazky</t>
  </si>
  <si>
    <t>rezervy</t>
  </si>
  <si>
    <t>Výkaz peňažných tokov v €</t>
  </si>
  <si>
    <t>Č.pol.</t>
  </si>
  <si>
    <t>Peňažné toky z prevádzkovej činnosti</t>
  </si>
  <si>
    <t>Z.S.</t>
  </si>
  <si>
    <t>Výsledok hospodárenia z bežnej činnosti pred zdanením DzP (+/-)</t>
  </si>
  <si>
    <t>A.1.</t>
  </si>
  <si>
    <t>Nepeňažné operácie ovplyvňujúce výsledok hospodárenia z bežnej činnosti pred zdanením:</t>
  </si>
  <si>
    <t>A.1.1.</t>
  </si>
  <si>
    <t>Odpisy dlhodobého hmotného a nehmotného majetku (+)</t>
  </si>
  <si>
    <t>A.1.2.</t>
  </si>
  <si>
    <t>Zostatková hodnota DNM a DHM pri vyradení majetku s výnimkou jeho predaja (+)</t>
  </si>
  <si>
    <t>A.1.3.</t>
  </si>
  <si>
    <t>Odpis opravnej položky k nadobudnutému majetku (+/-)</t>
  </si>
  <si>
    <t>A.1.4.</t>
  </si>
  <si>
    <t>Zmena stavu dlohodobých rezerv (+/-)</t>
  </si>
  <si>
    <t>A.1.5.</t>
  </si>
  <si>
    <t>Zmena stavu opravných položiek (+/-)</t>
  </si>
  <si>
    <t>A.1.6.</t>
  </si>
  <si>
    <t>Zmena stavu položiek časového rozlíšenia nákladov a výnosov (+/-)</t>
  </si>
  <si>
    <t>A.1.7.</t>
  </si>
  <si>
    <t>Dividendy a iné podiely na zisku účtované do výnosov (-)</t>
  </si>
  <si>
    <t>A.1.8.</t>
  </si>
  <si>
    <t>Úroky účtované do nákladov (+)</t>
  </si>
  <si>
    <t>A.1.9.</t>
  </si>
  <si>
    <t>Úroky účtované do výnosov (-)</t>
  </si>
  <si>
    <t>A.1.10.</t>
  </si>
  <si>
    <t>Kurzový zisk k PP a PE ku dňu zostavenia účtovnej závierky (-)</t>
  </si>
  <si>
    <t>A.1.11.</t>
  </si>
  <si>
    <t>Kurzová strata k PP a PE ku dňu zostavenia účtovnej závierky (+)</t>
  </si>
  <si>
    <t>A.1.12.</t>
  </si>
  <si>
    <t xml:space="preserve">Výsledok z predaja dlhodobého majetku, s výnimkou peňažných ekvivalentov (+/-) </t>
  </si>
  <si>
    <t>A.1.13.</t>
  </si>
  <si>
    <t>Ostatné položky nepeňažného charakteru, ktoré ovplyvňujú výsledok hospod. z bež.čin. (+/-)</t>
  </si>
  <si>
    <t>A.2.</t>
  </si>
  <si>
    <t>Vplyv zmien stavu pracovného kapitálu na výsledok hospodárenia z bežnej činnosti:</t>
  </si>
  <si>
    <t>A.2.1.</t>
  </si>
  <si>
    <t>Zmena stavu pohľadávok z prevádzkovej činnosti (+/-)</t>
  </si>
  <si>
    <t>A.2.2.</t>
  </si>
  <si>
    <t>Zmena stavu záväzkov z prevádzkovej činnosti (+/-)</t>
  </si>
  <si>
    <t>A.2.3.</t>
  </si>
  <si>
    <t>Zmena stavu zásob (+/-)</t>
  </si>
  <si>
    <t>A.2.4.</t>
  </si>
  <si>
    <t>Zmena stavu krátkodobého finančného majetku s výnimkou PP a PE (+/-)</t>
  </si>
  <si>
    <t>A.3.</t>
  </si>
  <si>
    <t>Prijaté úroky s výnikou úrokov začlenených do investičných činností (+)</t>
  </si>
  <si>
    <t>A.4.</t>
  </si>
  <si>
    <t>Výdavky na zaplatené úroky s výnimkou úrokov začlenených do investičných činností (-)</t>
  </si>
  <si>
    <t>A.5.</t>
  </si>
  <si>
    <t>Príjmy z dividend a iných podielov na zisku s výnimkou IČ (+)</t>
  </si>
  <si>
    <t>A.6.</t>
  </si>
  <si>
    <t>Výdavky na vyplatené dividendy a iné podiely na zisku s výnimkou IČ (-)</t>
  </si>
  <si>
    <t>Peňažné toky z prevádzkovej činnosti - súčet A1 - A6</t>
  </si>
  <si>
    <t>A.7.</t>
  </si>
  <si>
    <t>Výdavky na daň z príjmov s výnimkou IČ a FČ (+/-)</t>
  </si>
  <si>
    <t>A.8.</t>
  </si>
  <si>
    <t>Príjmy mimoriadneho charakteru vzťahujúce sa na prevádzkovú činnosť (+)</t>
  </si>
  <si>
    <t>A.9.</t>
  </si>
  <si>
    <t>Výdavky mimoriadneho charakteru vzťahujúce sa na prevádzkovú činnosť (-)</t>
  </si>
  <si>
    <t>Čisté peňažné toky z prevádzkovej činnosti  -  súčet A1  -  A9</t>
  </si>
  <si>
    <t>Peňažné toky z investičnej činnosti</t>
  </si>
  <si>
    <t>B.1.</t>
  </si>
  <si>
    <t>Výdavky na obstaranie dlhodobého nehmotného majetku (-)</t>
  </si>
  <si>
    <t>B.2</t>
  </si>
  <si>
    <t>Výdavky na obstaranie dlhodobého hmotného majetku (-)</t>
  </si>
  <si>
    <t>B.3.</t>
  </si>
  <si>
    <t>Výdavky na obstaranie dlhodobých cenných papierov a podielov s výnimkou PE a obchod (-)</t>
  </si>
  <si>
    <t>B.4.</t>
  </si>
  <si>
    <t>Príjmy z predaja dlhodobého nehmotného majetku (+)</t>
  </si>
  <si>
    <t>B.5.</t>
  </si>
  <si>
    <t>Príjmy z predaja dlhodobého hmotného majetku (+)</t>
  </si>
  <si>
    <t>B.6.</t>
  </si>
  <si>
    <t>Príjmy z predaja dlhodobých cenných papierov a podielov s výnimkou PE a obchod. (+)</t>
  </si>
  <si>
    <t>B.7.</t>
  </si>
  <si>
    <t>Výdavky na dlhodobé pôžičky účtovnej jednotke v rámci konsolidovaného celku (-)</t>
  </si>
  <si>
    <t>B.8.</t>
  </si>
  <si>
    <t>Príjmy zo splácania pôžičiek poskytnutých v rámci konsolidovaného celku (+)</t>
  </si>
  <si>
    <t>B.9.</t>
  </si>
  <si>
    <t>Výdavky na dlhodobé pôžičky poskytnuté tretím osobám okrem konsolidovaného celku (-)</t>
  </si>
  <si>
    <t>B.10.</t>
  </si>
  <si>
    <t>Príjmy zo splácania pôžičiek poskytnutých tretím osobám okrem konsolidovaného celku (+)</t>
  </si>
  <si>
    <t>B.11.</t>
  </si>
  <si>
    <t>Príjmy z prenájmu súboru hnuteľného a nehnuteľného majetku odpisovaného nájomcom (+)</t>
  </si>
  <si>
    <t>B.12.</t>
  </si>
  <si>
    <t>Prijaté úroky s výnikou úrokov začlenených do prevádzkových činností (+)</t>
  </si>
  <si>
    <t>B.13.</t>
  </si>
  <si>
    <t>Príjmy z dividend a iných podielov na zisku s výnimkou začlenených do prev.čin. (+)</t>
  </si>
  <si>
    <t>B.14.</t>
  </si>
  <si>
    <t>Výdavky súvisiace s derivátmi s výnimkou určenia na predaj, obchod alebo FČ /-)</t>
  </si>
  <si>
    <t>B.15.</t>
  </si>
  <si>
    <t>Príjmy súvisiace s derivátmi s výnimkou určenia na predaj, obchod alebo FČ /+)</t>
  </si>
  <si>
    <t>B.16.</t>
  </si>
  <si>
    <t>Výdavky na daň z príjmov ak ju možno začleniť do investičných činnosti (-)</t>
  </si>
  <si>
    <t>B.17.</t>
  </si>
  <si>
    <t>Príjmy mimoriadneho charakteru vzťahujúce sa na investičnú činnosť (+)</t>
  </si>
  <si>
    <t>B.18.</t>
  </si>
  <si>
    <t>Výdavky mimoriadneho charakteru vzťahujúce sa na investičnú činnosť (-)</t>
  </si>
  <si>
    <t>B.19.</t>
  </si>
  <si>
    <t>Ostatné príjmy vzťahujúce sa na investičnú činnosť  (+)</t>
  </si>
  <si>
    <t>B.20.</t>
  </si>
  <si>
    <t>Ostatné výdavky vzťahujúce sa na investičnú činnosť  (-)</t>
  </si>
  <si>
    <t>Čisté peňažné toky z investičnej činnosti  -  súčet B1  -  B20</t>
  </si>
  <si>
    <t>C</t>
  </si>
  <si>
    <t>Peňažné toky z finančnej činnosti</t>
  </si>
  <si>
    <t>C.1.</t>
  </si>
  <si>
    <t>Peňažné toky vo vlastnom imaní:</t>
  </si>
  <si>
    <t>C.1.1.</t>
  </si>
  <si>
    <t>Príjmy z upísaných akcií a obchodných podielov (+)</t>
  </si>
  <si>
    <t>C.1.2.</t>
  </si>
  <si>
    <t>Príjmy z ďalších vkladov do vl.imania spoločníkmi alebo FO - účtovnou jednotkou (+)</t>
  </si>
  <si>
    <t>C.1.3.</t>
  </si>
  <si>
    <t>C.1.4.</t>
  </si>
  <si>
    <t>Príjmy z úhrady straty spoločníkmi (+)</t>
  </si>
  <si>
    <t>C.1.5.</t>
  </si>
  <si>
    <t>Výdavky na obstaranie alebo spätné odkúpenie vlastných akcií a obchodných podielov (-)</t>
  </si>
  <si>
    <t>C.1.6.</t>
  </si>
  <si>
    <t>Výdavky spojené so znížením fondov vytvorených účtovnou jednotkou (-)</t>
  </si>
  <si>
    <t>C.1.7.</t>
  </si>
  <si>
    <t>Výdavky na vyplatenie podielu na vlastnom imaní spoločníkmi účtovnej jednotky (-)</t>
  </si>
  <si>
    <t>C.1.8.</t>
  </si>
  <si>
    <t>Výdavky z iných dôvodov ktoré súvisia so znížením vlastného imania (-)</t>
  </si>
  <si>
    <t>C.2.</t>
  </si>
  <si>
    <t>Peňažné toky vznikajúce z dlhých a krátkych záväzkov z finančnej činnosti:</t>
  </si>
  <si>
    <t>C.2.1.</t>
  </si>
  <si>
    <t>Príjmy z emisie dlhových cenných papierov (+)</t>
  </si>
  <si>
    <t>C.2.2.</t>
  </si>
  <si>
    <t>Výdavky na úhradu záväzkov z dlhových cenných papierov (-)</t>
  </si>
  <si>
    <t>C.2.3.</t>
  </si>
  <si>
    <t>Príjmy z úverov poskytnutých bankou s výnimkov úverov na hlavný predmet činnosti (+)</t>
  </si>
  <si>
    <t>C.2.4.</t>
  </si>
  <si>
    <t>Výdavky na splácanie úverov poskytnutých bankou s výnimkov úverov na hl.predmet čin. (+)</t>
  </si>
  <si>
    <t>C.2.5.</t>
  </si>
  <si>
    <t>Príjmy z prijatých pôžičiek (+)</t>
  </si>
  <si>
    <t>C.2.6.</t>
  </si>
  <si>
    <t>Výdavky na splácanie pôžičiek (-)</t>
  </si>
  <si>
    <t>C.2.7.</t>
  </si>
  <si>
    <t>Výdavky na úhradu záväzkov za majetok prenajatý podľa zmluvy o kúpe prenajatej veci (-)</t>
  </si>
  <si>
    <t>C.2.8.</t>
  </si>
  <si>
    <t>Výdavky na úhradu záväzkov a prenájom súboru hnut.a nehnut.majetku odpisovaného nájomcom (-)</t>
  </si>
  <si>
    <t>C.2.9.</t>
  </si>
  <si>
    <t>Príjmy z ostatných dlhých a krátkych záväzkov z finančnej činnosti (+)</t>
  </si>
  <si>
    <t>C.2.10.</t>
  </si>
  <si>
    <t>Výdavky na splácanie ostatných dlhých a krátkych záväzkov z finančnej činnosti (-)</t>
  </si>
  <si>
    <t>C.3.</t>
  </si>
  <si>
    <t>Výdavky na zaplatené úroky s výnimkou úrokov začlenených do preváczkových činností (-)</t>
  </si>
  <si>
    <t>C.4.</t>
  </si>
  <si>
    <t>Výdavky na vyplatené dividendy a iné podiely na zisku s výnimkou PČ (-)</t>
  </si>
  <si>
    <t>C.5.</t>
  </si>
  <si>
    <t>Výdavky súvisiace s derivátmi s výnimkou určenia na predaj, obchod alebo IČ (-)</t>
  </si>
  <si>
    <t>C.6</t>
  </si>
  <si>
    <t>Príjmy súvisiace s derivátmi s výnimkou určenia na predaj, obchod alebo IČ (+)</t>
  </si>
  <si>
    <t>C.7.</t>
  </si>
  <si>
    <t>Výdavky na daň z príjmov ak ju možno začleniť do finančných činností (-)</t>
  </si>
  <si>
    <t>C.8.</t>
  </si>
  <si>
    <t>Príjmy mimoriadneho charakteru vzťahujúce sa na finančnú činnosť (+)</t>
  </si>
  <si>
    <t>C.9.</t>
  </si>
  <si>
    <t>Výdavky mimoriadneho charakteru vzťahujúce sa na finančnú činnosť (-)</t>
  </si>
  <si>
    <t>Čisté peňažná toky z finančnej činnosti</t>
  </si>
  <si>
    <t>D</t>
  </si>
  <si>
    <t>Čisté zvýšenie alebo zníženie peňažných prostriedkov (+/-) súčet A+B+C</t>
  </si>
  <si>
    <t>E</t>
  </si>
  <si>
    <t>Stav peňažných prostriedkov a ekvivalentov na začiatku účtovného obdobia</t>
  </si>
  <si>
    <t>F</t>
  </si>
  <si>
    <t>Stav peňažných prostriedkov a ekvivalentov na konci obdobia pred KR ku koncu roka</t>
  </si>
  <si>
    <t>G</t>
  </si>
  <si>
    <t>Kurzové rozdiely vyčíslené k PP a PE ku dňu zostavenia účtovnej závierky (+/-)</t>
  </si>
  <si>
    <t>Zostatok PP a PE na konci účtovného obdobia upravený o KR k účtovnej závierke (+/-)</t>
  </si>
  <si>
    <t>kontrolný súčet</t>
  </si>
  <si>
    <t>Súvaha k 31.12.2011</t>
  </si>
  <si>
    <t>Výkaz ziskov a strát k 31.12.2011</t>
  </si>
  <si>
    <t>Rok 2011</t>
  </si>
  <si>
    <t>Rok 2010</t>
  </si>
  <si>
    <t>Čistá hodnota zákazky</t>
  </si>
  <si>
    <t>10.</t>
  </si>
  <si>
    <t>11.</t>
  </si>
  <si>
    <t>12.</t>
  </si>
  <si>
    <t>13.</t>
  </si>
  <si>
    <t>14.</t>
  </si>
  <si>
    <t>15.</t>
  </si>
  <si>
    <t>16.</t>
  </si>
  <si>
    <t>17.</t>
  </si>
  <si>
    <t>18.</t>
  </si>
  <si>
    <t>19.</t>
  </si>
  <si>
    <t>Obstarávaný DFM na účely vykonania  vplyvu v inej ÚJ</t>
  </si>
  <si>
    <t>124</t>
  </si>
  <si>
    <t>125</t>
  </si>
  <si>
    <t>Finančný náklad</t>
  </si>
  <si>
    <t>Druh poistenia pre krytie poistných rizík</t>
  </si>
  <si>
    <t>Odložená daň z príjmov sa stanovuje pomocou daňovej sadzby, ktorá bola známa ku dňu, ku ktorému sa zostavuje účtovná závierka a očakáva sa ich platnosť v čase realizácie príslušnej odloženej daňovej pohľadávky alebo vyrovnania odloženého daňového záväzku.</t>
  </si>
  <si>
    <t>Údaje o záložných právach k dlhodobému nehmotnému majetku sú uvedené v nasledujúcej tabuľke:</t>
  </si>
  <si>
    <t>Údaje o záložných právach k dlhodobému hmotnému majetku sú uvedené v nasledujúcej tabuľke:</t>
  </si>
  <si>
    <t>Obchody so spriaznenými osobami boli realizované na základe princípu obvyklej ceny.</t>
  </si>
  <si>
    <t>Hodnota vlastného imania ÚJ, v ktorej má ÚJ umiestne - ný DFM</t>
  </si>
  <si>
    <t>Výsledok hospodá - renia ÚJ, v ktorej má ÚJ umiestne-ný DFM</t>
  </si>
  <si>
    <t>Vplyv ocenenia na výsledok hospodáre-nia bežného účtovného obdobia</t>
  </si>
  <si>
    <t>Nedokončená výroba a polotovary vlastnej výroby</t>
  </si>
  <si>
    <t>Vplyv ocenenia na vlastné imanie</t>
  </si>
  <si>
    <t>Tvorba a čerpanie sociálneho fondu v priebehu účtovného obdobia sú znázornené v nasledujúcej tabuľke:</t>
  </si>
  <si>
    <t>Obstarávaný KFM</t>
  </si>
  <si>
    <t>Účtovná závierka bola zostavená za predpokladu, že Spoločnosť bude nepretržite pokračovať vo svojej činnosti (going concern).</t>
  </si>
  <si>
    <t>Spôsob oceňovania jednotlivých zložiek majetku a záväzkov</t>
  </si>
  <si>
    <t>Cenné papiere a podiely (okrem cenných papierov na obchodovanie) sa oceňujú obstarávacími cenami vrátane nákladov súvisiacich s obstaraním. Od obstarávacej ceny je odpočítané zníženie hodnoty cenných papierov a podielov.</t>
  </si>
  <si>
    <t>Cenné papiere na obchodovanie sa pri ich obstaraní oceňujú reálnou hodnotou.</t>
  </si>
  <si>
    <t>Zníženie hodnoty zásob sa zohľadňuje vytvorením opravnej položky.</t>
  </si>
  <si>
    <t>Zákazková výstavba nehnuteľnosti určenej na predaj – ostatná (nie priebežný transfer) sa vykazuje metódou tzv. nulového zisku, t. j. zisk sa vykáže až pri predaji nehnuteľnosti.</t>
  </si>
  <si>
    <t>Náklady budúcich období a príjmy budúcich období sa vykazujú vo výške, ktorá je potrebná na dodržanie zásady vecnej a časovej súvislosti s účtovným obdobím.</t>
  </si>
  <si>
    <t>Daň z príjmov splatná a odložená</t>
  </si>
  <si>
    <t>Nakúpené emisné kvóty sa oceňujú obstarávacou cenou.</t>
  </si>
  <si>
    <t>O nároku na dotácie zo štátneho rozpočtu sa účtuje, ak je takmer isté, že sa splnia všetky podmienky súvisiace s dotáciou a súčasne, že sa dotácia poskytne.</t>
  </si>
  <si>
    <t>Majetok prenajatý na základe operatívneho prenájmu vykazuje ako svoj majetok jeho vlastník, nie nájomca.</t>
  </si>
  <si>
    <t>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t>
  </si>
  <si>
    <t>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</si>
  <si>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Na ocenenie prírastku cudzej meny nakúpenej za euro sa použije kurz, za ktorý bola táto cudzia mena nakúpená.</t>
  </si>
  <si>
    <t>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t>
  </si>
  <si>
    <t>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t>
  </si>
  <si>
    <t>Opravná položka k nadobudnutému majetku - účet 097</t>
  </si>
  <si>
    <t>Dlhdobý finančný majetok</t>
  </si>
  <si>
    <t>Ak účtovná jednotka má obsahovú náplň, uvedie aj túto informáciu. V opačnom prípade ju vymažte vrátane tejto informácie.</t>
  </si>
  <si>
    <t>Hodnota dlhodobého finančného majetku, s ktorým má Spoločnosť obmedzené právo nakladať v bežnom účtovnom období je xxx EUR a ide o nasledovný finančný majetok:</t>
  </si>
  <si>
    <t>DFM spolu</t>
  </si>
  <si>
    <t>Informácie o dlhových cenných papieroch držaných do splatnosti sú uvedené v nasledujúcej tabuľke:</t>
  </si>
  <si>
    <t>Dlhové CP držané do splatnosti</t>
  </si>
  <si>
    <t>Druh CP</t>
  </si>
  <si>
    <t>Stav na začiatku účtovného obdobia</t>
  </si>
  <si>
    <t>Zvýšenie hodnoty</t>
  </si>
  <si>
    <t>Zníženie hodnoty</t>
  </si>
  <si>
    <t>Vyradenie dlhového CP z účtovníctva v účtovnom období</t>
  </si>
  <si>
    <t>Stav na konci účtovného obdobia</t>
  </si>
  <si>
    <t>Do splatnosti viac ako päť rokov</t>
  </si>
  <si>
    <t>Do splatnosti do jedného roka vrátane</t>
  </si>
  <si>
    <t>Dlhové CP držané do splatnosti spolu</t>
  </si>
  <si>
    <t>Informácie o poskytnutých dlhodobých pôžičkách sú uvedené v nasledujúcej tabuľke:</t>
  </si>
  <si>
    <t>Vyradenie pôžičky z účtovníctva v účtovnom období</t>
  </si>
  <si>
    <t>Do splatnosti viac ako jeden rok a najviac tri roky vrátane</t>
  </si>
  <si>
    <t>Vývoj opravnej položky v priebehu účtovného obdobia je zobrazený v nasledujúom prehľade:</t>
  </si>
  <si>
    <t>Pohľadávky voči spoločníkom, členom a združeniu</t>
  </si>
  <si>
    <t>Veková štruktúra pohľadávok za bežné účtovné obdobie je uvedená v nasledujúcom prehľade:</t>
  </si>
  <si>
    <t>Veková štruktúra pohľadávok za predchádzajúce účtovné obdobie je uvedená v nasledujúcom prehľade:</t>
  </si>
  <si>
    <t>Informácie o pohľadávkach zabezpečených záložným právom alebo inou formou zabezpečenia sú uvedené v nasledujúcom prehľade:</t>
  </si>
  <si>
    <t>Hodnota pohľadávok, pri ktorých má účtovná jednotka obmedzené právo s nimi nakladať je xxx EUR a ide o tieto pohľadávky:</t>
  </si>
  <si>
    <t>Bežné účty v banke alebo v pobočke zahraničnej banky</t>
  </si>
  <si>
    <t>Vkladové účty v banke alebo v pobočke zahraničnej banky termínované</t>
  </si>
  <si>
    <t>Ako krátkodobý finančný majetok sú vykázané akcie v rôznych spoločnostiach a emisné kvóty.</t>
  </si>
  <si>
    <t>Hodnota krátkodobého finančného majetku, pri ktorom má účtovná jednotka obmedzené právo s ním nakladať je xxx EUR a ide o tento krátkodobý finančný majetok:</t>
  </si>
  <si>
    <t xml:space="preserve"> - prehľad o zisku alebo strate, ktorá nebola účtovaná ako náklad alebo výnos, ale priamo na účty vlastného imania, najmä zmeny reálnej hodnoty majetku, zmeny hodnoty majetku pri použití metódy vlastného imania (uviesť aj súčet ziskov a strát),</t>
  </si>
  <si>
    <t>Nevyfakturované dodávky majetku</t>
  </si>
  <si>
    <t>Rezerva na odstupné bola vytvorená v súvislosti s plánovaným znížením počtu zamestnancov v roku 2014.</t>
  </si>
  <si>
    <t>Rezerva na emisie vypustené do ovzdušia vo výške ...................... EUR bola vytvorená vo výške násobku množstva vypustených emisií do ovzdušia počas účtovného obdobia a hodnoty emisných kvót, ktoré si Spoločnosť určila na odovzdanie podľa zákona o obchodovaní s emisnými kvótami.</t>
  </si>
  <si>
    <t>Štruktúra záväzkov (okrem bankových úverov) podľa zostatkovej doby splatnosti je uvedená v nasledujúcom prehľade:</t>
  </si>
  <si>
    <t>DERIVÁTY</t>
  </si>
  <si>
    <t>Zmena sadzby dane</t>
  </si>
  <si>
    <t xml:space="preserve">3. </t>
  </si>
  <si>
    <t>(Nepovinné údaje, túto informáciu vymažte.)</t>
  </si>
  <si>
    <t>a)   Transakcie s materským podnikom, sesterskými a dcérskymi podnikmi:</t>
  </si>
  <si>
    <t>(Obsahová náplň, počet riadkov a stĺpcov v tabuľke sa nesmú meniť. Túto informáciu vymažte.)</t>
  </si>
  <si>
    <t>zmena spoločníkov účtovnej jednotky</t>
  </si>
  <si>
    <t>zmeny významných položiek dlhodobého finančného majetku</t>
  </si>
  <si>
    <t>zlúčenie, splynutie, rozdelenie, zmena právnej formy podniku</t>
  </si>
  <si>
    <t>získanie alebo odobratie licencií alebo iných povolení významných pre činnosť účtovnej jednotky</t>
  </si>
  <si>
    <t>Informácie, ktoré sa vyžadujú uviesť v prípade, že ide o účtovnú závierku akciovej spoločnosti:</t>
  </si>
  <si>
    <t>(Forma a spôsob uvedenia informácií nie sú predpísané. Túto informáciu vymažte.)</t>
  </si>
  <si>
    <t>Všetky akcie boli riadne splatené.</t>
  </si>
  <si>
    <t>S prioritnými akciami sú spojené prednostné práva týkajúce sa dividendy. Majitelia prioritných akcií nemajú hlasovacie 
práva.</t>
  </si>
  <si>
    <t>Držitelia akcií majú nárok na dividendy podľa rozhodnutia valného zhromaždenia a majú právo hlasovať, pričom každých xxx EUR predstavuje jeden hlas (okrem držiteľov prioritných akcií, pozri už uvedený text).</t>
  </si>
  <si>
    <t>(Obsahová náplň a počet riadkov v tabuľke sa uvádzajú podľa potrieb účtovnej jednotky. Stĺpce sa nesmú meniť. Túto
informáciu vymažte.)</t>
  </si>
  <si>
    <t>Informácie o zásobách, na ktoré je zriadené záložné právo.</t>
  </si>
  <si>
    <t>V našej vzorovej účtovnej závierke nemáme obsahovú náplň pre nasledujúcu tabuľku, uvádzame ju pre prípad, ak účtovná jednotka má pre ňu obsahovú náplň. Ak účtovná jednotka má pre ňu obsahovú náplň, uvedie v nej požadované informácie. V opačnom prípade ju vymažte vrátane tejto informácie.</t>
  </si>
  <si>
    <t>Informácie o obstarávaní nehnuteľnosti na predaj sú uvedené v nasledujúcom prehľade:</t>
  </si>
  <si>
    <t>Informácie o zákazkovej výstavbe nehnuteľnosti určenej na predaj sú uvedené v nasledujúcich tabuľkách:</t>
  </si>
  <si>
    <t>Informácie o zákazkovej výrobe sú uvedené v nasledujúcich tabuľkách:</t>
  </si>
  <si>
    <r>
      <t xml:space="preserve">Spoločnosť má pohľadávky z finančného prenájmu </t>
    </r>
    <r>
      <rPr>
        <i/>
        <sz val="8"/>
        <rFont val="Arial"/>
        <family val="2"/>
        <charset val="238"/>
      </rPr>
      <t>(špecifikovať predmet prenájmu)</t>
    </r>
    <r>
      <rPr>
        <sz val="8"/>
        <rFont val="Arial"/>
        <family val="2"/>
        <charset val="238"/>
      </rPr>
      <t>. Výška budúcich platieb rozdelená na istinu a finančný výnos podľa doby splatnosti je uvedená v nasledujúcom prehľade:</t>
    </r>
  </si>
  <si>
    <t>Vývoj opravnej položky ku krátkodobému finančnému majetku v priebehu účtovného obdobia je zobrazený v nasledujúcom prehľade:</t>
  </si>
  <si>
    <t>Informácie o krátkodobom finančnom majetku, na ktorý bolo zriadené záložné právo.</t>
  </si>
  <si>
    <t>(K zverejňovaniu týchto údajov pozri zošit "MN").</t>
  </si>
  <si>
    <t>(Povinný údaj pre spoločnosti-pozri zošit "MN". Forma a spôsob uvedenia informácií nie sú predpísané. Túto informáciu vymažte.)</t>
  </si>
  <si>
    <t>Účtovná hodnota</t>
  </si>
  <si>
    <t xml:space="preserve">  počet vedúcich zamestnancov</t>
  </si>
  <si>
    <r>
      <t xml:space="preserve">Spoločnosť aplikovala výnimku z povinnosti zostaviť konsolidovanú účtovnú závierku a konsolidovanú výročnú správu v súlade s § 22 ods. 8 zákona o účtovníctve: Jej materská spoločnosť </t>
    </r>
    <r>
      <rPr>
        <i/>
        <sz val="8"/>
        <color rgb="FFFF0000"/>
        <rFont val="Arial"/>
        <family val="2"/>
        <charset val="238"/>
      </rPr>
      <t>(názov)</t>
    </r>
    <r>
      <rPr>
        <i/>
        <sz val="8"/>
        <color theme="1"/>
        <rFont val="Arial"/>
        <family val="2"/>
        <charset val="238"/>
      </rPr>
      <t>, vlastní 100 % podiel v Spoločnosti a zostavuje svoju konsolidovanú účtovnú závierku podľa IFRS v znení prijatom Európskou úniou. Do tejto konsolidovanej účtovnej závierky sa zahŕňa Spoločnosť a všetky jej dcérske spoločnosti.</t>
    </r>
  </si>
  <si>
    <t>Ročná odpisová sadzba     v %</t>
  </si>
  <si>
    <t>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t>
  </si>
  <si>
    <t>Finančný prenájom (s kúpnou opciou; bez kúpnej opcie je považovaný za operatívny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t>
  </si>
  <si>
    <t>S uvedeným majetkom má Spoločnosť obmedzené právo nakladať, jeho celková hodnota v bežnom účtovnom období je ................ EUR.</t>
  </si>
  <si>
    <r>
      <t>K nepotrebnému</t>
    </r>
    <r>
      <rPr>
        <sz val="8"/>
        <color rgb="FFFF0000"/>
        <rFont val="Arial"/>
        <family val="2"/>
        <charset val="238"/>
      </rPr>
      <t xml:space="preserve"> (uviesť názov majetku) </t>
    </r>
    <r>
      <rPr>
        <sz val="8"/>
        <color theme="1"/>
        <rFont val="Arial"/>
        <family val="2"/>
        <charset val="238"/>
      </rPr>
      <t>bola vytvorená opravná položka vo výške .................................... EUR, čím sa jeho zostatková cena znížila na predpokladanú predajnú cenu vo výške ............................ EUR.</t>
    </r>
  </si>
  <si>
    <t>Položka</t>
  </si>
  <si>
    <t xml:space="preserve">   DIČ</t>
  </si>
  <si>
    <r>
      <t xml:space="preserve">Z prírastkov dlhodobého finančného majetku v priebehu účtovného obdobia pripadá ......................... EUR na dcérsky podnik XY </t>
    </r>
    <r>
      <rPr>
        <sz val="8"/>
        <color rgb="FFFF0000"/>
        <rFont val="Arial"/>
        <family val="2"/>
        <charset val="238"/>
      </rPr>
      <t>(názov a adresa)</t>
    </r>
    <r>
      <rPr>
        <sz val="8"/>
        <color theme="1"/>
        <rFont val="Arial"/>
        <family val="2"/>
        <charset val="238"/>
      </rPr>
      <t xml:space="preserve">. Spoločnosť je majoritným spoločníkom tohto dcérskeho podniku, založila ho peňažným / nepeňažným vkladom </t>
    </r>
    <r>
      <rPr>
        <sz val="8"/>
        <color rgb="FFFF0000"/>
        <rFont val="Arial"/>
        <family val="2"/>
        <charset val="238"/>
      </rPr>
      <t>(stroje a zariadenia)</t>
    </r>
    <r>
      <rPr>
        <sz val="8"/>
        <color theme="1"/>
        <rFont val="Arial"/>
        <family val="2"/>
        <charset val="238"/>
      </rPr>
      <t>.</t>
    </r>
  </si>
  <si>
    <t>Na podiely v dcérskom podniku (názov a adresa), bolo v prospech banky zriadené záložné právo:</t>
  </si>
  <si>
    <t>Dlhodobý finančný majetok, na ktorý je zriadené záložné právo</t>
  </si>
  <si>
    <t>Po lehote splatnosti</t>
  </si>
  <si>
    <t xml:space="preserve">Pohľadávky voči DÚJ a MÚJ </t>
  </si>
  <si>
    <t>Ostatné pohľadávky v rámci konsolidovaného celku</t>
  </si>
  <si>
    <t>Daňové pohľadávky a dotácie</t>
  </si>
  <si>
    <t>Hodnota predmetu záložného práva</t>
  </si>
  <si>
    <t xml:space="preserve">Hodnota
 pohľadávky
</t>
  </si>
  <si>
    <t>Hodnota pohľadávok, na ktoré sa zriadilo záložné právo</t>
  </si>
  <si>
    <t>Peniaze na ceste</t>
  </si>
  <si>
    <t>Majetkové CP na obchodovanie</t>
  </si>
  <si>
    <t>Dlhové CP na obchodovanie</t>
  </si>
  <si>
    <t xml:space="preserve">Dlhové CP so splatnosťou do  jedného roka držané do splatnosti
</t>
  </si>
  <si>
    <t xml:space="preserve">Stav
 na začiatku účtovného obdobia
</t>
  </si>
  <si>
    <t xml:space="preserve">Stav OP
na začiatku účtovného obdobia
</t>
  </si>
  <si>
    <t xml:space="preserve">Tvorba 
OP
</t>
  </si>
  <si>
    <t>Zúčtovanie OP z dôvodu zániku opodstatne-nosti</t>
  </si>
  <si>
    <t>Zúčtovanie OP z dôvodu vyradenia majetku z účtovníctva</t>
  </si>
  <si>
    <t>Stav  OP na konci účtovného obdobia</t>
  </si>
  <si>
    <t>Krátkodobý  finančný majetok, na ktorý bolo zriadené záložné právo</t>
  </si>
  <si>
    <t xml:space="preserve">Vplyv ocenenia na výsledok hospodárenia bežného účtovného obdobia
</t>
  </si>
  <si>
    <t>telefónne poplatky</t>
  </si>
  <si>
    <t>Prídel do štatutárnych a ostatných fondov</t>
  </si>
  <si>
    <t>Prídel na zvýšenie základného imania</t>
  </si>
  <si>
    <t>Úhrada straty minulých období</t>
  </si>
  <si>
    <t>Rozdelenie podielu na zisku spoločníkom, členom</t>
  </si>
  <si>
    <t>Zo štatutárnych a ostatných fondov</t>
  </si>
  <si>
    <t>Z nerozdeleného zisku minulých rokov</t>
  </si>
  <si>
    <t>Úhrada straty spoločníkmi, členmi</t>
  </si>
  <si>
    <t>Prevod na účet neuhradenej straty minulých rokov</t>
  </si>
  <si>
    <t xml:space="preserve">Stav
na konci účtovného obdobia
</t>
  </si>
  <si>
    <t>Zákonné rezervy krátkodobé</t>
  </si>
  <si>
    <t>Ostatné rezervy krátkodobé</t>
  </si>
  <si>
    <t>Záväzky so zostatkovou dobou splatnosti jeden rok až päť rokov</t>
  </si>
  <si>
    <t>Dočasné rozdiely medzi účtovnou hodnotou záväzkov a daňovou základňou, z toho:</t>
  </si>
  <si>
    <t>Možnosť umorovať daňovú stratu v budúcnosti</t>
  </si>
  <si>
    <t>Sadzba dane z príjmov ( v %)</t>
  </si>
  <si>
    <t>Zmena odloženého daňového záväzku</t>
  </si>
  <si>
    <t xml:space="preserve">Zaúčtovaná ako náklad </t>
  </si>
  <si>
    <t>Začiatočný stav sociálneho fondu</t>
  </si>
  <si>
    <t>Tvorba sociálneho fondu na ťarchu nákladov</t>
  </si>
  <si>
    <t>Tvorba sociálneho fondu zo zisku</t>
  </si>
  <si>
    <t>Ostatná tvorba sociálneho fondu</t>
  </si>
  <si>
    <t>Tvorba sociálneho fondu spolu</t>
  </si>
  <si>
    <t>Úrok p.a.         v %</t>
  </si>
  <si>
    <t xml:space="preserve">Suma istiny v príslušnej mene
 za bežné účtovné obdobie
</t>
  </si>
  <si>
    <t xml:space="preserve">Suma istiny v eurách
 za bežné účtovné obdobie
</t>
  </si>
  <si>
    <t>Suma istiny v príslušnej mene za bezprostred-ne predchá-dzajúce účtovné obdobie</t>
  </si>
  <si>
    <t xml:space="preserve">Suma istiny v príslušnej mene
 za bežné účtovné obdobie
</t>
  </si>
  <si>
    <t xml:space="preserve">Výdavky budúcich období dlhodobé,  z toho: </t>
  </si>
  <si>
    <t>Česká republika</t>
  </si>
  <si>
    <t>Slovenská republika</t>
  </si>
  <si>
    <t xml:space="preserve">Zmena stavu vnútroorganizačných 
zásob 
</t>
  </si>
  <si>
    <t xml:space="preserve">Nedokončená výroba 
a polotovary vlastnej výroby
</t>
  </si>
  <si>
    <t>Zmena stavu vnútroorganizačných zásob vo výkaze ziskov  a strát</t>
  </si>
  <si>
    <t>Významné položky pri aktivácii nákladov, z toho: </t>
  </si>
  <si>
    <t xml:space="preserve">    kurzové zisky ku dňu, ku ktorému sa zostavuje účtovná závierka</t>
  </si>
  <si>
    <t xml:space="preserve">   výnos z rozdielu medzi uznanou hodnotou vkladu a účtovnou hodnotou vkladaného majetku</t>
  </si>
  <si>
    <t xml:space="preserve">   výnosy z cenných papierov a podielov v dcérskej účtovnej jednotke</t>
  </si>
  <si>
    <t xml:space="preserve">   výnosové úroky</t>
  </si>
  <si>
    <t xml:space="preserve">   ostatné finančné výnosy</t>
  </si>
  <si>
    <t xml:space="preserve">   náhrada škody zo živelných pohrôm od poisťovne</t>
  </si>
  <si>
    <t>Tržby za vlastné výrobky</t>
  </si>
  <si>
    <t>Tržby z predaja služieb</t>
  </si>
  <si>
    <t>Tržby za tovar</t>
  </si>
  <si>
    <t>Výnosy z nehnuteľnosti na predaj</t>
  </si>
  <si>
    <t xml:space="preserve">   Náklady voči audítorovi, audítorskej spoločnosti, z toho:</t>
  </si>
  <si>
    <t xml:space="preserve">      náklady za overenie individuálnej účtovnej závierky</t>
  </si>
  <si>
    <t xml:space="preserve">      iné uisťovacie audítorské služby</t>
  </si>
  <si>
    <t xml:space="preserve">      súvisiace audítorské služby</t>
  </si>
  <si>
    <t xml:space="preserve">      daňové poradenstvo</t>
  </si>
  <si>
    <t xml:space="preserve">      ostatné neaudítorské služby</t>
  </si>
  <si>
    <t xml:space="preserve">   Ostatné významné položky nákladov za poskytnuté služby, z toho:</t>
  </si>
  <si>
    <t xml:space="preserve">      doprava</t>
  </si>
  <si>
    <t xml:space="preserve">      nájomné</t>
  </si>
  <si>
    <t xml:space="preserve">      právne a ekonomické poradenstvo</t>
  </si>
  <si>
    <t xml:space="preserve">      ostatné</t>
  </si>
  <si>
    <t xml:space="preserve">   Manká a škody</t>
  </si>
  <si>
    <t xml:space="preserve">   Kurzové straty, z toho:</t>
  </si>
  <si>
    <t xml:space="preserve">   Ostatné významné položky finančných nákladov, z toho:</t>
  </si>
  <si>
    <t xml:space="preserve">      kurzové straty ku dňu, ku ktorému sa zostavuje účtovná závierka</t>
  </si>
  <si>
    <t xml:space="preserve">     Nákladové úroky</t>
  </si>
  <si>
    <t xml:space="preserve">     Tvorba a zúčtovanie opravných položiek k finančnému majetku</t>
  </si>
  <si>
    <t xml:space="preserve">     Bankové poplatky</t>
  </si>
  <si>
    <t xml:space="preserve">     Iné</t>
  </si>
  <si>
    <t xml:space="preserve">   Škody zo živelných pohrôm na majetku</t>
  </si>
  <si>
    <t>Daň v %</t>
  </si>
  <si>
    <t>Výsledok hospodárenia pred zdanením, z toho:</t>
  </si>
  <si>
    <t xml:space="preserve">teoretická daň </t>
  </si>
  <si>
    <t>Vplyv nevykázanej odloženej daňovej pohľadávky</t>
  </si>
  <si>
    <t>Splatná daň z príjmov</t>
  </si>
  <si>
    <t xml:space="preserve">Celková daň z príjmov </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</si>
  <si>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</si>
  <si>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</si>
  <si>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</si>
  <si>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</si>
  <si>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 xml:space="preserve">Bežné účtovné obdobie     </t>
  </si>
  <si>
    <t xml:space="preserve">Bezprostredne predchádzajúce účtovné obdobie     </t>
  </si>
  <si>
    <t xml:space="preserve">Hodnota príjmu, výhody bývalých členov orgánov        </t>
  </si>
  <si>
    <t>štatutárnych</t>
  </si>
  <si>
    <t>dozorných</t>
  </si>
  <si>
    <t xml:space="preserve">Bezprostredne predchádzajúce účtovné obdobie </t>
  </si>
  <si>
    <t>mimoriadne udalosti (uviesť aké: napr. živelná pohroma,...)</t>
  </si>
  <si>
    <t>k 1. januáru 2014 Spoločnosť predala všetky svoje podiely v spoločnom podniku XY</t>
  </si>
  <si>
    <t>k 1. februáru 2014 Spoločnosť odkúpila 50 % podielov od druhého spoločníka spoločného podniku ABC, a následne zvýšila jeho základné imanie vložením časti podniku</t>
  </si>
  <si>
    <t xml:space="preserve">Stav na začiatku účtovného obdobia  </t>
  </si>
  <si>
    <t xml:space="preserve">Prírastky </t>
  </si>
  <si>
    <t xml:space="preserve">Úbytky </t>
  </si>
  <si>
    <t>Výsledok hospodárenia bežného účtovného obdobia</t>
  </si>
  <si>
    <t>Nepeňažné operácie ovplyvňujúce výsledok hospodárenia z bežnej činnosti pred zdanením daňou z príjmov (súčet A. 1. 1. až A. 1. 13.) (+/-)</t>
  </si>
  <si>
    <t>Výsledok hospodárenia z bežnej činnosti pred zdanením daňou z príjmov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</si>
  <si>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</si>
  <si>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</si>
  <si>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Zmena stavu dlhodobých rezerv (+/-)</t>
  </si>
  <si>
    <t>Kurzový zisk vyčíslený k peňažným prostriedkom a peňažným ekvivalentom ku dňu, ku ktorému sa zostavuje účtovná závierka (-)</t>
  </si>
  <si>
    <t>Ostatné položky nepeňažného charakteru, ktoré ovplyvňujú výsledok hospodárenia z bežnej činnosti, s výnimkou tých, ktoré sa uvádzajú osobitne v iných častiach prehľadu peňažných tokov (+/-)</t>
  </si>
  <si>
    <t>Kurzová strata vyčíslená k peňažným prostriedkom a peňažným ekvivalentom ku dňu, ku ktorému sa zostavuje účtovná závierka (+)</t>
  </si>
  <si>
    <t>Výsledok z predaja dlhodobého majetku, s výnimkou majetku, ktorý sa považuje za peňažný ekvivalent (+/-)</t>
  </si>
  <si>
    <t>Vplyv zmien stavu pracovného kapitálu,16 ktorým sa účely tohto opatrenia rozumie rozdiel medzi obežným majetkom a krátkodobými záväzkami s výnimkou položiekobežného majetku, ktoré sú súčasťou peňažných prostriedkov a peňažnýchekvivalentov, na výsledok hospodárenia z bežnej činnosti (súčet A. 2. 1. až A. 2. 4.)</t>
  </si>
  <si>
    <t>Zmena stavu pohľadávok z prevádzkovej činnosti (-/+)</t>
  </si>
  <si>
    <t>Zmena stavu zásob (-/+)</t>
  </si>
  <si>
    <t>Zmena stavu krátkodobého finančného majetku, s výnimkou majetku, ktorý je súčasťou peňažných prostriedkov a peňažných ekvivalentov (-/+)</t>
  </si>
  <si>
    <t>A. 1.10.</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</si>
  <si>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</si>
  <si>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</si>
  <si>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</si>
  <si>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</si>
  <si>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Peňažné toky z prevádzkovej činnosti (+/-), (súčet Z/S + A1. až A. 6.)</t>
  </si>
  <si>
    <t>Výdavky na daň z príjmov účtovnej jednotky, s výnimkou tých, ktoré sa začleňujú do investičných činností alebo finančných činností (-/+)</t>
  </si>
  <si>
    <t>Čisté peňažné toky z prevádzkovej činnosti (+/-), (súčet Z/S + A.1. až A. 9.)</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</si>
  <si>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</si>
  <si>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</si>
  <si>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Výdavky na obstaranie dlhodobých cenných papierov a podielov v iných účtovných jednotkách, s výnimkou cenných papierov, ktoré sa považujú za peňažné ekvivalenty a cenných papierov určených na predaj alebo na obchodovanie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</si>
  <si>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</si>
  <si>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</si>
  <si>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</si>
  <si>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</si>
  <si>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</si>
  <si>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</si>
  <si>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Čisté peňažné toky z investičnej činnosti (súčet B. 1. až B. 19.)</t>
  </si>
  <si>
    <t>Príjmy súvisiace s derivátmi s výnimkou, ak sú určené na predaj alebo na obchodovanie, alebo ak sa tieto výdavky považujú za peňažné toky z finančnej činnosti (+)</t>
  </si>
  <si>
    <t>Ostatné príjmy vzťahujúce sa na investičnú činnosť (+)</t>
  </si>
  <si>
    <t>Ostatné výdavky vzťahujúce sa na investičnú činnosť (-)</t>
  </si>
  <si>
    <t>Peňažné toky vo vlastnom imaní (súčet C. 1. 1. až C. 1. 8.)</t>
  </si>
  <si>
    <t>Príjmy z ďalších vkladov do vlastného imania spoločníkmi alebo fyzickou osobou, ktorá je účtovnou jednotkou (+)</t>
  </si>
  <si>
    <t>Výdavky na obstaranie alebo spätné odkúpenie vlastných akcií a vlastných obchodných podielov (-)</t>
  </si>
  <si>
    <t>Výdavky na vyplatenie podielu na vlastnom imaní spoločníkmi účtovnej jednotky a fyzickou osobou, ktorá je účtovnou jednotkou (-)</t>
  </si>
  <si>
    <t>C. 1. 8.</t>
  </si>
  <si>
    <t>Výdavky z iných dôvodov, ktoré súvisia so znížením vlastného imania (-)</t>
  </si>
  <si>
    <t>Peňažné toky vznikajúce z dlhodobých záväzkov a krátkodobých záväzkov z finančnej činnosti (súčet C. 2. 1. až C. 2. 9.)</t>
  </si>
  <si>
    <t>Výdavky na splácanie úverov, ktoré účtovnej jednotke poskytla banka alebo pobočka zahraničnej banky, s výnimkou úverov, ktoré boli poskytnuté na zabezpečenie hlavného predmetu činnosti (-)</t>
  </si>
  <si>
    <t>Výdavky na úhradu záväzkov z používania majetku, ktorý je predmetom zmluvy o kúpe prenajatej veci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</si>
  <si>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</si>
  <si>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</si>
  <si>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</si>
  <si>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</si>
  <si>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</si>
  <si>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</si>
  <si>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</si>
  <si>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</si>
  <si>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</si>
  <si>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</si>
  <si>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</si>
  <si>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</si>
  <si>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t>
  </si>
  <si>
    <t>Aktivované náklady na vývoj</t>
  </si>
  <si>
    <t>Poskytnuté preddavky na DNM</t>
  </si>
  <si>
    <t>Poskytnuté preddavky na DHM</t>
  </si>
  <si>
    <t>Podielové CP a podiely v spoločnosti s podstat. Vplyvom</t>
  </si>
  <si>
    <t>Poskytnuté preddavky na DFM</t>
  </si>
  <si>
    <t>Podiel ÚJ na ZI               v  %</t>
  </si>
  <si>
    <t>Podiel ÚJ na hlaso - vacích právach       v %</t>
  </si>
  <si>
    <t>Zúčtovanie OP z dôvodu zániku opodstat - nenosti</t>
  </si>
  <si>
    <t>Zúčtovanie OP z dôvodu vyradenia majetku z účtovníctva</t>
  </si>
  <si>
    <t>Stav  OP na začiatku účtovného obdobia</t>
  </si>
  <si>
    <t>Zásoby, na ktoré je zriadené záložné právo</t>
  </si>
  <si>
    <t>Sumár od začiatku  zákazkovej výroby až do konca bežného účtovného  obdobia</t>
  </si>
  <si>
    <t xml:space="preserve">Hodnota zákazkovej výstavby nehnuteľnosti </t>
  </si>
  <si>
    <t xml:space="preserve">Zvýšenie/ zníženie hodnoty                          (+/-)
</t>
  </si>
  <si>
    <t>Položka vlastného imania</t>
  </si>
  <si>
    <t>Peňažné toky z prevádzkovej činnosti s výnimkou príjmov a výdavkov, ktoré sa uvádzajú osobitne v iných častiach prehľadu peňažných tokov (+/-), (súčet Z/S + A1 + A 2)</t>
  </si>
  <si>
    <t>Príjmy z úverov, ktoré účtovnej jednotke poskytla banka alebo pobočka zahraničnej banky, s výnimkou úverov, ktoré boli poskytnuté na zabezpečenie hlavného predmetu činnosti (+)</t>
  </si>
  <si>
    <t>Dátum zmeny</t>
  </si>
  <si>
    <t>Čistý obrat</t>
  </si>
  <si>
    <t>Samostatné hnuteľné veci a súbory hnuteľných vecí</t>
  </si>
  <si>
    <t>Čistý obrat Spoločnosti na účely zistenia povinnosti overenia individuálnej účtovnej závierky audítorom [§ 19 ods. 1 písm. a) zákona o účtovníctve] je uvedený v nasledujúcom prehľade:</t>
  </si>
  <si>
    <t>Hodnota voči spriazneným osobám</t>
  </si>
  <si>
    <t>Poznámky Úč POD 3 - 01</t>
  </si>
  <si>
    <t xml:space="preserve"> IČO</t>
  </si>
  <si>
    <t>Účtovná závierka Spoločnosti k 31. decembru 2014 je zostavená ako riadna účtovná závierka podľa § 17 ods. 6 zákona NR SR č. 431/2002 Z. z. o účtovníctve za účtovné obdobie od 1. januára 2014 do 31. decembra 2014.</t>
  </si>
  <si>
    <t>Uvedené zmeny nemajú vplyv na výsledok hospodárenia vykázaný v predchádzajúcich účtovných obdobiach, keďže sa aplikujú prospektívne na účtovné prípady, ktoré vznikli po 1. januári 2014.</t>
  </si>
  <si>
    <t>Spoločnosť v roku 2014 obstarala nehnuteľnosť (uviesť názov majetku) vo výške ..................................... EUR, ktorú k 31. decembru 2014 vykazuje ako svoj majetok. Vlastnícke právo k nej bolo na Spoločnosť prevedené v MM.RRRR.</t>
  </si>
  <si>
    <t>Výška vlastného imania k 31. decembru 2014 a výsledku hospodárenia za účtovné obdobie 2014 podnikov je uvedená v nasledujúcej tabuľke:</t>
  </si>
  <si>
    <t>V stave obchodných pohľadávok k 31.12.2014 sú odberatelia po lehote splatnosti, u ktorých sa netvorila OP, pretože bonita klienta sa významne nezmenila a preto sa považujú za vymožiteľné.</t>
  </si>
  <si>
    <t>Rezerva na záručné opravy vo výške ...................... EUR bola vytvorená na predpokladané náklady na záručné opravy výrobkov, ktoré boli predané pred 31. decembrom 2014. Bola vypočítaná ako súčet nákladov na záručné opravy výrobkov, ktoré boli ku dňu zostavenia účtovnej závierky už reklamované (táto časť rezervy sa tvorila individuálnym spôsobom), a nákladov na záručné opravy výrobkov, ktoré ku dňu zostavenia účtovnej závierky ešte neboli reklamované (táto časť rezervy sa tvorila paušálnym spôsobom, ako percentuálny podiel z obratu). Rezerva bude použitá v priebehu účtovných období 2015 a 2016.</t>
  </si>
  <si>
    <t>Na zabezpečenie investičného úveru vo výške ............... EUR na dve výrobné linky bolo v prospech banky zriadené záložné právo na jednu výrobnú linku; zostatková cena tejto linky k 31. decembru 2014 je ............... EUR. Vlastnícke právo k druhej výrobnej linke, ktorej zostatková cena k 31. decembru 2014 je ............... EUR, nadobudla banka zmluvou o zabezpečovacom prevode práva a  Spoločnosť túto linku na základe zmluvy o výpožičke bezplatne užíva.</t>
  </si>
  <si>
    <t>Spoločnosť podala v roku 2014 žalobu na spoločnosť XY z dôvodu neoprávneného používania ochrannej značky číslo ............................... Predmetom súdneho sporu je zakázanie používania ochrannej značky. Zároveň žiada o náhradu ušlých výnosov vo výške ....................... EUR.</t>
  </si>
  <si>
    <t>PREHĽAD PEŇAŽNÝCH TOKOV K 31. DECEMBRU 2014</t>
  </si>
  <si>
    <t>Prehľad o pohybe dlhodobého hmotného majetku od 1. januára 2014 do 31. decembra 2014 a za porovnateľné obdobie od 1. januára 2013 do 31. decembra 2013 je uvedený v nasl. tabuľkách:</t>
  </si>
  <si>
    <t>Spoločnosť má v nájme (uviesť názov majetku 1) v obstarávacej cene ............................ EUR (zostatková cena k 31. Decembru 2013: ................................. EUR, k 31. decembru 2014: ......................... EUR) a (uviesť názov majetku 2 ) v obstarávacej cene ..................................... EUR (zostatková cena k            31. decembru 2013: ........................... EUR, k 31. decembru 2014: .....................  EUR), ktoré vykazuje ako svoj majetok.</t>
  </si>
  <si>
    <t>Základné imanie Spoločnosti vo výške ............................  EUR (31. decembra 2013: ...................... EUR) tvorí:</t>
  </si>
  <si>
    <t xml:space="preserve"> - x kusov kmeňových akcií s menovitou hodnotou xxx EUR, akcia znie na meno a má podobu zaknihovaného cenného papiera (k 31. decembru 2013: x kusov kmeňových akcií s menovitou hodnotou xxx EUR)</t>
  </si>
  <si>
    <t>- x kusov kmeňových akcií s menovitou hodnotu xxx EUR, akcia znie na meno a má podobu zaknihovaného cenného papiera (k 31. decembru 2013: x kusov kmeňových akcií s menovitou hodnotou xxx EUR)</t>
  </si>
  <si>
    <t>K 31. decembru 2014 bol základný zisk vo výške xx EUR na jednu kmeňovú akciu (k 31. decembru 2013: xxx EUR na jednu kmeňovú akciu).</t>
  </si>
  <si>
    <t>Účtovný zisk za rok 2013 bol rozdelený takto:</t>
  </si>
  <si>
    <t>Účtovná strata za rok 2013 bola vysporiadaná takto:</t>
  </si>
  <si>
    <t>V roku 2014 bola zmena sadzby dane z príjmov oproti roku 2013 Pre rok 2014 platí 23%-ná sadzba dane z príjmov, v roku 2013  19%-ná sadzba dane z príjmov. Pre rok 2014 je schválená 22 %-ná sadzba dane z príjmov</t>
  </si>
  <si>
    <t xml:space="preserve"> - Spoločnosť má s materskou spoločnosťou uzatvorenú licenčnú zmluvu na roky 201X – 20XX na výrobu elektromotorov typu ELMO-2B, podľa ktorej odvádza ročne fixný licenčný poplatok 35 000 EUR a za každý vyrobený a predaný elektromotor odvádza variabilný licenčný poplatok vo výške 5 EUR. V roku 2014 vyrobila a predala 5 300 ks týchto elektromotorov, v roku 2014 plánuje vyrobiť a predať 7 000 ks a v nasledujúcich rokoch približne po 10 000 ks ročne. Záväzky Spoločnosti z uvedenej licenčnej zmluvy evidované na podsúvahových účtoch sú vo výške 260 000 EUR (rok 2013: 321 500 EUR). Tieto záväzky sú v už uvedenej tabuľke zahrnuté do riadku Iné položky.</t>
  </si>
  <si>
    <t xml:space="preserve"> - Spoločnosť plánuje v rokoch 2014 – 2015 zmeniť časť výrobného sortimentu a prispôsobiť tejto zmene aj výrobné zariadenie. Už uzatvorila zmluvy s dodávateľmi, podľa ktorých v roku 2014 bude investovať približne 330 000 EUR a v roku 2015 približne 470 000 EUR. Záväzky Spoločnosti z uvedených zmlúv evidované na podsúvahových účtoch sú vo výške 800 000 EUR (rok 2013: 0 EUR). Tieto záväzky sú v už uvedenej tabuľke zahrnuté do riadku Iné položky.</t>
  </si>
  <si>
    <t>Spoločnosť má s materskou spoločnosťou uzatvorenú licenčnú zmluvu na roky 201X – 201X na výrobu výrobku A, podľa ktorej odvádza ročne fixný licenčný poplatok ........................ EUR a za každý vyrobený a predaný výrobok A odvádza variabilný licenčný poplatok vo výške ........................ EUR. V roku 2014 vyrobila a predala ...................... ks týchto výrobkov A, v roku 2013 plánuje vyrobiť a predať ................. ks a v nasledujúcich rokoch približne po ................... ks ročne.</t>
  </si>
  <si>
    <t xml:space="preserve"> Odmeny členov štatutárnych orgánov Spoločnosti z dôvodu výkonu ich funkcie pre Spoločnosť v sledovanom účtovnom období boli vo výške ......... EUR (v roku 2013: ............. EUR), odmeny dozorných orgánov Spoločnosti vo výške ............... EUR (v roku 2013: ............ EUR).</t>
  </si>
  <si>
    <t>Členom štatutárnemu orgánu, ani členom dozorných orgánov neboli v roku 2014 poskytnuté žiadne pôžičky, záruky alebo iné formy zabezpečenia, ani finančné prostriedky alebo iné plnenia na súkromné účely členov, ktoré sa vyúčtovávajú (v roku 2013: žiadne).</t>
  </si>
  <si>
    <t>Výnosy, ktoré majú výnimočný rozsah alebo výskyt, z toho:</t>
  </si>
  <si>
    <t>Náklady, ktoré majú výnimočný rozsah alebo výskyt, z toho</t>
  </si>
  <si>
    <t>Spoločnosť uskutočnila v priebehu účtovného obdobia nasledujúce transakcie so spriaznenými osobami:</t>
  </si>
  <si>
    <t>(K zverejňovaniu týchto údajov pozri bod 15 úvodných poznámok. Túto informáciu vymažte.)</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</si>
  <si>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</si>
  <si>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</si>
  <si>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</si>
  <si>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</si>
  <si>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</si>
  <si>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</si>
  <si>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Náklady na poskytnuté služby, ostatné náklady na hospodársku činnosť, finančné a náklady, ktoré majú výnimočný rozsah alebo výskyt</t>
  </si>
  <si>
    <t>Prehľad o nákladoch na poskytnuté služby, ostatných nákladoch na hospodársku činnosť, finančných a nákladoch, ktoré majú výnimočný rozsah alebo výskyt:</t>
  </si>
  <si>
    <t>Aktivácia nákladov, výnosy z hospodárskej činnosti, finančnej činnosti a výnosy, ktoré majú výnimočný rozsah alebo výskyt</t>
  </si>
  <si>
    <t>Prehľad o výnosoch pri aktivácii nákladov, výnosoch z hospodárskej činnosti, finančnej činnosti a výnosoch, ktoré majú výnimočný rozsah alebo výskyt, je uvedený v nasledujúcej tabuľke:</t>
  </si>
  <si>
    <t>Výdavky na daň z príjmov účtovnej jednotky, ak je ju možné začleniť do investičných                 činností (-)</t>
  </si>
  <si>
    <t>Účtovná závierka Spoločnosti k 31. decembru 2013, za predchádzajúce účtovné obdobie, bola schválená valným zhromaždením Spoločnosti dňa</t>
  </si>
  <si>
    <t>Do splatnosti  viac ako tri roky a najviac päť rokov vrátane</t>
  </si>
  <si>
    <t>Pohľadávky voči DÚJ a MÚJ</t>
  </si>
  <si>
    <t>Dočasné rozdiely medzi účtovnou hodnotou majetku    a daňovou základňou, z toho:</t>
  </si>
  <si>
    <t xml:space="preserve">Názov položky
Suma odloženej daňovej pohľadávky účtovanej ako náklad alebo výnos vyplývajúca zo zmeny sadzby dane z príjmov
</t>
  </si>
  <si>
    <t xml:space="preserve">Suma odloženého daňového záväzku, ktorý vznikol 
z dôvodu neúčtovania tej časti odloženej daňovej pohľadávky v bežnom účtovnom období, o ktorej sa účtovalo v predchádzajúcich účtovných obdobiach
</t>
  </si>
  <si>
    <t>b) Transakcie s dcérskym podnikom:</t>
  </si>
  <si>
    <t>b1) poskytnutá záruka na bankový úver</t>
  </si>
  <si>
    <t>c) Transakcie so sesterskými podnikmi:</t>
  </si>
  <si>
    <t>c1) nájomné za najatú linku</t>
  </si>
  <si>
    <t xml:space="preserve">     - z toho realizované</t>
  </si>
  <si>
    <t>d) Transakcie so spoločnými podnikmi</t>
  </si>
  <si>
    <t>d1) Prijatie krátkodobej neúročenej požičky</t>
  </si>
  <si>
    <t>d2) nákup služieb - poradenstvo v oblasti výpočtovej techniky</t>
  </si>
  <si>
    <t>e) Transakcie s pridruženými podnikmi</t>
  </si>
  <si>
    <t>e1) predaj elektromotorov</t>
  </si>
  <si>
    <t>a1) nákup komponentov pre elektromotory</t>
  </si>
  <si>
    <t>a2) nákup licencie na výrobu elektromotorov</t>
  </si>
  <si>
    <t>a3) nákup služieb poradenstva v oblasti odbytu</t>
  </si>
  <si>
    <t xml:space="preserve">      - z toho realizované</t>
  </si>
  <si>
    <t>a4) Poskytnutie krátkodobej neúročenej požičky</t>
  </si>
  <si>
    <t>a5) Prijatie dlhodobej úročenej pôžičky</t>
  </si>
  <si>
    <t>a6) Nákup služieb (poradenstvo v oblasti výpočtovej techniky a odbytu)</t>
  </si>
  <si>
    <t>a7) Nákladové úroky z prijatej pôžičky uvedenej v bode 2</t>
  </si>
  <si>
    <t>a8) Poskytnutá záruka na bankový úver 3 000 TEUR</t>
  </si>
  <si>
    <t xml:space="preserve">   Základné imanie</t>
  </si>
  <si>
    <t xml:space="preserve">   Zmena základného imania</t>
  </si>
  <si>
    <t xml:space="preserve">   Pohľadávky za upísané vlastné imanie</t>
  </si>
  <si>
    <t>Zákonné rezervné fondy</t>
  </si>
  <si>
    <t xml:space="preserve">   Zákonný rezervný fond (nedeliteľný fond)</t>
  </si>
  <si>
    <t xml:space="preserve">   Rezervný fond na vlastné akcie a vlastné podiely</t>
  </si>
  <si>
    <t>Ostatné fondy zo zisku</t>
  </si>
  <si>
    <t xml:space="preserve">   Štatutárne fondy</t>
  </si>
  <si>
    <t xml:space="preserve">   Ostatné fondy zo zisku</t>
  </si>
  <si>
    <t>Oceňovacie rozdiely z precenenia</t>
  </si>
  <si>
    <t xml:space="preserve">   Oceňovacie rozdiely z precenenia majetku a záväzkov</t>
  </si>
  <si>
    <t xml:space="preserve">   Oceňovacie rozdiely z kapitálových účastín</t>
  </si>
  <si>
    <t xml:space="preserve">   Oceňovacie rozdiely z precenenia pri zlúčení, splytnutí a rozdelení</t>
  </si>
  <si>
    <t>Výsledok hospodárenia minulých rokov</t>
  </si>
  <si>
    <t xml:space="preserve">   Nerozdelený zisk minulých rokov</t>
  </si>
  <si>
    <t xml:space="preserve">   Neuhradená strata minulých rokov</t>
  </si>
  <si>
    <t>výroba výrobkov z papiera</t>
  </si>
  <si>
    <t>výroba výrobkov z gumy a výrobkov z plastov</t>
  </si>
  <si>
    <t>výroba jednoduchých výrobkov z kovu</t>
  </si>
  <si>
    <t xml:space="preserve">Marcus Vinícius   Mucciolo </t>
  </si>
  <si>
    <t>Ing. Miriam Koščová</t>
  </si>
  <si>
    <t>Marcus Vinícius Mucciolo</t>
  </si>
  <si>
    <t xml:space="preserve">MICRO JUNTAS INDÚSTRIA </t>
  </si>
  <si>
    <t>E COMÉRCIO LTDA, Brazília</t>
  </si>
  <si>
    <t>6 až 12</t>
  </si>
  <si>
    <t>8,33 až 16,67</t>
  </si>
  <si>
    <t>4 až 10</t>
  </si>
  <si>
    <t>10 až 25</t>
  </si>
  <si>
    <t>Dlhodobý hmotný majetok je poistený pre prípad škôd spôsobených krádežou a živelnou pohromou až do výšky 970 467,00 EUR.</t>
  </si>
  <si>
    <t>Kooperatíva, a.s.</t>
  </si>
  <si>
    <t>Budova 38/C - výrobná hala</t>
  </si>
  <si>
    <t xml:space="preserve">poistenie majetku </t>
  </si>
  <si>
    <t>Ako finančné účty sú vykázané peniaze v pokladnici, účty v bankách a cenné papiere. Účtami v bankách môže Spoločnosť voľne disponovať.</t>
  </si>
  <si>
    <t>EUR</t>
  </si>
  <si>
    <t>Slovenská záručná banka</t>
  </si>
  <si>
    <t>Taliansko</t>
  </si>
  <si>
    <t>Mexico</t>
  </si>
  <si>
    <t xml:space="preserve">      opravy a udržiavanie</t>
  </si>
  <si>
    <t xml:space="preserve">   Pokuty a penále</t>
  </si>
  <si>
    <t xml:space="preserve">kancelárske potreby, hygienické čistiaci materiál, baliaci materiál, ochranné pracovné pomôcky, náhradné diely do 15 eur </t>
  </si>
  <si>
    <t>knihy, odborné časopisy, noviny a iné publikácie vrátane novín a periodík</t>
  </si>
  <si>
    <t>pohonné hmoty</t>
  </si>
  <si>
    <t>Účtovná závierka Spoločnosti k 31. decembru 2013 bola uložená do registra účtovných závierok</t>
  </si>
  <si>
    <r>
      <t>Do 16.12.2014</t>
    </r>
    <r>
      <rPr>
        <sz val="8"/>
        <color indexed="8"/>
        <rFont val="Arial"/>
        <family val="2"/>
        <charset val="238"/>
      </rPr>
      <t xml:space="preserve"> bola štruktúra spoločníkov Spoločnosti takáto:</t>
    </r>
  </si>
  <si>
    <t>Marcus Mucciolo</t>
  </si>
  <si>
    <t xml:space="preserve">MICRO JUNTAS </t>
  </si>
  <si>
    <t>LTDA, Brazília</t>
  </si>
  <si>
    <t>Zvýšenie základného imania k 31. decembru 2014 v obchodnom registri nebolo zapísané.</t>
  </si>
  <si>
    <t>Účtovné metódy a všeobecné účtovné zásady boli účtovnou jednotkou konzistentne aplikované, okrem:</t>
  </si>
  <si>
    <t>Odpisy dlhodobého nehmotného majetku sú stanovené vychádzajúc z predpokladanej doby jeho používania a predpokladaného priebehu jeho opotrebenia. Odpisovať sa začína mesiacom uvedenia dlhodobého majetku do používania. Drobný dlhodobý nehmotný majetok, ktorého obstarávacia cena (resp. vlastné náklady) je 2 400 EUR a nižšia, sa odpisuje jednorazovo pri uvedení do používania. Predpokladaná doba používania, metóda odpisovania a odpisová sadzba sú uvedené v nasledujúcej tabuľke:</t>
  </si>
  <si>
    <t>Odpisy dlhodobého hmotného majetku sú stanovené vychádzajúc z predpokladanej doby jeho používania a predpokladaného priebehu jeho opotrebenia. Odpisovať sa začína mesiacom uvedenia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</si>
  <si>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V prospech veriteľa na zabezpečenie investičného úveru vo výške 160 000,00 EUR na kúpu budovy a pozemku a 70 000,00 EUR na rekonštrukciu budovy bolo v prospech banky zriadené záložné právo na Budovu 38/C - výrobná hala, pozemok. Zostatková cena tohto majetku k 31. decembru 2014 predstavuje 570 480 EUR.</t>
  </si>
  <si>
    <t>havarijné poistenie</t>
  </si>
  <si>
    <t>Zníženie úžitkovej hodnoty zásob bolo zohľadnené vytvorením opravnej položky. Úžitková hodnota zásob sa znížila predovšetkým v dôsledku bezobratkovosti zásob .</t>
  </si>
  <si>
    <t>Účtovná jedntoka nemá náplň pre túto položku</t>
  </si>
  <si>
    <t>Na pohľadávky po lehote splatnosti  270 dní sa vytvorila opravná položka vo výške 75%  a po lehote splatnosti 90 dní sa vytovrila opravná položka vo výške 25 % na základe odhadovanej vymožiteľnosti podľa skúsenosti z minulých období.</t>
  </si>
  <si>
    <t>Účtovná jednotka nemá náplň pre túto položku.</t>
  </si>
  <si>
    <t xml:space="preserve">Záručné opravy a reklamácie </t>
  </si>
  <si>
    <t>Rezerva na odchodné do dôchodku bola vytvorená s ohľadom na počet zamestnancov a vek odchodu do dôchodku.</t>
  </si>
  <si>
    <t>Rezerva na reklamácie bola vytorená na predpokladné náklady na reklamáciu výrobkov.</t>
  </si>
  <si>
    <r>
      <t>Spoločnosť mala záväzky z finančného prenájmu manipulátora</t>
    </r>
    <r>
      <rPr>
        <sz val="8"/>
        <color indexed="8"/>
        <rFont val="Arial"/>
        <family val="2"/>
        <charset val="238"/>
      </rPr>
      <t>. Výška budúcich platieb rozdelená na istinu a finančný náklad podľa doby splatnosti je uvedená v nasledujúcej tabuľke:</t>
    </r>
  </si>
  <si>
    <t>Suma odloženého daňového záväzku vo výške 2 691 EUR (zaúčtovaná do vlastného imania) súvisí s prvotným účtovaním odloženej dane k 1.1.2014.</t>
  </si>
  <si>
    <t>UniCredit bank - kontokorent</t>
  </si>
  <si>
    <t>Spoločník 1</t>
  </si>
  <si>
    <t>Spoločník 2</t>
  </si>
  <si>
    <t>konateľ</t>
  </si>
  <si>
    <t>Účtovná jednotka nemá náplň pre túto položku</t>
  </si>
  <si>
    <t>Ostatné</t>
  </si>
  <si>
    <t>Iné (nákup nedokončenej výroby)</t>
  </si>
  <si>
    <t>Tržby za oceľový odpad</t>
  </si>
  <si>
    <t>Odpis záväzku</t>
  </si>
  <si>
    <t>Poistné plnenie</t>
  </si>
  <si>
    <t>Bezodplatný materiál z materskej spoločnosti</t>
  </si>
  <si>
    <t xml:space="preserve">      vývoz odpadu</t>
  </si>
  <si>
    <t xml:space="preserve">      služby BOZP</t>
  </si>
  <si>
    <t xml:space="preserve">      pomocné baliace práce</t>
  </si>
  <si>
    <t xml:space="preserve">   Poistné</t>
  </si>
  <si>
    <t xml:space="preserve">   Ostatné</t>
  </si>
  <si>
    <t>Účtovná jednotka nemá nápln pre túto položku</t>
  </si>
  <si>
    <t>Základné imanie sa v priebehu účtovného obdobia roka 2014 zvýšilo o 317 253 EUR, nepeňažným vkladom (kapitalizáciou pohľadávok vo výške            317 253 EUR). Toto zvýšenie je k 31. decembru 2014 nezapísané v obchodnom registri. Účtovná jednotka v roku 2014 zúčtovala opravu významných chýb minulých období vo výške 53 529 EUR na neuhradenú stratu minulých období.</t>
  </si>
  <si>
    <t>O rozdelení výsledku hospodárenia za účtovné obdobie 2014 vo výške 6 734. EUR rozhodne valné zhromaždenie. Návrh štatutárneho orgánu valnému zhromaždeniu je takýto:</t>
  </si>
  <si>
    <r>
      <rPr>
        <sz val="8"/>
        <rFont val="Calibri"/>
        <family val="2"/>
        <charset val="238"/>
      </rPr>
      <t>•</t>
    </r>
    <r>
      <rPr>
        <sz val="8"/>
        <rFont val="Arial"/>
        <family val="2"/>
        <charset val="238"/>
      </rPr>
      <t xml:space="preserve"> prídel do rezervného fondu 337 EUR</t>
    </r>
  </si>
  <si>
    <t>• prevod na nerozdelený zisk minulých rokov 6 397 EUR</t>
  </si>
  <si>
    <t xml:space="preserve">Spoločnosť MICRO JUNTAS SK, s.r.o. (ďalej len Spoločnosť), bola založená 26.1.2004 a do Obchodného registra Okresného súdu v  Košiciach I. bola zapísaná v oddieli Sro, vložka číslo 14680/V, dňa 9.3.2004 </t>
  </si>
  <si>
    <t>Valné zhromaždenie 15. 12. 2014 schválilo spoločnosť Ing. Katarína Pirkovská, licencia SKAu č. 438 ako audítora na overenie účtovnej závierky za účtovné obdobie januára 2014 do 31. decembra 2014.</t>
  </si>
  <si>
    <t>strata minulých období. Jedná sa o nevymožiteľné pohľadávky.</t>
  </si>
  <si>
    <t>V účtovnom období 2014 Spoločnosť vykonala opravy významných chýb minulých účtovných období, ktoré zúčtovanla na účet 429 neuhradená strata minulých období. Jedná sa o nevymožiteľné pohľadávky.</t>
  </si>
  <si>
    <t xml:space="preserve">Prehľad o pohybe dlhodobého nehmotného majetku od 1. januára 2014 do 31. decembra 2014 a za porovnateľné obdobie od 1. januára 2013 do 31. decembra 2013 . </t>
  </si>
  <si>
    <t>Vlastnícke právo k motorovým vozidlám, strojom a zariadeniam, ktorých zostatková cena k 31. decembru 2014 je 143 417 EUR nadobudli financujúce spoločnosti  zmluvou o zabezpečovacom prevode práva a spoločnosť ich na základe zmluvy o výpožičke bezplatne užíva a vykazuje ju ako svoj majetok.</t>
  </si>
  <si>
    <t>automobily</t>
  </si>
  <si>
    <t>Účtovná jednotka nemá náplň pre túto pložku</t>
  </si>
  <si>
    <t xml:space="preserve">Prehľad o pohybe dlhodobého finančného majetku od 1. januára 2014 do 31. decembra 2014 a za porovnateľné obdobie od 1. januára 2013 do 31. decembra 2013 je uvedený v nasledujúcich tabuľkách:  </t>
  </si>
  <si>
    <t>Záložné právo na pohľadávky bolo zriadené v prospech UniCredit Bank Czech Republic and Slovakia a.s., za poskytnutý kontokorentný úver.</t>
  </si>
  <si>
    <t xml:space="preserve"> - základné imanie vo výške 935 045 EUR splatené. Zmena základného imania vo výške 317 253 EUR zápis do Obchodného registra Okresného súdu </t>
  </si>
  <si>
    <t>Košice I. dňa 8.1.2015.</t>
  </si>
  <si>
    <t>Súčasťou vekovej štruktúry záväzkov nie je odložený daňový záväzok (účet 481) a čistá hodnota zákazky (účet 316). Informácie o odloženej dani sú uvedené v časti G.4. a informácie o čistej hodnote zákazky v časti F.4. a F.5.</t>
  </si>
  <si>
    <t>Záväzky vo výške 90 323  EUR sú kryté záložným právom v prospech ČSOB leasing a.s.; založený je hnuteľný majetok v zostatkovej cene k 31. decembru 2014 vo výške 97 402 EUR.</t>
  </si>
  <si>
    <t xml:space="preserve"> Tovar</t>
  </si>
  <si>
    <t>Zmena stavu zásob vlastnej výroby vykázaná vo výkaze ziskov a strát je zníženie 19 295 EUR (v roku 2013 zvýšenie 18 870 EUR). Vychádzajúc zo súvahových položiek predstavuje zníženie 21 700 EUR (v roku 2013 zvýšenie 14 799 EUR) ako je to znázornené v nasledujúcej tabuľke:</t>
  </si>
  <si>
    <t xml:space="preserve">Účtovná jednotka je súčasťou konsolidačného celku. Materská spoločnosť nie je povinná zostaviť konsolidovanú účtovnú závierku. </t>
  </si>
  <si>
    <t>Úvery v Slovenskej záručnej a rozvojovej banke sú zabezpečené nehnuteľnosťami, na ktoré boli poskytnuté. Zostatková cena týchto nehnuteľností k 31.12.2014 je 570 480,- EUR. Dlhodobý odvodový úver je zabezpečený Záručnou listinou Ministerstva financii Slovenskej republiky.</t>
  </si>
  <si>
    <t>Spoločnosť nemá nasledujúce podmienené záväzky.</t>
  </si>
  <si>
    <t>Účtovná jednotka nemá povinnosť zverejniť tieto informácie.</t>
  </si>
  <si>
    <r>
      <t>Ú</t>
    </r>
    <r>
      <rPr>
        <sz val="8"/>
        <rFont val="Arial"/>
        <family val="2"/>
        <charset val="238"/>
      </rPr>
      <t>čtovná jednotka nemá povinnosť zverejniť tieto informácie.</t>
    </r>
  </si>
  <si>
    <t>Ostatné dlhodobé záväzky (dlhodobá úročená pôžička)</t>
  </si>
  <si>
    <t>Hodnota zásob, pri ktorých má účtovná jednotka obmedzené právo s nimi nakladať je 119 639,72 EUR.</t>
  </si>
  <si>
    <t>Záložné právo na zásoby bolo zriadené v prospech UniCredit Bank Slovakia, a.s.</t>
  </si>
  <si>
    <t xml:space="preserve">Kontokorentný úver vo výške 100 018,- EUR je zabezpečný záložným právom na na zásoby a pohľadávky spoločnosti. </t>
  </si>
  <si>
    <t xml:space="preserve">Spoločnosť prenajíma časť výrobnej haly tretej osobe na skladovacie účely a plynárenské zariadenie SPP-distribúcii. Ročné výnosy z nájomného sú približne 7 758,- EUR. Nájomná zmluva k plynárenskému zariadeniu je uzatvorená na dobu neručitú, nájomná zmluva k prenájmu skladovacích priestorov je uzatvorená do 31.12.2014. Prenajatú časť výrobnej haly vykazuje v súvahe ako dlhodobý hmotný majetok.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</si>
</sst>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0\ "/>
  </numFmts>
  <fonts count="43">
    <font>
      <sz val="11"/>
      <color theme="1"/>
      <name val="Calibri"/>
      <family val="2"/>
      <charset val="238"/>
      <scheme val="minor"/>
    </font>
    <font>
      <sz val="8"/>
      <color indexed="8"/>
      <name val="Arial"/>
      <family val="2"/>
      <charset val="238"/>
    </font>
    <font>
      <sz val="8"/>
      <color indexed="10"/>
      <name val="Arial"/>
      <family val="2"/>
      <charset val="238"/>
    </font>
    <font>
      <sz val="8"/>
      <name val="Arial"/>
      <family val="2"/>
      <charset val="238"/>
    </font>
    <font>
      <b/>
      <sz val="10"/>
      <color indexed="8"/>
      <name val="Arial"/>
      <family val="2"/>
      <charset val="238"/>
    </font>
    <font>
      <b/>
      <sz val="12"/>
      <color indexed="8"/>
      <name val="Arial"/>
      <family val="2"/>
      <charset val="238"/>
    </font>
    <font>
      <vertAlign val="superscript"/>
      <sz val="8"/>
      <color indexed="10"/>
      <name val="Arial"/>
      <family val="2"/>
      <charset val="238"/>
    </font>
    <font>
      <b/>
      <sz val="8"/>
      <color indexed="8"/>
      <name val="Arial"/>
      <family val="2"/>
      <charset val="238"/>
    </font>
    <font>
      <i/>
      <sz val="8"/>
      <name val="Arial"/>
      <family val="2"/>
      <charset val="238"/>
    </font>
    <font>
      <sz val="8"/>
      <color theme="1"/>
      <name val="Arial"/>
      <family val="2"/>
      <charset val="238"/>
    </font>
    <font>
      <b/>
      <sz val="8"/>
      <color theme="1"/>
      <name val="Arial"/>
      <family val="2"/>
      <charset val="238"/>
    </font>
    <font>
      <b/>
      <sz val="10"/>
      <color theme="1"/>
      <name val="Arial"/>
      <family val="2"/>
      <charset val="238"/>
    </font>
    <font>
      <b/>
      <sz val="12"/>
      <color theme="1"/>
      <name val="Arial"/>
      <family val="2"/>
      <charset val="238"/>
    </font>
    <font>
      <i/>
      <sz val="8"/>
      <color theme="1"/>
      <name val="Arial"/>
      <family val="2"/>
      <charset val="238"/>
    </font>
    <font>
      <sz val="8"/>
      <color rgb="FFFF0000"/>
      <name val="Arial"/>
      <family val="2"/>
      <charset val="238"/>
    </font>
    <font>
      <b/>
      <i/>
      <sz val="8"/>
      <color theme="1"/>
      <name val="Arial"/>
      <family val="2"/>
      <charset val="238"/>
    </font>
    <font>
      <b/>
      <sz val="8"/>
      <color rgb="FFFF0000"/>
      <name val="Arial"/>
      <family val="2"/>
      <charset val="238"/>
    </font>
    <font>
      <sz val="8"/>
      <name val="Arial CE"/>
      <family val="2"/>
      <charset val="238"/>
    </font>
    <font>
      <b/>
      <sz val="10"/>
      <name val="Arial CE"/>
      <family val="2"/>
      <charset val="238"/>
    </font>
    <font>
      <b/>
      <sz val="8"/>
      <name val="Arial CE"/>
      <family val="2"/>
      <charset val="238"/>
    </font>
    <font>
      <i/>
      <sz val="10"/>
      <name val="Arial CE"/>
      <family val="2"/>
      <charset val="238"/>
    </font>
    <font>
      <sz val="10"/>
      <name val="Arial CE"/>
      <family val="2"/>
      <charset val="238"/>
    </font>
    <font>
      <b/>
      <sz val="11"/>
      <color theme="1"/>
      <name val="Arial"/>
      <family val="2"/>
      <charset val="238"/>
    </font>
    <font>
      <b/>
      <sz val="10"/>
      <color rgb="FFFF0000"/>
      <name val="Arial"/>
      <family val="2"/>
      <charset val="238"/>
    </font>
    <font>
      <i/>
      <sz val="8"/>
      <color rgb="FFFF0000"/>
      <name val="Arial"/>
      <family val="2"/>
      <charset val="238"/>
    </font>
    <font>
      <i/>
      <u/>
      <sz val="8"/>
      <color rgb="FF002060"/>
      <name val="Arial"/>
      <family val="2"/>
      <charset val="238"/>
    </font>
    <font>
      <i/>
      <sz val="8"/>
      <color rgb="FF002060"/>
      <name val="Arial"/>
      <family val="2"/>
      <charset val="238"/>
    </font>
    <font>
      <u/>
      <sz val="8"/>
      <color theme="1"/>
      <name val="Arial"/>
      <family val="2"/>
      <charset val="238"/>
    </font>
    <font>
      <b/>
      <sz val="9"/>
      <color theme="1"/>
      <name val="Arial"/>
      <family val="2"/>
      <charset val="238"/>
    </font>
    <font>
      <sz val="11"/>
      <color theme="1"/>
      <name val="Arial"/>
      <family val="2"/>
      <charset val="238"/>
    </font>
    <font>
      <sz val="9"/>
      <color theme="1"/>
      <name val="Arial"/>
      <family val="2"/>
      <charset val="238"/>
    </font>
    <font>
      <b/>
      <sz val="11"/>
      <color indexed="8"/>
      <name val="Arial"/>
      <family val="2"/>
      <charset val="238"/>
    </font>
    <font>
      <b/>
      <sz val="9"/>
      <color indexed="8"/>
      <name val="Arial"/>
      <family val="2"/>
      <charset val="238"/>
    </font>
    <font>
      <sz val="9"/>
      <color theme="1"/>
      <name val="Calibri"/>
      <family val="2"/>
      <charset val="238"/>
      <scheme val="minor"/>
    </font>
    <font>
      <b/>
      <sz val="9"/>
      <color theme="1"/>
      <name val="Aroal"/>
      <charset val="238"/>
    </font>
    <font>
      <sz val="9"/>
      <color indexed="81"/>
      <name val="Tahoma"/>
      <family val="2"/>
      <charset val="238"/>
    </font>
    <font>
      <b/>
      <sz val="9"/>
      <color indexed="81"/>
      <name val="Tahoma"/>
      <family val="2"/>
      <charset val="238"/>
    </font>
    <font>
      <sz val="8"/>
      <color theme="1" tint="4.9989318521683403E-2"/>
      <name val="Arial"/>
      <family val="2"/>
      <charset val="238"/>
    </font>
    <font>
      <sz val="11"/>
      <color theme="1" tint="4.9989318521683403E-2"/>
      <name val="Calibri"/>
      <family val="2"/>
      <charset val="238"/>
      <scheme val="minor"/>
    </font>
    <font>
      <b/>
      <sz val="8"/>
      <name val="Arial"/>
      <family val="2"/>
      <charset val="238"/>
    </font>
    <font>
      <sz val="8"/>
      <color rgb="FFC00000"/>
      <name val="Arial"/>
      <family val="2"/>
      <charset val="238"/>
    </font>
    <font>
      <sz val="8"/>
      <name val="Calibri"/>
      <family val="2"/>
      <charset val="238"/>
    </font>
    <font>
      <sz val="8"/>
      <color rgb="FF002060"/>
      <name val="Arial"/>
      <family val="2"/>
      <charset val="238"/>
    </font>
  </fonts>
  <fills count="6">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rgb="FFFFFF00"/>
        <bgColor indexed="64"/>
      </patternFill>
    </fill>
    <fill>
      <patternFill patternType="solid">
        <fgColor theme="0"/>
        <bgColor indexed="64"/>
      </patternFill>
    </fill>
  </fills>
  <borders count="9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bottom style="hair">
        <color indexed="64"/>
      </bottom>
      <diagonal/>
    </border>
    <border>
      <left style="thin">
        <color indexed="64"/>
      </left>
      <right style="thin">
        <color indexed="64"/>
      </right>
      <top style="dashed">
        <color indexed="64"/>
      </top>
      <bottom style="hair">
        <color indexed="64"/>
      </bottom>
      <diagonal/>
    </border>
    <border>
      <left style="thin">
        <color indexed="64"/>
      </left>
      <right style="thin">
        <color indexed="64"/>
      </right>
      <top style="hair">
        <color indexed="64"/>
      </top>
      <bottom style="dashed">
        <color indexed="64"/>
      </bottom>
      <diagonal/>
    </border>
    <border>
      <left style="hair">
        <color indexed="64"/>
      </left>
      <right style="hair">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hair">
        <color indexed="64"/>
      </bottom>
      <diagonal/>
    </border>
    <border>
      <left style="dashed">
        <color indexed="64"/>
      </left>
      <right style="dashed">
        <color indexed="64"/>
      </right>
      <top style="thin">
        <color indexed="64"/>
      </top>
      <bottom style="hair">
        <color indexed="64"/>
      </bottom>
      <diagonal/>
    </border>
    <border>
      <left style="dashed">
        <color indexed="64"/>
      </left>
      <right style="thin">
        <color indexed="64"/>
      </right>
      <top style="thin">
        <color indexed="64"/>
      </top>
      <bottom style="hair">
        <color indexed="64"/>
      </bottom>
      <diagonal/>
    </border>
    <border>
      <left style="thin">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hair">
        <color indexed="64"/>
      </bottom>
      <diagonal/>
    </border>
    <border>
      <left style="dashed">
        <color indexed="64"/>
      </left>
      <right style="thin">
        <color indexed="64"/>
      </right>
      <top style="hair">
        <color indexed="64"/>
      </top>
      <bottom style="hair">
        <color indexed="64"/>
      </bottom>
      <diagonal/>
    </border>
    <border>
      <left style="thin">
        <color indexed="64"/>
      </left>
      <right style="dashed">
        <color indexed="64"/>
      </right>
      <top style="hair">
        <color indexed="64"/>
      </top>
      <bottom style="thin">
        <color indexed="64"/>
      </bottom>
      <diagonal/>
    </border>
    <border>
      <left style="dashed">
        <color indexed="64"/>
      </left>
      <right style="dashed">
        <color indexed="64"/>
      </right>
      <top style="hair">
        <color indexed="64"/>
      </top>
      <bottom style="thin">
        <color indexed="64"/>
      </bottom>
      <diagonal/>
    </border>
    <border>
      <left style="dashed">
        <color indexed="64"/>
      </left>
      <right style="thin">
        <color indexed="64"/>
      </right>
      <top style="hair">
        <color indexed="64"/>
      </top>
      <bottom style="thin">
        <color indexed="64"/>
      </bottom>
      <diagonal/>
    </border>
    <border>
      <left style="thin">
        <color indexed="64"/>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
      <left style="thin">
        <color indexed="64"/>
      </left>
      <right/>
      <top style="hair">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hair">
        <color indexed="64"/>
      </top>
      <bottom style="medium">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s>
  <cellStyleXfs count="1">
    <xf numFmtId="0" fontId="0" fillId="0" borderId="0"/>
  </cellStyleXfs>
  <cellXfs count="847">
    <xf numFmtId="0" fontId="0" fillId="0" borderId="0" xfId="0"/>
    <xf numFmtId="0" fontId="9" fillId="0" borderId="0" xfId="0" applyFont="1"/>
    <xf numFmtId="0" fontId="10" fillId="0" borderId="0" xfId="0" applyFont="1"/>
    <xf numFmtId="0" fontId="9" fillId="0" borderId="0" xfId="0" applyFont="1" applyBorder="1"/>
    <xf numFmtId="0" fontId="9" fillId="0" borderId="0" xfId="0" applyFont="1" applyAlignment="1"/>
    <xf numFmtId="0" fontId="11" fillId="0" borderId="0" xfId="0" applyFont="1"/>
    <xf numFmtId="0" fontId="9" fillId="0" borderId="0" xfId="0" applyFont="1" applyAlignment="1">
      <alignment wrapText="1"/>
    </xf>
    <xf numFmtId="0" fontId="9" fillId="0" borderId="0" xfId="0" applyFont="1" applyAlignment="1">
      <alignment vertical="center" wrapText="1"/>
    </xf>
    <xf numFmtId="0" fontId="10" fillId="0" borderId="0" xfId="0" applyFont="1" applyBorder="1" applyAlignment="1">
      <alignment vertical="center" wrapText="1"/>
    </xf>
    <xf numFmtId="0" fontId="10" fillId="0" borderId="0" xfId="0" applyFont="1" applyBorder="1" applyAlignment="1">
      <alignment vertical="center"/>
    </xf>
    <xf numFmtId="0" fontId="4" fillId="0" borderId="0" xfId="0" applyFont="1"/>
    <xf numFmtId="0" fontId="10" fillId="0" borderId="0" xfId="0" applyFont="1" applyBorder="1" applyAlignment="1">
      <alignment horizontal="left" vertical="center"/>
    </xf>
    <xf numFmtId="0" fontId="14" fillId="0" borderId="0" xfId="0" applyFont="1" applyAlignment="1">
      <alignment vertical="center" wrapText="1"/>
    </xf>
    <xf numFmtId="0" fontId="14" fillId="0" borderId="0" xfId="0" applyFont="1" applyAlignment="1">
      <alignment wrapText="1"/>
    </xf>
    <xf numFmtId="0" fontId="14" fillId="0" borderId="0" xfId="0" applyFont="1"/>
    <xf numFmtId="0" fontId="9" fillId="0" borderId="0" xfId="0" applyFont="1" applyAlignment="1">
      <alignment vertical="center"/>
    </xf>
    <xf numFmtId="0" fontId="17" fillId="0" borderId="0" xfId="0" applyFont="1"/>
    <xf numFmtId="0" fontId="18" fillId="2" borderId="23" xfId="0" applyFont="1" applyFill="1" applyBorder="1"/>
    <xf numFmtId="0" fontId="19" fillId="2" borderId="23" xfId="0" applyFont="1" applyFill="1" applyBorder="1"/>
    <xf numFmtId="49" fontId="18" fillId="2" borderId="23" xfId="0" applyNumberFormat="1" applyFont="1" applyFill="1" applyBorder="1"/>
    <xf numFmtId="3" fontId="18" fillId="2" borderId="23" xfId="0" applyNumberFormat="1" applyFont="1" applyFill="1" applyBorder="1"/>
    <xf numFmtId="0" fontId="0" fillId="2" borderId="23" xfId="0" applyFill="1" applyBorder="1"/>
    <xf numFmtId="0" fontId="17" fillId="2" borderId="23" xfId="0" applyFont="1" applyFill="1" applyBorder="1"/>
    <xf numFmtId="49" fontId="0" fillId="2" borderId="23" xfId="0" applyNumberFormat="1" applyFill="1" applyBorder="1"/>
    <xf numFmtId="3" fontId="0" fillId="2" borderId="23" xfId="0" applyNumberFormat="1" applyFill="1" applyBorder="1"/>
    <xf numFmtId="0" fontId="0" fillId="0" borderId="23" xfId="0" applyBorder="1"/>
    <xf numFmtId="0" fontId="17" fillId="0" borderId="23" xfId="0" applyFont="1" applyBorder="1"/>
    <xf numFmtId="49" fontId="0" fillId="0" borderId="23" xfId="0" applyNumberFormat="1" applyBorder="1"/>
    <xf numFmtId="3" fontId="0" fillId="0" borderId="23" xfId="0" applyNumberFormat="1" applyBorder="1"/>
    <xf numFmtId="49" fontId="0" fillId="0" borderId="0" xfId="0" applyNumberFormat="1"/>
    <xf numFmtId="3" fontId="0" fillId="0" borderId="0" xfId="0" applyNumberFormat="1"/>
    <xf numFmtId="3" fontId="18" fillId="0" borderId="0" xfId="0" applyNumberFormat="1" applyFont="1"/>
    <xf numFmtId="4" fontId="0" fillId="0" borderId="0" xfId="0" applyNumberFormat="1"/>
    <xf numFmtId="2" fontId="0" fillId="0" borderId="0" xfId="0" applyNumberFormat="1"/>
    <xf numFmtId="0" fontId="0" fillId="2" borderId="0" xfId="0" applyFill="1"/>
    <xf numFmtId="4" fontId="0" fillId="2" borderId="0" xfId="0" applyNumberFormat="1" applyFill="1"/>
    <xf numFmtId="0" fontId="18" fillId="0" borderId="0" xfId="0" applyFont="1"/>
    <xf numFmtId="49" fontId="18" fillId="0" borderId="0" xfId="0" applyNumberFormat="1" applyFont="1"/>
    <xf numFmtId="0" fontId="18" fillId="0" borderId="5" xfId="0" applyFont="1" applyBorder="1"/>
    <xf numFmtId="0" fontId="0" fillId="0" borderId="5" xfId="0" applyBorder="1"/>
    <xf numFmtId="49" fontId="18" fillId="0" borderId="5" xfId="0" applyNumberFormat="1" applyFont="1" applyBorder="1"/>
    <xf numFmtId="4" fontId="0" fillId="0" borderId="5" xfId="0" applyNumberFormat="1" applyBorder="1"/>
    <xf numFmtId="3" fontId="18" fillId="0" borderId="23" xfId="0" applyNumberFormat="1" applyFont="1" applyBorder="1"/>
    <xf numFmtId="49" fontId="0" fillId="2" borderId="0" xfId="0" applyNumberFormat="1" applyFill="1"/>
    <xf numFmtId="49" fontId="20" fillId="2" borderId="0" xfId="0" applyNumberFormat="1" applyFont="1" applyFill="1"/>
    <xf numFmtId="3" fontId="20" fillId="2" borderId="23" xfId="0" applyNumberFormat="1" applyFont="1" applyFill="1" applyBorder="1"/>
    <xf numFmtId="3" fontId="21" fillId="0" borderId="23" xfId="0" applyNumberFormat="1" applyFont="1" applyBorder="1"/>
    <xf numFmtId="0" fontId="21" fillId="2" borderId="0" xfId="0" applyFont="1" applyFill="1"/>
    <xf numFmtId="3" fontId="21" fillId="2" borderId="23" xfId="0" applyNumberFormat="1" applyFont="1" applyFill="1" applyBorder="1"/>
    <xf numFmtId="0" fontId="20" fillId="2" borderId="0" xfId="0" applyFont="1" applyFill="1"/>
    <xf numFmtId="0" fontId="21" fillId="0" borderId="0" xfId="0" applyFont="1"/>
    <xf numFmtId="0" fontId="18" fillId="2" borderId="0" xfId="0" applyFont="1" applyFill="1"/>
    <xf numFmtId="0" fontId="21" fillId="3" borderId="0" xfId="0" applyFont="1" applyFill="1"/>
    <xf numFmtId="0" fontId="0" fillId="3" borderId="0" xfId="0" applyFill="1"/>
    <xf numFmtId="3" fontId="21" fillId="3" borderId="23" xfId="0" applyNumberFormat="1" applyFont="1" applyFill="1" applyBorder="1"/>
    <xf numFmtId="0" fontId="0" fillId="0" borderId="0" xfId="0" applyFill="1"/>
    <xf numFmtId="4" fontId="0" fillId="0" borderId="0" xfId="0" applyNumberFormat="1" applyFill="1"/>
    <xf numFmtId="0" fontId="7" fillId="0" borderId="0" xfId="0" applyFont="1" applyFill="1"/>
    <xf numFmtId="0" fontId="7" fillId="0" borderId="0" xfId="0" applyFont="1"/>
    <xf numFmtId="0" fontId="9" fillId="0" borderId="0" xfId="0" applyFont="1" applyBorder="1" applyAlignment="1"/>
    <xf numFmtId="0" fontId="12" fillId="0" borderId="0" xfId="0" applyFont="1" applyAlignment="1">
      <alignment vertical="center" wrapText="1"/>
    </xf>
    <xf numFmtId="0" fontId="3" fillId="0" borderId="0" xfId="0" applyFont="1"/>
    <xf numFmtId="3" fontId="9" fillId="0" borderId="18" xfId="0" applyNumberFormat="1" applyFont="1" applyBorder="1" applyAlignment="1"/>
    <xf numFmtId="0" fontId="9" fillId="0" borderId="18" xfId="0" applyFont="1" applyBorder="1" applyAlignment="1"/>
    <xf numFmtId="0" fontId="9" fillId="0" borderId="0" xfId="0" applyFont="1" applyAlignment="1">
      <alignment horizontal="center"/>
    </xf>
    <xf numFmtId="0" fontId="23" fillId="0" borderId="0" xfId="0" applyFont="1"/>
    <xf numFmtId="0" fontId="24" fillId="0" borderId="0" xfId="0" applyFont="1"/>
    <xf numFmtId="0" fontId="25" fillId="0" borderId="0" xfId="0" applyFont="1" applyAlignment="1">
      <alignment vertical="center"/>
    </xf>
    <xf numFmtId="0" fontId="25" fillId="0" borderId="0" xfId="0" applyFont="1"/>
    <xf numFmtId="3" fontId="9" fillId="0" borderId="0" xfId="0" applyNumberFormat="1" applyFont="1" applyBorder="1" applyAlignment="1"/>
    <xf numFmtId="0" fontId="25" fillId="0" borderId="0" xfId="0" applyFont="1" applyBorder="1"/>
    <xf numFmtId="0" fontId="25" fillId="0" borderId="0" xfId="0" applyFont="1" applyBorder="1" applyAlignment="1">
      <alignment horizontal="left" vertical="center"/>
    </xf>
    <xf numFmtId="0" fontId="25" fillId="0" borderId="0" xfId="0" applyFont="1" applyAlignment="1">
      <alignment horizontal="left" vertical="center"/>
    </xf>
    <xf numFmtId="0" fontId="26" fillId="0" borderId="18" xfId="0" applyFont="1" applyBorder="1" applyAlignment="1">
      <alignment vertical="center"/>
    </xf>
    <xf numFmtId="0" fontId="9" fillId="0" borderId="0" xfId="0" applyFont="1" applyAlignment="1">
      <alignment horizontal="left" vertical="center" wrapText="1"/>
    </xf>
    <xf numFmtId="0" fontId="25" fillId="0" borderId="0" xfId="0" applyFont="1" applyBorder="1" applyAlignment="1">
      <alignment horizontal="left"/>
    </xf>
    <xf numFmtId="0" fontId="9" fillId="0" borderId="0" xfId="0" applyFont="1" applyAlignment="1">
      <alignment horizontal="left" vertical="center"/>
    </xf>
    <xf numFmtId="0" fontId="9" fillId="0" borderId="0" xfId="0" applyFont="1" applyAlignment="1">
      <alignment horizontal="left"/>
    </xf>
    <xf numFmtId="0" fontId="25" fillId="0" borderId="0" xfId="0" applyFont="1" applyBorder="1" applyAlignment="1"/>
    <xf numFmtId="0" fontId="22" fillId="0" borderId="0" xfId="0" applyFont="1"/>
    <xf numFmtId="0" fontId="29" fillId="0" borderId="0" xfId="0" applyFont="1"/>
    <xf numFmtId="0" fontId="28" fillId="0" borderId="0" xfId="0" applyFont="1"/>
    <xf numFmtId="0" fontId="30" fillId="0" borderId="0" xfId="0" applyFont="1"/>
    <xf numFmtId="0" fontId="31" fillId="0" borderId="0" xfId="0" applyFont="1"/>
    <xf numFmtId="0" fontId="32" fillId="0" borderId="0" xfId="0" applyFont="1"/>
    <xf numFmtId="0" fontId="9" fillId="0" borderId="5" xfId="0" applyFont="1" applyBorder="1"/>
    <xf numFmtId="0" fontId="33" fillId="0" borderId="0" xfId="0" applyFont="1"/>
    <xf numFmtId="0" fontId="31" fillId="0" borderId="0" xfId="0" applyFont="1" applyBorder="1"/>
    <xf numFmtId="0" fontId="29" fillId="0" borderId="0" xfId="0" applyFont="1" applyBorder="1"/>
    <xf numFmtId="0" fontId="22" fillId="0" borderId="0" xfId="0" applyFont="1" applyBorder="1"/>
    <xf numFmtId="0" fontId="32" fillId="0" borderId="0" xfId="0" applyFont="1" applyBorder="1"/>
    <xf numFmtId="0" fontId="30" fillId="0" borderId="0" xfId="0" applyFont="1" applyBorder="1"/>
    <xf numFmtId="0" fontId="28" fillId="0" borderId="0" xfId="0" applyFont="1" applyAlignment="1">
      <alignment horizontal="left"/>
    </xf>
    <xf numFmtId="0" fontId="27" fillId="0" borderId="0" xfId="0" applyFont="1"/>
    <xf numFmtId="0" fontId="14" fillId="0" borderId="0" xfId="0" applyFont="1" applyAlignment="1">
      <alignment horizontal="left" vertical="center" wrapText="1"/>
    </xf>
    <xf numFmtId="0" fontId="9" fillId="0" borderId="0" xfId="0" applyFont="1" applyAlignment="1">
      <alignment horizontal="left"/>
    </xf>
    <xf numFmtId="0" fontId="25" fillId="0" borderId="0" xfId="0" applyFont="1" applyAlignment="1">
      <alignment horizontal="left"/>
    </xf>
    <xf numFmtId="0" fontId="10" fillId="0" borderId="0" xfId="0" applyFont="1" applyAlignment="1"/>
    <xf numFmtId="0" fontId="10" fillId="0" borderId="0" xfId="0" applyFont="1" applyAlignment="1">
      <alignment vertical="center" wrapText="1"/>
    </xf>
    <xf numFmtId="3" fontId="10" fillId="0" borderId="0" xfId="0" applyNumberFormat="1" applyFont="1" applyBorder="1" applyAlignment="1"/>
    <xf numFmtId="0" fontId="10" fillId="0" borderId="0" xfId="0" applyFont="1" applyBorder="1" applyAlignment="1"/>
    <xf numFmtId="0" fontId="14" fillId="0" borderId="0" xfId="0" applyFont="1" applyAlignment="1">
      <alignment horizontal="left" vertical="center" wrapText="1"/>
    </xf>
    <xf numFmtId="0" fontId="9" fillId="0" borderId="0" xfId="0" applyFont="1" applyAlignment="1">
      <alignment horizontal="left"/>
    </xf>
    <xf numFmtId="0" fontId="14" fillId="0" borderId="0" xfId="0" applyFont="1" applyAlignment="1">
      <alignment horizontal="justify" vertical="center" wrapText="1"/>
    </xf>
    <xf numFmtId="0" fontId="9" fillId="0" borderId="0" xfId="0" applyFont="1" applyBorder="1" applyAlignment="1">
      <alignment vertical="center"/>
    </xf>
    <xf numFmtId="0" fontId="14" fillId="0" borderId="0" xfId="0" applyFont="1" applyAlignment="1">
      <alignment horizontal="justify"/>
    </xf>
    <xf numFmtId="0" fontId="9" fillId="0" borderId="0" xfId="0" applyFont="1" applyAlignment="1">
      <alignment horizontal="justify"/>
    </xf>
    <xf numFmtId="0" fontId="9" fillId="0" borderId="0" xfId="0" applyFont="1" applyAlignment="1">
      <alignment horizontal="center"/>
    </xf>
    <xf numFmtId="0" fontId="25" fillId="0" borderId="0" xfId="0" applyFont="1" applyAlignment="1">
      <alignment horizontal="left"/>
    </xf>
    <xf numFmtId="0" fontId="16" fillId="0" borderId="0" xfId="0" applyFont="1" applyAlignment="1">
      <alignment vertical="center"/>
    </xf>
    <xf numFmtId="0" fontId="14" fillId="0" borderId="0" xfId="0" applyFont="1" applyAlignment="1">
      <alignment horizontal="left" vertical="center" wrapText="1"/>
    </xf>
    <xf numFmtId="0" fontId="9" fillId="0" borderId="0" xfId="0" applyFont="1" applyAlignment="1">
      <alignment horizontal="left" vertical="top" wrapText="1"/>
    </xf>
    <xf numFmtId="0" fontId="9" fillId="0" borderId="0" xfId="0" applyFont="1" applyAlignment="1">
      <alignment horizontal="left"/>
    </xf>
    <xf numFmtId="0" fontId="9" fillId="0" borderId="0" xfId="0" applyFont="1" applyBorder="1" applyAlignment="1">
      <alignment horizontal="left"/>
    </xf>
    <xf numFmtId="0" fontId="14" fillId="0" borderId="0" xfId="0" applyFont="1" applyAlignment="1">
      <alignment horizontal="left" vertical="center"/>
    </xf>
    <xf numFmtId="0" fontId="25" fillId="0" borderId="0" xfId="0" applyFont="1" applyAlignment="1">
      <alignment horizontal="left"/>
    </xf>
    <xf numFmtId="0" fontId="10" fillId="0" borderId="0" xfId="0" applyFont="1" applyAlignment="1">
      <alignment wrapText="1"/>
    </xf>
    <xf numFmtId="0" fontId="10" fillId="0" borderId="0" xfId="0" applyFont="1" applyAlignment="1">
      <alignment horizontal="left" vertical="center" wrapText="1"/>
    </xf>
    <xf numFmtId="3" fontId="9" fillId="0" borderId="0" xfId="0" applyNumberFormat="1" applyFont="1" applyBorder="1" applyAlignment="1">
      <alignment vertical="center" wrapText="1"/>
    </xf>
    <xf numFmtId="0" fontId="9" fillId="0" borderId="0" xfId="0" applyFont="1" applyAlignment="1">
      <alignment horizontal="left" vertical="center" wrapText="1"/>
    </xf>
    <xf numFmtId="0" fontId="37" fillId="0" borderId="0" xfId="0" applyFont="1"/>
    <xf numFmtId="0" fontId="37" fillId="0" borderId="90" xfId="0" applyFont="1" applyBorder="1" applyAlignment="1">
      <alignment horizontal="center"/>
    </xf>
    <xf numFmtId="0" fontId="37" fillId="0" borderId="0" xfId="0" applyFont="1" applyAlignment="1"/>
    <xf numFmtId="0" fontId="38" fillId="0" borderId="94" xfId="0" applyFont="1" applyBorder="1" applyAlignment="1"/>
    <xf numFmtId="0" fontId="26" fillId="0" borderId="0" xfId="0" applyFont="1" applyAlignment="1">
      <alignment horizontal="left" vertical="center" wrapText="1"/>
    </xf>
    <xf numFmtId="0" fontId="13" fillId="0" borderId="0" xfId="0" applyFont="1" applyAlignment="1">
      <alignment horizontal="left"/>
    </xf>
    <xf numFmtId="0" fontId="9" fillId="4" borderId="0" xfId="0" applyFont="1" applyFill="1"/>
    <xf numFmtId="0" fontId="26" fillId="0" borderId="0" xfId="0" applyFont="1" applyBorder="1" applyAlignment="1">
      <alignment vertical="center"/>
    </xf>
    <xf numFmtId="0" fontId="9" fillId="5" borderId="0" xfId="0" applyFont="1" applyFill="1"/>
    <xf numFmtId="0" fontId="9" fillId="5" borderId="0" xfId="0" applyFont="1" applyFill="1" applyAlignment="1">
      <alignment vertical="center" wrapText="1"/>
    </xf>
    <xf numFmtId="0" fontId="37" fillId="5" borderId="0" xfId="0" applyFont="1" applyFill="1" applyBorder="1"/>
    <xf numFmtId="0" fontId="37" fillId="5" borderId="0" xfId="0" applyFont="1" applyFill="1"/>
    <xf numFmtId="0" fontId="37" fillId="5" borderId="90" xfId="0" applyFont="1" applyFill="1" applyBorder="1" applyAlignment="1">
      <alignment horizontal="center"/>
    </xf>
    <xf numFmtId="0" fontId="25" fillId="5" borderId="0" xfId="0" applyFont="1" applyFill="1" applyBorder="1" applyAlignment="1">
      <alignment horizontal="left" vertical="center"/>
    </xf>
    <xf numFmtId="0" fontId="3" fillId="0" borderId="0" xfId="0" applyFont="1" applyAlignment="1">
      <alignment vertical="center" wrapText="1"/>
    </xf>
    <xf numFmtId="0" fontId="3" fillId="0" borderId="0" xfId="0" applyFont="1" applyAlignment="1">
      <alignment vertical="center"/>
    </xf>
    <xf numFmtId="0" fontId="9" fillId="0" borderId="0" xfId="0" applyFont="1" applyAlignment="1">
      <alignment horizontal="left" vertical="center" wrapText="1"/>
    </xf>
    <xf numFmtId="0" fontId="3" fillId="0" borderId="0" xfId="0" applyFont="1" applyAlignment="1">
      <alignment horizontal="left" vertical="center" wrapText="1"/>
    </xf>
    <xf numFmtId="0" fontId="9" fillId="0" borderId="0" xfId="0" applyFont="1" applyAlignment="1">
      <alignment horizontal="left" vertical="top" wrapText="1"/>
    </xf>
    <xf numFmtId="0" fontId="3" fillId="0" borderId="0" xfId="0" applyFont="1" applyAlignment="1">
      <alignment horizontal="justify"/>
    </xf>
    <xf numFmtId="0" fontId="3" fillId="0" borderId="0" xfId="0" applyFont="1" applyAlignment="1">
      <alignment horizontal="justify" vertical="center"/>
    </xf>
    <xf numFmtId="0" fontId="9" fillId="5" borderId="0" xfId="0" applyFont="1" applyFill="1" applyAlignment="1">
      <alignment horizontal="center"/>
    </xf>
    <xf numFmtId="0" fontId="39" fillId="0" borderId="0" xfId="0" applyFont="1" applyBorder="1" applyAlignment="1">
      <alignment vertical="center"/>
    </xf>
    <xf numFmtId="0" fontId="3" fillId="0" borderId="0" xfId="0" applyFont="1" applyBorder="1" applyAlignment="1">
      <alignment vertical="center"/>
    </xf>
    <xf numFmtId="0" fontId="12" fillId="5" borderId="0" xfId="0" applyFont="1" applyFill="1" applyAlignment="1">
      <alignment vertical="center" wrapText="1"/>
    </xf>
    <xf numFmtId="0" fontId="10" fillId="5" borderId="0" xfId="0" applyFont="1" applyFill="1" applyAlignment="1">
      <alignment vertical="center" wrapText="1"/>
    </xf>
    <xf numFmtId="0" fontId="9" fillId="0" borderId="0" xfId="0" applyFont="1" applyBorder="1" applyAlignment="1">
      <alignment horizontal="left"/>
    </xf>
    <xf numFmtId="3" fontId="9" fillId="0" borderId="0" xfId="0" applyNumberFormat="1" applyFont="1" applyBorder="1" applyAlignment="1">
      <alignment horizontal="right"/>
    </xf>
    <xf numFmtId="0" fontId="3" fillId="0" borderId="0" xfId="0" applyFont="1" applyBorder="1"/>
    <xf numFmtId="0" fontId="10" fillId="0" borderId="0" xfId="0" applyFont="1" applyBorder="1" applyAlignment="1">
      <alignment horizontal="left"/>
    </xf>
    <xf numFmtId="3" fontId="10" fillId="0" borderId="0" xfId="0" applyNumberFormat="1" applyFont="1" applyBorder="1" applyAlignment="1">
      <alignment horizontal="right"/>
    </xf>
    <xf numFmtId="0" fontId="9" fillId="0" borderId="0" xfId="0" applyFont="1" applyBorder="1" applyAlignment="1">
      <alignment horizontal="left"/>
    </xf>
    <xf numFmtId="3" fontId="9" fillId="0" borderId="0" xfId="0" applyNumberFormat="1" applyFont="1" applyBorder="1" applyAlignment="1">
      <alignment horizontal="right"/>
    </xf>
    <xf numFmtId="0" fontId="9" fillId="0" borderId="0" xfId="0" applyFont="1" applyAlignment="1">
      <alignment horizontal="left"/>
    </xf>
    <xf numFmtId="0" fontId="26" fillId="0" borderId="0" xfId="0" applyFont="1" applyAlignment="1">
      <alignment horizontal="left" vertical="center" wrapText="1"/>
    </xf>
    <xf numFmtId="0" fontId="9" fillId="0" borderId="0" xfId="0" applyFont="1" applyAlignment="1">
      <alignment horizontal="left" wrapText="1"/>
    </xf>
    <xf numFmtId="0" fontId="9" fillId="0" borderId="0" xfId="0" applyFont="1" applyAlignment="1">
      <alignment horizontal="left" vertical="center" wrapText="1"/>
    </xf>
    <xf numFmtId="0" fontId="9" fillId="0" borderId="0" xfId="0" applyFont="1" applyAlignment="1">
      <alignment horizontal="left" vertical="center"/>
    </xf>
    <xf numFmtId="0" fontId="9" fillId="0" borderId="0" xfId="0" applyFont="1" applyBorder="1" applyAlignment="1">
      <alignment horizontal="left"/>
    </xf>
    <xf numFmtId="0" fontId="14" fillId="0" borderId="0" xfId="0" applyFont="1" applyAlignment="1">
      <alignment horizontal="left" vertical="center" wrapText="1"/>
    </xf>
    <xf numFmtId="0" fontId="22" fillId="0" borderId="0" xfId="0" applyFont="1" applyAlignment="1">
      <alignment horizontal="left"/>
    </xf>
    <xf numFmtId="0" fontId="9" fillId="0" borderId="0" xfId="0" applyFont="1" applyBorder="1" applyAlignment="1">
      <alignment horizontal="center" vertical="center" wrapText="1"/>
    </xf>
    <xf numFmtId="3" fontId="9" fillId="0" borderId="0" xfId="0" applyNumberFormat="1" applyFont="1" applyBorder="1" applyAlignment="1">
      <alignment horizontal="right"/>
    </xf>
    <xf numFmtId="0" fontId="42" fillId="0" borderId="0" xfId="0" applyFont="1"/>
    <xf numFmtId="0" fontId="9" fillId="0" borderId="0" xfId="0" applyFont="1" applyAlignment="1">
      <alignment horizontal="left" vertical="center" wrapText="1"/>
    </xf>
    <xf numFmtId="0" fontId="9" fillId="5" borderId="0" xfId="0" applyFont="1" applyFill="1" applyAlignment="1">
      <alignment horizontal="left" vertical="center" wrapText="1"/>
    </xf>
    <xf numFmtId="0" fontId="39" fillId="5" borderId="11" xfId="0" applyFont="1" applyFill="1" applyBorder="1"/>
    <xf numFmtId="0" fontId="39" fillId="5" borderId="8" xfId="0" applyFont="1" applyFill="1" applyBorder="1"/>
    <xf numFmtId="3" fontId="9" fillId="0" borderId="11" xfId="0" applyNumberFormat="1" applyFont="1" applyBorder="1" applyAlignment="1">
      <alignment horizontal="right"/>
    </xf>
    <xf numFmtId="3" fontId="9" fillId="0" borderId="8" xfId="0" applyNumberFormat="1" applyFont="1" applyBorder="1" applyAlignment="1">
      <alignment horizontal="right"/>
    </xf>
    <xf numFmtId="0" fontId="3" fillId="5" borderId="8" xfId="0" applyFont="1" applyFill="1" applyBorder="1" applyAlignment="1">
      <alignment wrapText="1"/>
    </xf>
    <xf numFmtId="0" fontId="3" fillId="5" borderId="8" xfId="0" applyFont="1" applyFill="1" applyBorder="1"/>
    <xf numFmtId="0" fontId="3" fillId="5" borderId="9" xfId="0" applyFont="1" applyFill="1" applyBorder="1" applyAlignment="1">
      <alignment wrapText="1"/>
    </xf>
    <xf numFmtId="0" fontId="3" fillId="5" borderId="9" xfId="0" applyFont="1" applyFill="1" applyBorder="1"/>
    <xf numFmtId="3" fontId="10" fillId="0" borderId="17" xfId="0" applyNumberFormat="1" applyFont="1" applyBorder="1" applyAlignment="1">
      <alignment horizontal="right"/>
    </xf>
    <xf numFmtId="3" fontId="10" fillId="0" borderId="18" xfId="0" applyNumberFormat="1" applyFont="1" applyBorder="1" applyAlignment="1">
      <alignment horizontal="right"/>
    </xf>
    <xf numFmtId="3" fontId="10" fillId="0" borderId="19" xfId="0" applyNumberFormat="1" applyFont="1" applyBorder="1" applyAlignment="1">
      <alignment horizontal="right"/>
    </xf>
    <xf numFmtId="3" fontId="10" fillId="0" borderId="4" xfId="0" applyNumberFormat="1" applyFont="1" applyBorder="1" applyAlignment="1">
      <alignment horizontal="right"/>
    </xf>
    <xf numFmtId="3" fontId="10" fillId="0" borderId="5" xfId="0" applyNumberFormat="1" applyFont="1" applyBorder="1" applyAlignment="1">
      <alignment horizontal="right"/>
    </xf>
    <xf numFmtId="3" fontId="10" fillId="0" borderId="6" xfId="0" applyNumberFormat="1" applyFont="1" applyBorder="1" applyAlignment="1">
      <alignment horizontal="right"/>
    </xf>
    <xf numFmtId="0" fontId="9" fillId="0" borderId="60" xfId="0" applyFont="1" applyBorder="1" applyAlignment="1">
      <alignment horizontal="left" vertical="center"/>
    </xf>
    <xf numFmtId="0" fontId="9" fillId="0" borderId="61" xfId="0" applyFont="1" applyBorder="1" applyAlignment="1">
      <alignment horizontal="left" vertical="center"/>
    </xf>
    <xf numFmtId="0" fontId="9" fillId="0" borderId="62" xfId="0" applyFont="1" applyBorder="1" applyAlignment="1">
      <alignment horizontal="left" vertical="center"/>
    </xf>
    <xf numFmtId="0" fontId="9" fillId="0" borderId="31" xfId="0" applyFont="1" applyBorder="1" applyAlignment="1">
      <alignment horizontal="left" vertical="center"/>
    </xf>
    <xf numFmtId="0" fontId="9" fillId="0" borderId="34" xfId="0" applyFont="1" applyBorder="1" applyAlignment="1">
      <alignment horizontal="left" vertical="center"/>
    </xf>
    <xf numFmtId="0" fontId="9" fillId="0" borderId="32" xfId="0" applyFont="1" applyBorder="1" applyAlignment="1">
      <alignment horizontal="left" vertical="center"/>
    </xf>
    <xf numFmtId="0" fontId="9" fillId="0" borderId="60" xfId="0" applyFont="1" applyBorder="1" applyAlignment="1">
      <alignment horizontal="left" vertical="center" wrapText="1"/>
    </xf>
    <xf numFmtId="0" fontId="9" fillId="0" borderId="61" xfId="0" applyFont="1" applyBorder="1" applyAlignment="1">
      <alignment horizontal="left" vertical="center" wrapText="1"/>
    </xf>
    <xf numFmtId="0" fontId="9" fillId="0" borderId="62" xfId="0" applyFont="1" applyBorder="1" applyAlignment="1">
      <alignment horizontal="left" vertical="center" wrapText="1"/>
    </xf>
    <xf numFmtId="0" fontId="9" fillId="0" borderId="31" xfId="0" applyFont="1" applyBorder="1" applyAlignment="1">
      <alignment horizontal="left" vertical="center" wrapText="1"/>
    </xf>
    <xf numFmtId="0" fontId="9" fillId="0" borderId="34" xfId="0" applyFont="1" applyBorder="1" applyAlignment="1">
      <alignment horizontal="left" vertical="center" wrapText="1"/>
    </xf>
    <xf numFmtId="0" fontId="9" fillId="0" borderId="32" xfId="0" applyFont="1" applyBorder="1" applyAlignment="1">
      <alignment horizontal="left" vertical="center" wrapText="1"/>
    </xf>
    <xf numFmtId="3" fontId="10" fillId="0" borderId="60" xfId="0" applyNumberFormat="1" applyFont="1" applyBorder="1" applyAlignment="1">
      <alignment horizontal="right"/>
    </xf>
    <xf numFmtId="3" fontId="10" fillId="0" borderId="61" xfId="0" applyNumberFormat="1" applyFont="1" applyBorder="1" applyAlignment="1">
      <alignment horizontal="right"/>
    </xf>
    <xf numFmtId="3" fontId="10" fillId="0" borderId="62" xfId="0" applyNumberFormat="1" applyFont="1" applyBorder="1" applyAlignment="1">
      <alignment horizontal="right"/>
    </xf>
    <xf numFmtId="3" fontId="10" fillId="0" borderId="31" xfId="0" applyNumberFormat="1" applyFont="1" applyBorder="1" applyAlignment="1">
      <alignment horizontal="right"/>
    </xf>
    <xf numFmtId="3" fontId="10" fillId="0" borderId="34" xfId="0" applyNumberFormat="1" applyFont="1" applyBorder="1" applyAlignment="1">
      <alignment horizontal="right"/>
    </xf>
    <xf numFmtId="3" fontId="10" fillId="0" borderId="32" xfId="0" applyNumberFormat="1" applyFont="1" applyBorder="1" applyAlignment="1">
      <alignment horizontal="right"/>
    </xf>
    <xf numFmtId="0" fontId="14" fillId="0" borderId="0" xfId="0" applyFont="1" applyAlignment="1">
      <alignment horizontal="left" vertical="center" wrapText="1"/>
    </xf>
    <xf numFmtId="0" fontId="3" fillId="0" borderId="0" xfId="0" applyFont="1" applyAlignment="1">
      <alignment horizontal="left"/>
    </xf>
    <xf numFmtId="0" fontId="9" fillId="0" borderId="0" xfId="0" applyFont="1" applyAlignment="1">
      <alignment horizontal="left" wrapText="1"/>
    </xf>
    <xf numFmtId="0" fontId="14" fillId="0" borderId="0" xfId="0" applyFont="1" applyAlignment="1">
      <alignment horizontal="left" wrapText="1"/>
    </xf>
    <xf numFmtId="0" fontId="22" fillId="0" borderId="0" xfId="0" applyFont="1" applyAlignment="1">
      <alignment horizontal="left"/>
    </xf>
    <xf numFmtId="0" fontId="39" fillId="5" borderId="11" xfId="0" applyFont="1" applyFill="1" applyBorder="1" applyAlignment="1">
      <alignment wrapText="1"/>
    </xf>
    <xf numFmtId="0" fontId="39" fillId="5" borderId="8" xfId="0" applyFont="1" applyFill="1" applyBorder="1" applyAlignment="1">
      <alignment wrapText="1"/>
    </xf>
    <xf numFmtId="0" fontId="39" fillId="5" borderId="9" xfId="0" applyFont="1" applyFill="1" applyBorder="1" applyAlignment="1">
      <alignment wrapText="1"/>
    </xf>
    <xf numFmtId="0" fontId="39" fillId="5" borderId="9" xfId="0" applyFont="1" applyFill="1" applyBorder="1"/>
    <xf numFmtId="0" fontId="39" fillId="5" borderId="1" xfId="0" applyFont="1" applyFill="1" applyBorder="1"/>
    <xf numFmtId="3" fontId="13" fillId="0" borderId="1" xfId="0" applyNumberFormat="1" applyFont="1" applyBorder="1" applyAlignment="1">
      <alignment horizontal="right"/>
    </xf>
    <xf numFmtId="3" fontId="13" fillId="0" borderId="7" xfId="0" applyNumberFormat="1" applyFont="1" applyBorder="1" applyAlignment="1">
      <alignment horizontal="right"/>
    </xf>
    <xf numFmtId="3" fontId="13" fillId="0" borderId="36" xfId="0" applyNumberFormat="1" applyFont="1" applyBorder="1" applyAlignment="1">
      <alignment horizontal="right"/>
    </xf>
    <xf numFmtId="0" fontId="10" fillId="0" borderId="1" xfId="0" applyFont="1" applyBorder="1" applyAlignment="1">
      <alignment horizontal="left"/>
    </xf>
    <xf numFmtId="0" fontId="13" fillId="0" borderId="1" xfId="0" applyFont="1" applyBorder="1" applyAlignment="1">
      <alignment horizontal="left" vertical="center"/>
    </xf>
    <xf numFmtId="0" fontId="13" fillId="0" borderId="7" xfId="0" applyFont="1" applyBorder="1" applyAlignment="1">
      <alignment horizontal="left" vertical="center"/>
    </xf>
    <xf numFmtId="0" fontId="13" fillId="0" borderId="36" xfId="0" applyFont="1" applyBorder="1" applyAlignment="1">
      <alignment horizontal="left" vertical="center"/>
    </xf>
    <xf numFmtId="0" fontId="9" fillId="0" borderId="38" xfId="0" applyFont="1" applyBorder="1" applyAlignment="1">
      <alignment horizontal="left" vertical="center"/>
    </xf>
    <xf numFmtId="0" fontId="0" fillId="0" borderId="39" xfId="0" applyBorder="1" applyAlignment="1">
      <alignment horizontal="left" vertical="center"/>
    </xf>
    <xf numFmtId="0" fontId="0" fillId="0" borderId="40" xfId="0" applyBorder="1" applyAlignment="1">
      <alignment horizontal="left" vertical="center"/>
    </xf>
    <xf numFmtId="0" fontId="0" fillId="0" borderId="31" xfId="0" applyBorder="1" applyAlignment="1">
      <alignment horizontal="left" vertical="center"/>
    </xf>
    <xf numFmtId="0" fontId="0" fillId="0" borderId="34" xfId="0" applyBorder="1" applyAlignment="1">
      <alignment horizontal="left" vertical="center"/>
    </xf>
    <xf numFmtId="0" fontId="0" fillId="0" borderId="32" xfId="0" applyBorder="1" applyAlignment="1">
      <alignment horizontal="left" vertical="center"/>
    </xf>
    <xf numFmtId="0" fontId="9" fillId="0" borderId="38"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3" fontId="13" fillId="0" borderId="38" xfId="0" applyNumberFormat="1" applyFont="1" applyBorder="1" applyAlignment="1">
      <alignment horizontal="right"/>
    </xf>
    <xf numFmtId="3" fontId="13" fillId="0" borderId="39" xfId="0" applyNumberFormat="1" applyFont="1" applyBorder="1" applyAlignment="1">
      <alignment horizontal="right"/>
    </xf>
    <xf numFmtId="3" fontId="13" fillId="0" borderId="40" xfId="0" applyNumberFormat="1" applyFont="1" applyBorder="1" applyAlignment="1">
      <alignment horizontal="right"/>
    </xf>
    <xf numFmtId="3" fontId="13" fillId="0" borderId="31" xfId="0" applyNumberFormat="1" applyFont="1" applyBorder="1" applyAlignment="1">
      <alignment horizontal="right"/>
    </xf>
    <xf numFmtId="3" fontId="13" fillId="0" borderId="34" xfId="0" applyNumberFormat="1" applyFont="1" applyBorder="1" applyAlignment="1">
      <alignment horizontal="right"/>
    </xf>
    <xf numFmtId="3" fontId="13" fillId="0" borderId="32" xfId="0" applyNumberFormat="1" applyFont="1" applyBorder="1" applyAlignment="1">
      <alignment horizontal="right"/>
    </xf>
    <xf numFmtId="0" fontId="9" fillId="0" borderId="8" xfId="0" applyFont="1" applyBorder="1" applyAlignment="1">
      <alignment horizontal="center" vertical="center" wrapText="1"/>
    </xf>
    <xf numFmtId="0" fontId="9" fillId="0" borderId="8" xfId="0" applyFont="1" applyBorder="1" applyAlignment="1">
      <alignment horizontal="left" vertical="center" wrapText="1"/>
    </xf>
    <xf numFmtId="0" fontId="39" fillId="5" borderId="24" xfId="0" applyFont="1" applyFill="1" applyBorder="1"/>
    <xf numFmtId="0" fontId="39" fillId="5" borderId="30" xfId="0" applyFont="1" applyFill="1" applyBorder="1"/>
    <xf numFmtId="0" fontId="39" fillId="5" borderId="25" xfId="0" applyFont="1" applyFill="1" applyBorder="1"/>
    <xf numFmtId="0" fontId="40" fillId="0" borderId="0" xfId="0" applyFont="1" applyAlignment="1">
      <alignment horizontal="left" vertical="center" wrapText="1"/>
    </xf>
    <xf numFmtId="0" fontId="3" fillId="0" borderId="0" xfId="0" applyFont="1" applyAlignment="1">
      <alignment horizontal="left" vertical="center" wrapText="1"/>
    </xf>
    <xf numFmtId="0" fontId="14" fillId="0" borderId="0" xfId="0" applyFont="1" applyAlignment="1">
      <alignment horizontal="left"/>
    </xf>
    <xf numFmtId="0" fontId="9" fillId="0" borderId="11" xfId="0" applyFont="1" applyBorder="1" applyAlignment="1">
      <alignment horizontal="left" vertical="center"/>
    </xf>
    <xf numFmtId="0" fontId="9" fillId="0" borderId="8" xfId="0" applyFont="1" applyBorder="1" applyAlignment="1">
      <alignment horizontal="left" vertical="center"/>
    </xf>
    <xf numFmtId="3" fontId="10" fillId="0" borderId="1" xfId="0" applyNumberFormat="1" applyFont="1" applyBorder="1" applyAlignment="1">
      <alignment horizontal="right" vertical="center" wrapText="1"/>
    </xf>
    <xf numFmtId="0" fontId="9" fillId="0" borderId="0" xfId="0" applyFont="1" applyAlignment="1">
      <alignment horizontal="left"/>
    </xf>
    <xf numFmtId="0" fontId="22" fillId="0" borderId="0" xfId="0" applyFont="1" applyAlignment="1">
      <alignment horizontal="center" vertical="center"/>
    </xf>
    <xf numFmtId="0" fontId="10" fillId="0" borderId="1" xfId="0" applyFont="1" applyBorder="1" applyAlignment="1">
      <alignment horizontal="center" vertical="center" wrapText="1"/>
    </xf>
    <xf numFmtId="0" fontId="9" fillId="0" borderId="7" xfId="0" applyFont="1" applyBorder="1" applyAlignment="1">
      <alignment horizontal="left" vertical="center" wrapText="1"/>
    </xf>
    <xf numFmtId="0" fontId="9" fillId="0" borderId="7" xfId="0" applyFont="1" applyBorder="1" applyAlignment="1">
      <alignment horizontal="center" vertical="center" wrapText="1"/>
    </xf>
    <xf numFmtId="0" fontId="22" fillId="0" borderId="0" xfId="0" applyFont="1" applyAlignment="1">
      <alignment horizontal="left" wrapText="1"/>
    </xf>
    <xf numFmtId="0" fontId="9" fillId="0" borderId="9" xfId="0" applyFont="1" applyBorder="1" applyAlignment="1">
      <alignment horizontal="left" vertical="center" wrapText="1"/>
    </xf>
    <xf numFmtId="0" fontId="9" fillId="0" borderId="9" xfId="0" applyFont="1" applyBorder="1" applyAlignment="1">
      <alignment horizontal="center" vertical="center" wrapText="1"/>
    </xf>
    <xf numFmtId="3" fontId="9" fillId="0" borderId="7" xfId="0" applyNumberFormat="1" applyFont="1" applyBorder="1" applyAlignment="1">
      <alignment horizontal="right"/>
    </xf>
    <xf numFmtId="3" fontId="9" fillId="0" borderId="9" xfId="0" applyNumberFormat="1" applyFont="1" applyBorder="1" applyAlignment="1">
      <alignment horizontal="right" vertical="center" wrapText="1"/>
    </xf>
    <xf numFmtId="3" fontId="9" fillId="0" borderId="37" xfId="0" applyNumberFormat="1" applyFont="1" applyBorder="1" applyAlignment="1">
      <alignment horizontal="right" vertical="center" wrapText="1"/>
    </xf>
    <xf numFmtId="3" fontId="9" fillId="0" borderId="7" xfId="0" applyNumberFormat="1" applyFont="1" applyBorder="1" applyAlignment="1">
      <alignment horizontal="right" vertical="center" wrapText="1"/>
    </xf>
    <xf numFmtId="3" fontId="9" fillId="0" borderId="9" xfId="0" applyNumberFormat="1" applyFont="1" applyBorder="1" applyAlignment="1">
      <alignment horizontal="right"/>
    </xf>
    <xf numFmtId="0" fontId="9" fillId="5" borderId="10" xfId="0" applyFont="1" applyFill="1" applyBorder="1" applyAlignment="1">
      <alignment horizontal="left"/>
    </xf>
    <xf numFmtId="0" fontId="10" fillId="5" borderId="7" xfId="0" applyFont="1" applyFill="1" applyBorder="1" applyAlignment="1">
      <alignment horizontal="left"/>
    </xf>
    <xf numFmtId="0" fontId="9" fillId="5" borderId="8" xfId="0" applyFont="1" applyFill="1" applyBorder="1" applyAlignment="1">
      <alignment horizontal="left"/>
    </xf>
    <xf numFmtId="0" fontId="13" fillId="5" borderId="12" xfId="0" applyFont="1" applyFill="1" applyBorder="1" applyAlignment="1">
      <alignment horizontal="left"/>
    </xf>
    <xf numFmtId="3" fontId="9" fillId="5" borderId="8" xfId="0" applyNumberFormat="1" applyFont="1" applyFill="1" applyBorder="1" applyAlignment="1">
      <alignment horizontal="right" vertical="center" wrapText="1"/>
    </xf>
    <xf numFmtId="3" fontId="9" fillId="5" borderId="10" xfId="0" applyNumberFormat="1" applyFont="1" applyFill="1" applyBorder="1" applyAlignment="1">
      <alignment horizontal="right" vertical="center" wrapText="1"/>
    </xf>
    <xf numFmtId="3" fontId="10" fillId="5" borderId="7" xfId="0" applyNumberFormat="1" applyFont="1" applyFill="1" applyBorder="1" applyAlignment="1">
      <alignment horizontal="right" vertical="center" wrapText="1"/>
    </xf>
    <xf numFmtId="0" fontId="22" fillId="0" borderId="0" xfId="0" applyFont="1" applyAlignment="1">
      <alignment horizontal="left" vertical="center" wrapText="1"/>
    </xf>
    <xf numFmtId="0" fontId="10" fillId="5" borderId="1" xfId="0" applyFont="1" applyFill="1" applyBorder="1" applyAlignment="1">
      <alignment horizontal="center" vertical="center" wrapText="1"/>
    </xf>
    <xf numFmtId="0" fontId="5" fillId="0" borderId="0" xfId="0" applyFont="1" applyAlignment="1">
      <alignment horizontal="center" vertical="center"/>
    </xf>
    <xf numFmtId="0" fontId="9" fillId="0" borderId="0" xfId="0" applyFont="1" applyAlignment="1">
      <alignment horizontal="left" vertical="top" wrapText="1"/>
    </xf>
    <xf numFmtId="0" fontId="10" fillId="0" borderId="1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8" xfId="0" applyFont="1" applyBorder="1" applyAlignment="1">
      <alignment horizontal="left"/>
    </xf>
    <xf numFmtId="0" fontId="9" fillId="0" borderId="9" xfId="0" applyFont="1" applyBorder="1" applyAlignment="1">
      <alignment horizontal="left"/>
    </xf>
    <xf numFmtId="0" fontId="9" fillId="0" borderId="38" xfId="0" applyFont="1" applyBorder="1" applyAlignment="1">
      <alignment horizontal="left" wrapText="1"/>
    </xf>
    <xf numFmtId="0" fontId="9" fillId="0" borderId="39" xfId="0" applyFont="1" applyBorder="1" applyAlignment="1">
      <alignment horizontal="left" wrapText="1"/>
    </xf>
    <xf numFmtId="0" fontId="9" fillId="0" borderId="40" xfId="0" applyFont="1" applyBorder="1" applyAlignment="1">
      <alignment horizontal="left" wrapText="1"/>
    </xf>
    <xf numFmtId="0" fontId="9" fillId="0" borderId="31" xfId="0" applyFont="1" applyBorder="1" applyAlignment="1">
      <alignment horizontal="left" wrapText="1"/>
    </xf>
    <xf numFmtId="0" fontId="9" fillId="0" borderId="34" xfId="0" applyFont="1" applyBorder="1" applyAlignment="1">
      <alignment horizontal="left" wrapText="1"/>
    </xf>
    <xf numFmtId="0" fontId="9" fillId="0" borderId="32" xfId="0" applyFont="1" applyBorder="1" applyAlignment="1">
      <alignment horizontal="left" wrapText="1"/>
    </xf>
    <xf numFmtId="3" fontId="9" fillId="0" borderId="38" xfId="0" applyNumberFormat="1" applyFont="1" applyBorder="1" applyAlignment="1">
      <alignment horizontal="right"/>
    </xf>
    <xf numFmtId="3" fontId="9" fillId="0" borderId="39" xfId="0" applyNumberFormat="1" applyFont="1" applyBorder="1" applyAlignment="1">
      <alignment horizontal="right"/>
    </xf>
    <xf numFmtId="3" fontId="9" fillId="0" borderId="40" xfId="0" applyNumberFormat="1" applyFont="1" applyBorder="1" applyAlignment="1">
      <alignment horizontal="right"/>
    </xf>
    <xf numFmtId="3" fontId="9" fillId="0" borderId="31" xfId="0" applyNumberFormat="1" applyFont="1" applyBorder="1" applyAlignment="1">
      <alignment horizontal="right"/>
    </xf>
    <xf numFmtId="3" fontId="9" fillId="0" borderId="34" xfId="0" applyNumberFormat="1" applyFont="1" applyBorder="1" applyAlignment="1">
      <alignment horizontal="right"/>
    </xf>
    <xf numFmtId="3" fontId="9" fillId="0" borderId="32" xfId="0" applyNumberFormat="1" applyFont="1" applyBorder="1" applyAlignment="1">
      <alignment horizontal="right"/>
    </xf>
    <xf numFmtId="0" fontId="9" fillId="0" borderId="7" xfId="0" applyFont="1" applyBorder="1" applyAlignment="1">
      <alignment horizontal="left"/>
    </xf>
    <xf numFmtId="0" fontId="28" fillId="0" borderId="0" xfId="0" applyFont="1" applyAlignment="1">
      <alignment horizontal="left"/>
    </xf>
    <xf numFmtId="0" fontId="9" fillId="0" borderId="0" xfId="0" applyFont="1" applyBorder="1" applyAlignment="1">
      <alignment horizontal="left"/>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3" xfId="0" applyFont="1" applyBorder="1" applyAlignment="1">
      <alignment horizontal="center" vertical="center" wrapText="1"/>
    </xf>
    <xf numFmtId="0" fontId="14" fillId="0" borderId="0" xfId="0" applyFont="1" applyAlignment="1">
      <alignment horizontal="left" vertical="center"/>
    </xf>
    <xf numFmtId="0" fontId="9" fillId="0" borderId="8" xfId="0" applyFont="1" applyBorder="1" applyAlignment="1">
      <alignment horizontal="left" vertical="top"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9" fontId="9" fillId="0" borderId="8" xfId="0" applyNumberFormat="1" applyFont="1" applyBorder="1" applyAlignment="1">
      <alignment horizontal="right"/>
    </xf>
    <xf numFmtId="9" fontId="9" fillId="0" borderId="78" xfId="0" applyNumberFormat="1" applyFont="1" applyBorder="1" applyAlignment="1">
      <alignment horizontal="right"/>
    </xf>
    <xf numFmtId="3" fontId="9" fillId="0" borderId="83" xfId="0" applyNumberFormat="1" applyFont="1" applyBorder="1" applyAlignment="1">
      <alignment horizontal="center" vertical="center"/>
    </xf>
    <xf numFmtId="3" fontId="9" fillId="0" borderId="84" xfId="0" applyNumberFormat="1" applyFont="1" applyBorder="1" applyAlignment="1">
      <alignment horizontal="center" vertical="center"/>
    </xf>
    <xf numFmtId="3" fontId="9" fillId="0" borderId="84" xfId="0" applyNumberFormat="1" applyFont="1" applyBorder="1" applyAlignment="1">
      <alignment horizontal="right"/>
    </xf>
    <xf numFmtId="9" fontId="9" fillId="0" borderId="84" xfId="0" applyNumberFormat="1" applyFont="1" applyBorder="1" applyAlignment="1">
      <alignment horizontal="right"/>
    </xf>
    <xf numFmtId="9" fontId="9" fillId="0" borderId="85" xfId="0" applyNumberFormat="1" applyFont="1" applyBorder="1" applyAlignment="1">
      <alignment horizontal="right"/>
    </xf>
    <xf numFmtId="3" fontId="9" fillId="0" borderId="89" xfId="0" applyNumberFormat="1" applyFont="1" applyBorder="1" applyAlignment="1">
      <alignment horizontal="center" vertical="center"/>
    </xf>
    <xf numFmtId="3" fontId="9" fillId="0" borderId="77" xfId="0" applyNumberFormat="1" applyFont="1" applyBorder="1" applyAlignment="1">
      <alignment horizontal="right"/>
    </xf>
    <xf numFmtId="3" fontId="9" fillId="0" borderId="27" xfId="0" applyNumberFormat="1" applyFont="1" applyBorder="1" applyAlignment="1">
      <alignment horizontal="right"/>
    </xf>
    <xf numFmtId="3" fontId="9" fillId="0" borderId="75" xfId="0" applyNumberFormat="1" applyFont="1" applyBorder="1" applyAlignment="1">
      <alignment horizontal="center" vertical="center"/>
    </xf>
    <xf numFmtId="3" fontId="9" fillId="0" borderId="7" xfId="0" applyNumberFormat="1" applyFont="1" applyBorder="1" applyAlignment="1">
      <alignment horizontal="center" vertical="center"/>
    </xf>
    <xf numFmtId="9" fontId="9" fillId="0" borderId="7" xfId="0" applyNumberFormat="1" applyFont="1" applyBorder="1" applyAlignment="1">
      <alignment horizontal="right"/>
    </xf>
    <xf numFmtId="9" fontId="9" fillId="0" borderId="76" xfId="0" applyNumberFormat="1" applyFont="1" applyBorder="1" applyAlignment="1">
      <alignment horizontal="right"/>
    </xf>
    <xf numFmtId="3" fontId="9" fillId="0" borderId="25" xfId="0" applyNumberFormat="1" applyFont="1" applyBorder="1" applyAlignment="1">
      <alignment horizontal="center" vertical="center"/>
    </xf>
    <xf numFmtId="0" fontId="9" fillId="0" borderId="75" xfId="0" applyFont="1" applyBorder="1" applyAlignment="1">
      <alignment horizontal="left"/>
    </xf>
    <xf numFmtId="0" fontId="9" fillId="0" borderId="24" xfId="0" applyFont="1" applyBorder="1" applyAlignment="1">
      <alignment horizontal="left"/>
    </xf>
    <xf numFmtId="0" fontId="9" fillId="0" borderId="77" xfId="0" applyFont="1" applyBorder="1" applyAlignment="1">
      <alignment horizontal="left"/>
    </xf>
    <xf numFmtId="0" fontId="9" fillId="0" borderId="26" xfId="0" applyFont="1" applyBorder="1" applyAlignment="1">
      <alignment horizontal="left"/>
    </xf>
    <xf numFmtId="0" fontId="9" fillId="0" borderId="83" xfId="0" applyFont="1" applyBorder="1" applyAlignment="1">
      <alignment horizontal="left"/>
    </xf>
    <xf numFmtId="0" fontId="9" fillId="0" borderId="84" xfId="0" applyFont="1" applyBorder="1" applyAlignment="1">
      <alignment horizontal="left"/>
    </xf>
    <xf numFmtId="0" fontId="9" fillId="0" borderId="87" xfId="0" applyFont="1" applyBorder="1" applyAlignment="1">
      <alignment horizontal="left"/>
    </xf>
    <xf numFmtId="3" fontId="9" fillId="0" borderId="77" xfId="0" applyNumberFormat="1" applyFont="1" applyBorder="1" applyAlignment="1">
      <alignment horizontal="center" vertical="center"/>
    </xf>
    <xf numFmtId="3" fontId="9" fillId="0" borderId="8" xfId="0" applyNumberFormat="1" applyFont="1" applyBorder="1" applyAlignment="1">
      <alignment horizontal="center" vertical="center"/>
    </xf>
    <xf numFmtId="3" fontId="9" fillId="0" borderId="27" xfId="0" applyNumberFormat="1" applyFont="1" applyBorder="1" applyAlignment="1">
      <alignment horizontal="center" vertical="center"/>
    </xf>
    <xf numFmtId="9" fontId="9" fillId="0" borderId="9" xfId="0" applyNumberFormat="1" applyFont="1" applyBorder="1" applyAlignment="1">
      <alignment horizontal="right"/>
    </xf>
    <xf numFmtId="9" fontId="9" fillId="0" borderId="82" xfId="0" applyNumberFormat="1" applyFont="1" applyBorder="1" applyAlignment="1">
      <alignment horizontal="right"/>
    </xf>
    <xf numFmtId="3" fontId="13" fillId="0" borderId="69" xfId="0" applyNumberFormat="1" applyFont="1" applyBorder="1" applyAlignment="1">
      <alignment horizontal="right"/>
    </xf>
    <xf numFmtId="9" fontId="13" fillId="0" borderId="1" xfId="0" applyNumberFormat="1" applyFont="1" applyBorder="1" applyAlignment="1">
      <alignment horizontal="right"/>
    </xf>
    <xf numFmtId="9" fontId="13" fillId="0" borderId="70" xfId="0" applyNumberFormat="1" applyFont="1" applyBorder="1" applyAlignment="1">
      <alignment horizontal="right"/>
    </xf>
    <xf numFmtId="3" fontId="9" fillId="0" borderId="10" xfId="0" applyNumberFormat="1" applyFont="1" applyBorder="1" applyAlignment="1">
      <alignment horizontal="right"/>
    </xf>
    <xf numFmtId="9" fontId="9" fillId="0" borderId="10" xfId="0" applyNumberFormat="1" applyFont="1" applyBorder="1" applyAlignment="1">
      <alignment horizontal="right"/>
    </xf>
    <xf numFmtId="9" fontId="9" fillId="0" borderId="80" xfId="0" applyNumberFormat="1" applyFont="1" applyBorder="1" applyAlignment="1">
      <alignment horizontal="right"/>
    </xf>
    <xf numFmtId="3" fontId="9" fillId="0" borderId="75" xfId="0" applyNumberFormat="1" applyFont="1" applyBorder="1" applyAlignment="1">
      <alignment horizontal="right"/>
    </xf>
    <xf numFmtId="3" fontId="9" fillId="0" borderId="25" xfId="0" applyNumberFormat="1" applyFont="1" applyBorder="1" applyAlignment="1">
      <alignment horizontal="right"/>
    </xf>
    <xf numFmtId="0" fontId="9" fillId="0" borderId="73" xfId="0" applyFont="1" applyBorder="1" applyAlignment="1">
      <alignment horizontal="center" vertical="center"/>
    </xf>
    <xf numFmtId="0" fontId="9" fillId="0" borderId="12" xfId="0" applyFont="1" applyBorder="1" applyAlignment="1">
      <alignment horizontal="center" vertical="center"/>
    </xf>
    <xf numFmtId="0" fontId="9" fillId="0" borderId="4" xfId="0" applyFont="1" applyBorder="1" applyAlignment="1">
      <alignment horizontal="center" vertical="center"/>
    </xf>
    <xf numFmtId="3" fontId="9" fillId="0" borderId="73" xfId="0" applyNumberFormat="1" applyFont="1" applyBorder="1" applyAlignment="1">
      <alignment horizontal="center" vertical="center"/>
    </xf>
    <xf numFmtId="3" fontId="9" fillId="0" borderId="12" xfId="0" applyNumberFormat="1" applyFont="1" applyBorder="1" applyAlignment="1">
      <alignment horizontal="center" vertical="center"/>
    </xf>
    <xf numFmtId="3" fontId="9" fillId="0" borderId="74" xfId="0" applyNumberFormat="1" applyFont="1" applyBorder="1" applyAlignment="1">
      <alignment horizontal="center" vertical="center"/>
    </xf>
    <xf numFmtId="3" fontId="9" fillId="0" borderId="6" xfId="0" applyNumberFormat="1" applyFont="1" applyBorder="1" applyAlignment="1">
      <alignment horizontal="center" vertical="center"/>
    </xf>
    <xf numFmtId="0" fontId="9" fillId="0" borderId="79" xfId="0" applyFont="1" applyBorder="1" applyAlignment="1">
      <alignment horizontal="left"/>
    </xf>
    <xf numFmtId="0" fontId="9" fillId="0" borderId="10" xfId="0" applyFont="1" applyBorder="1" applyAlignment="1">
      <alignment horizontal="left"/>
    </xf>
    <xf numFmtId="0" fontId="9" fillId="0" borderId="38" xfId="0" applyFont="1" applyBorder="1" applyAlignment="1">
      <alignment horizontal="left"/>
    </xf>
    <xf numFmtId="0" fontId="9" fillId="0" borderId="77" xfId="0" applyFont="1" applyBorder="1" applyAlignment="1">
      <alignment horizontal="left" vertical="center" wrapText="1"/>
    </xf>
    <xf numFmtId="0" fontId="0" fillId="0" borderId="8" xfId="0" applyBorder="1" applyAlignment="1">
      <alignment vertical="center" wrapText="1"/>
    </xf>
    <xf numFmtId="0" fontId="0" fillId="0" borderId="26" xfId="0" applyBorder="1" applyAlignment="1">
      <alignment vertical="center" wrapText="1"/>
    </xf>
    <xf numFmtId="0" fontId="0" fillId="0" borderId="77" xfId="0" applyBorder="1" applyAlignment="1">
      <alignment vertical="center" wrapText="1"/>
    </xf>
    <xf numFmtId="0" fontId="9" fillId="0" borderId="81" xfId="0" applyFont="1" applyBorder="1" applyAlignment="1">
      <alignment horizontal="left"/>
    </xf>
    <xf numFmtId="0" fontId="9" fillId="0" borderId="28" xfId="0" applyFont="1" applyBorder="1" applyAlignment="1">
      <alignment horizontal="left"/>
    </xf>
    <xf numFmtId="0" fontId="13" fillId="0" borderId="69" xfId="0" applyFont="1" applyBorder="1" applyAlignment="1">
      <alignment horizontal="left"/>
    </xf>
    <xf numFmtId="0" fontId="13" fillId="0" borderId="1" xfId="0" applyFont="1" applyBorder="1" applyAlignment="1">
      <alignment horizontal="left"/>
    </xf>
    <xf numFmtId="0" fontId="13" fillId="0" borderId="20" xfId="0" applyFont="1" applyBorder="1" applyAlignment="1">
      <alignment horizontal="left"/>
    </xf>
    <xf numFmtId="3" fontId="9" fillId="0" borderId="79" xfId="0" applyNumberFormat="1" applyFont="1" applyBorder="1" applyAlignment="1">
      <alignment horizontal="center" vertical="center"/>
    </xf>
    <xf numFmtId="3" fontId="9" fillId="0" borderId="10" xfId="0" applyNumberFormat="1" applyFont="1" applyBorder="1" applyAlignment="1">
      <alignment horizontal="center" vertical="center"/>
    </xf>
    <xf numFmtId="3" fontId="9" fillId="0" borderId="40" xfId="0" applyNumberFormat="1" applyFont="1" applyBorder="1" applyAlignment="1">
      <alignment horizontal="center" vertical="center"/>
    </xf>
    <xf numFmtId="3" fontId="9" fillId="0" borderId="26" xfId="0" applyNumberFormat="1" applyFont="1" applyBorder="1" applyAlignment="1">
      <alignment horizontal="right"/>
    </xf>
    <xf numFmtId="3" fontId="9" fillId="0" borderId="16" xfId="0" applyNumberFormat="1" applyFont="1" applyBorder="1" applyAlignment="1">
      <alignment horizontal="right"/>
    </xf>
    <xf numFmtId="3" fontId="9" fillId="0" borderId="81" xfId="0" applyNumberFormat="1" applyFont="1" applyBorder="1" applyAlignment="1">
      <alignment horizontal="right"/>
    </xf>
    <xf numFmtId="3" fontId="9" fillId="0" borderId="29" xfId="0" applyNumberFormat="1" applyFont="1" applyBorder="1" applyAlignment="1">
      <alignment horizontal="right"/>
    </xf>
    <xf numFmtId="3" fontId="9" fillId="0" borderId="28" xfId="0" applyNumberFormat="1" applyFont="1" applyBorder="1" applyAlignment="1">
      <alignment horizontal="right"/>
    </xf>
    <xf numFmtId="3" fontId="9" fillId="0" borderId="33" xfId="0" applyNumberFormat="1" applyFont="1" applyBorder="1" applyAlignment="1">
      <alignment horizontal="right"/>
    </xf>
    <xf numFmtId="0" fontId="9" fillId="0" borderId="2" xfId="0" applyFont="1" applyBorder="1" applyAlignment="1">
      <alignment horizontal="left" wrapText="1"/>
    </xf>
    <xf numFmtId="0" fontId="9" fillId="0" borderId="0" xfId="0" applyFont="1" applyBorder="1" applyAlignment="1">
      <alignment horizontal="left" wrapText="1"/>
    </xf>
    <xf numFmtId="0" fontId="9" fillId="0" borderId="3" xfId="0" applyFont="1" applyBorder="1" applyAlignment="1">
      <alignment horizontal="left" wrapText="1"/>
    </xf>
    <xf numFmtId="3" fontId="9" fillId="0" borderId="2" xfId="0" applyNumberFormat="1" applyFont="1" applyBorder="1" applyAlignment="1">
      <alignment horizontal="right"/>
    </xf>
    <xf numFmtId="3" fontId="9" fillId="0" borderId="0" xfId="0" applyNumberFormat="1" applyFont="1" applyBorder="1" applyAlignment="1">
      <alignment horizontal="right"/>
    </xf>
    <xf numFmtId="3" fontId="9" fillId="0" borderId="3" xfId="0" applyNumberFormat="1" applyFont="1" applyBorder="1" applyAlignment="1">
      <alignment horizontal="right"/>
    </xf>
    <xf numFmtId="0" fontId="9" fillId="0" borderId="75" xfId="0" applyFont="1" applyBorder="1" applyAlignment="1">
      <alignment horizontal="left" wrapText="1"/>
    </xf>
    <xf numFmtId="0" fontId="0" fillId="0" borderId="7" xfId="0" applyBorder="1" applyAlignment="1">
      <alignment wrapText="1"/>
    </xf>
    <xf numFmtId="0" fontId="0" fillId="0" borderId="24" xfId="0" applyBorder="1" applyAlignment="1">
      <alignment wrapText="1"/>
    </xf>
    <xf numFmtId="0" fontId="0" fillId="0" borderId="77" xfId="0" applyBorder="1" applyAlignment="1">
      <alignment wrapText="1"/>
    </xf>
    <xf numFmtId="0" fontId="0" fillId="0" borderId="8" xfId="0" applyBorder="1" applyAlignment="1">
      <alignment wrapText="1"/>
    </xf>
    <xf numFmtId="0" fontId="0" fillId="0" borderId="26" xfId="0" applyBorder="1" applyAlignment="1">
      <alignment wrapText="1"/>
    </xf>
    <xf numFmtId="0" fontId="10" fillId="0" borderId="70" xfId="0" applyFont="1" applyBorder="1" applyAlignment="1">
      <alignment horizontal="center" vertical="center" wrapText="1"/>
    </xf>
    <xf numFmtId="0" fontId="10" fillId="0" borderId="72" xfId="0" applyFont="1" applyBorder="1" applyAlignment="1">
      <alignment horizontal="center" vertical="center" wrapText="1"/>
    </xf>
    <xf numFmtId="3" fontId="9" fillId="0" borderId="76" xfId="0" applyNumberFormat="1" applyFont="1" applyBorder="1" applyAlignment="1">
      <alignment horizontal="center" vertical="center"/>
    </xf>
    <xf numFmtId="3" fontId="9" fillId="0" borderId="78" xfId="0" applyNumberFormat="1" applyFont="1" applyBorder="1" applyAlignment="1">
      <alignment horizontal="center" vertical="center"/>
    </xf>
    <xf numFmtId="0" fontId="10" fillId="0" borderId="66" xfId="0" applyFont="1" applyBorder="1" applyAlignment="1">
      <alignment horizontal="center" vertical="center"/>
    </xf>
    <xf numFmtId="0" fontId="10" fillId="0" borderId="67" xfId="0" applyFont="1" applyBorder="1" applyAlignment="1">
      <alignment horizontal="center" vertical="center"/>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10" fillId="0" borderId="1" xfId="0" applyFont="1" applyBorder="1" applyAlignment="1">
      <alignment horizontal="center" vertical="center"/>
    </xf>
    <xf numFmtId="0" fontId="10" fillId="0" borderId="70" xfId="0" applyFont="1" applyBorder="1" applyAlignment="1">
      <alignment horizontal="center" vertical="center"/>
    </xf>
    <xf numFmtId="0" fontId="10" fillId="0" borderId="88"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66" xfId="0" applyFont="1" applyBorder="1" applyAlignment="1">
      <alignment horizontal="center" vertical="center" wrapText="1"/>
    </xf>
    <xf numFmtId="0" fontId="10" fillId="0" borderId="86" xfId="0" applyFont="1" applyBorder="1" applyAlignment="1">
      <alignment horizontal="center" vertical="center" wrapText="1"/>
    </xf>
    <xf numFmtId="0" fontId="10" fillId="0" borderId="69" xfId="0" applyFont="1" applyBorder="1" applyAlignment="1">
      <alignment horizontal="center" vertical="center" wrapText="1"/>
    </xf>
    <xf numFmtId="0" fontId="10" fillId="0" borderId="71" xfId="0" applyFont="1" applyBorder="1" applyAlignment="1">
      <alignment horizontal="center" vertical="center" wrapText="1"/>
    </xf>
    <xf numFmtId="0" fontId="13" fillId="0" borderId="59" xfId="0" applyFont="1" applyBorder="1" applyAlignment="1">
      <alignment horizontal="left"/>
    </xf>
    <xf numFmtId="3" fontId="13" fillId="0" borderId="59" xfId="0" applyNumberFormat="1" applyFont="1" applyBorder="1" applyAlignment="1">
      <alignment horizontal="right"/>
    </xf>
    <xf numFmtId="0" fontId="9" fillId="0" borderId="60" xfId="0" applyFont="1" applyBorder="1" applyAlignment="1">
      <alignment horizontal="left" wrapText="1"/>
    </xf>
    <xf numFmtId="0" fontId="9" fillId="0" borderId="61" xfId="0" applyFont="1" applyBorder="1" applyAlignment="1">
      <alignment horizontal="left" wrapText="1"/>
    </xf>
    <xf numFmtId="0" fontId="9" fillId="0" borderId="62" xfId="0" applyFont="1" applyBorder="1" applyAlignment="1">
      <alignment horizontal="left" wrapText="1"/>
    </xf>
    <xf numFmtId="0" fontId="9" fillId="0" borderId="63" xfId="0" applyFont="1" applyBorder="1" applyAlignment="1">
      <alignment horizontal="left" wrapText="1"/>
    </xf>
    <xf numFmtId="0" fontId="9" fillId="0" borderId="64" xfId="0" applyFont="1" applyBorder="1" applyAlignment="1">
      <alignment horizontal="left" wrapText="1"/>
    </xf>
    <xf numFmtId="0" fontId="9" fillId="0" borderId="65" xfId="0" applyFont="1" applyBorder="1" applyAlignment="1">
      <alignment horizontal="left" wrapText="1"/>
    </xf>
    <xf numFmtId="3" fontId="9" fillId="0" borderId="60" xfId="0" applyNumberFormat="1" applyFont="1" applyBorder="1" applyAlignment="1">
      <alignment horizontal="right"/>
    </xf>
    <xf numFmtId="3" fontId="9" fillId="0" borderId="61" xfId="0" applyNumberFormat="1" applyFont="1" applyBorder="1" applyAlignment="1">
      <alignment horizontal="right"/>
    </xf>
    <xf numFmtId="3" fontId="9" fillId="0" borderId="62" xfId="0" applyNumberFormat="1" applyFont="1" applyBorder="1" applyAlignment="1">
      <alignment horizontal="right"/>
    </xf>
    <xf numFmtId="3" fontId="9" fillId="0" borderId="63" xfId="0" applyNumberFormat="1" applyFont="1" applyBorder="1" applyAlignment="1">
      <alignment horizontal="right"/>
    </xf>
    <xf numFmtId="3" fontId="9" fillId="0" borderId="64" xfId="0" applyNumberFormat="1" applyFont="1" applyBorder="1" applyAlignment="1">
      <alignment horizontal="right"/>
    </xf>
    <xf numFmtId="3" fontId="9" fillId="0" borderId="65" xfId="0" applyNumberFormat="1" applyFont="1" applyBorder="1" applyAlignment="1">
      <alignment horizontal="right"/>
    </xf>
    <xf numFmtId="3" fontId="10" fillId="0" borderId="1" xfId="0" applyNumberFormat="1" applyFont="1" applyBorder="1" applyAlignment="1">
      <alignment horizontal="right"/>
    </xf>
    <xf numFmtId="0" fontId="10" fillId="0" borderId="1" xfId="0" applyFont="1" applyBorder="1" applyAlignment="1">
      <alignment horizontal="left" wrapText="1"/>
    </xf>
    <xf numFmtId="0" fontId="13" fillId="0" borderId="7" xfId="0" applyFont="1" applyBorder="1" applyAlignment="1">
      <alignment horizontal="left" wrapText="1"/>
    </xf>
    <xf numFmtId="0" fontId="13" fillId="0" borderId="36" xfId="0" applyFont="1" applyBorder="1" applyAlignment="1">
      <alignment horizontal="left" wrapText="1"/>
    </xf>
    <xf numFmtId="0" fontId="9" fillId="0" borderId="16" xfId="0" applyFont="1" applyBorder="1" applyAlignment="1">
      <alignment horizontal="left"/>
    </xf>
    <xf numFmtId="0" fontId="9" fillId="0" borderId="27" xfId="0" applyFont="1" applyBorder="1" applyAlignment="1">
      <alignment horizontal="left"/>
    </xf>
    <xf numFmtId="0" fontId="9" fillId="0" borderId="11" xfId="0" applyFont="1" applyBorder="1" applyAlignment="1">
      <alignment horizontal="left"/>
    </xf>
    <xf numFmtId="0" fontId="13" fillId="0" borderId="15" xfId="0" applyFont="1" applyBorder="1" applyAlignment="1">
      <alignment horizontal="left"/>
    </xf>
    <xf numFmtId="3" fontId="13" fillId="0" borderId="15" xfId="0" applyNumberFormat="1" applyFont="1" applyBorder="1" applyAlignment="1">
      <alignment horizontal="right"/>
    </xf>
    <xf numFmtId="0" fontId="22" fillId="0" borderId="0" xfId="0" applyFont="1" applyBorder="1" applyAlignment="1">
      <alignment horizontal="left"/>
    </xf>
    <xf numFmtId="0" fontId="25" fillId="0" borderId="0" xfId="0" applyFont="1" applyAlignment="1">
      <alignment horizontal="left" wrapText="1"/>
    </xf>
    <xf numFmtId="0" fontId="28" fillId="5" borderId="0" xfId="0" applyFont="1" applyFill="1" applyAlignment="1">
      <alignment horizontal="left" wrapText="1"/>
    </xf>
    <xf numFmtId="0" fontId="0" fillId="5" borderId="0" xfId="0" applyFill="1" applyAlignment="1">
      <alignment horizontal="left" wrapText="1"/>
    </xf>
    <xf numFmtId="0" fontId="9" fillId="5" borderId="0" xfId="0" applyFont="1" applyFill="1" applyAlignment="1">
      <alignment horizontal="left" wrapText="1"/>
    </xf>
    <xf numFmtId="0" fontId="9" fillId="0" borderId="11" xfId="0" applyFont="1" applyBorder="1" applyAlignment="1">
      <alignment horizontal="left" wrapText="1"/>
    </xf>
    <xf numFmtId="0" fontId="9" fillId="0" borderId="8" xfId="0" applyFont="1" applyBorder="1" applyAlignment="1">
      <alignment horizontal="left" wrapText="1"/>
    </xf>
    <xf numFmtId="0" fontId="10" fillId="5" borderId="17" xfId="0" applyFont="1" applyFill="1" applyBorder="1" applyAlignment="1">
      <alignment horizontal="left" wrapText="1"/>
    </xf>
    <xf numFmtId="0" fontId="10" fillId="5" borderId="18" xfId="0" applyFont="1" applyFill="1" applyBorder="1" applyAlignment="1">
      <alignment horizontal="left" wrapText="1"/>
    </xf>
    <xf numFmtId="0" fontId="10" fillId="5" borderId="19" xfId="0" applyFont="1" applyFill="1" applyBorder="1" applyAlignment="1">
      <alignment horizontal="left" wrapText="1"/>
    </xf>
    <xf numFmtId="0" fontId="10" fillId="5" borderId="31" xfId="0" applyFont="1" applyFill="1" applyBorder="1" applyAlignment="1">
      <alignment horizontal="left" wrapText="1"/>
    </xf>
    <xf numFmtId="0" fontId="10" fillId="5" borderId="34" xfId="0" applyFont="1" applyFill="1" applyBorder="1" applyAlignment="1">
      <alignment horizontal="left" wrapText="1"/>
    </xf>
    <xf numFmtId="0" fontId="10" fillId="5" borderId="32" xfId="0" applyFont="1" applyFill="1" applyBorder="1" applyAlignment="1">
      <alignment horizontal="left" wrapText="1"/>
    </xf>
    <xf numFmtId="0" fontId="9" fillId="0" borderId="35" xfId="0" applyFont="1" applyBorder="1" applyAlignment="1">
      <alignment horizontal="left" wrapText="1"/>
    </xf>
    <xf numFmtId="0" fontId="9" fillId="0" borderId="36" xfId="0" applyFont="1" applyBorder="1" applyAlignment="1">
      <alignment horizontal="left" wrapText="1"/>
    </xf>
    <xf numFmtId="0" fontId="10" fillId="0" borderId="7" xfId="0" applyFont="1" applyBorder="1" applyAlignment="1">
      <alignment horizontal="left" vertical="center" wrapText="1"/>
    </xf>
    <xf numFmtId="0" fontId="10" fillId="0" borderId="9" xfId="0" applyFont="1" applyBorder="1" applyAlignment="1">
      <alignment horizontal="left" vertical="center" wrapText="1"/>
    </xf>
    <xf numFmtId="3" fontId="10" fillId="0" borderId="7" xfId="0" applyNumberFormat="1" applyFont="1" applyBorder="1" applyAlignment="1">
      <alignment horizontal="right" wrapText="1"/>
    </xf>
    <xf numFmtId="3" fontId="10" fillId="0" borderId="9" xfId="0" applyNumberFormat="1" applyFont="1" applyBorder="1" applyAlignment="1">
      <alignment horizontal="right" wrapText="1"/>
    </xf>
    <xf numFmtId="0" fontId="0" fillId="0" borderId="30" xfId="0" applyBorder="1"/>
    <xf numFmtId="0" fontId="0" fillId="0" borderId="25" xfId="0" applyBorder="1"/>
    <xf numFmtId="3" fontId="9" fillId="0" borderId="24" xfId="0" applyNumberFormat="1" applyFont="1" applyBorder="1" applyAlignment="1">
      <alignment horizontal="right"/>
    </xf>
    <xf numFmtId="3" fontId="9" fillId="0" borderId="30" xfId="0" applyNumberFormat="1" applyFont="1" applyBorder="1" applyAlignment="1">
      <alignment horizontal="right"/>
    </xf>
    <xf numFmtId="0" fontId="28" fillId="5" borderId="0" xfId="0" applyFont="1" applyFill="1" applyAlignment="1">
      <alignment horizontal="left"/>
    </xf>
    <xf numFmtId="0" fontId="9" fillId="5" borderId="0" xfId="0" applyFont="1" applyFill="1" applyAlignment="1">
      <alignment vertical="center" wrapText="1"/>
    </xf>
    <xf numFmtId="0" fontId="0" fillId="5" borderId="0" xfId="0" applyFill="1" applyAlignment="1">
      <alignment wrapText="1"/>
    </xf>
    <xf numFmtId="0" fontId="9" fillId="0" borderId="13" xfId="0" applyFont="1" applyBorder="1" applyAlignment="1">
      <alignment horizontal="center" vertical="center" wrapText="1"/>
    </xf>
    <xf numFmtId="0" fontId="10" fillId="0" borderId="7" xfId="0" applyFont="1" applyBorder="1" applyAlignment="1">
      <alignment horizontal="left" wrapText="1"/>
    </xf>
    <xf numFmtId="0" fontId="10" fillId="0" borderId="9" xfId="0" applyFont="1" applyBorder="1" applyAlignment="1">
      <alignment horizontal="left" wrapText="1"/>
    </xf>
    <xf numFmtId="3" fontId="10" fillId="0" borderId="7" xfId="0" applyNumberFormat="1" applyFont="1" applyBorder="1" applyAlignment="1">
      <alignment horizontal="center" vertical="center"/>
    </xf>
    <xf numFmtId="3" fontId="10" fillId="0" borderId="9" xfId="0" applyNumberFormat="1" applyFont="1" applyBorder="1" applyAlignment="1">
      <alignment horizontal="center" vertical="center"/>
    </xf>
    <xf numFmtId="3" fontId="10" fillId="0" borderId="7" xfId="0" applyNumberFormat="1" applyFont="1" applyBorder="1" applyAlignment="1">
      <alignment horizontal="right"/>
    </xf>
    <xf numFmtId="3" fontId="10" fillId="0" borderId="9" xfId="0" applyNumberFormat="1" applyFont="1" applyBorder="1" applyAlignment="1">
      <alignment horizontal="right"/>
    </xf>
    <xf numFmtId="3" fontId="9" fillId="0" borderId="9" xfId="0" applyNumberFormat="1" applyFont="1" applyBorder="1" applyAlignment="1">
      <alignment horizontal="center" vertical="center"/>
    </xf>
    <xf numFmtId="0" fontId="10" fillId="0" borderId="1" xfId="0" applyFont="1" applyBorder="1" applyAlignment="1">
      <alignment horizontal="center" vertical="top" wrapText="1"/>
    </xf>
    <xf numFmtId="0" fontId="9" fillId="0" borderId="7" xfId="0" applyFont="1" applyBorder="1" applyAlignment="1">
      <alignment horizontal="left" vertical="top" wrapText="1"/>
    </xf>
    <xf numFmtId="0" fontId="9" fillId="0" borderId="7" xfId="0" applyFont="1" applyBorder="1" applyAlignment="1">
      <alignment horizontal="left" vertical="top"/>
    </xf>
    <xf numFmtId="0" fontId="9" fillId="0" borderId="8" xfId="0" applyFont="1" applyBorder="1" applyAlignment="1">
      <alignment horizontal="left" vertical="top"/>
    </xf>
    <xf numFmtId="3" fontId="9" fillId="0" borderId="51" xfId="0" applyNumberFormat="1" applyFont="1" applyBorder="1" applyAlignment="1">
      <alignment horizontal="right"/>
    </xf>
    <xf numFmtId="3" fontId="9" fillId="0" borderId="52" xfId="0" applyNumberFormat="1" applyFont="1" applyBorder="1" applyAlignment="1">
      <alignment horizontal="right"/>
    </xf>
    <xf numFmtId="3" fontId="9" fillId="0" borderId="54" xfId="0" applyNumberFormat="1" applyFont="1" applyBorder="1" applyAlignment="1">
      <alignment horizontal="right"/>
    </xf>
    <xf numFmtId="3" fontId="9" fillId="0" borderId="55" xfId="0" applyNumberFormat="1" applyFont="1" applyBorder="1" applyAlignment="1">
      <alignment horizontal="right"/>
    </xf>
    <xf numFmtId="3" fontId="9" fillId="0" borderId="57" xfId="0" applyNumberFormat="1" applyFont="1" applyBorder="1" applyAlignment="1">
      <alignment horizontal="right"/>
    </xf>
    <xf numFmtId="3" fontId="9" fillId="0" borderId="58" xfId="0" applyNumberFormat="1" applyFont="1" applyBorder="1" applyAlignment="1">
      <alignment horizontal="right"/>
    </xf>
    <xf numFmtId="3" fontId="10" fillId="0" borderId="45" xfId="0" applyNumberFormat="1" applyFont="1" applyBorder="1" applyAlignment="1">
      <alignment horizontal="right"/>
    </xf>
    <xf numFmtId="3" fontId="10" fillId="0" borderId="46" xfId="0" applyNumberFormat="1" applyFont="1" applyBorder="1" applyAlignment="1">
      <alignment horizontal="right"/>
    </xf>
    <xf numFmtId="3" fontId="10" fillId="0" borderId="50" xfId="0" applyNumberFormat="1" applyFont="1" applyBorder="1" applyAlignment="1">
      <alignment horizontal="right"/>
    </xf>
    <xf numFmtId="3" fontId="10" fillId="0" borderId="51" xfId="0" applyNumberFormat="1" applyFont="1" applyBorder="1" applyAlignment="1">
      <alignment horizontal="right"/>
    </xf>
    <xf numFmtId="3" fontId="10" fillId="0" borderId="53" xfId="0" applyNumberFormat="1" applyFont="1" applyBorder="1" applyAlignment="1">
      <alignment horizontal="right"/>
    </xf>
    <xf numFmtId="3" fontId="10" fillId="0" borderId="54" xfId="0" applyNumberFormat="1" applyFont="1" applyBorder="1" applyAlignment="1">
      <alignment horizontal="right"/>
    </xf>
    <xf numFmtId="3" fontId="10" fillId="0" borderId="56" xfId="0" applyNumberFormat="1" applyFont="1" applyBorder="1" applyAlignment="1">
      <alignment horizontal="right"/>
    </xf>
    <xf numFmtId="3" fontId="10" fillId="0" borderId="57" xfId="0" applyNumberFormat="1" applyFont="1" applyBorder="1" applyAlignment="1">
      <alignment horizontal="right"/>
    </xf>
    <xf numFmtId="3" fontId="10" fillId="0" borderId="44" xfId="0" applyNumberFormat="1" applyFont="1" applyBorder="1" applyAlignment="1">
      <alignment horizontal="right"/>
    </xf>
    <xf numFmtId="3" fontId="10" fillId="0" borderId="52" xfId="0" applyNumberFormat="1" applyFont="1" applyBorder="1" applyAlignment="1">
      <alignment horizontal="right"/>
    </xf>
    <xf numFmtId="3" fontId="10" fillId="0" borderId="55" xfId="0" applyNumberFormat="1" applyFont="1" applyBorder="1" applyAlignment="1">
      <alignment horizontal="right"/>
    </xf>
    <xf numFmtId="3" fontId="10" fillId="0" borderId="58" xfId="0" applyNumberFormat="1" applyFont="1" applyBorder="1" applyAlignment="1">
      <alignment horizontal="right"/>
    </xf>
    <xf numFmtId="3" fontId="9" fillId="0" borderId="50" xfId="0" applyNumberFormat="1" applyFont="1" applyBorder="1" applyAlignment="1">
      <alignment horizontal="right"/>
    </xf>
    <xf numFmtId="3" fontId="9" fillId="0" borderId="53" xfId="0" applyNumberFormat="1" applyFont="1" applyBorder="1" applyAlignment="1">
      <alignment horizontal="right"/>
    </xf>
    <xf numFmtId="3" fontId="9" fillId="0" borderId="56" xfId="0" applyNumberFormat="1" applyFont="1" applyBorder="1" applyAlignment="1">
      <alignment horizontal="right"/>
    </xf>
    <xf numFmtId="0" fontId="34" fillId="0" borderId="0" xfId="0" applyFont="1" applyAlignment="1">
      <alignment horizontal="left"/>
    </xf>
    <xf numFmtId="0" fontId="10" fillId="0" borderId="44"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49" xfId="0" applyFont="1" applyBorder="1" applyAlignment="1">
      <alignment horizontal="center" vertical="center" wrapText="1"/>
    </xf>
    <xf numFmtId="0" fontId="13" fillId="0" borderId="38" xfId="0" applyFont="1" applyBorder="1" applyAlignment="1">
      <alignment horizontal="left" wrapText="1"/>
    </xf>
    <xf numFmtId="0" fontId="13" fillId="0" borderId="39" xfId="0" applyFont="1" applyBorder="1" applyAlignment="1">
      <alignment horizontal="left" wrapText="1"/>
    </xf>
    <xf numFmtId="0" fontId="13" fillId="0" borderId="40" xfId="0" applyFont="1" applyBorder="1" applyAlignment="1">
      <alignment horizontal="left" wrapText="1"/>
    </xf>
    <xf numFmtId="0" fontId="13" fillId="0" borderId="4" xfId="0" applyFont="1" applyBorder="1" applyAlignment="1">
      <alignment horizontal="left" wrapText="1"/>
    </xf>
    <xf numFmtId="0" fontId="13" fillId="0" borderId="5" xfId="0" applyFont="1" applyBorder="1" applyAlignment="1">
      <alignment horizontal="left" wrapText="1"/>
    </xf>
    <xf numFmtId="0" fontId="13" fillId="0" borderId="6" xfId="0" applyFont="1" applyBorder="1" applyAlignment="1">
      <alignment horizontal="left" wrapText="1"/>
    </xf>
    <xf numFmtId="49" fontId="13" fillId="0" borderId="38" xfId="0" applyNumberFormat="1" applyFont="1" applyBorder="1" applyAlignment="1">
      <alignment horizontal="center"/>
    </xf>
    <xf numFmtId="49" fontId="13" fillId="0" borderId="39" xfId="0" applyNumberFormat="1" applyFont="1" applyBorder="1" applyAlignment="1">
      <alignment horizontal="center"/>
    </xf>
    <xf numFmtId="49" fontId="13" fillId="0" borderId="40" xfId="0" applyNumberFormat="1" applyFont="1" applyBorder="1" applyAlignment="1">
      <alignment horizontal="center"/>
    </xf>
    <xf numFmtId="49" fontId="13" fillId="0" borderId="4" xfId="0" applyNumberFormat="1" applyFont="1" applyBorder="1" applyAlignment="1">
      <alignment horizontal="center"/>
    </xf>
    <xf numFmtId="49" fontId="13" fillId="0" borderId="5" xfId="0" applyNumberFormat="1" applyFont="1" applyBorder="1" applyAlignment="1">
      <alignment horizontal="center"/>
    </xf>
    <xf numFmtId="49" fontId="13" fillId="0" borderId="6" xfId="0" applyNumberFormat="1" applyFont="1" applyBorder="1" applyAlignment="1">
      <alignment horizontal="center"/>
    </xf>
    <xf numFmtId="3" fontId="13" fillId="0" borderId="38" xfId="0" applyNumberFormat="1" applyFont="1" applyBorder="1" applyAlignment="1">
      <alignment horizontal="center"/>
    </xf>
    <xf numFmtId="3" fontId="13" fillId="0" borderId="39" xfId="0" applyNumberFormat="1" applyFont="1" applyBorder="1" applyAlignment="1">
      <alignment horizontal="center"/>
    </xf>
    <xf numFmtId="3" fontId="13" fillId="0" borderId="40" xfId="0" applyNumberFormat="1" applyFont="1" applyBorder="1" applyAlignment="1">
      <alignment horizontal="center"/>
    </xf>
    <xf numFmtId="3" fontId="13" fillId="0" borderId="4" xfId="0" applyNumberFormat="1" applyFont="1" applyBorder="1" applyAlignment="1">
      <alignment horizontal="center"/>
    </xf>
    <xf numFmtId="3" fontId="13" fillId="0" borderId="5" xfId="0" applyNumberFormat="1" applyFont="1" applyBorder="1" applyAlignment="1">
      <alignment horizontal="center"/>
    </xf>
    <xf numFmtId="3" fontId="13" fillId="0" borderId="6" xfId="0" applyNumberFormat="1" applyFont="1" applyBorder="1" applyAlignment="1">
      <alignment horizontal="center"/>
    </xf>
    <xf numFmtId="14" fontId="13" fillId="0" borderId="38" xfId="0" applyNumberFormat="1" applyFont="1" applyBorder="1" applyAlignment="1">
      <alignment horizontal="center"/>
    </xf>
    <xf numFmtId="14" fontId="13" fillId="0" borderId="39" xfId="0" applyNumberFormat="1" applyFont="1" applyBorder="1" applyAlignment="1">
      <alignment horizontal="center"/>
    </xf>
    <xf numFmtId="14" fontId="13" fillId="0" borderId="40" xfId="0" applyNumberFormat="1" applyFont="1" applyBorder="1" applyAlignment="1">
      <alignment horizontal="center"/>
    </xf>
    <xf numFmtId="14" fontId="13" fillId="0" borderId="4" xfId="0" applyNumberFormat="1" applyFont="1" applyBorder="1" applyAlignment="1">
      <alignment horizontal="center"/>
    </xf>
    <xf numFmtId="14" fontId="13" fillId="0" borderId="5" xfId="0" applyNumberFormat="1" applyFont="1" applyBorder="1" applyAlignment="1">
      <alignment horizontal="center"/>
    </xf>
    <xf numFmtId="14" fontId="13" fillId="0" borderId="6" xfId="0" applyNumberFormat="1" applyFont="1" applyBorder="1" applyAlignment="1">
      <alignment horizontal="center"/>
    </xf>
    <xf numFmtId="3" fontId="13" fillId="0" borderId="4" xfId="0" applyNumberFormat="1" applyFont="1" applyBorder="1" applyAlignment="1">
      <alignment horizontal="right"/>
    </xf>
    <xf numFmtId="3" fontId="13" fillId="0" borderId="5" xfId="0" applyNumberFormat="1" applyFont="1" applyBorder="1" applyAlignment="1">
      <alignment horizontal="right"/>
    </xf>
    <xf numFmtId="3" fontId="13" fillId="0" borderId="6" xfId="0" applyNumberFormat="1" applyFont="1" applyBorder="1" applyAlignment="1">
      <alignment horizontal="right"/>
    </xf>
    <xf numFmtId="49" fontId="9" fillId="0" borderId="7" xfId="0" applyNumberFormat="1" applyFont="1" applyBorder="1" applyAlignment="1">
      <alignment horizontal="center"/>
    </xf>
    <xf numFmtId="4" fontId="9" fillId="0" borderId="7" xfId="0" applyNumberFormat="1" applyFont="1" applyBorder="1" applyAlignment="1">
      <alignment horizontal="center"/>
    </xf>
    <xf numFmtId="14" fontId="9" fillId="0" borderId="7" xfId="0" applyNumberFormat="1" applyFont="1" applyBorder="1" applyAlignment="1">
      <alignment horizontal="right"/>
    </xf>
    <xf numFmtId="49" fontId="9" fillId="0" borderId="8" xfId="0" applyNumberFormat="1" applyFont="1" applyBorder="1" applyAlignment="1">
      <alignment horizontal="center"/>
    </xf>
    <xf numFmtId="4" fontId="9" fillId="0" borderId="8" xfId="0" applyNumberFormat="1" applyFont="1" applyBorder="1" applyAlignment="1">
      <alignment horizontal="center"/>
    </xf>
    <xf numFmtId="14" fontId="9" fillId="0" borderId="8" xfId="0" applyNumberFormat="1" applyFont="1" applyBorder="1" applyAlignment="1">
      <alignment horizontal="right"/>
    </xf>
    <xf numFmtId="0" fontId="13" fillId="0" borderId="9" xfId="0" applyFont="1" applyBorder="1" applyAlignment="1">
      <alignment horizontal="left" wrapText="1"/>
    </xf>
    <xf numFmtId="49" fontId="13" fillId="0" borderId="9" xfId="0" applyNumberFormat="1" applyFont="1" applyBorder="1" applyAlignment="1">
      <alignment horizontal="center"/>
    </xf>
    <xf numFmtId="3" fontId="13" fillId="0" borderId="9" xfId="0" applyNumberFormat="1" applyFont="1" applyBorder="1" applyAlignment="1">
      <alignment horizontal="center"/>
    </xf>
    <xf numFmtId="14" fontId="13" fillId="0" borderId="9" xfId="0" applyNumberFormat="1" applyFont="1" applyBorder="1" applyAlignment="1">
      <alignment horizontal="right"/>
    </xf>
    <xf numFmtId="3" fontId="13" fillId="0" borderId="9" xfId="0" applyNumberFormat="1" applyFont="1" applyBorder="1" applyAlignment="1">
      <alignment horizontal="right"/>
    </xf>
    <xf numFmtId="0" fontId="9" fillId="0" borderId="13" xfId="0" applyFont="1" applyBorder="1" applyAlignment="1">
      <alignment horizontal="center"/>
    </xf>
    <xf numFmtId="0" fontId="26" fillId="0" borderId="0" xfId="0" applyFont="1" applyAlignment="1">
      <alignment horizontal="left" vertical="center" wrapText="1"/>
    </xf>
    <xf numFmtId="0" fontId="10" fillId="0" borderId="10" xfId="0" applyFont="1" applyBorder="1" applyAlignment="1">
      <alignment horizontal="center" vertical="center" wrapText="1"/>
    </xf>
    <xf numFmtId="0" fontId="10" fillId="0" borderId="17" xfId="0" applyFont="1" applyBorder="1" applyAlignment="1">
      <alignment horizontal="center" wrapText="1"/>
    </xf>
    <xf numFmtId="0" fontId="10" fillId="0" borderId="18" xfId="0" applyFont="1" applyBorder="1" applyAlignment="1">
      <alignment horizontal="center" wrapText="1"/>
    </xf>
    <xf numFmtId="0" fontId="10" fillId="0" borderId="19" xfId="0" applyFont="1" applyBorder="1" applyAlignment="1">
      <alignment horizontal="center" wrapText="1"/>
    </xf>
    <xf numFmtId="0" fontId="10" fillId="0" borderId="2" xfId="0" applyFont="1" applyBorder="1" applyAlignment="1">
      <alignment horizontal="center" wrapText="1"/>
    </xf>
    <xf numFmtId="0" fontId="10" fillId="0" borderId="0" xfId="0" applyFont="1" applyBorder="1" applyAlignment="1">
      <alignment horizontal="center" wrapText="1"/>
    </xf>
    <xf numFmtId="0" fontId="10" fillId="0" borderId="3" xfId="0" applyFont="1" applyBorder="1" applyAlignment="1">
      <alignment horizontal="center" wrapText="1"/>
    </xf>
    <xf numFmtId="0" fontId="13" fillId="0" borderId="8" xfId="0" applyFont="1" applyBorder="1" applyAlignment="1">
      <alignment horizontal="left" wrapText="1"/>
    </xf>
    <xf numFmtId="49" fontId="13" fillId="0" borderId="8" xfId="0" applyNumberFormat="1" applyFont="1" applyBorder="1" applyAlignment="1">
      <alignment horizontal="center"/>
    </xf>
    <xf numFmtId="3" fontId="13" fillId="0" borderId="8" xfId="0" applyNumberFormat="1" applyFont="1" applyBorder="1" applyAlignment="1">
      <alignment horizontal="center"/>
    </xf>
    <xf numFmtId="14" fontId="13" fillId="0" borderId="8" xfId="0" applyNumberFormat="1" applyFont="1" applyBorder="1" applyAlignment="1">
      <alignment horizontal="right"/>
    </xf>
    <xf numFmtId="3" fontId="13" fillId="0" borderId="8" xfId="0" applyNumberFormat="1" applyFont="1" applyBorder="1" applyAlignment="1">
      <alignment horizontal="right"/>
    </xf>
    <xf numFmtId="0" fontId="10" fillId="0" borderId="9" xfId="0" applyFont="1" applyBorder="1" applyAlignment="1">
      <alignment horizontal="left"/>
    </xf>
    <xf numFmtId="0" fontId="10" fillId="0" borderId="8" xfId="0" applyFont="1" applyBorder="1" applyAlignment="1">
      <alignment horizontal="left"/>
    </xf>
    <xf numFmtId="3" fontId="10" fillId="0" borderId="8" xfId="0" applyNumberFormat="1" applyFont="1" applyBorder="1" applyAlignment="1">
      <alignment horizontal="right"/>
    </xf>
    <xf numFmtId="3" fontId="10" fillId="0" borderId="8" xfId="0" applyNumberFormat="1" applyFont="1" applyBorder="1" applyAlignment="1">
      <alignment horizontal="right" wrapText="1"/>
    </xf>
    <xf numFmtId="164" fontId="9" fillId="0" borderId="8" xfId="0" applyNumberFormat="1" applyFont="1" applyBorder="1" applyAlignment="1">
      <alignment horizontal="right"/>
    </xf>
    <xf numFmtId="9" fontId="10" fillId="0" borderId="8" xfId="0" applyNumberFormat="1" applyFont="1" applyBorder="1" applyAlignment="1">
      <alignment horizontal="right"/>
    </xf>
    <xf numFmtId="0" fontId="10" fillId="0" borderId="8" xfId="0" applyFont="1" applyBorder="1" applyAlignment="1">
      <alignment horizontal="left" vertical="center" wrapText="1"/>
    </xf>
    <xf numFmtId="0" fontId="28" fillId="0" borderId="0" xfId="0" applyFont="1" applyAlignment="1">
      <alignment horizontal="left" wrapText="1"/>
    </xf>
    <xf numFmtId="0" fontId="28" fillId="0" borderId="0" xfId="0" applyFont="1" applyBorder="1" applyAlignment="1">
      <alignment horizontal="left"/>
    </xf>
    <xf numFmtId="0" fontId="3" fillId="0" borderId="0" xfId="0" applyFont="1" applyFill="1" applyAlignment="1">
      <alignment horizontal="left" wrapText="1"/>
    </xf>
    <xf numFmtId="0" fontId="10" fillId="0" borderId="14" xfId="0" applyFont="1" applyBorder="1" applyAlignment="1">
      <alignment horizontal="center" vertical="center"/>
    </xf>
    <xf numFmtId="0" fontId="10" fillId="0" borderId="13" xfId="0" applyFont="1" applyBorder="1" applyAlignment="1">
      <alignment horizontal="center" vertical="center"/>
    </xf>
    <xf numFmtId="0" fontId="10" fillId="0" borderId="1" xfId="0" applyFont="1" applyBorder="1" applyAlignment="1">
      <alignment horizontal="center"/>
    </xf>
    <xf numFmtId="0" fontId="10" fillId="0" borderId="13" xfId="0" applyFont="1" applyBorder="1" applyAlignment="1">
      <alignment horizontal="center" vertical="center" wrapText="1"/>
    </xf>
    <xf numFmtId="0" fontId="9" fillId="0" borderId="9" xfId="0" applyFont="1" applyBorder="1" applyAlignment="1">
      <alignment horizontal="left" wrapText="1"/>
    </xf>
    <xf numFmtId="0" fontId="13" fillId="0" borderId="9" xfId="0" applyFont="1" applyBorder="1" applyAlignment="1">
      <alignment horizontal="left"/>
    </xf>
    <xf numFmtId="0" fontId="13" fillId="0" borderId="8" xfId="0" applyFont="1" applyBorder="1" applyAlignment="1">
      <alignment horizontal="left"/>
    </xf>
    <xf numFmtId="0" fontId="13" fillId="0" borderId="7" xfId="0" applyFont="1" applyBorder="1" applyAlignment="1">
      <alignment horizontal="left"/>
    </xf>
    <xf numFmtId="0" fontId="39" fillId="0" borderId="0" xfId="0" applyFont="1" applyAlignment="1">
      <alignment horizontal="left"/>
    </xf>
    <xf numFmtId="0" fontId="3" fillId="0" borderId="0" xfId="0" applyFont="1" applyAlignment="1">
      <alignment horizontal="left" vertical="center"/>
    </xf>
    <xf numFmtId="0" fontId="10" fillId="0" borderId="13" xfId="0" applyFont="1" applyBorder="1" applyAlignment="1">
      <alignment horizontal="center" vertical="top" wrapText="1"/>
    </xf>
    <xf numFmtId="0" fontId="3" fillId="0" borderId="0" xfId="0" applyFont="1" applyBorder="1" applyAlignment="1">
      <alignment vertical="center"/>
    </xf>
    <xf numFmtId="0" fontId="9" fillId="0" borderId="0" xfId="0" applyFont="1" applyBorder="1" applyAlignment="1">
      <alignment horizontal="left" vertical="center"/>
    </xf>
    <xf numFmtId="3" fontId="10" fillId="0" borderId="20" xfId="0" applyNumberFormat="1" applyFont="1" applyBorder="1" applyAlignment="1">
      <alignment horizontal="center"/>
    </xf>
    <xf numFmtId="3" fontId="10" fillId="0" borderId="21" xfId="0" applyNumberFormat="1" applyFont="1" applyBorder="1" applyAlignment="1">
      <alignment horizontal="center"/>
    </xf>
    <xf numFmtId="3" fontId="10" fillId="0" borderId="22" xfId="0" applyNumberFormat="1" applyFont="1" applyBorder="1" applyAlignment="1">
      <alignment horizont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3" fontId="9" fillId="0" borderId="8" xfId="0" applyNumberFormat="1" applyFont="1" applyBorder="1" applyAlignment="1">
      <alignment horizontal="right" wrapText="1"/>
    </xf>
    <xf numFmtId="3" fontId="9" fillId="0" borderId="9" xfId="0" applyNumberFormat="1" applyFont="1" applyBorder="1" applyAlignment="1">
      <alignment horizontal="right" wrapText="1"/>
    </xf>
    <xf numFmtId="0" fontId="9" fillId="0" borderId="8" xfId="0" applyFont="1" applyFill="1" applyBorder="1" applyAlignment="1">
      <alignment horizontal="left" vertical="center" wrapText="1"/>
    </xf>
    <xf numFmtId="0" fontId="9" fillId="0" borderId="2" xfId="0" applyFont="1" applyBorder="1" applyAlignment="1">
      <alignment horizontal="center" vertical="center" wrapText="1"/>
    </xf>
    <xf numFmtId="0" fontId="9" fillId="0" borderId="0" xfId="0" applyFont="1" applyBorder="1" applyAlignment="1">
      <alignment horizontal="center" vertical="center" wrapText="1"/>
    </xf>
    <xf numFmtId="0" fontId="9" fillId="0" borderId="3" xfId="0" applyFont="1" applyBorder="1" applyAlignment="1">
      <alignment horizontal="center" vertical="center" wrapText="1"/>
    </xf>
    <xf numFmtId="3" fontId="9" fillId="0" borderId="7" xfId="0" applyNumberFormat="1" applyFont="1" applyBorder="1" applyAlignment="1">
      <alignment horizontal="right" wrapText="1"/>
    </xf>
    <xf numFmtId="0" fontId="26" fillId="0" borderId="0" xfId="0" applyFont="1" applyAlignment="1">
      <alignment horizontal="left" wrapText="1"/>
    </xf>
    <xf numFmtId="0" fontId="10" fillId="0" borderId="7" xfId="0" applyFont="1" applyBorder="1" applyAlignment="1">
      <alignment horizontal="right" wrapText="1"/>
    </xf>
    <xf numFmtId="0" fontId="10" fillId="0" borderId="8" xfId="0" applyFont="1" applyBorder="1" applyAlignment="1">
      <alignment horizontal="right" wrapText="1"/>
    </xf>
    <xf numFmtId="0" fontId="10" fillId="0" borderId="9" xfId="0" applyFont="1" applyBorder="1" applyAlignment="1">
      <alignment horizontal="right" wrapText="1"/>
    </xf>
    <xf numFmtId="0" fontId="10" fillId="0" borderId="4" xfId="0" applyFont="1" applyBorder="1" applyAlignment="1">
      <alignment horizontal="center" wrapText="1"/>
    </xf>
    <xf numFmtId="0" fontId="10" fillId="0" borderId="5" xfId="0" applyFont="1" applyBorder="1" applyAlignment="1">
      <alignment horizontal="center" wrapText="1"/>
    </xf>
    <xf numFmtId="0" fontId="10" fillId="0" borderId="6" xfId="0" applyFont="1" applyBorder="1" applyAlignment="1">
      <alignment horizont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3" fontId="10" fillId="0" borderId="20" xfId="0" applyNumberFormat="1" applyFont="1" applyBorder="1" applyAlignment="1">
      <alignment horizontal="right"/>
    </xf>
    <xf numFmtId="3" fontId="10" fillId="0" borderId="21" xfId="0" applyNumberFormat="1" applyFont="1" applyBorder="1" applyAlignment="1">
      <alignment horizontal="right"/>
    </xf>
    <xf numFmtId="3" fontId="10" fillId="0" borderId="22" xfId="0" applyNumberFormat="1" applyFont="1" applyBorder="1" applyAlignment="1">
      <alignment horizontal="right"/>
    </xf>
    <xf numFmtId="0" fontId="10" fillId="0" borderId="1" xfId="0" applyFont="1" applyBorder="1" applyAlignment="1">
      <alignment horizontal="right"/>
    </xf>
    <xf numFmtId="10" fontId="9" fillId="0" borderId="9" xfId="0" applyNumberFormat="1" applyFont="1" applyBorder="1" applyAlignment="1">
      <alignment horizontal="right"/>
    </xf>
    <xf numFmtId="10" fontId="9" fillId="0" borderId="8" xfId="0" applyNumberFormat="1" applyFont="1" applyBorder="1" applyAlignment="1">
      <alignment horizontal="right"/>
    </xf>
    <xf numFmtId="0" fontId="9" fillId="0" borderId="2" xfId="0" applyFont="1" applyBorder="1" applyAlignment="1">
      <alignment horizontal="center"/>
    </xf>
    <xf numFmtId="0" fontId="9" fillId="0" borderId="0" xfId="0" applyFont="1" applyBorder="1" applyAlignment="1">
      <alignment horizontal="center"/>
    </xf>
    <xf numFmtId="0" fontId="9" fillId="0" borderId="3" xfId="0" applyFont="1" applyBorder="1" applyAlignment="1">
      <alignment horizontal="center"/>
    </xf>
    <xf numFmtId="10" fontId="9" fillId="0" borderId="7" xfId="0" applyNumberFormat="1" applyFont="1" applyBorder="1" applyAlignment="1">
      <alignment horizontal="right"/>
    </xf>
    <xf numFmtId="0" fontId="25" fillId="0" borderId="0" xfId="0" applyFont="1" applyAlignment="1">
      <alignment horizontal="left"/>
    </xf>
    <xf numFmtId="0" fontId="9" fillId="0" borderId="1" xfId="0" applyFont="1" applyBorder="1" applyAlignment="1">
      <alignment horizontal="left"/>
    </xf>
    <xf numFmtId="3" fontId="9" fillId="0" borderId="20" xfId="0" applyNumberFormat="1" applyFont="1" applyBorder="1" applyAlignment="1">
      <alignment horizontal="right"/>
    </xf>
    <xf numFmtId="3" fontId="9" fillId="0" borderId="21" xfId="0" applyNumberFormat="1" applyFont="1" applyBorder="1" applyAlignment="1">
      <alignment horizontal="right"/>
    </xf>
    <xf numFmtId="3" fontId="9" fillId="0" borderId="22" xfId="0" applyNumberFormat="1" applyFont="1" applyBorder="1" applyAlignment="1">
      <alignment horizontal="right"/>
    </xf>
    <xf numFmtId="3" fontId="10" fillId="0" borderId="7" xfId="0" applyNumberFormat="1" applyFont="1" applyBorder="1" applyAlignment="1"/>
    <xf numFmtId="3" fontId="10" fillId="0" borderId="8" xfId="0" applyNumberFormat="1" applyFont="1" applyBorder="1" applyAlignment="1"/>
    <xf numFmtId="3" fontId="10" fillId="0" borderId="9" xfId="0" applyNumberFormat="1" applyFont="1" applyBorder="1" applyAlignment="1"/>
    <xf numFmtId="0" fontId="9" fillId="0" borderId="1" xfId="0" applyFont="1" applyBorder="1" applyAlignment="1">
      <alignment horizontal="left" wrapText="1"/>
    </xf>
    <xf numFmtId="0" fontId="9" fillId="0" borderId="12" xfId="0" applyFont="1" applyBorder="1" applyAlignment="1">
      <alignment horizont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19"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left"/>
    </xf>
    <xf numFmtId="0" fontId="16" fillId="0" borderId="1" xfId="0" applyFont="1" applyBorder="1" applyAlignment="1">
      <alignment horizontal="left"/>
    </xf>
    <xf numFmtId="0" fontId="14" fillId="0" borderId="9" xfId="0" applyFont="1" applyBorder="1" applyAlignment="1">
      <alignment horizontal="left"/>
    </xf>
    <xf numFmtId="0" fontId="14" fillId="0" borderId="8" xfId="0" applyFont="1" applyBorder="1" applyAlignment="1">
      <alignment horizontal="left"/>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3" fontId="16" fillId="0" borderId="1" xfId="0" applyNumberFormat="1" applyFont="1" applyBorder="1" applyAlignment="1">
      <alignment horizontal="right"/>
    </xf>
    <xf numFmtId="0" fontId="13" fillId="0" borderId="0" xfId="0" applyFont="1" applyAlignment="1">
      <alignment horizontal="left"/>
    </xf>
    <xf numFmtId="0" fontId="9" fillId="0" borderId="7" xfId="0" applyFont="1" applyBorder="1" applyAlignment="1">
      <alignment horizontal="center" vertical="center"/>
    </xf>
    <xf numFmtId="0" fontId="9" fillId="0" borderId="9" xfId="0" applyFont="1" applyBorder="1" applyAlignment="1">
      <alignment horizontal="center" vertical="center"/>
    </xf>
    <xf numFmtId="0" fontId="3" fillId="0" borderId="0" xfId="0" applyFont="1" applyFill="1" applyAlignment="1">
      <alignment horizontal="left"/>
    </xf>
    <xf numFmtId="0" fontId="9" fillId="0" borderId="1" xfId="0" applyFont="1" applyBorder="1" applyAlignment="1">
      <alignment horizontal="left" vertical="center" wrapText="1"/>
    </xf>
    <xf numFmtId="0" fontId="28"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center"/>
    </xf>
    <xf numFmtId="0" fontId="9" fillId="0" borderId="1" xfId="0" applyFont="1" applyBorder="1" applyAlignment="1">
      <alignment horizontal="center"/>
    </xf>
    <xf numFmtId="0" fontId="13" fillId="0" borderId="0" xfId="0" applyNumberFormat="1" applyFont="1" applyAlignment="1">
      <alignment horizontal="left" vertical="center" wrapText="1"/>
    </xf>
    <xf numFmtId="9" fontId="10" fillId="0" borderId="1" xfId="0" applyNumberFormat="1" applyFont="1" applyBorder="1" applyAlignment="1">
      <alignment horizontal="right"/>
    </xf>
    <xf numFmtId="0" fontId="10" fillId="0" borderId="21" xfId="0" applyFont="1" applyBorder="1" applyAlignment="1">
      <alignment horizontal="center"/>
    </xf>
    <xf numFmtId="0" fontId="10" fillId="0" borderId="22" xfId="0" applyFont="1" applyBorder="1" applyAlignment="1">
      <alignment horizontal="center"/>
    </xf>
    <xf numFmtId="0" fontId="9" fillId="0" borderId="24" xfId="0" applyFont="1" applyBorder="1" applyAlignment="1">
      <alignment horizontal="center"/>
    </xf>
    <xf numFmtId="0" fontId="9" fillId="0" borderId="30" xfId="0" applyFont="1" applyBorder="1" applyAlignment="1">
      <alignment horizontal="center"/>
    </xf>
    <xf numFmtId="0" fontId="9" fillId="0" borderId="25" xfId="0" applyFont="1" applyBorder="1" applyAlignment="1">
      <alignment horizontal="center"/>
    </xf>
    <xf numFmtId="0" fontId="9" fillId="0" borderId="26" xfId="0" applyFont="1" applyBorder="1" applyAlignment="1">
      <alignment horizontal="center"/>
    </xf>
    <xf numFmtId="0" fontId="9" fillId="0" borderId="16" xfId="0" applyFont="1" applyBorder="1" applyAlignment="1">
      <alignment horizontal="center"/>
    </xf>
    <xf numFmtId="0" fontId="9" fillId="0" borderId="27" xfId="0" applyFont="1" applyBorder="1" applyAlignment="1">
      <alignment horizontal="center"/>
    </xf>
    <xf numFmtId="0" fontId="9" fillId="0" borderId="28" xfId="0" applyFont="1" applyBorder="1" applyAlignment="1">
      <alignment horizontal="center"/>
    </xf>
    <xf numFmtId="0" fontId="9" fillId="0" borderId="33" xfId="0" applyFont="1" applyBorder="1" applyAlignment="1">
      <alignment horizontal="center"/>
    </xf>
    <xf numFmtId="0" fontId="9" fillId="0" borderId="29" xfId="0" applyFont="1" applyBorder="1" applyAlignment="1">
      <alignment horizontal="center"/>
    </xf>
    <xf numFmtId="14" fontId="9" fillId="0" borderId="26" xfId="0" applyNumberFormat="1" applyFont="1" applyBorder="1" applyAlignment="1">
      <alignment horizontal="center"/>
    </xf>
    <xf numFmtId="0" fontId="9" fillId="0" borderId="10" xfId="0" applyFont="1" applyBorder="1" applyAlignment="1">
      <alignment horizontal="center" vertical="center" wrapText="1"/>
    </xf>
    <xf numFmtId="0" fontId="9" fillId="0" borderId="11" xfId="0" applyFont="1" applyBorder="1" applyAlignment="1">
      <alignment horizontal="center" vertical="center"/>
    </xf>
    <xf numFmtId="0" fontId="9" fillId="0" borderId="10" xfId="0" applyFont="1" applyBorder="1" applyAlignment="1">
      <alignment horizontal="center" vertical="center"/>
    </xf>
    <xf numFmtId="0" fontId="9" fillId="5" borderId="4"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6" xfId="0" applyFont="1" applyFill="1" applyBorder="1" applyAlignment="1">
      <alignment horizontal="center" vertical="center"/>
    </xf>
    <xf numFmtId="0" fontId="9" fillId="0" borderId="8" xfId="0" applyFont="1" applyBorder="1" applyAlignment="1">
      <alignment horizontal="center"/>
    </xf>
    <xf numFmtId="0" fontId="9" fillId="0" borderId="9" xfId="0" applyFont="1" applyBorder="1" applyAlignment="1">
      <alignment horizontal="center"/>
    </xf>
    <xf numFmtId="0" fontId="9" fillId="0" borderId="7" xfId="0" applyFont="1" applyBorder="1" applyAlignment="1">
      <alignment horizontal="center"/>
    </xf>
    <xf numFmtId="0" fontId="10" fillId="0" borderId="0" xfId="0" applyFont="1" applyAlignment="1">
      <alignment horizontal="left"/>
    </xf>
    <xf numFmtId="0" fontId="9" fillId="5" borderId="41" xfId="0" applyFont="1" applyFill="1" applyBorder="1" applyAlignment="1">
      <alignment horizontal="center"/>
    </xf>
    <xf numFmtId="0" fontId="9" fillId="5" borderId="42" xfId="0" applyFont="1" applyFill="1" applyBorder="1" applyAlignment="1">
      <alignment horizontal="center"/>
    </xf>
    <xf numFmtId="0" fontId="9" fillId="5" borderId="43" xfId="0" applyFont="1" applyFill="1" applyBorder="1" applyAlignment="1">
      <alignment horizontal="center"/>
    </xf>
    <xf numFmtId="0" fontId="37" fillId="5" borderId="91" xfId="0" applyFont="1" applyFill="1" applyBorder="1" applyAlignment="1">
      <alignment horizontal="left"/>
    </xf>
    <xf numFmtId="0" fontId="37" fillId="5" borderId="92" xfId="0" applyFont="1" applyFill="1" applyBorder="1" applyAlignment="1">
      <alignment horizontal="left"/>
    </xf>
    <xf numFmtId="0" fontId="37" fillId="5" borderId="93" xfId="0" applyFont="1" applyFill="1" applyBorder="1" applyAlignment="1">
      <alignment horizontal="left"/>
    </xf>
    <xf numFmtId="0" fontId="9" fillId="0" borderId="9" xfId="0" applyFont="1" applyBorder="1" applyAlignment="1">
      <alignment horizontal="right"/>
    </xf>
    <xf numFmtId="0" fontId="9" fillId="0" borderId="1" xfId="0" applyFont="1" applyBorder="1" applyAlignment="1">
      <alignment horizontal="right"/>
    </xf>
    <xf numFmtId="0" fontId="9" fillId="0" borderId="7" xfId="0" applyFont="1" applyBorder="1" applyAlignment="1">
      <alignment horizontal="right"/>
    </xf>
    <xf numFmtId="0" fontId="9" fillId="0" borderId="8" xfId="0" applyFont="1" applyBorder="1" applyAlignment="1">
      <alignment horizontal="right"/>
    </xf>
    <xf numFmtId="0" fontId="15" fillId="0" borderId="7" xfId="0" applyFont="1" applyBorder="1" applyAlignment="1">
      <alignment horizontal="center" vertical="center"/>
    </xf>
    <xf numFmtId="0" fontId="15" fillId="0" borderId="9" xfId="0" applyFont="1" applyBorder="1" applyAlignment="1">
      <alignment horizontal="center" vertical="center"/>
    </xf>
    <xf numFmtId="0" fontId="15" fillId="0" borderId="7" xfId="0" applyFont="1" applyBorder="1" applyAlignment="1">
      <alignment horizontal="center" vertical="center" wrapText="1"/>
    </xf>
    <xf numFmtId="0" fontId="15" fillId="0" borderId="9" xfId="0" applyFont="1" applyBorder="1" applyAlignment="1">
      <alignment horizontal="center" vertical="center" wrapText="1"/>
    </xf>
    <xf numFmtId="14" fontId="9" fillId="0" borderId="41" xfId="0" applyNumberFormat="1" applyFont="1" applyBorder="1" applyAlignment="1">
      <alignment horizontal="center"/>
    </xf>
    <xf numFmtId="0" fontId="9" fillId="0" borderId="42" xfId="0" applyFont="1" applyBorder="1" applyAlignment="1">
      <alignment horizontal="center"/>
    </xf>
    <xf numFmtId="0" fontId="9" fillId="0" borderId="43" xfId="0" applyFont="1" applyBorder="1" applyAlignment="1">
      <alignment horizontal="center"/>
    </xf>
    <xf numFmtId="14" fontId="9" fillId="5" borderId="41" xfId="0" applyNumberFormat="1" applyFont="1" applyFill="1" applyBorder="1" applyAlignment="1">
      <alignment horizontal="center"/>
    </xf>
    <xf numFmtId="0" fontId="37" fillId="5" borderId="0" xfId="0" applyFont="1" applyFill="1" applyAlignment="1">
      <alignment horizontal="center"/>
    </xf>
    <xf numFmtId="0" fontId="9" fillId="0" borderId="20" xfId="0" applyFont="1" applyBorder="1" applyAlignment="1">
      <alignment horizontal="left"/>
    </xf>
    <xf numFmtId="3" fontId="9" fillId="0" borderId="1" xfId="0" applyNumberFormat="1" applyFont="1" applyBorder="1" applyAlignment="1">
      <alignment horizontal="right"/>
    </xf>
    <xf numFmtId="0" fontId="14" fillId="0" borderId="0" xfId="0" applyFont="1" applyBorder="1" applyAlignment="1">
      <alignment horizontal="left" vertical="center" wrapText="1"/>
    </xf>
    <xf numFmtId="0" fontId="3" fillId="0" borderId="0" xfId="0" applyFont="1" applyBorder="1" applyAlignment="1">
      <alignment horizontal="left"/>
    </xf>
    <xf numFmtId="0" fontId="10" fillId="0" borderId="20" xfId="0" applyFont="1" applyBorder="1" applyAlignment="1">
      <alignment horizontal="center"/>
    </xf>
    <xf numFmtId="0" fontId="9" fillId="0" borderId="12" xfId="0" applyFont="1" applyBorder="1" applyAlignment="1">
      <alignment horizontal="center" vertical="center" wrapText="1"/>
    </xf>
    <xf numFmtId="0" fontId="9" fillId="0" borderId="26" xfId="0" applyFont="1" applyBorder="1" applyAlignment="1">
      <alignment horizontal="left" vertical="center" wrapText="1"/>
    </xf>
    <xf numFmtId="0" fontId="9" fillId="0" borderId="16" xfId="0" applyFont="1" applyBorder="1" applyAlignment="1">
      <alignment horizontal="left" vertical="center" wrapText="1"/>
    </xf>
    <xf numFmtId="0" fontId="9" fillId="0" borderId="27" xfId="0" applyFont="1" applyBorder="1" applyAlignment="1">
      <alignment horizontal="left" vertical="center" wrapText="1"/>
    </xf>
    <xf numFmtId="0" fontId="9" fillId="0" borderId="38" xfId="0" applyFont="1" applyFill="1" applyBorder="1" applyAlignment="1">
      <alignment horizontal="left" vertical="center" wrapText="1"/>
    </xf>
    <xf numFmtId="0" fontId="9" fillId="0" borderId="39" xfId="0" applyFont="1" applyFill="1" applyBorder="1" applyAlignment="1">
      <alignment horizontal="left" vertical="center" wrapText="1"/>
    </xf>
    <xf numFmtId="0" fontId="9" fillId="0" borderId="40" xfId="0" applyFont="1" applyFill="1" applyBorder="1" applyAlignment="1">
      <alignment horizontal="left" vertical="center" wrapText="1"/>
    </xf>
    <xf numFmtId="0" fontId="14" fillId="0" borderId="0" xfId="0" applyFont="1" applyBorder="1" applyAlignment="1">
      <alignment horizontal="left"/>
    </xf>
    <xf numFmtId="3" fontId="9" fillId="0" borderId="8" xfId="0" applyNumberFormat="1" applyFont="1" applyBorder="1" applyAlignment="1">
      <alignment horizontal="right" vertical="center" wrapText="1"/>
    </xf>
    <xf numFmtId="0" fontId="10" fillId="0" borderId="20" xfId="0" applyFont="1" applyBorder="1" applyAlignment="1">
      <alignment horizontal="left"/>
    </xf>
    <xf numFmtId="0" fontId="10" fillId="0" borderId="21" xfId="0" applyFont="1" applyBorder="1" applyAlignment="1">
      <alignment horizontal="left"/>
    </xf>
    <xf numFmtId="0" fontId="10" fillId="0" borderId="22" xfId="0" applyFont="1" applyBorder="1" applyAlignment="1">
      <alignment horizontal="left"/>
    </xf>
    <xf numFmtId="0" fontId="9" fillId="0" borderId="38" xfId="0" applyFont="1" applyFill="1" applyBorder="1" applyAlignment="1">
      <alignment horizontal="left" wrapText="1"/>
    </xf>
    <xf numFmtId="0" fontId="9" fillId="0" borderId="39" xfId="0" applyFont="1" applyFill="1" applyBorder="1" applyAlignment="1">
      <alignment horizontal="left" wrapText="1"/>
    </xf>
    <xf numFmtId="0" fontId="9" fillId="0" borderId="40" xfId="0" applyFont="1" applyFill="1" applyBorder="1" applyAlignment="1">
      <alignment horizontal="left" wrapText="1"/>
    </xf>
    <xf numFmtId="3" fontId="9" fillId="0" borderId="38" xfId="0" applyNumberFormat="1" applyFont="1" applyBorder="1" applyAlignment="1">
      <alignment horizontal="right" vertical="center" wrapText="1"/>
    </xf>
    <xf numFmtId="3" fontId="9" fillId="0" borderId="39" xfId="0" applyNumberFormat="1" applyFont="1" applyBorder="1" applyAlignment="1">
      <alignment horizontal="right" vertical="center" wrapText="1"/>
    </xf>
    <xf numFmtId="3" fontId="9" fillId="0" borderId="40" xfId="0" applyNumberFormat="1" applyFont="1" applyBorder="1" applyAlignment="1">
      <alignment horizontal="right" vertical="center" wrapText="1"/>
    </xf>
    <xf numFmtId="3" fontId="9" fillId="0" borderId="31" xfId="0" applyNumberFormat="1" applyFont="1" applyBorder="1" applyAlignment="1">
      <alignment horizontal="right" vertical="center" wrapText="1"/>
    </xf>
    <xf numFmtId="3" fontId="9" fillId="0" borderId="34" xfId="0" applyNumberFormat="1" applyFont="1" applyBorder="1" applyAlignment="1">
      <alignment horizontal="right" vertical="center" wrapText="1"/>
    </xf>
    <xf numFmtId="3" fontId="9" fillId="0" borderId="32" xfId="0" applyNumberFormat="1" applyFont="1" applyBorder="1" applyAlignment="1">
      <alignment horizontal="right" vertical="center" wrapText="1"/>
    </xf>
    <xf numFmtId="3" fontId="9" fillId="0" borderId="38" xfId="0" applyNumberFormat="1" applyFont="1" applyBorder="1" applyAlignment="1">
      <alignment horizontal="right" wrapText="1"/>
    </xf>
    <xf numFmtId="3" fontId="9" fillId="0" borderId="39" xfId="0" applyNumberFormat="1" applyFont="1" applyBorder="1" applyAlignment="1">
      <alignment horizontal="right" wrapText="1"/>
    </xf>
    <xf numFmtId="3" fontId="9" fillId="0" borderId="40" xfId="0" applyNumberFormat="1" applyFont="1" applyBorder="1" applyAlignment="1">
      <alignment horizontal="right" wrapText="1"/>
    </xf>
    <xf numFmtId="3" fontId="9" fillId="0" borderId="31" xfId="0" applyNumberFormat="1" applyFont="1" applyBorder="1" applyAlignment="1">
      <alignment horizontal="right" wrapText="1"/>
    </xf>
    <xf numFmtId="3" fontId="9" fillId="0" borderId="34" xfId="0" applyNumberFormat="1" applyFont="1" applyBorder="1" applyAlignment="1">
      <alignment horizontal="right" wrapText="1"/>
    </xf>
    <xf numFmtId="3" fontId="9" fillId="0" borderId="32" xfId="0" applyNumberFormat="1" applyFont="1" applyBorder="1" applyAlignment="1">
      <alignment horizontal="right" wrapText="1"/>
    </xf>
    <xf numFmtId="0" fontId="26" fillId="0" borderId="0" xfId="0" applyFont="1" applyBorder="1" applyAlignment="1">
      <alignment horizontal="left" vertical="center" wrapText="1"/>
    </xf>
    <xf numFmtId="0" fontId="3" fillId="0" borderId="0" xfId="0" applyFont="1" applyBorder="1" applyAlignment="1">
      <alignment horizontal="left" vertical="center" wrapText="1"/>
    </xf>
    <xf numFmtId="0" fontId="10" fillId="0" borderId="1" xfId="0" applyFont="1" applyBorder="1" applyAlignment="1">
      <alignment horizontal="center" vertical="top"/>
    </xf>
    <xf numFmtId="0" fontId="9" fillId="0" borderId="7" xfId="0" applyFont="1" applyBorder="1" applyAlignment="1">
      <alignment horizontal="left" wrapText="1"/>
    </xf>
    <xf numFmtId="3" fontId="9" fillId="0" borderId="38" xfId="0" applyNumberFormat="1" applyFont="1" applyBorder="1" applyAlignment="1">
      <alignment horizontal="center"/>
    </xf>
    <xf numFmtId="3" fontId="9" fillId="0" borderId="39" xfId="0" applyNumberFormat="1" applyFont="1" applyBorder="1" applyAlignment="1">
      <alignment horizontal="center"/>
    </xf>
    <xf numFmtId="3" fontId="9" fillId="0" borderId="40" xfId="0" applyNumberFormat="1" applyFont="1" applyBorder="1" applyAlignment="1">
      <alignment horizontal="center"/>
    </xf>
    <xf numFmtId="3" fontId="9" fillId="0" borderId="4" xfId="0" applyNumberFormat="1" applyFont="1" applyBorder="1" applyAlignment="1">
      <alignment horizontal="center"/>
    </xf>
    <xf numFmtId="3" fontId="9" fillId="0" borderId="5" xfId="0" applyNumberFormat="1" applyFont="1" applyBorder="1" applyAlignment="1">
      <alignment horizontal="center"/>
    </xf>
    <xf numFmtId="3" fontId="9" fillId="0" borderId="6" xfId="0" applyNumberFormat="1" applyFont="1" applyBorder="1" applyAlignment="1">
      <alignment horizontal="center"/>
    </xf>
    <xf numFmtId="0" fontId="10" fillId="0" borderId="1" xfId="0" applyFont="1" applyBorder="1" applyAlignment="1">
      <alignment horizontal="left" vertical="center" wrapText="1"/>
    </xf>
    <xf numFmtId="0" fontId="10" fillId="0" borderId="17" xfId="0" applyFont="1" applyBorder="1" applyAlignment="1">
      <alignment horizontal="center" vertical="top" wrapText="1"/>
    </xf>
    <xf numFmtId="0" fontId="10" fillId="0" borderId="18" xfId="0" applyFont="1" applyBorder="1" applyAlignment="1">
      <alignment horizontal="center" vertical="top" wrapText="1"/>
    </xf>
    <xf numFmtId="0" fontId="10" fillId="0" borderId="19" xfId="0" applyFont="1" applyBorder="1" applyAlignment="1">
      <alignment horizontal="center" vertical="top" wrapText="1"/>
    </xf>
    <xf numFmtId="0" fontId="10" fillId="0" borderId="2" xfId="0" applyFont="1" applyBorder="1" applyAlignment="1">
      <alignment horizontal="center" vertical="top" wrapText="1"/>
    </xf>
    <xf numFmtId="0" fontId="10" fillId="0" borderId="0" xfId="0" applyFont="1" applyBorder="1" applyAlignment="1">
      <alignment horizontal="center" vertical="top" wrapText="1"/>
    </xf>
    <xf numFmtId="0" fontId="10" fillId="0" borderId="3" xfId="0" applyFont="1" applyBorder="1" applyAlignment="1">
      <alignment horizontal="center" vertical="top" wrapText="1"/>
    </xf>
    <xf numFmtId="0" fontId="9" fillId="0" borderId="4"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 xfId="0" applyFont="1" applyBorder="1" applyAlignment="1">
      <alignment horizontal="center" vertical="center"/>
    </xf>
    <xf numFmtId="0" fontId="10" fillId="0" borderId="0" xfId="0" applyFont="1" applyBorder="1" applyAlignment="1">
      <alignment horizontal="center" vertical="center"/>
    </xf>
    <xf numFmtId="0" fontId="10" fillId="0" borderId="3" xfId="0" applyFont="1" applyBorder="1" applyAlignment="1">
      <alignment horizontal="center" vertical="center"/>
    </xf>
    <xf numFmtId="0" fontId="9" fillId="5" borderId="9" xfId="0" applyFont="1" applyFill="1" applyBorder="1" applyAlignment="1">
      <alignment horizontal="left"/>
    </xf>
    <xf numFmtId="3" fontId="9" fillId="5" borderId="9" xfId="0" applyNumberFormat="1" applyFont="1" applyFill="1" applyBorder="1" applyAlignment="1">
      <alignment horizontal="right" vertical="center" wrapText="1"/>
    </xf>
    <xf numFmtId="3" fontId="13" fillId="5" borderId="8" xfId="0" applyNumberFormat="1" applyFont="1" applyFill="1" applyBorder="1" applyAlignment="1">
      <alignment horizontal="right" vertical="center" wrapText="1"/>
    </xf>
    <xf numFmtId="0" fontId="9" fillId="5" borderId="8" xfId="0" applyFont="1" applyFill="1" applyBorder="1" applyAlignment="1">
      <alignment horizontal="left" vertical="center"/>
    </xf>
    <xf numFmtId="0" fontId="13" fillId="5" borderId="8" xfId="0" applyFont="1" applyFill="1" applyBorder="1" applyAlignment="1">
      <alignment horizontal="left" vertical="center"/>
    </xf>
    <xf numFmtId="0" fontId="13" fillId="5" borderId="9" xfId="0" applyFont="1" applyFill="1" applyBorder="1" applyAlignment="1">
      <alignment horizontal="left"/>
    </xf>
    <xf numFmtId="3" fontId="13" fillId="5" borderId="9" xfId="0" applyNumberFormat="1" applyFont="1" applyFill="1" applyBorder="1" applyAlignment="1">
      <alignment horizontal="right" vertical="center" wrapText="1"/>
    </xf>
    <xf numFmtId="0" fontId="9" fillId="0" borderId="37" xfId="0" applyFont="1" applyBorder="1" applyAlignment="1">
      <alignment horizontal="left"/>
    </xf>
    <xf numFmtId="0" fontId="3" fillId="0" borderId="7" xfId="0" applyFont="1" applyBorder="1" applyAlignment="1">
      <alignment horizontal="left"/>
    </xf>
    <xf numFmtId="3" fontId="13" fillId="5" borderId="12" xfId="0" applyNumberFormat="1" applyFont="1" applyFill="1" applyBorder="1" applyAlignment="1">
      <alignment horizontal="right" vertical="center" wrapText="1"/>
    </xf>
    <xf numFmtId="0" fontId="9" fillId="5" borderId="8" xfId="0" applyFont="1" applyFill="1" applyBorder="1"/>
    <xf numFmtId="0" fontId="10" fillId="5" borderId="7" xfId="0" applyFont="1" applyFill="1" applyBorder="1"/>
    <xf numFmtId="49" fontId="14" fillId="0" borderId="0" xfId="0" applyNumberFormat="1" applyFont="1" applyAlignment="1">
      <alignment horizontal="left" wrapText="1"/>
    </xf>
    <xf numFmtId="0" fontId="9" fillId="0" borderId="10" xfId="0" applyFont="1" applyBorder="1" applyAlignment="1">
      <alignment horizontal="left" vertical="center"/>
    </xf>
    <xf numFmtId="0" fontId="13" fillId="0" borderId="7" xfId="0" applyFont="1" applyBorder="1" applyAlignment="1">
      <alignment horizontal="left" vertical="center" wrapText="1"/>
    </xf>
    <xf numFmtId="0" fontId="13" fillId="0" borderId="36" xfId="0" applyFont="1" applyBorder="1" applyAlignment="1">
      <alignment horizontal="left" vertical="center" wrapText="1"/>
    </xf>
    <xf numFmtId="0" fontId="9" fillId="0" borderId="10" xfId="0" applyFont="1" applyBorder="1" applyAlignment="1">
      <alignment horizontal="left" vertical="center" wrapText="1"/>
    </xf>
    <xf numFmtId="3" fontId="15" fillId="0" borderId="1" xfId="0" applyNumberFormat="1" applyFont="1" applyBorder="1" applyAlignment="1">
      <alignment horizontal="right"/>
    </xf>
    <xf numFmtId="0" fontId="13" fillId="0" borderId="35" xfId="0" applyFont="1" applyBorder="1" applyAlignment="1">
      <alignment horizontal="left" vertical="center" wrapText="1"/>
    </xf>
    <xf numFmtId="0" fontId="13" fillId="0" borderId="8" xfId="0" applyFont="1"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3" fillId="0" borderId="35" xfId="0" applyFont="1" applyBorder="1" applyAlignment="1">
      <alignment horizontal="left" vertical="center"/>
    </xf>
    <xf numFmtId="0" fontId="13" fillId="0" borderId="8"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9" xfId="0" applyFont="1" applyBorder="1" applyAlignment="1">
      <alignment horizontal="left" vertical="center"/>
    </xf>
    <xf numFmtId="0" fontId="9" fillId="0" borderId="9" xfId="0" applyFont="1" applyBorder="1" applyAlignment="1">
      <alignment horizontal="left" vertical="center"/>
    </xf>
    <xf numFmtId="0" fontId="9" fillId="0" borderId="7" xfId="0" applyFont="1" applyBorder="1" applyAlignment="1">
      <alignment horizontal="left" vertical="center"/>
    </xf>
    <xf numFmtId="0" fontId="15" fillId="0" borderId="1" xfId="0" applyFont="1" applyBorder="1" applyAlignment="1">
      <alignment horizontal="left" vertical="center" wrapText="1"/>
    </xf>
    <xf numFmtId="0" fontId="9" fillId="0" borderId="1" xfId="0" applyFont="1" applyBorder="1" applyAlignment="1">
      <alignment horizontal="left" vertical="center"/>
    </xf>
    <xf numFmtId="0" fontId="9" fillId="5" borderId="9" xfId="0" applyFont="1" applyFill="1" applyBorder="1" applyAlignment="1">
      <alignment horizontal="left" vertical="center" wrapText="1"/>
    </xf>
    <xf numFmtId="0" fontId="15" fillId="0" borderId="1" xfId="0" applyFont="1" applyBorder="1" applyAlignment="1">
      <alignment horizontal="left" vertical="center"/>
    </xf>
    <xf numFmtId="0" fontId="15" fillId="0" borderId="1" xfId="0" applyFont="1" applyBorder="1" applyAlignment="1">
      <alignment horizontal="left"/>
    </xf>
    <xf numFmtId="0" fontId="13" fillId="0" borderId="15" xfId="0" applyFont="1" applyBorder="1" applyAlignment="1">
      <alignment horizontal="left" vertical="center"/>
    </xf>
    <xf numFmtId="0" fontId="10" fillId="0" borderId="17" xfId="0" applyFont="1" applyBorder="1" applyAlignment="1">
      <alignment horizontal="left"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9" fillId="5" borderId="8" xfId="0" applyFont="1" applyFill="1" applyBorder="1" applyAlignment="1">
      <alignment horizontal="left" vertical="center" wrapText="1"/>
    </xf>
    <xf numFmtId="0" fontId="15" fillId="0" borderId="12" xfId="0" applyFont="1" applyBorder="1" applyAlignment="1">
      <alignment horizontal="left" vertical="center"/>
    </xf>
    <xf numFmtId="0" fontId="15" fillId="0" borderId="12" xfId="0" applyFont="1" applyBorder="1" applyAlignment="1">
      <alignment horizontal="left" vertical="center" wrapText="1"/>
    </xf>
    <xf numFmtId="0" fontId="10" fillId="0" borderId="1" xfId="0" applyFont="1" applyBorder="1" applyAlignment="1">
      <alignment horizontal="left" vertical="center"/>
    </xf>
    <xf numFmtId="0" fontId="9" fillId="0" borderId="36" xfId="0" applyFont="1" applyBorder="1" applyAlignment="1">
      <alignment horizontal="left" vertical="center"/>
    </xf>
    <xf numFmtId="0" fontId="9" fillId="0" borderId="36" xfId="0" applyFont="1" applyBorder="1" applyAlignment="1">
      <alignment horizontal="left" vertical="center" wrapText="1"/>
    </xf>
    <xf numFmtId="3" fontId="10" fillId="0" borderId="36" xfId="0" applyNumberFormat="1" applyFont="1" applyBorder="1" applyAlignment="1">
      <alignment horizontal="right"/>
    </xf>
    <xf numFmtId="3" fontId="9" fillId="0" borderId="31" xfId="0" applyNumberFormat="1" applyFont="1" applyBorder="1" applyAlignment="1">
      <alignment horizontal="center"/>
    </xf>
    <xf numFmtId="3" fontId="9" fillId="0" borderId="34" xfId="0" applyNumberFormat="1" applyFont="1" applyBorder="1" applyAlignment="1">
      <alignment horizontal="center"/>
    </xf>
    <xf numFmtId="3" fontId="9" fillId="0" borderId="32" xfId="0" applyNumberFormat="1" applyFont="1" applyBorder="1" applyAlignment="1">
      <alignment horizontal="center"/>
    </xf>
    <xf numFmtId="3" fontId="13" fillId="0" borderId="35" xfId="0" applyNumberFormat="1" applyFont="1" applyBorder="1" applyAlignment="1">
      <alignment horizontal="right"/>
    </xf>
    <xf numFmtId="3" fontId="15" fillId="0" borderId="12" xfId="0" applyNumberFormat="1" applyFont="1" applyBorder="1" applyAlignment="1">
      <alignment horizontal="right"/>
    </xf>
    <xf numFmtId="3" fontId="10" fillId="5" borderId="1" xfId="0" applyNumberFormat="1" applyFont="1" applyFill="1" applyBorder="1"/>
    <xf numFmtId="0" fontId="10" fillId="5" borderId="1" xfId="0" applyFont="1" applyFill="1" applyBorder="1"/>
    <xf numFmtId="0" fontId="10" fillId="5"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5" borderId="31"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32" xfId="0" applyFont="1" applyFill="1" applyBorder="1" applyAlignment="1">
      <alignment horizontal="center" vertical="center" wrapText="1"/>
    </xf>
    <xf numFmtId="0" fontId="10" fillId="5" borderId="17" xfId="0" applyFont="1" applyFill="1" applyBorder="1" applyAlignment="1">
      <alignment horizontal="left" vertical="center" wrapText="1"/>
    </xf>
    <xf numFmtId="0" fontId="10" fillId="5" borderId="18" xfId="0" applyFont="1" applyFill="1" applyBorder="1" applyAlignment="1">
      <alignment horizontal="left" vertical="center" wrapText="1"/>
    </xf>
    <xf numFmtId="0" fontId="10" fillId="5" borderId="19" xfId="0" applyFont="1" applyFill="1" applyBorder="1" applyAlignment="1">
      <alignment horizontal="left" vertical="center" wrapText="1"/>
    </xf>
    <xf numFmtId="0" fontId="10" fillId="5" borderId="31" xfId="0" applyFont="1" applyFill="1" applyBorder="1" applyAlignment="1">
      <alignment horizontal="left" vertical="center" wrapText="1"/>
    </xf>
    <xf numFmtId="0" fontId="10" fillId="5" borderId="34" xfId="0" applyFont="1" applyFill="1" applyBorder="1" applyAlignment="1">
      <alignment horizontal="left" vertical="center" wrapText="1"/>
    </xf>
    <xf numFmtId="0" fontId="10" fillId="5" borderId="32" xfId="0" applyFont="1" applyFill="1" applyBorder="1" applyAlignment="1">
      <alignment horizontal="left" vertical="center" wrapText="1"/>
    </xf>
    <xf numFmtId="3" fontId="9" fillId="5" borderId="38" xfId="0" applyNumberFormat="1" applyFont="1" applyFill="1" applyBorder="1" applyAlignment="1">
      <alignment horizontal="right" vertical="center" wrapText="1"/>
    </xf>
    <xf numFmtId="3" fontId="9" fillId="5" borderId="39" xfId="0" applyNumberFormat="1" applyFont="1" applyFill="1" applyBorder="1" applyAlignment="1">
      <alignment horizontal="right" vertical="center" wrapText="1"/>
    </xf>
    <xf numFmtId="3" fontId="9" fillId="5" borderId="40" xfId="0" applyNumberFormat="1" applyFont="1" applyFill="1" applyBorder="1" applyAlignment="1">
      <alignment horizontal="right" vertical="center" wrapText="1"/>
    </xf>
    <xf numFmtId="0" fontId="9" fillId="5" borderId="38" xfId="0" applyFont="1" applyFill="1" applyBorder="1" applyAlignment="1">
      <alignment horizontal="left" wrapText="1"/>
    </xf>
    <xf numFmtId="0" fontId="9" fillId="5" borderId="39" xfId="0" applyFont="1" applyFill="1" applyBorder="1" applyAlignment="1">
      <alignment horizontal="left" wrapText="1"/>
    </xf>
    <xf numFmtId="0" fontId="9" fillId="5" borderId="40" xfId="0" applyFont="1" applyFill="1" applyBorder="1" applyAlignment="1">
      <alignment horizontal="left" wrapText="1"/>
    </xf>
    <xf numFmtId="0" fontId="10" fillId="5" borderId="9" xfId="0" applyFont="1" applyFill="1" applyBorder="1"/>
    <xf numFmtId="0" fontId="10" fillId="5" borderId="11" xfId="0" applyFont="1" applyFill="1" applyBorder="1"/>
    <xf numFmtId="0" fontId="10" fillId="5" borderId="14" xfId="0" applyFont="1" applyFill="1" applyBorder="1" applyAlignment="1">
      <alignment horizontal="center" vertical="center" wrapText="1"/>
    </xf>
    <xf numFmtId="0" fontId="10" fillId="5" borderId="20" xfId="0" applyFont="1" applyFill="1" applyBorder="1" applyAlignment="1">
      <alignment horizontal="center" vertical="center"/>
    </xf>
    <xf numFmtId="0" fontId="10" fillId="5" borderId="21" xfId="0" applyFont="1" applyFill="1" applyBorder="1" applyAlignment="1">
      <alignment horizontal="center" vertical="center"/>
    </xf>
    <xf numFmtId="0" fontId="10" fillId="5" borderId="22" xfId="0" applyFont="1" applyFill="1" applyBorder="1" applyAlignment="1">
      <alignment horizontal="center" vertical="center"/>
    </xf>
    <xf numFmtId="0" fontId="9" fillId="5" borderId="13" xfId="0" applyFont="1" applyFill="1" applyBorder="1" applyAlignment="1">
      <alignment horizontal="center" vertical="center"/>
    </xf>
    <xf numFmtId="3" fontId="9" fillId="5" borderId="13" xfId="0" applyNumberFormat="1" applyFont="1" applyFill="1" applyBorder="1" applyAlignment="1">
      <alignment horizontal="center" vertical="center"/>
    </xf>
    <xf numFmtId="0" fontId="39" fillId="5" borderId="7" xfId="0" applyFont="1" applyFill="1" applyBorder="1"/>
    <xf numFmtId="0" fontId="10" fillId="5" borderId="24" xfId="0" applyFont="1" applyFill="1" applyBorder="1"/>
    <xf numFmtId="0" fontId="10" fillId="5" borderId="30" xfId="0" applyFont="1" applyFill="1" applyBorder="1"/>
    <xf numFmtId="0" fontId="10" fillId="5" borderId="25" xfId="0" applyFont="1" applyFill="1" applyBorder="1"/>
    <xf numFmtId="0" fontId="9" fillId="5" borderId="9" xfId="0" applyFont="1" applyFill="1" applyBorder="1"/>
    <xf numFmtId="0" fontId="9" fillId="5" borderId="38" xfId="0" applyFont="1" applyFill="1" applyBorder="1"/>
    <xf numFmtId="0" fontId="9" fillId="5" borderId="39" xfId="0" applyFont="1" applyFill="1" applyBorder="1"/>
    <xf numFmtId="0" fontId="9" fillId="5" borderId="40" xfId="0" applyFont="1" applyFill="1" applyBorder="1"/>
    <xf numFmtId="0" fontId="9" fillId="5" borderId="31" xfId="0" applyFont="1" applyFill="1" applyBorder="1"/>
    <xf numFmtId="0" fontId="9" fillId="5" borderId="34" xfId="0" applyFont="1" applyFill="1" applyBorder="1"/>
    <xf numFmtId="0" fontId="9" fillId="5" borderId="32" xfId="0" applyFont="1" applyFill="1" applyBorder="1"/>
    <xf numFmtId="0" fontId="10" fillId="5" borderId="8" xfId="0" applyFont="1" applyFill="1" applyBorder="1"/>
    <xf numFmtId="0" fontId="39" fillId="5" borderId="1" xfId="0" applyFont="1" applyFill="1" applyBorder="1" applyAlignment="1">
      <alignment horizontal="center" vertical="center" wrapText="1"/>
    </xf>
    <xf numFmtId="0" fontId="39" fillId="5" borderId="14" xfId="0" applyFont="1" applyFill="1" applyBorder="1" applyAlignment="1">
      <alignment horizontal="center" vertical="center" wrapText="1"/>
    </xf>
    <xf numFmtId="0" fontId="39" fillId="5" borderId="20" xfId="0" applyFont="1" applyFill="1" applyBorder="1" applyAlignment="1">
      <alignment horizontal="center" vertical="center"/>
    </xf>
    <xf numFmtId="0" fontId="39" fillId="5" borderId="21" xfId="0" applyFont="1" applyFill="1" applyBorder="1" applyAlignment="1">
      <alignment horizontal="center" vertical="center"/>
    </xf>
    <xf numFmtId="0" fontId="39" fillId="5" borderId="22" xfId="0" applyFont="1" applyFill="1" applyBorder="1" applyAlignment="1">
      <alignment horizontal="center" vertical="center"/>
    </xf>
    <xf numFmtId="0" fontId="3" fillId="5" borderId="13" xfId="0" applyFont="1" applyFill="1" applyBorder="1" applyAlignment="1">
      <alignment horizontal="center" vertical="center"/>
    </xf>
    <xf numFmtId="3" fontId="3" fillId="5" borderId="13" xfId="0" applyNumberFormat="1" applyFont="1" applyFill="1" applyBorder="1" applyAlignment="1">
      <alignment horizontal="center" vertical="center"/>
    </xf>
    <xf numFmtId="0" fontId="3" fillId="5" borderId="38" xfId="0" applyFont="1" applyFill="1" applyBorder="1"/>
    <xf numFmtId="0" fontId="3" fillId="5" borderId="39" xfId="0" applyFont="1" applyFill="1" applyBorder="1"/>
    <xf numFmtId="0" fontId="3" fillId="5" borderId="40" xfId="0" applyFont="1" applyFill="1" applyBorder="1"/>
    <xf numFmtId="0" fontId="3" fillId="5" borderId="31" xfId="0" applyFont="1" applyFill="1" applyBorder="1"/>
    <xf numFmtId="0" fontId="3" fillId="5" borderId="34" xfId="0" applyFont="1" applyFill="1" applyBorder="1"/>
    <xf numFmtId="0" fontId="3" fillId="5" borderId="32" xfId="0" applyFont="1" applyFill="1" applyBorder="1"/>
    <xf numFmtId="0" fontId="30" fillId="0" borderId="0" xfId="0" applyFont="1" applyAlignment="1">
      <alignment horizontal="left"/>
    </xf>
    <xf numFmtId="0" fontId="10" fillId="0" borderId="0" xfId="0" applyFont="1" applyBorder="1" applyAlignment="1">
      <alignment horizontal="left" vertical="center" wrapText="1"/>
    </xf>
    <xf numFmtId="0" fontId="9" fillId="0" borderId="0" xfId="0" applyFont="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9</xdr:col>
          <xdr:colOff>542925</xdr:colOff>
          <xdr:row>18</xdr:row>
          <xdr:rowOff>161925</xdr:rowOff>
        </xdr:to>
        <xdr:sp macro="" textlink="">
          <xdr:nvSpPr>
            <xdr:cNvPr id="3073" name="Object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19</xdr:col>
          <xdr:colOff>123825</xdr:colOff>
          <xdr:row>56</xdr:row>
          <xdr:rowOff>66675</xdr:rowOff>
        </xdr:to>
        <xdr:sp macro="" textlink="">
          <xdr:nvSpPr>
            <xdr:cNvPr id="3074" name="Object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package" Target="../embeddings/Microsoft_Word_Document2.docx"/><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9"/>
  <sheetViews>
    <sheetView topLeftCell="A58" workbookViewId="0">
      <selection activeCell="D66" sqref="D66"/>
    </sheetView>
  </sheetViews>
  <sheetFormatPr defaultRowHeight="15"/>
  <cols>
    <col min="1" max="1" width="7.5703125" customWidth="1"/>
    <col min="2" max="2" width="4.140625" customWidth="1"/>
    <col min="3" max="3" width="4.7109375" customWidth="1"/>
    <col min="4" max="4" width="19.7109375" customWidth="1"/>
    <col min="5" max="5" width="5.42578125" customWidth="1"/>
  </cols>
  <sheetData>
    <row r="1" spans="1:9">
      <c r="A1" t="s">
        <v>1158</v>
      </c>
    </row>
    <row r="2" spans="1:9">
      <c r="A2" t="s">
        <v>590</v>
      </c>
    </row>
    <row r="3" spans="1:9">
      <c r="A3" t="s">
        <v>2</v>
      </c>
    </row>
    <row r="4" spans="1:9">
      <c r="A4" t="s">
        <v>3</v>
      </c>
    </row>
    <row r="5" spans="1:9">
      <c r="A5" t="s">
        <v>591</v>
      </c>
      <c r="F5" s="16" t="s">
        <v>592</v>
      </c>
      <c r="G5" s="16" t="s">
        <v>593</v>
      </c>
      <c r="H5" s="16" t="s">
        <v>594</v>
      </c>
      <c r="I5" s="16" t="s">
        <v>595</v>
      </c>
    </row>
    <row r="6" spans="1:9">
      <c r="A6" s="17"/>
      <c r="B6" s="17"/>
      <c r="C6" s="17"/>
      <c r="D6" s="18" t="s">
        <v>596</v>
      </c>
      <c r="E6" s="19" t="s">
        <v>597</v>
      </c>
      <c r="F6" s="20">
        <f>F7+F35+F66</f>
        <v>0</v>
      </c>
      <c r="G6" s="20">
        <f>G7+G35+G66</f>
        <v>0</v>
      </c>
      <c r="H6" s="20">
        <f>H7+H35+H66</f>
        <v>0</v>
      </c>
      <c r="I6" s="20">
        <f>I7+I35+I66</f>
        <v>0</v>
      </c>
    </row>
    <row r="7" spans="1:9">
      <c r="A7" s="21" t="s">
        <v>598</v>
      </c>
      <c r="B7" s="21"/>
      <c r="C7" s="21"/>
      <c r="D7" s="22" t="s">
        <v>599</v>
      </c>
      <c r="E7" s="23" t="s">
        <v>600</v>
      </c>
      <c r="F7" s="24">
        <f>F8+F16+F26</f>
        <v>0</v>
      </c>
      <c r="G7" s="24">
        <f>G8+G16+G26</f>
        <v>0</v>
      </c>
      <c r="H7" s="24">
        <f>H8+H16+H26</f>
        <v>0</v>
      </c>
      <c r="I7" s="24">
        <f>I8+I16+I26</f>
        <v>0</v>
      </c>
    </row>
    <row r="8" spans="1:9">
      <c r="A8" s="21"/>
      <c r="B8" s="21" t="s">
        <v>477</v>
      </c>
      <c r="C8" s="21"/>
      <c r="D8" s="22" t="s">
        <v>601</v>
      </c>
      <c r="E8" s="23" t="s">
        <v>602</v>
      </c>
      <c r="F8" s="24">
        <f>SUM(F9:F15)</f>
        <v>0</v>
      </c>
      <c r="G8" s="24">
        <f>SUM(G9:G15)</f>
        <v>0</v>
      </c>
      <c r="H8" s="24">
        <f>SUM(H9:H15)</f>
        <v>0</v>
      </c>
      <c r="I8" s="24">
        <f>SUM(I9:I15)</f>
        <v>0</v>
      </c>
    </row>
    <row r="9" spans="1:9">
      <c r="A9" s="25"/>
      <c r="B9" s="25"/>
      <c r="C9" s="25" t="s">
        <v>14</v>
      </c>
      <c r="D9" s="26" t="s">
        <v>604</v>
      </c>
      <c r="E9" s="27" t="s">
        <v>603</v>
      </c>
      <c r="F9" s="28"/>
      <c r="G9" s="28"/>
      <c r="H9" s="28">
        <f>F9-G9</f>
        <v>0</v>
      </c>
      <c r="I9" s="28"/>
    </row>
    <row r="10" spans="1:9">
      <c r="A10" s="25"/>
      <c r="B10" s="25"/>
      <c r="C10" s="25" t="s">
        <v>7</v>
      </c>
      <c r="D10" s="26" t="s">
        <v>42</v>
      </c>
      <c r="E10" s="27" t="s">
        <v>605</v>
      </c>
      <c r="F10" s="28"/>
      <c r="G10" s="28"/>
      <c r="H10" s="28">
        <f t="shared" ref="H10:H15" si="0">F10-G10</f>
        <v>0</v>
      </c>
      <c r="I10" s="28"/>
    </row>
    <row r="11" spans="1:9">
      <c r="A11" s="25"/>
      <c r="B11" s="25"/>
      <c r="C11" s="25" t="s">
        <v>8</v>
      </c>
      <c r="D11" s="26" t="s">
        <v>543</v>
      </c>
      <c r="E11" s="27" t="s">
        <v>606</v>
      </c>
      <c r="F11" s="28"/>
      <c r="G11" s="28"/>
      <c r="H11" s="28">
        <f t="shared" si="0"/>
        <v>0</v>
      </c>
      <c r="I11" s="28"/>
    </row>
    <row r="12" spans="1:9">
      <c r="A12" s="25"/>
      <c r="B12" s="25"/>
      <c r="C12" s="25" t="s">
        <v>438</v>
      </c>
      <c r="D12" s="26" t="s">
        <v>43</v>
      </c>
      <c r="E12" s="27" t="s">
        <v>607</v>
      </c>
      <c r="F12" s="28"/>
      <c r="G12" s="28"/>
      <c r="H12" s="28">
        <f t="shared" si="0"/>
        <v>0</v>
      </c>
      <c r="I12" s="28"/>
    </row>
    <row r="13" spans="1:9">
      <c r="A13" s="25"/>
      <c r="B13" s="25"/>
      <c r="C13" s="25" t="s">
        <v>441</v>
      </c>
      <c r="D13" s="26" t="s">
        <v>609</v>
      </c>
      <c r="E13" s="27" t="s">
        <v>608</v>
      </c>
      <c r="F13" s="28"/>
      <c r="G13" s="28"/>
      <c r="H13" s="28">
        <f t="shared" si="0"/>
        <v>0</v>
      </c>
      <c r="I13" s="28"/>
    </row>
    <row r="14" spans="1:9">
      <c r="A14" s="25"/>
      <c r="B14" s="25"/>
      <c r="C14" s="25" t="s">
        <v>443</v>
      </c>
      <c r="D14" s="26" t="s">
        <v>611</v>
      </c>
      <c r="E14" s="27" t="s">
        <v>610</v>
      </c>
      <c r="F14" s="28"/>
      <c r="G14" s="28"/>
      <c r="H14" s="28">
        <f t="shared" si="0"/>
        <v>0</v>
      </c>
      <c r="I14" s="28"/>
    </row>
    <row r="15" spans="1:9">
      <c r="A15" s="25"/>
      <c r="B15" s="25"/>
      <c r="C15" s="25" t="s">
        <v>445</v>
      </c>
      <c r="D15" s="26" t="s">
        <v>613</v>
      </c>
      <c r="E15" s="27" t="s">
        <v>612</v>
      </c>
      <c r="F15" s="28"/>
      <c r="G15" s="28"/>
      <c r="H15" s="28">
        <f t="shared" si="0"/>
        <v>0</v>
      </c>
      <c r="I15" s="28"/>
    </row>
    <row r="16" spans="1:9">
      <c r="A16" s="21"/>
      <c r="B16" s="21" t="s">
        <v>615</v>
      </c>
      <c r="C16" s="21"/>
      <c r="D16" s="22" t="s">
        <v>616</v>
      </c>
      <c r="E16" s="23" t="s">
        <v>614</v>
      </c>
      <c r="F16" s="24">
        <f>SUM(F17:F25)</f>
        <v>0</v>
      </c>
      <c r="G16" s="24">
        <f>SUM(G17:G25)</f>
        <v>0</v>
      </c>
      <c r="H16" s="24">
        <f>SUM(H17:H25)</f>
        <v>0</v>
      </c>
      <c r="I16" s="24">
        <f>SUM(I17:I25)</f>
        <v>0</v>
      </c>
    </row>
    <row r="17" spans="1:9">
      <c r="A17" s="25"/>
      <c r="B17" s="25"/>
      <c r="C17" s="25" t="s">
        <v>14</v>
      </c>
      <c r="D17" s="26" t="s">
        <v>60</v>
      </c>
      <c r="E17" s="27" t="s">
        <v>617</v>
      </c>
      <c r="F17" s="28"/>
      <c r="G17" s="28"/>
      <c r="H17" s="28">
        <f t="shared" ref="H17:H25" si="1">F17-G17</f>
        <v>0</v>
      </c>
      <c r="I17" s="28"/>
    </row>
    <row r="18" spans="1:9">
      <c r="A18" s="25"/>
      <c r="B18" s="25"/>
      <c r="C18" s="25" t="s">
        <v>7</v>
      </c>
      <c r="D18" s="26" t="s">
        <v>61</v>
      </c>
      <c r="E18" s="27" t="s">
        <v>618</v>
      </c>
      <c r="F18" s="28"/>
      <c r="G18" s="28"/>
      <c r="H18" s="28">
        <f t="shared" si="1"/>
        <v>0</v>
      </c>
      <c r="I18" s="28"/>
    </row>
    <row r="19" spans="1:9">
      <c r="A19" s="25"/>
      <c r="B19" s="25"/>
      <c r="C19" s="25" t="s">
        <v>8</v>
      </c>
      <c r="D19" s="26" t="s">
        <v>620</v>
      </c>
      <c r="E19" s="27" t="s">
        <v>619</v>
      </c>
      <c r="F19" s="28"/>
      <c r="G19" s="28"/>
      <c r="H19" s="28">
        <f t="shared" si="1"/>
        <v>0</v>
      </c>
      <c r="I19" s="28"/>
    </row>
    <row r="20" spans="1:9">
      <c r="A20" s="25"/>
      <c r="B20" s="25"/>
      <c r="C20" s="25" t="s">
        <v>438</v>
      </c>
      <c r="D20" s="26" t="s">
        <v>622</v>
      </c>
      <c r="E20" s="27" t="s">
        <v>621</v>
      </c>
      <c r="F20" s="28"/>
      <c r="G20" s="28"/>
      <c r="H20" s="28">
        <f t="shared" si="1"/>
        <v>0</v>
      </c>
      <c r="I20" s="28"/>
    </row>
    <row r="21" spans="1:9">
      <c r="A21" s="25"/>
      <c r="B21" s="25"/>
      <c r="C21" s="25" t="s">
        <v>441</v>
      </c>
      <c r="D21" s="26" t="s">
        <v>624</v>
      </c>
      <c r="E21" s="27" t="s">
        <v>623</v>
      </c>
      <c r="F21" s="28"/>
      <c r="G21" s="28"/>
      <c r="H21" s="28">
        <f t="shared" si="1"/>
        <v>0</v>
      </c>
      <c r="I21" s="28"/>
    </row>
    <row r="22" spans="1:9">
      <c r="A22" s="25"/>
      <c r="B22" s="25"/>
      <c r="C22" s="25" t="s">
        <v>443</v>
      </c>
      <c r="D22" s="26" t="s">
        <v>626</v>
      </c>
      <c r="E22" s="27" t="s">
        <v>625</v>
      </c>
      <c r="F22" s="28"/>
      <c r="G22" s="28"/>
      <c r="H22" s="28">
        <f t="shared" si="1"/>
        <v>0</v>
      </c>
      <c r="I22" s="28"/>
    </row>
    <row r="23" spans="1:9">
      <c r="A23" s="25"/>
      <c r="B23" s="25"/>
      <c r="C23" s="25" t="s">
        <v>445</v>
      </c>
      <c r="D23" s="26" t="s">
        <v>628</v>
      </c>
      <c r="E23" s="27" t="s">
        <v>627</v>
      </c>
      <c r="F23" s="28"/>
      <c r="G23" s="28"/>
      <c r="H23" s="28">
        <f t="shared" si="1"/>
        <v>0</v>
      </c>
      <c r="I23" s="28"/>
    </row>
    <row r="24" spans="1:9">
      <c r="A24" s="25"/>
      <c r="B24" s="25"/>
      <c r="C24" s="25" t="s">
        <v>446</v>
      </c>
      <c r="D24" s="26" t="s">
        <v>630</v>
      </c>
      <c r="E24" s="27" t="s">
        <v>629</v>
      </c>
      <c r="F24" s="28"/>
      <c r="G24" s="28"/>
      <c r="H24" s="28">
        <f t="shared" si="1"/>
        <v>0</v>
      </c>
      <c r="I24" s="28"/>
    </row>
    <row r="25" spans="1:9">
      <c r="A25" s="25"/>
      <c r="B25" s="25"/>
      <c r="C25" s="25" t="s">
        <v>632</v>
      </c>
      <c r="D25" s="26" t="s">
        <v>633</v>
      </c>
      <c r="E25" s="27" t="s">
        <v>631</v>
      </c>
      <c r="F25" s="28"/>
      <c r="G25" s="28"/>
      <c r="H25" s="28">
        <f t="shared" si="1"/>
        <v>0</v>
      </c>
      <c r="I25" s="28"/>
    </row>
    <row r="26" spans="1:9">
      <c r="A26" s="21"/>
      <c r="B26" s="21" t="s">
        <v>635</v>
      </c>
      <c r="C26" s="21"/>
      <c r="D26" s="22" t="s">
        <v>636</v>
      </c>
      <c r="E26" s="23" t="s">
        <v>634</v>
      </c>
      <c r="F26" s="24">
        <f>SUM(F27:F34)</f>
        <v>0</v>
      </c>
      <c r="G26" s="24">
        <f>SUM(G27:G34)</f>
        <v>0</v>
      </c>
      <c r="H26" s="24">
        <f>SUM(H27:H34)</f>
        <v>0</v>
      </c>
      <c r="I26" s="24">
        <f>SUM(I27:I34)</f>
        <v>0</v>
      </c>
    </row>
    <row r="27" spans="1:9">
      <c r="A27" s="25"/>
      <c r="B27" s="25"/>
      <c r="C27" s="25" t="s">
        <v>14</v>
      </c>
      <c r="D27" s="26" t="s">
        <v>638</v>
      </c>
      <c r="E27" s="27" t="s">
        <v>637</v>
      </c>
      <c r="F27" s="28"/>
      <c r="G27" s="28"/>
      <c r="H27" s="28">
        <f t="shared" ref="H27:H34" si="2">F27-G27</f>
        <v>0</v>
      </c>
      <c r="I27" s="28"/>
    </row>
    <row r="28" spans="1:9">
      <c r="A28" s="25"/>
      <c r="B28" s="25"/>
      <c r="C28" s="25" t="s">
        <v>7</v>
      </c>
      <c r="D28" s="26" t="s">
        <v>640</v>
      </c>
      <c r="E28" s="27" t="s">
        <v>639</v>
      </c>
      <c r="F28" s="28"/>
      <c r="G28" s="28"/>
      <c r="H28" s="28">
        <f t="shared" si="2"/>
        <v>0</v>
      </c>
      <c r="I28" s="28"/>
    </row>
    <row r="29" spans="1:9">
      <c r="A29" s="25"/>
      <c r="B29" s="25"/>
      <c r="C29" s="25" t="s">
        <v>8</v>
      </c>
      <c r="D29" s="26" t="s">
        <v>642</v>
      </c>
      <c r="E29" s="27" t="s">
        <v>641</v>
      </c>
      <c r="F29" s="28"/>
      <c r="G29" s="28"/>
      <c r="H29" s="28">
        <f t="shared" si="2"/>
        <v>0</v>
      </c>
      <c r="I29" s="28"/>
    </row>
    <row r="30" spans="1:9">
      <c r="A30" s="25"/>
      <c r="B30" s="25"/>
      <c r="C30" s="25" t="s">
        <v>438</v>
      </c>
      <c r="D30" s="26" t="s">
        <v>644</v>
      </c>
      <c r="E30" s="27" t="s">
        <v>643</v>
      </c>
      <c r="F30" s="28"/>
      <c r="G30" s="28"/>
      <c r="H30" s="28">
        <f t="shared" si="2"/>
        <v>0</v>
      </c>
      <c r="I30" s="28"/>
    </row>
    <row r="31" spans="1:9">
      <c r="A31" s="25"/>
      <c r="B31" s="25"/>
      <c r="C31" s="25" t="s">
        <v>441</v>
      </c>
      <c r="D31" s="26" t="s">
        <v>646</v>
      </c>
      <c r="E31" s="27" t="s">
        <v>645</v>
      </c>
      <c r="F31" s="28"/>
      <c r="G31" s="28"/>
      <c r="H31" s="28">
        <f t="shared" si="2"/>
        <v>0</v>
      </c>
      <c r="I31" s="28"/>
    </row>
    <row r="32" spans="1:9">
      <c r="A32" s="25"/>
      <c r="B32" s="25"/>
      <c r="C32" s="25" t="s">
        <v>443</v>
      </c>
      <c r="D32" s="26" t="s">
        <v>648</v>
      </c>
      <c r="E32" s="27" t="s">
        <v>647</v>
      </c>
      <c r="F32" s="28"/>
      <c r="G32" s="28"/>
      <c r="H32" s="28">
        <f t="shared" si="2"/>
        <v>0</v>
      </c>
      <c r="I32" s="28"/>
    </row>
    <row r="33" spans="1:9">
      <c r="A33" s="25"/>
      <c r="B33" s="25"/>
      <c r="C33" s="25" t="s">
        <v>445</v>
      </c>
      <c r="D33" s="26" t="s">
        <v>650</v>
      </c>
      <c r="E33" s="27" t="s">
        <v>649</v>
      </c>
      <c r="F33" s="28"/>
      <c r="G33" s="28"/>
      <c r="H33" s="28">
        <f t="shared" si="2"/>
        <v>0</v>
      </c>
      <c r="I33" s="28"/>
    </row>
    <row r="34" spans="1:9">
      <c r="A34" s="25"/>
      <c r="B34" s="25"/>
      <c r="C34" s="25" t="s">
        <v>446</v>
      </c>
      <c r="D34" s="26" t="s">
        <v>652</v>
      </c>
      <c r="E34" s="27" t="s">
        <v>651</v>
      </c>
      <c r="F34" s="28"/>
      <c r="G34" s="28"/>
      <c r="H34" s="28">
        <f t="shared" si="2"/>
        <v>0</v>
      </c>
      <c r="I34" s="28"/>
    </row>
    <row r="35" spans="1:9">
      <c r="A35" s="21" t="s">
        <v>279</v>
      </c>
      <c r="B35" s="21"/>
      <c r="C35" s="21"/>
      <c r="D35" s="22" t="s">
        <v>654</v>
      </c>
      <c r="E35" s="23" t="s">
        <v>653</v>
      </c>
      <c r="F35" s="24">
        <f>F36+F43+F51+F60</f>
        <v>0</v>
      </c>
      <c r="G35" s="24">
        <f>G36+G43+G51+G60</f>
        <v>0</v>
      </c>
      <c r="H35" s="24">
        <f>H36+H43+H51+H60</f>
        <v>0</v>
      </c>
      <c r="I35" s="24">
        <f>I36+I43+I51+I60</f>
        <v>0</v>
      </c>
    </row>
    <row r="36" spans="1:9">
      <c r="A36" s="21"/>
      <c r="B36" s="21" t="s">
        <v>477</v>
      </c>
      <c r="C36" s="21"/>
      <c r="D36" s="22" t="s">
        <v>81</v>
      </c>
      <c r="E36" s="23" t="s">
        <v>655</v>
      </c>
      <c r="F36" s="24">
        <f>SUM(F37:F42)</f>
        <v>0</v>
      </c>
      <c r="G36" s="24">
        <f>SUM(G37:G42)</f>
        <v>0</v>
      </c>
      <c r="H36" s="24">
        <f>SUM(H37:H42)</f>
        <v>0</v>
      </c>
      <c r="I36" s="24">
        <f>SUM(I37:I42)</f>
        <v>0</v>
      </c>
    </row>
    <row r="37" spans="1:9">
      <c r="A37" s="25"/>
      <c r="B37" s="25"/>
      <c r="C37" s="25" t="s">
        <v>14</v>
      </c>
      <c r="D37" s="26" t="s">
        <v>84</v>
      </c>
      <c r="E37" s="27" t="s">
        <v>656</v>
      </c>
      <c r="F37" s="28"/>
      <c r="G37" s="28"/>
      <c r="H37" s="28">
        <f t="shared" ref="H37:H42" si="3">F37-G37</f>
        <v>0</v>
      </c>
      <c r="I37" s="28"/>
    </row>
    <row r="38" spans="1:9">
      <c r="A38" s="25"/>
      <c r="B38" s="25"/>
      <c r="C38" s="25" t="s">
        <v>7</v>
      </c>
      <c r="D38" s="26" t="s">
        <v>658</v>
      </c>
      <c r="E38" s="27" t="s">
        <v>657</v>
      </c>
      <c r="F38" s="28"/>
      <c r="G38" s="28"/>
      <c r="H38" s="28">
        <f t="shared" si="3"/>
        <v>0</v>
      </c>
      <c r="I38" s="28"/>
    </row>
    <row r="39" spans="1:9">
      <c r="A39" s="25"/>
      <c r="B39" s="25"/>
      <c r="C39" s="25" t="s">
        <v>8</v>
      </c>
      <c r="D39" s="26" t="s">
        <v>85</v>
      </c>
      <c r="E39" s="27" t="s">
        <v>659</v>
      </c>
      <c r="F39" s="28"/>
      <c r="G39" s="28"/>
      <c r="H39" s="28">
        <f t="shared" si="3"/>
        <v>0</v>
      </c>
      <c r="I39" s="28"/>
    </row>
    <row r="40" spans="1:9">
      <c r="A40" s="25"/>
      <c r="B40" s="25"/>
      <c r="C40" s="25" t="s">
        <v>438</v>
      </c>
      <c r="D40" s="26" t="s">
        <v>86</v>
      </c>
      <c r="E40" s="27" t="s">
        <v>660</v>
      </c>
      <c r="F40" s="28"/>
      <c r="G40" s="28"/>
      <c r="H40" s="28">
        <f t="shared" si="3"/>
        <v>0</v>
      </c>
      <c r="I40" s="28"/>
    </row>
    <row r="41" spans="1:9">
      <c r="A41" s="25"/>
      <c r="B41" s="25"/>
      <c r="C41" s="25" t="s">
        <v>441</v>
      </c>
      <c r="D41" s="26" t="s">
        <v>87</v>
      </c>
      <c r="E41" s="27" t="s">
        <v>661</v>
      </c>
      <c r="F41" s="28"/>
      <c r="G41" s="28"/>
      <c r="H41" s="28">
        <f t="shared" si="3"/>
        <v>0</v>
      </c>
      <c r="I41" s="28"/>
    </row>
    <row r="42" spans="1:9">
      <c r="A42" s="25"/>
      <c r="B42" s="25"/>
      <c r="C42" s="25" t="s">
        <v>443</v>
      </c>
      <c r="D42" s="26" t="s">
        <v>664</v>
      </c>
      <c r="E42" s="27" t="s">
        <v>662</v>
      </c>
      <c r="F42" s="28"/>
      <c r="G42" s="28"/>
      <c r="H42" s="28">
        <f t="shared" si="3"/>
        <v>0</v>
      </c>
      <c r="I42" s="28"/>
    </row>
    <row r="43" spans="1:9">
      <c r="A43" s="21"/>
      <c r="B43" s="21" t="s">
        <v>615</v>
      </c>
      <c r="C43" s="21"/>
      <c r="D43" s="22" t="s">
        <v>666</v>
      </c>
      <c r="E43" s="23" t="s">
        <v>663</v>
      </c>
      <c r="F43" s="24">
        <f>SUM(F44:F50)</f>
        <v>0</v>
      </c>
      <c r="G43" s="24">
        <f>SUM(G44:G50)</f>
        <v>0</v>
      </c>
      <c r="H43" s="24">
        <f>SUM(H44:H50)</f>
        <v>0</v>
      </c>
      <c r="I43" s="24">
        <f>SUM(I44:I50)</f>
        <v>0</v>
      </c>
    </row>
    <row r="44" spans="1:9">
      <c r="A44" s="25"/>
      <c r="B44" s="25"/>
      <c r="C44" s="25" t="s">
        <v>14</v>
      </c>
      <c r="D44" s="26" t="s">
        <v>668</v>
      </c>
      <c r="E44" s="27" t="s">
        <v>665</v>
      </c>
      <c r="F44" s="28"/>
      <c r="G44" s="28"/>
      <c r="H44" s="28">
        <f t="shared" ref="H44:H50" si="4">F44-G44</f>
        <v>0</v>
      </c>
      <c r="I44" s="28"/>
    </row>
    <row r="45" spans="1:9">
      <c r="A45" s="25"/>
      <c r="B45" s="25"/>
      <c r="C45" s="25" t="s">
        <v>7</v>
      </c>
      <c r="D45" s="26" t="s">
        <v>1162</v>
      </c>
      <c r="E45" s="27" t="s">
        <v>667</v>
      </c>
      <c r="F45" s="28"/>
      <c r="G45" s="28"/>
      <c r="H45" s="28">
        <f t="shared" si="4"/>
        <v>0</v>
      </c>
      <c r="I45" s="28"/>
    </row>
    <row r="46" spans="1:9">
      <c r="A46" s="25"/>
      <c r="B46" s="25"/>
      <c r="C46" s="25" t="s">
        <v>8</v>
      </c>
      <c r="D46" s="26" t="s">
        <v>670</v>
      </c>
      <c r="E46" s="27" t="s">
        <v>669</v>
      </c>
      <c r="F46" s="28"/>
      <c r="G46" s="28"/>
      <c r="H46" s="28">
        <f t="shared" si="4"/>
        <v>0</v>
      </c>
      <c r="I46" s="28"/>
    </row>
    <row r="47" spans="1:9">
      <c r="A47" s="25"/>
      <c r="B47" s="25"/>
      <c r="C47" s="25" t="s">
        <v>438</v>
      </c>
      <c r="D47" s="26" t="s">
        <v>672</v>
      </c>
      <c r="E47" s="27" t="s">
        <v>671</v>
      </c>
      <c r="F47" s="28"/>
      <c r="G47" s="28"/>
      <c r="H47" s="28">
        <f t="shared" si="4"/>
        <v>0</v>
      </c>
      <c r="I47" s="28"/>
    </row>
    <row r="48" spans="1:9">
      <c r="A48" s="25"/>
      <c r="B48" s="25"/>
      <c r="C48" s="25" t="s">
        <v>441</v>
      </c>
      <c r="D48" s="26" t="s">
        <v>674</v>
      </c>
      <c r="E48" s="27" t="s">
        <v>673</v>
      </c>
      <c r="F48" s="28"/>
      <c r="G48" s="28"/>
      <c r="H48" s="28">
        <f t="shared" si="4"/>
        <v>0</v>
      </c>
      <c r="I48" s="28"/>
    </row>
    <row r="49" spans="1:9">
      <c r="A49" s="25"/>
      <c r="B49" s="25"/>
      <c r="C49" s="25" t="s">
        <v>443</v>
      </c>
      <c r="D49" s="26" t="s">
        <v>112</v>
      </c>
      <c r="E49" s="27" t="s">
        <v>675</v>
      </c>
      <c r="F49" s="28"/>
      <c r="G49" s="28"/>
      <c r="H49" s="28">
        <f t="shared" si="4"/>
        <v>0</v>
      </c>
      <c r="I49" s="28"/>
    </row>
    <row r="50" spans="1:9">
      <c r="A50" s="25"/>
      <c r="B50" s="25"/>
      <c r="C50" s="25" t="s">
        <v>445</v>
      </c>
      <c r="D50" s="26" t="s">
        <v>677</v>
      </c>
      <c r="E50" s="27" t="s">
        <v>676</v>
      </c>
      <c r="F50" s="28"/>
      <c r="G50" s="28"/>
      <c r="H50" s="28">
        <f t="shared" si="4"/>
        <v>0</v>
      </c>
      <c r="I50" s="28"/>
    </row>
    <row r="51" spans="1:9">
      <c r="A51" s="21"/>
      <c r="B51" s="21" t="s">
        <v>635</v>
      </c>
      <c r="C51" s="21"/>
      <c r="D51" s="22" t="s">
        <v>679</v>
      </c>
      <c r="E51" s="23" t="s">
        <v>678</v>
      </c>
      <c r="F51" s="24">
        <f>SUM(F52:F59)</f>
        <v>0</v>
      </c>
      <c r="G51" s="24">
        <f>SUM(G52:G59)</f>
        <v>0</v>
      </c>
      <c r="H51" s="24">
        <f>SUM(H52:H59)</f>
        <v>0</v>
      </c>
      <c r="I51" s="24">
        <f>SUM(I52:I59)</f>
        <v>0</v>
      </c>
    </row>
    <row r="52" spans="1:9">
      <c r="A52" s="25"/>
      <c r="B52" s="25"/>
      <c r="C52" s="25" t="s">
        <v>14</v>
      </c>
      <c r="D52" s="26" t="s">
        <v>668</v>
      </c>
      <c r="E52" s="27" t="s">
        <v>680</v>
      </c>
      <c r="F52" s="28"/>
      <c r="G52" s="28"/>
      <c r="H52" s="28">
        <f t="shared" ref="H52:H59" si="5">F52-G52</f>
        <v>0</v>
      </c>
      <c r="I52" s="28"/>
    </row>
    <row r="53" spans="1:9">
      <c r="A53" s="25"/>
      <c r="B53" s="25"/>
      <c r="C53" s="25" t="s">
        <v>7</v>
      </c>
      <c r="D53" s="26" t="s">
        <v>1162</v>
      </c>
      <c r="E53" s="27" t="s">
        <v>681</v>
      </c>
      <c r="F53" s="28"/>
      <c r="G53" s="28"/>
      <c r="H53" s="28">
        <f t="shared" si="5"/>
        <v>0</v>
      </c>
      <c r="I53" s="28"/>
    </row>
    <row r="54" spans="1:9">
      <c r="A54" s="25"/>
      <c r="B54" s="25"/>
      <c r="C54" s="25" t="s">
        <v>8</v>
      </c>
      <c r="D54" s="26" t="s">
        <v>670</v>
      </c>
      <c r="E54" s="27" t="s">
        <v>682</v>
      </c>
      <c r="F54" s="28"/>
      <c r="G54" s="28"/>
      <c r="H54" s="28">
        <f t="shared" si="5"/>
        <v>0</v>
      </c>
      <c r="I54" s="28"/>
    </row>
    <row r="55" spans="1:9">
      <c r="A55" s="25"/>
      <c r="B55" s="25"/>
      <c r="C55" s="25" t="s">
        <v>438</v>
      </c>
      <c r="D55" s="26" t="s">
        <v>672</v>
      </c>
      <c r="E55" s="27" t="s">
        <v>683</v>
      </c>
      <c r="F55" s="28"/>
      <c r="G55" s="28"/>
      <c r="H55" s="28">
        <f t="shared" si="5"/>
        <v>0</v>
      </c>
      <c r="I55" s="28"/>
    </row>
    <row r="56" spans="1:9">
      <c r="A56" s="25"/>
      <c r="B56" s="25"/>
      <c r="C56" s="25" t="s">
        <v>441</v>
      </c>
      <c r="D56" s="26" t="s">
        <v>674</v>
      </c>
      <c r="E56" s="27" t="s">
        <v>684</v>
      </c>
      <c r="F56" s="28"/>
      <c r="G56" s="28"/>
      <c r="H56" s="28">
        <f t="shared" si="5"/>
        <v>0</v>
      </c>
      <c r="I56" s="28"/>
    </row>
    <row r="57" spans="1:9">
      <c r="A57" s="25"/>
      <c r="B57" s="25"/>
      <c r="C57" s="25" t="s">
        <v>443</v>
      </c>
      <c r="D57" s="26" t="s">
        <v>119</v>
      </c>
      <c r="E57" s="27" t="s">
        <v>685</v>
      </c>
      <c r="F57" s="28"/>
      <c r="G57" s="28"/>
      <c r="H57" s="28">
        <f t="shared" si="5"/>
        <v>0</v>
      </c>
      <c r="I57" s="28"/>
    </row>
    <row r="58" spans="1:9">
      <c r="A58" s="25"/>
      <c r="B58" s="25"/>
      <c r="C58" s="25" t="s">
        <v>445</v>
      </c>
      <c r="D58" s="26" t="s">
        <v>686</v>
      </c>
      <c r="E58" s="27" t="s">
        <v>687</v>
      </c>
      <c r="F58" s="28"/>
      <c r="G58" s="28"/>
      <c r="H58" s="28">
        <f t="shared" si="5"/>
        <v>0</v>
      </c>
      <c r="I58" s="28"/>
    </row>
    <row r="59" spans="1:9">
      <c r="A59" s="25"/>
      <c r="B59" s="25"/>
      <c r="C59" s="25" t="s">
        <v>446</v>
      </c>
      <c r="D59" s="26" t="s">
        <v>112</v>
      </c>
      <c r="E59" s="27" t="s">
        <v>688</v>
      </c>
      <c r="F59" s="28"/>
      <c r="G59" s="28"/>
      <c r="H59" s="28">
        <f t="shared" si="5"/>
        <v>0</v>
      </c>
      <c r="I59" s="28"/>
    </row>
    <row r="60" spans="1:9">
      <c r="A60" s="21"/>
      <c r="B60" s="21" t="s">
        <v>689</v>
      </c>
      <c r="C60" s="21"/>
      <c r="D60" s="22" t="s">
        <v>442</v>
      </c>
      <c r="E60" s="23" t="s">
        <v>690</v>
      </c>
      <c r="F60" s="24">
        <f>SUM(F61:F65)</f>
        <v>0</v>
      </c>
      <c r="G60" s="24">
        <f>SUM(G61:G65)</f>
        <v>0</v>
      </c>
      <c r="H60" s="24">
        <f>SUM(H61:H65)</f>
        <v>0</v>
      </c>
      <c r="I60" s="24">
        <f>SUM(I61:I65)</f>
        <v>0</v>
      </c>
    </row>
    <row r="61" spans="1:9">
      <c r="A61" s="25"/>
      <c r="B61" s="25"/>
      <c r="C61" s="25" t="s">
        <v>14</v>
      </c>
      <c r="D61" s="26" t="s">
        <v>691</v>
      </c>
      <c r="E61" s="27" t="s">
        <v>692</v>
      </c>
      <c r="F61" s="28"/>
      <c r="G61" s="28"/>
      <c r="H61" s="28">
        <f>F61-G61</f>
        <v>0</v>
      </c>
      <c r="I61" s="28"/>
    </row>
    <row r="62" spans="1:9">
      <c r="A62" s="25"/>
      <c r="B62" s="25"/>
      <c r="C62" s="25" t="s">
        <v>7</v>
      </c>
      <c r="D62" s="26" t="s">
        <v>693</v>
      </c>
      <c r="E62" s="27" t="s">
        <v>694</v>
      </c>
      <c r="F62" s="28"/>
      <c r="G62" s="28"/>
      <c r="H62" s="28">
        <f>F62-G62</f>
        <v>0</v>
      </c>
      <c r="I62" s="28"/>
    </row>
    <row r="63" spans="1:9">
      <c r="A63" s="25"/>
      <c r="B63" s="25"/>
      <c r="C63" s="25" t="s">
        <v>8</v>
      </c>
      <c r="D63" s="26" t="s">
        <v>695</v>
      </c>
      <c r="E63" s="27" t="s">
        <v>696</v>
      </c>
      <c r="F63" s="28"/>
      <c r="G63" s="28"/>
      <c r="H63" s="28">
        <f>F63-G63</f>
        <v>0</v>
      </c>
      <c r="I63" s="28"/>
    </row>
    <row r="64" spans="1:9">
      <c r="A64" s="25"/>
      <c r="B64" s="25"/>
      <c r="C64" s="25" t="s">
        <v>438</v>
      </c>
      <c r="D64" s="26" t="s">
        <v>697</v>
      </c>
      <c r="E64" s="27" t="s">
        <v>698</v>
      </c>
      <c r="F64" s="28"/>
      <c r="G64" s="28"/>
      <c r="H64" s="28">
        <f>F64-G64</f>
        <v>0</v>
      </c>
      <c r="I64" s="28"/>
    </row>
    <row r="65" spans="1:9">
      <c r="A65" s="25"/>
      <c r="B65" s="25"/>
      <c r="C65" s="25" t="s">
        <v>441</v>
      </c>
      <c r="D65" s="26" t="s">
        <v>1188</v>
      </c>
      <c r="E65" s="27" t="s">
        <v>699</v>
      </c>
      <c r="F65" s="28"/>
      <c r="G65" s="28"/>
      <c r="H65" s="28">
        <f>F65-G65</f>
        <v>0</v>
      </c>
      <c r="I65" s="28"/>
    </row>
    <row r="66" spans="1:9">
      <c r="A66" s="21" t="s">
        <v>305</v>
      </c>
      <c r="B66" s="21"/>
      <c r="C66" s="21"/>
      <c r="D66" s="22" t="s">
        <v>447</v>
      </c>
      <c r="E66" s="23" t="s">
        <v>700</v>
      </c>
      <c r="F66" s="24">
        <f>SUM(F67:F70)</f>
        <v>0</v>
      </c>
      <c r="G66" s="24">
        <f>SUM(G67:G70)</f>
        <v>0</v>
      </c>
      <c r="H66" s="24">
        <f>SUM(H67:H70)</f>
        <v>0</v>
      </c>
      <c r="I66" s="24">
        <f>SUM(I67:I70)</f>
        <v>0</v>
      </c>
    </row>
    <row r="67" spans="1:9">
      <c r="A67" s="25"/>
      <c r="B67" s="25"/>
      <c r="C67" s="25" t="s">
        <v>14</v>
      </c>
      <c r="D67" s="26" t="s">
        <v>701</v>
      </c>
      <c r="E67" s="27" t="s">
        <v>702</v>
      </c>
      <c r="F67" s="28"/>
      <c r="G67" s="28"/>
      <c r="H67" s="28">
        <f>F67-G67</f>
        <v>0</v>
      </c>
      <c r="I67" s="28"/>
    </row>
    <row r="68" spans="1:9">
      <c r="A68" s="25"/>
      <c r="B68" s="25"/>
      <c r="C68" s="25" t="s">
        <v>7</v>
      </c>
      <c r="D68" s="26" t="s">
        <v>703</v>
      </c>
      <c r="E68" s="27" t="s">
        <v>704</v>
      </c>
      <c r="F68" s="28"/>
      <c r="G68" s="28"/>
      <c r="H68" s="28">
        <f>F68-G68</f>
        <v>0</v>
      </c>
      <c r="I68" s="28"/>
    </row>
    <row r="69" spans="1:9">
      <c r="A69" s="25"/>
      <c r="B69" s="25"/>
      <c r="C69" s="25" t="s">
        <v>8</v>
      </c>
      <c r="D69" s="26" t="s">
        <v>705</v>
      </c>
      <c r="E69" s="27" t="s">
        <v>706</v>
      </c>
      <c r="F69" s="28"/>
      <c r="G69" s="28"/>
      <c r="H69" s="28">
        <f>F69-G69</f>
        <v>0</v>
      </c>
      <c r="I69" s="28"/>
    </row>
    <row r="70" spans="1:9">
      <c r="A70" s="25"/>
      <c r="B70" s="25"/>
      <c r="C70" s="25" t="s">
        <v>438</v>
      </c>
      <c r="D70" s="26" t="s">
        <v>707</v>
      </c>
      <c r="E70" s="27" t="s">
        <v>708</v>
      </c>
      <c r="F70" s="28"/>
      <c r="G70" s="28"/>
      <c r="H70" s="28">
        <f>F70-G70</f>
        <v>0</v>
      </c>
      <c r="I70" s="28"/>
    </row>
    <row r="71" spans="1:9">
      <c r="D71" s="16"/>
      <c r="E71" s="29" t="s">
        <v>345</v>
      </c>
      <c r="F71" s="30"/>
      <c r="G71" s="30"/>
      <c r="H71" s="30"/>
      <c r="I71" s="30"/>
    </row>
    <row r="72" spans="1:9">
      <c r="A72" t="str">
        <f>A1</f>
        <v>Súvaha k 31.12.2011</v>
      </c>
      <c r="D72" s="16"/>
      <c r="E72" s="29"/>
      <c r="F72" s="30"/>
      <c r="G72" s="30"/>
      <c r="H72" s="30"/>
      <c r="I72" s="30"/>
    </row>
    <row r="73" spans="1:9">
      <c r="A73" t="str">
        <f>A2</f>
        <v>Spoločnosť</v>
      </c>
      <c r="D73" s="16">
        <f>D2</f>
        <v>0</v>
      </c>
      <c r="E73" s="29"/>
      <c r="F73" s="30"/>
      <c r="G73" s="30"/>
      <c r="H73" s="30"/>
      <c r="I73" s="30"/>
    </row>
    <row r="74" spans="1:9">
      <c r="A74" t="str">
        <f>A3</f>
        <v>IČO</v>
      </c>
      <c r="D74" s="16">
        <f>D3</f>
        <v>0</v>
      </c>
      <c r="E74" s="29"/>
      <c r="F74" s="30"/>
      <c r="G74" s="30"/>
      <c r="H74" s="30"/>
      <c r="I74" s="30"/>
    </row>
    <row r="75" spans="1:9">
      <c r="A75" t="str">
        <f>A4</f>
        <v>DIČ</v>
      </c>
      <c r="D75" s="16">
        <f>D4</f>
        <v>0</v>
      </c>
      <c r="E75" s="29"/>
      <c r="F75" s="30"/>
      <c r="G75" s="30"/>
      <c r="H75" s="30"/>
      <c r="I75" s="30"/>
    </row>
    <row r="76" spans="1:9">
      <c r="A76" t="str">
        <f>A5</f>
        <v>SK NACE</v>
      </c>
      <c r="D76" s="16">
        <f>D5</f>
        <v>0</v>
      </c>
      <c r="E76" s="29"/>
      <c r="F76" s="30"/>
      <c r="G76" s="30"/>
      <c r="H76" s="16" t="s">
        <v>709</v>
      </c>
      <c r="I76" s="16" t="s">
        <v>595</v>
      </c>
    </row>
    <row r="77" spans="1:9">
      <c r="A77" s="17"/>
      <c r="B77" s="17"/>
      <c r="C77" s="17"/>
      <c r="D77" s="18" t="s">
        <v>710</v>
      </c>
      <c r="E77" s="19" t="s">
        <v>711</v>
      </c>
      <c r="F77" s="31"/>
      <c r="G77" s="31"/>
      <c r="H77" s="20">
        <f>H78+H99+H132</f>
        <v>0</v>
      </c>
      <c r="I77" s="20">
        <f>I78+I99+I132</f>
        <v>0</v>
      </c>
    </row>
    <row r="78" spans="1:9">
      <c r="A78" s="21" t="s">
        <v>598</v>
      </c>
      <c r="B78" s="21"/>
      <c r="C78" s="21"/>
      <c r="D78" s="22" t="s">
        <v>453</v>
      </c>
      <c r="E78" s="23" t="s">
        <v>712</v>
      </c>
      <c r="F78" s="30"/>
      <c r="G78" s="30"/>
      <c r="H78" s="24">
        <f>H79+H84+H91+H95+H98</f>
        <v>0</v>
      </c>
      <c r="I78" s="24">
        <f>I79+I84+I91+I95+I98</f>
        <v>0</v>
      </c>
    </row>
    <row r="79" spans="1:9">
      <c r="A79" s="21"/>
      <c r="B79" s="21" t="s">
        <v>477</v>
      </c>
      <c r="C79" s="21"/>
      <c r="D79" s="22" t="s">
        <v>713</v>
      </c>
      <c r="E79" s="23" t="s">
        <v>714</v>
      </c>
      <c r="F79" s="30"/>
      <c r="G79" s="30"/>
      <c r="H79" s="24">
        <f>SUM(H80:H83)</f>
        <v>0</v>
      </c>
      <c r="I79" s="24">
        <f>SUM(I80:I83)</f>
        <v>0</v>
      </c>
    </row>
    <row r="80" spans="1:9">
      <c r="A80" s="25"/>
      <c r="B80" s="25"/>
      <c r="C80" s="25" t="s">
        <v>14</v>
      </c>
      <c r="D80" s="26" t="s">
        <v>715</v>
      </c>
      <c r="E80" s="27" t="s">
        <v>716</v>
      </c>
      <c r="F80" s="30"/>
      <c r="G80" s="30"/>
      <c r="H80" s="28"/>
      <c r="I80" s="28"/>
    </row>
    <row r="81" spans="1:9">
      <c r="A81" s="25"/>
      <c r="B81" s="25"/>
      <c r="C81" s="25" t="s">
        <v>7</v>
      </c>
      <c r="D81" s="26" t="s">
        <v>717</v>
      </c>
      <c r="E81" s="27" t="s">
        <v>718</v>
      </c>
      <c r="F81" s="30"/>
      <c r="G81" s="30"/>
      <c r="H81" s="28"/>
      <c r="I81" s="28"/>
    </row>
    <row r="82" spans="1:9">
      <c r="A82" s="25"/>
      <c r="B82" s="25"/>
      <c r="C82" s="25" t="s">
        <v>8</v>
      </c>
      <c r="D82" s="26" t="s">
        <v>719</v>
      </c>
      <c r="E82" s="27" t="s">
        <v>720</v>
      </c>
      <c r="F82" s="30"/>
      <c r="G82" s="30"/>
      <c r="H82" s="28"/>
      <c r="I82" s="28"/>
    </row>
    <row r="83" spans="1:9">
      <c r="A83" s="25"/>
      <c r="B83" s="25"/>
      <c r="C83" s="25" t="s">
        <v>438</v>
      </c>
      <c r="D83" s="26" t="s">
        <v>721</v>
      </c>
      <c r="E83" s="27" t="s">
        <v>722</v>
      </c>
      <c r="F83" s="30"/>
      <c r="G83" s="30"/>
      <c r="H83" s="28"/>
      <c r="I83" s="28"/>
    </row>
    <row r="84" spans="1:9">
      <c r="A84" s="21"/>
      <c r="B84" s="21" t="s">
        <v>615</v>
      </c>
      <c r="C84" s="21"/>
      <c r="D84" s="22" t="s">
        <v>723</v>
      </c>
      <c r="E84" s="23" t="s">
        <v>724</v>
      </c>
      <c r="F84" s="30"/>
      <c r="G84" s="30"/>
      <c r="H84" s="24">
        <f>SUM(H85:H90)</f>
        <v>0</v>
      </c>
      <c r="I84" s="24">
        <f>SUM(I85:I90)</f>
        <v>0</v>
      </c>
    </row>
    <row r="85" spans="1:9">
      <c r="A85" s="25"/>
      <c r="B85" s="25"/>
      <c r="C85" s="25" t="s">
        <v>14</v>
      </c>
      <c r="D85" s="26" t="s">
        <v>245</v>
      </c>
      <c r="E85" s="27" t="s">
        <v>725</v>
      </c>
      <c r="F85" s="30"/>
      <c r="G85" s="30"/>
      <c r="H85" s="28"/>
      <c r="I85" s="28"/>
    </row>
    <row r="86" spans="1:9">
      <c r="A86" s="25"/>
      <c r="B86" s="25"/>
      <c r="C86" s="25" t="s">
        <v>7</v>
      </c>
      <c r="D86" s="26" t="s">
        <v>246</v>
      </c>
      <c r="E86" s="27" t="s">
        <v>726</v>
      </c>
      <c r="F86" s="30"/>
      <c r="G86" s="30"/>
      <c r="H86" s="28"/>
      <c r="I86" s="28"/>
    </row>
    <row r="87" spans="1:9">
      <c r="A87" s="25"/>
      <c r="B87" s="25"/>
      <c r="C87" s="25" t="s">
        <v>8</v>
      </c>
      <c r="D87" s="26" t="s">
        <v>247</v>
      </c>
      <c r="E87" s="27" t="s">
        <v>727</v>
      </c>
      <c r="F87" s="30"/>
      <c r="G87" s="30"/>
      <c r="H87" s="28"/>
      <c r="I87" s="28"/>
    </row>
    <row r="88" spans="1:9">
      <c r="A88" s="25"/>
      <c r="B88" s="25"/>
      <c r="C88" s="25" t="s">
        <v>438</v>
      </c>
      <c r="D88" s="26" t="s">
        <v>728</v>
      </c>
      <c r="E88" s="27" t="s">
        <v>729</v>
      </c>
      <c r="F88" s="30"/>
      <c r="G88" s="30"/>
      <c r="H88" s="28"/>
      <c r="I88" s="28"/>
    </row>
    <row r="89" spans="1:9">
      <c r="A89" s="25"/>
      <c r="B89" s="25"/>
      <c r="C89" s="25" t="s">
        <v>441</v>
      </c>
      <c r="D89" s="26" t="s">
        <v>730</v>
      </c>
      <c r="E89" s="27" t="s">
        <v>731</v>
      </c>
      <c r="F89" s="30"/>
      <c r="G89" s="30"/>
      <c r="H89" s="28"/>
      <c r="I89" s="28"/>
    </row>
    <row r="90" spans="1:9">
      <c r="A90" s="25"/>
      <c r="B90" s="25"/>
      <c r="C90" s="25" t="s">
        <v>443</v>
      </c>
      <c r="D90" s="26" t="s">
        <v>732</v>
      </c>
      <c r="E90" s="27" t="s">
        <v>733</v>
      </c>
      <c r="F90" s="30"/>
      <c r="G90" s="30"/>
      <c r="H90" s="28"/>
      <c r="I90" s="28"/>
    </row>
    <row r="91" spans="1:9">
      <c r="A91" s="21"/>
      <c r="B91" s="21" t="s">
        <v>635</v>
      </c>
      <c r="C91" s="21"/>
      <c r="D91" s="22" t="s">
        <v>734</v>
      </c>
      <c r="E91" s="23" t="s">
        <v>735</v>
      </c>
      <c r="F91" s="30"/>
      <c r="G91" s="30"/>
      <c r="H91" s="24">
        <f>SUM(H92:H94)</f>
        <v>0</v>
      </c>
      <c r="I91" s="24">
        <f>SUM(I92:I94)</f>
        <v>0</v>
      </c>
    </row>
    <row r="92" spans="1:9">
      <c r="A92" s="25"/>
      <c r="B92" s="25"/>
      <c r="C92" s="25" t="s">
        <v>14</v>
      </c>
      <c r="D92" s="26" t="s">
        <v>247</v>
      </c>
      <c r="E92" s="27" t="s">
        <v>736</v>
      </c>
      <c r="F92" s="30"/>
      <c r="G92" s="30"/>
      <c r="H92" s="28"/>
      <c r="I92" s="28"/>
    </row>
    <row r="93" spans="1:9">
      <c r="A93" s="25"/>
      <c r="B93" s="25"/>
      <c r="C93" s="25" t="s">
        <v>7</v>
      </c>
      <c r="D93" s="26" t="s">
        <v>248</v>
      </c>
      <c r="E93" s="27" t="s">
        <v>737</v>
      </c>
      <c r="F93" s="30"/>
      <c r="G93" s="30"/>
      <c r="H93" s="28"/>
      <c r="I93" s="28"/>
    </row>
    <row r="94" spans="1:9">
      <c r="A94" s="25"/>
      <c r="B94" s="25"/>
      <c r="C94" s="25" t="s">
        <v>8</v>
      </c>
      <c r="D94" s="26" t="s">
        <v>738</v>
      </c>
      <c r="E94" s="27" t="s">
        <v>739</v>
      </c>
      <c r="F94" s="30"/>
      <c r="G94" s="30"/>
      <c r="H94" s="28"/>
      <c r="I94" s="28"/>
    </row>
    <row r="95" spans="1:9">
      <c r="A95" s="21"/>
      <c r="B95" s="21" t="s">
        <v>689</v>
      </c>
      <c r="C95" s="21"/>
      <c r="D95" s="22" t="s">
        <v>740</v>
      </c>
      <c r="E95" s="23" t="s">
        <v>741</v>
      </c>
      <c r="F95" s="30"/>
      <c r="G95" s="30"/>
      <c r="H95" s="24">
        <f>SUM(H96:H97)</f>
        <v>0</v>
      </c>
      <c r="I95" s="24">
        <f>SUM(I96:I97)</f>
        <v>0</v>
      </c>
    </row>
    <row r="96" spans="1:9">
      <c r="A96" s="25"/>
      <c r="B96" s="25"/>
      <c r="C96" s="25" t="s">
        <v>14</v>
      </c>
      <c r="D96" s="26" t="s">
        <v>742</v>
      </c>
      <c r="E96" s="27" t="s">
        <v>743</v>
      </c>
      <c r="F96" s="30"/>
      <c r="G96" s="30"/>
      <c r="H96" s="28"/>
      <c r="I96" s="28"/>
    </row>
    <row r="97" spans="1:9">
      <c r="A97" s="25"/>
      <c r="B97" s="25"/>
      <c r="C97" s="25" t="s">
        <v>7</v>
      </c>
      <c r="D97" s="26" t="s">
        <v>744</v>
      </c>
      <c r="E97" s="27" t="s">
        <v>745</v>
      </c>
      <c r="F97" s="30"/>
      <c r="G97" s="30"/>
      <c r="H97" s="28"/>
      <c r="I97" s="28"/>
    </row>
    <row r="98" spans="1:9">
      <c r="A98" s="25"/>
      <c r="B98" s="25" t="s">
        <v>746</v>
      </c>
      <c r="C98" s="25"/>
      <c r="D98" s="26" t="s">
        <v>747</v>
      </c>
      <c r="E98" s="27" t="s">
        <v>748</v>
      </c>
      <c r="F98" s="30"/>
      <c r="G98" s="30"/>
      <c r="H98" s="28"/>
      <c r="I98" s="28"/>
    </row>
    <row r="99" spans="1:9">
      <c r="A99" s="21" t="s">
        <v>279</v>
      </c>
      <c r="B99" s="21"/>
      <c r="C99" s="21"/>
      <c r="D99" s="22" t="s">
        <v>378</v>
      </c>
      <c r="E99" s="23" t="s">
        <v>749</v>
      </c>
      <c r="F99" s="30"/>
      <c r="G99" s="30"/>
      <c r="H99" s="24">
        <f>H100+H105+H117+H128+H129</f>
        <v>0</v>
      </c>
      <c r="I99" s="24">
        <f>I100+I105+I117+I128+I129</f>
        <v>0</v>
      </c>
    </row>
    <row r="100" spans="1:9">
      <c r="A100" s="21"/>
      <c r="B100" s="21" t="s">
        <v>477</v>
      </c>
      <c r="C100" s="21"/>
      <c r="D100" s="22" t="s">
        <v>750</v>
      </c>
      <c r="E100" s="23" t="s">
        <v>751</v>
      </c>
      <c r="F100" s="30"/>
      <c r="G100" s="30"/>
      <c r="H100" s="24">
        <f>SUM(H101:H104)</f>
        <v>0</v>
      </c>
      <c r="I100" s="24">
        <f>SUM(I101:I104)</f>
        <v>0</v>
      </c>
    </row>
    <row r="101" spans="1:9">
      <c r="A101" s="25"/>
      <c r="B101" s="25"/>
      <c r="C101" s="25" t="s">
        <v>14</v>
      </c>
      <c r="D101" s="26" t="s">
        <v>752</v>
      </c>
      <c r="E101" s="27" t="s">
        <v>753</v>
      </c>
      <c r="F101" s="30"/>
      <c r="G101" s="30"/>
      <c r="H101" s="28"/>
      <c r="I101" s="28"/>
    </row>
    <row r="102" spans="1:9">
      <c r="A102" s="25"/>
      <c r="B102" s="25"/>
      <c r="C102" s="25" t="s">
        <v>7</v>
      </c>
      <c r="D102" s="26" t="s">
        <v>754</v>
      </c>
      <c r="E102" s="27" t="s">
        <v>755</v>
      </c>
      <c r="F102" s="30"/>
      <c r="G102" s="30"/>
      <c r="H102" s="28"/>
      <c r="I102" s="28"/>
    </row>
    <row r="103" spans="1:9">
      <c r="A103" s="25"/>
      <c r="B103" s="25"/>
      <c r="C103" s="25" t="s">
        <v>8</v>
      </c>
      <c r="D103" s="26" t="s">
        <v>756</v>
      </c>
      <c r="E103" s="27" t="s">
        <v>757</v>
      </c>
      <c r="F103" s="30"/>
      <c r="G103" s="30"/>
      <c r="H103" s="28"/>
      <c r="I103" s="28"/>
    </row>
    <row r="104" spans="1:9">
      <c r="A104" s="25"/>
      <c r="B104" s="25"/>
      <c r="C104" s="25" t="s">
        <v>438</v>
      </c>
      <c r="D104" s="26" t="s">
        <v>758</v>
      </c>
      <c r="E104" s="27" t="s">
        <v>759</v>
      </c>
      <c r="F104" s="30"/>
      <c r="G104" s="30"/>
      <c r="H104" s="28"/>
      <c r="I104" s="28"/>
    </row>
    <row r="105" spans="1:9">
      <c r="A105" s="21"/>
      <c r="B105" s="21" t="s">
        <v>615</v>
      </c>
      <c r="C105" s="21"/>
      <c r="D105" s="22" t="s">
        <v>760</v>
      </c>
      <c r="E105" s="23" t="s">
        <v>761</v>
      </c>
      <c r="F105" s="30"/>
      <c r="G105" s="30"/>
      <c r="H105" s="24">
        <f>SUM(H106:H116)</f>
        <v>0</v>
      </c>
      <c r="I105" s="24">
        <f>SUM(I106:I116)</f>
        <v>0</v>
      </c>
    </row>
    <row r="106" spans="1:9">
      <c r="A106" s="25"/>
      <c r="B106" s="25"/>
      <c r="C106" s="25" t="s">
        <v>14</v>
      </c>
      <c r="D106" s="26" t="s">
        <v>762</v>
      </c>
      <c r="E106" s="27" t="s">
        <v>763</v>
      </c>
      <c r="F106" s="30"/>
      <c r="G106" s="30"/>
      <c r="H106" s="28"/>
      <c r="I106" s="28"/>
    </row>
    <row r="107" spans="1:9">
      <c r="A107" s="25"/>
      <c r="B107" s="25"/>
      <c r="C107" s="25" t="s">
        <v>7</v>
      </c>
      <c r="D107" s="26" t="s">
        <v>1162</v>
      </c>
      <c r="E107" s="27" t="s">
        <v>765</v>
      </c>
      <c r="F107" s="30"/>
      <c r="G107" s="30"/>
      <c r="H107" s="28"/>
      <c r="I107" s="28"/>
    </row>
    <row r="108" spans="1:9">
      <c r="A108" s="25"/>
      <c r="B108" s="25"/>
      <c r="C108" s="25" t="s">
        <v>8</v>
      </c>
      <c r="D108" s="26" t="s">
        <v>764</v>
      </c>
      <c r="E108" s="27" t="s">
        <v>767</v>
      </c>
      <c r="F108" s="30"/>
      <c r="G108" s="30"/>
      <c r="H108" s="28"/>
      <c r="I108" s="28"/>
    </row>
    <row r="109" spans="1:9">
      <c r="A109" s="25"/>
      <c r="B109" s="25"/>
      <c r="C109" s="25" t="s">
        <v>438</v>
      </c>
      <c r="D109" s="26" t="s">
        <v>766</v>
      </c>
      <c r="E109" s="27" t="s">
        <v>769</v>
      </c>
      <c r="F109" s="30"/>
      <c r="G109" s="30"/>
      <c r="H109" s="28"/>
      <c r="I109" s="28"/>
    </row>
    <row r="110" spans="1:9">
      <c r="A110" s="25"/>
      <c r="B110" s="25"/>
      <c r="C110" s="25" t="s">
        <v>441</v>
      </c>
      <c r="D110" s="26" t="s">
        <v>768</v>
      </c>
      <c r="E110" s="27" t="s">
        <v>771</v>
      </c>
      <c r="F110" s="30"/>
      <c r="G110" s="30"/>
      <c r="H110" s="28"/>
      <c r="I110" s="28"/>
    </row>
    <row r="111" spans="1:9">
      <c r="A111" s="25"/>
      <c r="B111" s="25"/>
      <c r="C111" s="25" t="s">
        <v>443</v>
      </c>
      <c r="D111" s="26" t="s">
        <v>770</v>
      </c>
      <c r="E111" s="27" t="s">
        <v>773</v>
      </c>
      <c r="F111" s="30"/>
      <c r="G111" s="30"/>
      <c r="H111" s="28"/>
      <c r="I111" s="28"/>
    </row>
    <row r="112" spans="1:9">
      <c r="A112" s="25"/>
      <c r="B112" s="25"/>
      <c r="C112" s="25" t="s">
        <v>445</v>
      </c>
      <c r="D112" s="26" t="s">
        <v>772</v>
      </c>
      <c r="E112" s="27" t="s">
        <v>775</v>
      </c>
      <c r="F112" s="30"/>
      <c r="G112" s="30"/>
      <c r="H112" s="28"/>
      <c r="I112" s="28"/>
    </row>
    <row r="113" spans="1:9">
      <c r="A113" s="25"/>
      <c r="B113" s="25"/>
      <c r="C113" s="25" t="s">
        <v>446</v>
      </c>
      <c r="D113" s="26" t="s">
        <v>774</v>
      </c>
      <c r="E113" s="27" t="s">
        <v>777</v>
      </c>
      <c r="F113" s="30"/>
      <c r="G113" s="30"/>
      <c r="H113" s="28"/>
      <c r="I113" s="28"/>
    </row>
    <row r="114" spans="1:9">
      <c r="A114" s="25"/>
      <c r="B114" s="25"/>
      <c r="C114" s="25" t="s">
        <v>632</v>
      </c>
      <c r="D114" s="26" t="s">
        <v>776</v>
      </c>
      <c r="E114" s="27" t="s">
        <v>779</v>
      </c>
      <c r="F114" s="30"/>
      <c r="G114" s="30"/>
      <c r="H114" s="28"/>
      <c r="I114" s="28"/>
    </row>
    <row r="115" spans="1:9">
      <c r="A115" s="25"/>
      <c r="B115" s="25"/>
      <c r="C115" s="25" t="s">
        <v>1163</v>
      </c>
      <c r="D115" s="26" t="s">
        <v>778</v>
      </c>
      <c r="E115" s="27" t="s">
        <v>780</v>
      </c>
      <c r="F115" s="30"/>
      <c r="G115" s="30"/>
      <c r="H115" s="28"/>
      <c r="I115" s="28"/>
    </row>
    <row r="116" spans="1:9">
      <c r="A116" s="25"/>
      <c r="B116" s="25"/>
      <c r="C116" s="25" t="s">
        <v>1164</v>
      </c>
      <c r="D116" s="26" t="s">
        <v>174</v>
      </c>
      <c r="E116" s="27" t="s">
        <v>782</v>
      </c>
      <c r="F116" s="30"/>
      <c r="G116" s="30"/>
      <c r="H116" s="28"/>
      <c r="I116" s="28"/>
    </row>
    <row r="117" spans="1:9">
      <c r="A117" s="21"/>
      <c r="B117" s="21" t="s">
        <v>635</v>
      </c>
      <c r="C117" s="21"/>
      <c r="D117" s="22" t="s">
        <v>781</v>
      </c>
      <c r="E117" s="23" t="s">
        <v>784</v>
      </c>
      <c r="F117" s="30"/>
      <c r="G117" s="30"/>
      <c r="H117" s="24">
        <f>SUM(H118:H127)</f>
        <v>0</v>
      </c>
      <c r="I117" s="24">
        <f>SUM(I118:I127)</f>
        <v>0</v>
      </c>
    </row>
    <row r="118" spans="1:9">
      <c r="A118" s="25"/>
      <c r="B118" s="25"/>
      <c r="C118" s="25" t="s">
        <v>14</v>
      </c>
      <c r="D118" s="26" t="s">
        <v>783</v>
      </c>
      <c r="E118" s="27" t="s">
        <v>785</v>
      </c>
      <c r="F118" s="30"/>
      <c r="G118" s="30"/>
      <c r="H118" s="28"/>
      <c r="I118" s="28"/>
    </row>
    <row r="119" spans="1:9">
      <c r="A119" s="25"/>
      <c r="B119" s="25"/>
      <c r="C119" s="25" t="s">
        <v>7</v>
      </c>
      <c r="D119" s="26" t="s">
        <v>1162</v>
      </c>
      <c r="E119" s="27" t="s">
        <v>787</v>
      </c>
      <c r="F119" s="30"/>
      <c r="G119" s="30"/>
      <c r="H119" s="28"/>
      <c r="I119" s="28"/>
    </row>
    <row r="120" spans="1:9">
      <c r="A120" s="25"/>
      <c r="B120" s="25"/>
      <c r="C120" s="25" t="s">
        <v>8</v>
      </c>
      <c r="D120" s="26" t="s">
        <v>160</v>
      </c>
      <c r="E120" s="27" t="s">
        <v>789</v>
      </c>
      <c r="F120" s="30"/>
      <c r="G120" s="30"/>
      <c r="H120" s="28"/>
      <c r="I120" s="28"/>
    </row>
    <row r="121" spans="1:9">
      <c r="A121" s="25"/>
      <c r="B121" s="25"/>
      <c r="C121" s="25" t="s">
        <v>438</v>
      </c>
      <c r="D121" s="26" t="s">
        <v>786</v>
      </c>
      <c r="E121" s="27" t="s">
        <v>791</v>
      </c>
      <c r="F121" s="30"/>
      <c r="G121" s="30"/>
      <c r="H121" s="28"/>
      <c r="I121" s="28"/>
    </row>
    <row r="122" spans="1:9">
      <c r="A122" s="25"/>
      <c r="B122" s="25"/>
      <c r="C122" s="25" t="s">
        <v>441</v>
      </c>
      <c r="D122" s="26" t="s">
        <v>788</v>
      </c>
      <c r="E122" s="27" t="s">
        <v>793</v>
      </c>
      <c r="F122" s="30"/>
      <c r="G122" s="30"/>
      <c r="H122" s="28"/>
      <c r="I122" s="28"/>
    </row>
    <row r="123" spans="1:9">
      <c r="A123" s="25"/>
      <c r="B123" s="25"/>
      <c r="C123" s="25" t="s">
        <v>443</v>
      </c>
      <c r="D123" s="26" t="s">
        <v>790</v>
      </c>
      <c r="E123" s="27" t="s">
        <v>795</v>
      </c>
      <c r="F123" s="30"/>
      <c r="G123" s="30"/>
      <c r="H123" s="28"/>
      <c r="I123" s="28"/>
    </row>
    <row r="124" spans="1:9">
      <c r="A124" s="25"/>
      <c r="B124" s="25"/>
      <c r="C124" s="25" t="s">
        <v>445</v>
      </c>
      <c r="D124" s="26" t="s">
        <v>792</v>
      </c>
      <c r="E124" s="27" t="s">
        <v>797</v>
      </c>
      <c r="F124" s="30"/>
      <c r="G124" s="30"/>
      <c r="H124" s="28"/>
      <c r="I124" s="28"/>
    </row>
    <row r="125" spans="1:9">
      <c r="A125" s="25"/>
      <c r="B125" s="25"/>
      <c r="C125" s="25" t="s">
        <v>446</v>
      </c>
      <c r="D125" s="26" t="s">
        <v>794</v>
      </c>
      <c r="E125" s="27" t="s">
        <v>799</v>
      </c>
      <c r="F125" s="30"/>
      <c r="G125" s="30"/>
      <c r="H125" s="28"/>
      <c r="I125" s="28"/>
    </row>
    <row r="126" spans="1:9">
      <c r="A126" s="25"/>
      <c r="B126" s="25"/>
      <c r="C126" s="25" t="s">
        <v>632</v>
      </c>
      <c r="D126" s="26" t="s">
        <v>796</v>
      </c>
      <c r="E126" s="27" t="s">
        <v>801</v>
      </c>
      <c r="F126" s="30"/>
      <c r="G126" s="30"/>
      <c r="H126" s="28"/>
      <c r="I126" s="28"/>
    </row>
    <row r="127" spans="1:9">
      <c r="A127" s="25"/>
      <c r="B127" s="25"/>
      <c r="C127" s="25" t="s">
        <v>1163</v>
      </c>
      <c r="D127" s="26" t="s">
        <v>798</v>
      </c>
      <c r="E127" s="27" t="s">
        <v>802</v>
      </c>
      <c r="F127" s="30"/>
      <c r="G127" s="30"/>
      <c r="H127" s="28"/>
      <c r="I127" s="28"/>
    </row>
    <row r="128" spans="1:9">
      <c r="A128" s="25"/>
      <c r="B128" s="25" t="s">
        <v>689</v>
      </c>
      <c r="C128" s="25"/>
      <c r="D128" s="26" t="s">
        <v>800</v>
      </c>
      <c r="E128" s="27" t="s">
        <v>804</v>
      </c>
      <c r="F128" s="30"/>
      <c r="G128" s="30"/>
      <c r="H128" s="28"/>
      <c r="I128" s="28"/>
    </row>
    <row r="129" spans="1:10">
      <c r="A129" s="21"/>
      <c r="B129" s="21" t="s">
        <v>746</v>
      </c>
      <c r="C129" s="21"/>
      <c r="D129" s="22" t="s">
        <v>468</v>
      </c>
      <c r="E129" s="23" t="s">
        <v>806</v>
      </c>
      <c r="F129" s="30"/>
      <c r="G129" s="30"/>
      <c r="H129" s="24">
        <f>SUM(H130:H131)</f>
        <v>0</v>
      </c>
      <c r="I129" s="24">
        <f>SUM(I130:I131)</f>
        <v>0</v>
      </c>
    </row>
    <row r="130" spans="1:10">
      <c r="A130" s="25"/>
      <c r="B130" s="25"/>
      <c r="C130" s="25" t="s">
        <v>14</v>
      </c>
      <c r="D130" s="26" t="s">
        <v>803</v>
      </c>
      <c r="E130" s="27" t="s">
        <v>807</v>
      </c>
      <c r="F130" s="30"/>
      <c r="G130" s="30"/>
      <c r="H130" s="28"/>
      <c r="I130" s="28"/>
    </row>
    <row r="131" spans="1:10">
      <c r="A131" s="25"/>
      <c r="B131" s="25"/>
      <c r="C131" s="25" t="s">
        <v>7</v>
      </c>
      <c r="D131" s="26" t="s">
        <v>805</v>
      </c>
      <c r="E131" s="27" t="s">
        <v>809</v>
      </c>
      <c r="F131" s="30"/>
      <c r="G131" s="30"/>
      <c r="H131" s="28"/>
      <c r="I131" s="28"/>
    </row>
    <row r="132" spans="1:10">
      <c r="A132" s="21" t="s">
        <v>305</v>
      </c>
      <c r="B132" s="21"/>
      <c r="C132" s="21"/>
      <c r="D132" s="22" t="s">
        <v>447</v>
      </c>
      <c r="E132" s="23" t="s">
        <v>811</v>
      </c>
      <c r="F132" s="30"/>
      <c r="G132" s="30"/>
      <c r="H132" s="24">
        <f>SUM(H133:H136)</f>
        <v>0</v>
      </c>
      <c r="I132" s="24">
        <f>SUM(I133:I136)</f>
        <v>0</v>
      </c>
    </row>
    <row r="133" spans="1:10">
      <c r="A133" s="25"/>
      <c r="B133" s="25"/>
      <c r="C133" s="25" t="s">
        <v>14</v>
      </c>
      <c r="D133" s="26" t="s">
        <v>808</v>
      </c>
      <c r="E133" s="27" t="s">
        <v>813</v>
      </c>
      <c r="F133" s="30"/>
      <c r="G133" s="30"/>
      <c r="H133" s="28"/>
      <c r="I133" s="28"/>
    </row>
    <row r="134" spans="1:10">
      <c r="A134" s="25"/>
      <c r="B134" s="25"/>
      <c r="C134" s="25" t="s">
        <v>7</v>
      </c>
      <c r="D134" s="26" t="s">
        <v>810</v>
      </c>
      <c r="E134" s="27" t="s">
        <v>815</v>
      </c>
      <c r="F134" s="30"/>
      <c r="G134" s="30"/>
      <c r="H134" s="28"/>
      <c r="I134" s="28"/>
    </row>
    <row r="135" spans="1:10">
      <c r="A135" s="25"/>
      <c r="B135" s="25"/>
      <c r="C135" s="25" t="s">
        <v>8</v>
      </c>
      <c r="D135" s="26" t="s">
        <v>812</v>
      </c>
      <c r="E135" s="27" t="s">
        <v>1174</v>
      </c>
      <c r="F135" s="30"/>
      <c r="G135" s="30"/>
      <c r="H135" s="28"/>
      <c r="I135" s="28"/>
    </row>
    <row r="136" spans="1:10">
      <c r="A136" s="25"/>
      <c r="B136" s="25"/>
      <c r="C136" s="25" t="s">
        <v>438</v>
      </c>
      <c r="D136" s="26" t="s">
        <v>814</v>
      </c>
      <c r="E136" s="27" t="s">
        <v>1175</v>
      </c>
      <c r="F136" s="30"/>
      <c r="G136" s="30"/>
      <c r="H136" s="28"/>
      <c r="I136" s="28"/>
    </row>
    <row r="137" spans="1:10">
      <c r="D137" s="16"/>
      <c r="E137" s="29"/>
      <c r="F137" s="30"/>
      <c r="G137" s="30"/>
      <c r="H137" s="30"/>
      <c r="I137" s="30"/>
    </row>
    <row r="138" spans="1:10">
      <c r="D138" s="16"/>
      <c r="E138" s="29"/>
      <c r="F138" s="30"/>
      <c r="G138" s="30"/>
      <c r="H138" s="30">
        <f>H6</f>
        <v>0</v>
      </c>
      <c r="I138" s="30">
        <f>I6</f>
        <v>0</v>
      </c>
      <c r="J138" t="s">
        <v>345</v>
      </c>
    </row>
    <row r="139" spans="1:10">
      <c r="D139" s="16"/>
      <c r="E139" s="29"/>
      <c r="F139" s="30"/>
      <c r="G139" s="30"/>
      <c r="H139" s="30">
        <f>H77</f>
        <v>0</v>
      </c>
      <c r="I139" s="30">
        <f>I77</f>
        <v>0</v>
      </c>
      <c r="J139" t="s">
        <v>345</v>
      </c>
    </row>
    <row r="140" spans="1:10">
      <c r="D140" s="16"/>
      <c r="E140" s="29"/>
      <c r="F140" s="30"/>
      <c r="G140" s="30"/>
      <c r="H140" s="30" t="b">
        <f>H138=H139</f>
        <v>1</v>
      </c>
      <c r="I140" s="30" t="b">
        <f>I138=I139</f>
        <v>1</v>
      </c>
    </row>
    <row r="141" spans="1:10">
      <c r="D141" s="16"/>
      <c r="E141" s="29"/>
      <c r="F141" s="30"/>
      <c r="G141" s="30"/>
      <c r="H141" s="30">
        <f>H98</f>
        <v>0</v>
      </c>
      <c r="I141" s="30">
        <f>I98</f>
        <v>0</v>
      </c>
    </row>
    <row r="142" spans="1:10">
      <c r="D142" s="16"/>
      <c r="E142" s="29"/>
      <c r="F142" s="30"/>
      <c r="G142" s="30"/>
      <c r="H142" s="30">
        <f>H210</f>
        <v>0</v>
      </c>
      <c r="I142" s="30">
        <f>I210</f>
        <v>0</v>
      </c>
    </row>
    <row r="143" spans="1:10">
      <c r="D143" s="16"/>
      <c r="E143" s="29"/>
      <c r="F143" s="30"/>
      <c r="G143" s="30"/>
      <c r="H143" s="30" t="b">
        <f>H141=H142</f>
        <v>1</v>
      </c>
      <c r="I143" s="30" t="b">
        <f>I141=I142</f>
        <v>1</v>
      </c>
    </row>
    <row r="144" spans="1:10">
      <c r="D144" s="16"/>
      <c r="E144" s="29"/>
      <c r="F144" s="30"/>
      <c r="G144" s="30"/>
      <c r="H144" s="30"/>
      <c r="I144" s="30"/>
    </row>
    <row r="145" spans="1:9">
      <c r="A145" t="s">
        <v>1159</v>
      </c>
      <c r="D145" s="16"/>
      <c r="E145" s="29"/>
      <c r="F145" s="30"/>
      <c r="G145" s="30"/>
      <c r="H145" s="30"/>
      <c r="I145" s="30"/>
    </row>
    <row r="146" spans="1:9">
      <c r="A146" t="str">
        <f>A2</f>
        <v>Spoločnosť</v>
      </c>
      <c r="D146" s="16">
        <f>D2</f>
        <v>0</v>
      </c>
      <c r="E146" s="29"/>
      <c r="F146" s="30"/>
      <c r="G146" s="30"/>
      <c r="H146" s="30"/>
      <c r="I146" s="30"/>
    </row>
    <row r="147" spans="1:9">
      <c r="A147" t="str">
        <f>A3</f>
        <v>IČO</v>
      </c>
      <c r="D147" s="16">
        <f>D3</f>
        <v>0</v>
      </c>
      <c r="E147" s="29"/>
      <c r="F147" s="30"/>
      <c r="G147" s="30"/>
      <c r="H147" s="30"/>
      <c r="I147" s="30"/>
    </row>
    <row r="148" spans="1:9">
      <c r="A148" t="str">
        <f>A4</f>
        <v>DIČ</v>
      </c>
      <c r="D148" s="16">
        <f>D4</f>
        <v>0</v>
      </c>
      <c r="E148" s="29"/>
      <c r="F148" s="30"/>
      <c r="G148" s="30"/>
      <c r="H148" s="30"/>
      <c r="I148" s="30"/>
    </row>
    <row r="149" spans="1:9">
      <c r="A149" t="str">
        <f>A5</f>
        <v>SK NACE</v>
      </c>
      <c r="D149" s="16">
        <f>D5</f>
        <v>0</v>
      </c>
      <c r="E149" s="29"/>
      <c r="F149" s="30"/>
      <c r="G149" s="30"/>
      <c r="H149" s="16" t="s">
        <v>709</v>
      </c>
      <c r="I149" s="16" t="s">
        <v>595</v>
      </c>
    </row>
    <row r="150" spans="1:9">
      <c r="A150" s="25" t="s">
        <v>345</v>
      </c>
      <c r="B150" s="25" t="s">
        <v>477</v>
      </c>
      <c r="C150" s="25"/>
      <c r="D150" s="26" t="s">
        <v>816</v>
      </c>
      <c r="E150" s="27" t="s">
        <v>817</v>
      </c>
      <c r="F150" s="30"/>
      <c r="G150" s="30"/>
      <c r="H150" s="28"/>
      <c r="I150" s="28"/>
    </row>
    <row r="151" spans="1:9">
      <c r="A151" s="25" t="s">
        <v>4</v>
      </c>
      <c r="B151" s="25"/>
      <c r="C151" s="25"/>
      <c r="D151" s="26" t="s">
        <v>818</v>
      </c>
      <c r="E151" s="27" t="s">
        <v>819</v>
      </c>
      <c r="F151" s="30"/>
      <c r="G151" s="30"/>
      <c r="H151" s="28"/>
      <c r="I151" s="28"/>
    </row>
    <row r="152" spans="1:9">
      <c r="A152" s="21" t="s">
        <v>345</v>
      </c>
      <c r="B152" s="21"/>
      <c r="C152" s="21" t="s">
        <v>820</v>
      </c>
      <c r="D152" s="22" t="s">
        <v>821</v>
      </c>
      <c r="E152" s="23" t="s">
        <v>822</v>
      </c>
      <c r="F152" s="30"/>
      <c r="G152" s="30"/>
      <c r="H152" s="24">
        <f>H150-H151</f>
        <v>0</v>
      </c>
      <c r="I152" s="24">
        <f>I150-I151</f>
        <v>0</v>
      </c>
    </row>
    <row r="153" spans="1:9">
      <c r="A153" s="21"/>
      <c r="B153" s="21" t="s">
        <v>615</v>
      </c>
      <c r="C153" s="21"/>
      <c r="D153" s="22" t="s">
        <v>823</v>
      </c>
      <c r="E153" s="23" t="s">
        <v>824</v>
      </c>
      <c r="F153" s="30"/>
      <c r="G153" s="30"/>
      <c r="H153" s="24">
        <f>SUM(H154:H156)</f>
        <v>0</v>
      </c>
      <c r="I153" s="24">
        <f>SUM(I154:I156)</f>
        <v>0</v>
      </c>
    </row>
    <row r="154" spans="1:9">
      <c r="A154" s="25"/>
      <c r="B154" s="25"/>
      <c r="C154" s="25" t="s">
        <v>14</v>
      </c>
      <c r="D154" s="26" t="s">
        <v>825</v>
      </c>
      <c r="E154" s="27" t="s">
        <v>826</v>
      </c>
      <c r="F154" s="30"/>
      <c r="G154" s="30"/>
      <c r="H154" s="28"/>
      <c r="I154" s="28"/>
    </row>
    <row r="155" spans="1:9">
      <c r="A155" s="25"/>
      <c r="B155" s="25"/>
      <c r="C155" s="25" t="s">
        <v>7</v>
      </c>
      <c r="D155" s="26" t="s">
        <v>827</v>
      </c>
      <c r="E155" s="27" t="s">
        <v>828</v>
      </c>
      <c r="F155" s="30"/>
      <c r="G155" s="30"/>
      <c r="H155" s="28"/>
      <c r="I155" s="28"/>
    </row>
    <row r="156" spans="1:9">
      <c r="A156" s="25"/>
      <c r="B156" s="25"/>
      <c r="C156" s="25" t="s">
        <v>8</v>
      </c>
      <c r="D156" s="26" t="s">
        <v>829</v>
      </c>
      <c r="E156" s="27" t="s">
        <v>830</v>
      </c>
      <c r="F156" s="30"/>
      <c r="G156" s="30"/>
      <c r="H156" s="28"/>
      <c r="I156" s="28"/>
    </row>
    <row r="157" spans="1:9">
      <c r="A157" s="21" t="s">
        <v>279</v>
      </c>
      <c r="B157" s="21"/>
      <c r="C157" s="21"/>
      <c r="D157" s="22" t="s">
        <v>831</v>
      </c>
      <c r="E157" s="23" t="s">
        <v>832</v>
      </c>
      <c r="F157" s="30"/>
      <c r="G157" s="30"/>
      <c r="H157" s="24">
        <f>SUM(H158:H159)</f>
        <v>0</v>
      </c>
      <c r="I157" s="24">
        <f>SUM(I158:I159)</f>
        <v>0</v>
      </c>
    </row>
    <row r="158" spans="1:9">
      <c r="A158" s="25"/>
      <c r="B158" s="25"/>
      <c r="C158" s="25" t="s">
        <v>14</v>
      </c>
      <c r="D158" s="26" t="s">
        <v>833</v>
      </c>
      <c r="E158" s="27" t="s">
        <v>834</v>
      </c>
      <c r="F158" s="30"/>
      <c r="G158" s="30"/>
      <c r="H158" s="28"/>
      <c r="I158" s="28"/>
    </row>
    <row r="159" spans="1:9">
      <c r="A159" s="25"/>
      <c r="B159" s="25"/>
      <c r="C159" s="25" t="s">
        <v>7</v>
      </c>
      <c r="D159" s="26" t="s">
        <v>835</v>
      </c>
      <c r="E159" s="27" t="s">
        <v>836</v>
      </c>
      <c r="F159" s="30"/>
      <c r="G159" s="30"/>
      <c r="H159" s="28"/>
      <c r="I159" s="28"/>
    </row>
    <row r="160" spans="1:9">
      <c r="A160" s="21"/>
      <c r="B160" s="21"/>
      <c r="C160" s="21" t="s">
        <v>820</v>
      </c>
      <c r="D160" s="22" t="s">
        <v>837</v>
      </c>
      <c r="E160" s="23" t="s">
        <v>838</v>
      </c>
      <c r="F160" s="30"/>
      <c r="G160" s="30"/>
      <c r="H160" s="24">
        <f>H152+H153-H157</f>
        <v>0</v>
      </c>
      <c r="I160" s="24">
        <f>I152+I153-I157</f>
        <v>0</v>
      </c>
    </row>
    <row r="161" spans="1:9">
      <c r="A161" s="21" t="s">
        <v>305</v>
      </c>
      <c r="B161" s="21"/>
      <c r="C161" s="21"/>
      <c r="D161" s="22" t="s">
        <v>839</v>
      </c>
      <c r="E161" s="23" t="s">
        <v>840</v>
      </c>
      <c r="F161" s="30"/>
      <c r="G161" s="30"/>
      <c r="H161" s="24">
        <f>SUM(H162:H165)</f>
        <v>0</v>
      </c>
      <c r="I161" s="24">
        <f>SUM(I162:I165)</f>
        <v>0</v>
      </c>
    </row>
    <row r="162" spans="1:9">
      <c r="A162" s="25"/>
      <c r="B162" s="25"/>
      <c r="C162" s="25" t="s">
        <v>14</v>
      </c>
      <c r="D162" s="26" t="s">
        <v>841</v>
      </c>
      <c r="E162" s="27" t="s">
        <v>842</v>
      </c>
      <c r="F162" s="30"/>
      <c r="G162" s="30"/>
      <c r="H162" s="28"/>
      <c r="I162" s="28"/>
    </row>
    <row r="163" spans="1:9">
      <c r="A163" s="25"/>
      <c r="B163" s="25"/>
      <c r="C163" s="25" t="s">
        <v>7</v>
      </c>
      <c r="D163" s="26" t="s">
        <v>843</v>
      </c>
      <c r="E163" s="27" t="s">
        <v>844</v>
      </c>
      <c r="F163" s="30"/>
      <c r="G163" s="30"/>
      <c r="H163" s="28"/>
      <c r="I163" s="28"/>
    </row>
    <row r="164" spans="1:9">
      <c r="A164" s="25"/>
      <c r="B164" s="25"/>
      <c r="C164" s="25" t="s">
        <v>8</v>
      </c>
      <c r="D164" s="26" t="s">
        <v>845</v>
      </c>
      <c r="E164" s="27" t="s">
        <v>846</v>
      </c>
      <c r="F164" s="30"/>
      <c r="G164" s="30"/>
      <c r="H164" s="28"/>
      <c r="I164" s="28"/>
    </row>
    <row r="165" spans="1:9">
      <c r="A165" s="25"/>
      <c r="B165" s="25"/>
      <c r="C165" s="25" t="s">
        <v>438</v>
      </c>
      <c r="D165" s="26" t="s">
        <v>847</v>
      </c>
      <c r="E165" s="27" t="s">
        <v>848</v>
      </c>
      <c r="F165" s="30"/>
      <c r="G165" s="30"/>
      <c r="H165" s="28"/>
      <c r="I165" s="28"/>
    </row>
    <row r="166" spans="1:9">
      <c r="A166" s="25" t="s">
        <v>306</v>
      </c>
      <c r="B166" s="25"/>
      <c r="C166" s="25"/>
      <c r="D166" s="26" t="s">
        <v>849</v>
      </c>
      <c r="E166" s="27" t="s">
        <v>850</v>
      </c>
      <c r="F166" s="30"/>
      <c r="G166" s="30"/>
      <c r="H166" s="28"/>
      <c r="I166" s="28"/>
    </row>
    <row r="167" spans="1:9">
      <c r="A167" s="25" t="s">
        <v>406</v>
      </c>
      <c r="B167" s="25"/>
      <c r="C167" s="25"/>
      <c r="D167" s="26" t="s">
        <v>851</v>
      </c>
      <c r="E167" s="27" t="s">
        <v>852</v>
      </c>
      <c r="F167" s="30"/>
      <c r="G167" s="30"/>
      <c r="H167" s="28"/>
      <c r="I167" s="28"/>
    </row>
    <row r="168" spans="1:9">
      <c r="A168" s="25"/>
      <c r="B168" s="25" t="s">
        <v>635</v>
      </c>
      <c r="C168" s="25"/>
      <c r="D168" s="26" t="s">
        <v>853</v>
      </c>
      <c r="E168" s="27" t="s">
        <v>854</v>
      </c>
      <c r="F168" s="30"/>
      <c r="G168" s="30"/>
      <c r="H168" s="28"/>
      <c r="I168" s="28"/>
    </row>
    <row r="169" spans="1:9">
      <c r="A169" s="25" t="s">
        <v>420</v>
      </c>
      <c r="B169" s="25"/>
      <c r="C169" s="25"/>
      <c r="D169" s="26" t="s">
        <v>855</v>
      </c>
      <c r="E169" s="27" t="s">
        <v>856</v>
      </c>
      <c r="F169" s="30"/>
      <c r="G169" s="30"/>
      <c r="H169" s="28"/>
      <c r="I169" s="28"/>
    </row>
    <row r="170" spans="1:9">
      <c r="A170" s="25" t="s">
        <v>450</v>
      </c>
      <c r="B170" s="25"/>
      <c r="C170" s="25"/>
      <c r="D170" s="26" t="s">
        <v>857</v>
      </c>
      <c r="E170" s="27" t="s">
        <v>858</v>
      </c>
      <c r="F170" s="30"/>
      <c r="G170" s="30"/>
      <c r="H170" s="28"/>
      <c r="I170" s="28"/>
    </row>
    <row r="171" spans="1:9">
      <c r="A171" s="25"/>
      <c r="B171" s="25" t="s">
        <v>689</v>
      </c>
      <c r="C171" s="25"/>
      <c r="D171" s="26" t="s">
        <v>859</v>
      </c>
      <c r="E171" s="27" t="s">
        <v>860</v>
      </c>
      <c r="F171" s="30"/>
      <c r="G171" s="30"/>
      <c r="H171" s="28"/>
      <c r="I171" s="28"/>
    </row>
    <row r="172" spans="1:9">
      <c r="A172" s="25" t="s">
        <v>861</v>
      </c>
      <c r="B172" s="25"/>
      <c r="C172" s="25"/>
      <c r="D172" s="26" t="s">
        <v>862</v>
      </c>
      <c r="E172" s="27" t="s">
        <v>863</v>
      </c>
      <c r="F172" s="30"/>
      <c r="G172" s="30"/>
      <c r="H172" s="28"/>
      <c r="I172" s="28"/>
    </row>
    <row r="173" spans="1:9">
      <c r="A173" s="25"/>
      <c r="B173" s="25" t="s">
        <v>746</v>
      </c>
      <c r="C173" s="25"/>
      <c r="D173" s="26" t="s">
        <v>864</v>
      </c>
      <c r="E173" s="27" t="s">
        <v>865</v>
      </c>
      <c r="F173" s="30"/>
      <c r="G173" s="30"/>
      <c r="H173" s="28"/>
      <c r="I173" s="28"/>
    </row>
    <row r="174" spans="1:9">
      <c r="A174" s="25" t="s">
        <v>477</v>
      </c>
      <c r="B174" s="25"/>
      <c r="C174" s="25"/>
      <c r="D174" s="26" t="s">
        <v>866</v>
      </c>
      <c r="E174" s="27" t="s">
        <v>867</v>
      </c>
      <c r="F174" s="30"/>
      <c r="G174" s="30"/>
      <c r="H174" s="28"/>
      <c r="I174" s="28"/>
    </row>
    <row r="175" spans="1:9">
      <c r="A175" s="21"/>
      <c r="B175" s="21"/>
      <c r="C175" s="21" t="s">
        <v>868</v>
      </c>
      <c r="D175" s="22" t="s">
        <v>869</v>
      </c>
      <c r="E175" s="23" t="s">
        <v>870</v>
      </c>
      <c r="F175" s="30"/>
      <c r="G175" s="30"/>
      <c r="H175" s="24">
        <f>H160-H161-H166-H167+H168-H169-H170+H171-H172+H173-H174</f>
        <v>0</v>
      </c>
      <c r="I175" s="24">
        <f>I160-I161-I166-I167+I168-I169-I170+I171-I172+I173-I174</f>
        <v>0</v>
      </c>
    </row>
    <row r="176" spans="1:9">
      <c r="A176" s="25"/>
      <c r="B176" s="25" t="s">
        <v>871</v>
      </c>
      <c r="C176" s="25"/>
      <c r="D176" s="26" t="s">
        <v>872</v>
      </c>
      <c r="E176" s="27" t="s">
        <v>873</v>
      </c>
      <c r="F176" s="30"/>
      <c r="G176" s="30"/>
      <c r="H176" s="28"/>
      <c r="I176" s="28"/>
    </row>
    <row r="177" spans="1:9">
      <c r="A177" s="25" t="s">
        <v>479</v>
      </c>
      <c r="B177" s="25"/>
      <c r="C177" s="25"/>
      <c r="D177" s="26" t="s">
        <v>874</v>
      </c>
      <c r="E177" s="27" t="s">
        <v>875</v>
      </c>
      <c r="F177" s="30"/>
      <c r="G177" s="30"/>
      <c r="H177" s="28"/>
      <c r="I177" s="28"/>
    </row>
    <row r="178" spans="1:9">
      <c r="A178" s="21"/>
      <c r="B178" s="21" t="s">
        <v>876</v>
      </c>
      <c r="C178" s="21"/>
      <c r="D178" s="22" t="s">
        <v>877</v>
      </c>
      <c r="E178" s="23" t="s">
        <v>878</v>
      </c>
      <c r="F178" s="30"/>
      <c r="G178" s="30"/>
      <c r="H178" s="24">
        <f>SUM(H179:H181)</f>
        <v>0</v>
      </c>
      <c r="I178" s="24">
        <f>SUM(I179:I181)</f>
        <v>0</v>
      </c>
    </row>
    <row r="179" spans="1:9">
      <c r="A179" s="25"/>
      <c r="B179" s="25"/>
      <c r="C179" s="25" t="s">
        <v>14</v>
      </c>
      <c r="D179" s="26" t="s">
        <v>879</v>
      </c>
      <c r="E179" s="27" t="s">
        <v>880</v>
      </c>
      <c r="F179" s="30"/>
      <c r="G179" s="30"/>
      <c r="H179" s="28"/>
      <c r="I179" s="28"/>
    </row>
    <row r="180" spans="1:9">
      <c r="A180" s="25"/>
      <c r="B180" s="25"/>
      <c r="C180" s="25" t="s">
        <v>7</v>
      </c>
      <c r="D180" s="26" t="s">
        <v>881</v>
      </c>
      <c r="E180" s="27" t="s">
        <v>882</v>
      </c>
      <c r="F180" s="30"/>
      <c r="G180" s="30"/>
      <c r="H180" s="28"/>
      <c r="I180" s="28"/>
    </row>
    <row r="181" spans="1:9">
      <c r="A181" s="25"/>
      <c r="B181" s="25"/>
      <c r="C181" s="25" t="s">
        <v>8</v>
      </c>
      <c r="D181" s="26" t="s">
        <v>883</v>
      </c>
      <c r="E181" s="27" t="s">
        <v>884</v>
      </c>
      <c r="F181" s="30"/>
      <c r="G181" s="30"/>
      <c r="H181" s="28"/>
      <c r="I181" s="28"/>
    </row>
    <row r="182" spans="1:9">
      <c r="A182" s="25"/>
      <c r="B182" s="25" t="s">
        <v>885</v>
      </c>
      <c r="C182" s="25"/>
      <c r="D182" s="26" t="s">
        <v>886</v>
      </c>
      <c r="E182" s="27" t="s">
        <v>887</v>
      </c>
      <c r="F182" s="30"/>
      <c r="G182" s="30"/>
      <c r="H182" s="28"/>
      <c r="I182" s="28"/>
    </row>
    <row r="183" spans="1:9">
      <c r="A183" s="25" t="s">
        <v>888</v>
      </c>
      <c r="B183" s="25"/>
      <c r="C183" s="25"/>
      <c r="D183" s="26" t="s">
        <v>889</v>
      </c>
      <c r="E183" s="27" t="s">
        <v>890</v>
      </c>
      <c r="F183" s="30"/>
      <c r="G183" s="30"/>
      <c r="H183" s="28"/>
      <c r="I183" s="28"/>
    </row>
    <row r="184" spans="1:9">
      <c r="A184" s="25"/>
      <c r="B184" s="25" t="s">
        <v>891</v>
      </c>
      <c r="C184" s="25"/>
      <c r="D184" s="26" t="s">
        <v>892</v>
      </c>
      <c r="E184" s="27" t="s">
        <v>893</v>
      </c>
      <c r="F184" s="30"/>
      <c r="G184" s="30"/>
      <c r="H184" s="28"/>
      <c r="I184" s="28"/>
    </row>
    <row r="185" spans="1:9">
      <c r="A185" s="25" t="s">
        <v>894</v>
      </c>
      <c r="B185" s="25"/>
      <c r="C185" s="25"/>
      <c r="D185" s="26" t="s">
        <v>895</v>
      </c>
      <c r="E185" s="27" t="s">
        <v>896</v>
      </c>
      <c r="F185" s="30"/>
      <c r="G185" s="30"/>
      <c r="H185" s="28"/>
      <c r="I185" s="28"/>
    </row>
    <row r="186" spans="1:9">
      <c r="A186" s="25" t="s">
        <v>897</v>
      </c>
      <c r="B186" s="25"/>
      <c r="C186" s="25"/>
      <c r="D186" s="26" t="s">
        <v>898</v>
      </c>
      <c r="E186" s="27" t="s">
        <v>899</v>
      </c>
      <c r="F186" s="30"/>
      <c r="G186" s="30"/>
      <c r="H186" s="28"/>
      <c r="I186" s="28"/>
    </row>
    <row r="187" spans="1:9">
      <c r="A187" s="25"/>
      <c r="B187" s="25" t="s">
        <v>900</v>
      </c>
      <c r="C187" s="25"/>
      <c r="D187" s="26" t="s">
        <v>588</v>
      </c>
      <c r="E187" s="27" t="s">
        <v>901</v>
      </c>
      <c r="F187" s="30"/>
      <c r="G187" s="30"/>
      <c r="H187" s="28"/>
      <c r="I187" s="28"/>
    </row>
    <row r="188" spans="1:9">
      <c r="A188" s="25" t="s">
        <v>902</v>
      </c>
      <c r="B188" s="25"/>
      <c r="C188" s="25"/>
      <c r="D188" s="26" t="s">
        <v>589</v>
      </c>
      <c r="E188" s="27" t="s">
        <v>903</v>
      </c>
      <c r="F188" s="30"/>
      <c r="G188" s="30"/>
      <c r="H188" s="28"/>
      <c r="I188" s="28"/>
    </row>
    <row r="189" spans="1:9">
      <c r="A189" s="25"/>
      <c r="B189" s="25" t="s">
        <v>904</v>
      </c>
      <c r="C189" s="25"/>
      <c r="D189" s="26" t="s">
        <v>905</v>
      </c>
      <c r="E189" s="27" t="s">
        <v>906</v>
      </c>
      <c r="F189" s="30"/>
      <c r="G189" s="30"/>
      <c r="H189" s="28"/>
      <c r="I189" s="28"/>
    </row>
    <row r="190" spans="1:9">
      <c r="A190" s="25" t="s">
        <v>508</v>
      </c>
      <c r="B190" s="25"/>
      <c r="C190" s="25"/>
      <c r="D190" s="26" t="s">
        <v>907</v>
      </c>
      <c r="E190" s="27" t="s">
        <v>908</v>
      </c>
      <c r="F190" s="30"/>
      <c r="G190" s="30"/>
      <c r="H190" s="28"/>
      <c r="I190" s="28"/>
    </row>
    <row r="191" spans="1:9">
      <c r="A191" s="25"/>
      <c r="B191" s="25" t="s">
        <v>909</v>
      </c>
      <c r="C191" s="25"/>
      <c r="D191" s="26" t="s">
        <v>910</v>
      </c>
      <c r="E191" s="27" t="s">
        <v>911</v>
      </c>
      <c r="F191" s="30"/>
      <c r="G191" s="30"/>
      <c r="H191" s="28"/>
      <c r="I191" s="28"/>
    </row>
    <row r="192" spans="1:9">
      <c r="A192" s="25" t="s">
        <v>510</v>
      </c>
      <c r="B192" s="25"/>
      <c r="C192" s="25"/>
      <c r="D192" s="26" t="s">
        <v>912</v>
      </c>
      <c r="E192" s="27" t="s">
        <v>913</v>
      </c>
      <c r="F192" s="30"/>
      <c r="G192" s="30"/>
      <c r="H192" s="28"/>
      <c r="I192" s="28"/>
    </row>
    <row r="193" spans="1:9">
      <c r="A193" s="25"/>
      <c r="B193" s="25" t="s">
        <v>914</v>
      </c>
      <c r="C193" s="25"/>
      <c r="D193" s="26" t="s">
        <v>915</v>
      </c>
      <c r="E193" s="27" t="s">
        <v>916</v>
      </c>
      <c r="F193" s="30"/>
      <c r="G193" s="30"/>
      <c r="H193" s="28"/>
      <c r="I193" s="28"/>
    </row>
    <row r="194" spans="1:9">
      <c r="A194" s="25" t="s">
        <v>515</v>
      </c>
      <c r="B194" s="25"/>
      <c r="C194" s="25"/>
      <c r="D194" s="26" t="s">
        <v>917</v>
      </c>
      <c r="E194" s="27" t="s">
        <v>918</v>
      </c>
      <c r="F194" s="30"/>
      <c r="G194" s="30"/>
      <c r="H194" s="28"/>
      <c r="I194" s="28"/>
    </row>
    <row r="195" spans="1:9">
      <c r="A195" s="21"/>
      <c r="B195" s="21"/>
      <c r="C195" s="21" t="s">
        <v>868</v>
      </c>
      <c r="D195" s="22" t="s">
        <v>919</v>
      </c>
      <c r="E195" s="23" t="s">
        <v>920</v>
      </c>
      <c r="F195" s="30"/>
      <c r="G195" s="30"/>
      <c r="H195" s="24">
        <f>H176-H177+H178+H182-H183+H184-H185-H186+H187-H188+H189-H190+H191-H192+H193-H194</f>
        <v>0</v>
      </c>
      <c r="I195" s="24">
        <f>I176-I177+I178+I182-I183+I184-I185-I186+I187-I188+I189-I190+I191-I192+I193-I194</f>
        <v>0</v>
      </c>
    </row>
    <row r="196" spans="1:9">
      <c r="A196" s="21"/>
      <c r="B196" s="21"/>
      <c r="C196" s="21" t="s">
        <v>921</v>
      </c>
      <c r="D196" s="22" t="s">
        <v>922</v>
      </c>
      <c r="E196" s="23" t="s">
        <v>923</v>
      </c>
      <c r="F196" s="30"/>
      <c r="G196" s="30"/>
      <c r="H196" s="24">
        <f>H175+H195</f>
        <v>0</v>
      </c>
      <c r="I196" s="24">
        <f>I175+I195</f>
        <v>0</v>
      </c>
    </row>
    <row r="197" spans="1:9">
      <c r="A197" s="21" t="s">
        <v>924</v>
      </c>
      <c r="B197" s="21"/>
      <c r="C197" s="21"/>
      <c r="D197" s="22" t="s">
        <v>925</v>
      </c>
      <c r="E197" s="23" t="s">
        <v>926</v>
      </c>
      <c r="F197" s="30"/>
      <c r="G197" s="30"/>
      <c r="H197" s="24">
        <f>SUM(H198:H199)</f>
        <v>0</v>
      </c>
      <c r="I197" s="24">
        <f>SUM(I198:I199)</f>
        <v>0</v>
      </c>
    </row>
    <row r="198" spans="1:9">
      <c r="A198" s="25"/>
      <c r="B198" s="25"/>
      <c r="C198" s="25" t="s">
        <v>14</v>
      </c>
      <c r="D198" s="26" t="s">
        <v>927</v>
      </c>
      <c r="E198" s="27" t="s">
        <v>928</v>
      </c>
      <c r="F198" s="30"/>
      <c r="G198" s="30"/>
      <c r="H198" s="28"/>
      <c r="I198" s="28"/>
    </row>
    <row r="199" spans="1:9">
      <c r="A199" s="25"/>
      <c r="B199" s="25"/>
      <c r="C199" s="25" t="s">
        <v>7</v>
      </c>
      <c r="D199" s="26" t="s">
        <v>929</v>
      </c>
      <c r="E199" s="27" t="s">
        <v>930</v>
      </c>
      <c r="F199" s="30"/>
      <c r="G199" s="30"/>
      <c r="H199" s="28"/>
      <c r="I199" s="28"/>
    </row>
    <row r="200" spans="1:9">
      <c r="A200" s="21"/>
      <c r="B200" s="21"/>
      <c r="C200" s="21" t="s">
        <v>921</v>
      </c>
      <c r="D200" s="22" t="s">
        <v>931</v>
      </c>
      <c r="E200" s="23" t="s">
        <v>932</v>
      </c>
      <c r="F200" s="30"/>
      <c r="G200" s="30"/>
      <c r="H200" s="24">
        <f>H196-H197</f>
        <v>0</v>
      </c>
      <c r="I200" s="24">
        <f>I196-I197</f>
        <v>0</v>
      </c>
    </row>
    <row r="201" spans="1:9">
      <c r="A201" s="25"/>
      <c r="B201" s="25" t="s">
        <v>933</v>
      </c>
      <c r="C201" s="25"/>
      <c r="D201" s="26" t="s">
        <v>934</v>
      </c>
      <c r="E201" s="27" t="s">
        <v>935</v>
      </c>
      <c r="F201" s="30"/>
      <c r="G201" s="30"/>
      <c r="H201" s="28"/>
      <c r="I201" s="28"/>
    </row>
    <row r="202" spans="1:9">
      <c r="A202" s="25" t="s">
        <v>936</v>
      </c>
      <c r="B202" s="25"/>
      <c r="C202" s="25"/>
      <c r="D202" s="26" t="s">
        <v>937</v>
      </c>
      <c r="E202" s="27" t="s">
        <v>938</v>
      </c>
      <c r="F202" s="30"/>
      <c r="G202" s="30"/>
      <c r="H202" s="28"/>
      <c r="I202" s="28"/>
    </row>
    <row r="203" spans="1:9">
      <c r="A203" s="21"/>
      <c r="B203" s="21"/>
      <c r="C203" s="21" t="s">
        <v>868</v>
      </c>
      <c r="D203" s="22" t="s">
        <v>939</v>
      </c>
      <c r="E203" s="23" t="s">
        <v>940</v>
      </c>
      <c r="F203" s="30"/>
      <c r="G203" s="30"/>
      <c r="H203" s="24">
        <f>H201-H202</f>
        <v>0</v>
      </c>
      <c r="I203" s="24">
        <f>I201-I202</f>
        <v>0</v>
      </c>
    </row>
    <row r="204" spans="1:9">
      <c r="A204" s="21" t="s">
        <v>941</v>
      </c>
      <c r="B204" s="21"/>
      <c r="C204" s="21"/>
      <c r="D204" s="22" t="s">
        <v>942</v>
      </c>
      <c r="E204" s="23" t="s">
        <v>943</v>
      </c>
      <c r="F204" s="30"/>
      <c r="G204" s="30"/>
      <c r="H204" s="24">
        <f>SUM(H205:H206)</f>
        <v>0</v>
      </c>
      <c r="I204" s="24">
        <f>SUM(I205:I206)</f>
        <v>0</v>
      </c>
    </row>
    <row r="205" spans="1:9">
      <c r="A205" s="25"/>
      <c r="B205" s="25"/>
      <c r="C205" s="25" t="s">
        <v>14</v>
      </c>
      <c r="D205" s="26" t="s">
        <v>927</v>
      </c>
      <c r="E205" s="27" t="s">
        <v>944</v>
      </c>
      <c r="F205" s="30"/>
      <c r="G205" s="30"/>
      <c r="H205" s="28"/>
      <c r="I205" s="28"/>
    </row>
    <row r="206" spans="1:9">
      <c r="A206" s="25"/>
      <c r="B206" s="25"/>
      <c r="C206" s="25" t="s">
        <v>7</v>
      </c>
      <c r="D206" s="26" t="s">
        <v>929</v>
      </c>
      <c r="E206" s="27" t="s">
        <v>945</v>
      </c>
      <c r="F206" s="30"/>
      <c r="G206" s="30"/>
      <c r="H206" s="28"/>
      <c r="I206" s="28"/>
    </row>
    <row r="207" spans="1:9">
      <c r="A207" s="21"/>
      <c r="B207" s="21"/>
      <c r="C207" s="21" t="s">
        <v>868</v>
      </c>
      <c r="D207" s="22" t="s">
        <v>946</v>
      </c>
      <c r="E207" s="23" t="s">
        <v>947</v>
      </c>
      <c r="F207" s="30"/>
      <c r="G207" s="30"/>
      <c r="H207" s="24">
        <f>H203-H204</f>
        <v>0</v>
      </c>
      <c r="I207" s="24">
        <f>I203-I204</f>
        <v>0</v>
      </c>
    </row>
    <row r="208" spans="1:9">
      <c r="A208" s="21"/>
      <c r="B208" s="21"/>
      <c r="C208" s="21" t="s">
        <v>948</v>
      </c>
      <c r="D208" s="22" t="s">
        <v>949</v>
      </c>
      <c r="E208" s="23" t="s">
        <v>950</v>
      </c>
      <c r="F208" s="30"/>
      <c r="G208" s="30"/>
      <c r="H208" s="24">
        <f>H196+H203</f>
        <v>0</v>
      </c>
      <c r="I208" s="24">
        <f>I196+I203</f>
        <v>0</v>
      </c>
    </row>
    <row r="209" spans="1:9">
      <c r="A209" s="25" t="s">
        <v>746</v>
      </c>
      <c r="B209" s="25"/>
      <c r="C209" s="25"/>
      <c r="D209" s="26" t="s">
        <v>951</v>
      </c>
      <c r="E209" s="27" t="s">
        <v>952</v>
      </c>
      <c r="F209" s="30"/>
      <c r="G209" s="30"/>
      <c r="H209" s="28"/>
      <c r="I209" s="28"/>
    </row>
    <row r="210" spans="1:9">
      <c r="A210" s="21"/>
      <c r="B210" s="21"/>
      <c r="C210" s="21" t="s">
        <v>948</v>
      </c>
      <c r="D210" s="22" t="s">
        <v>953</v>
      </c>
      <c r="E210" s="23" t="s">
        <v>954</v>
      </c>
      <c r="F210" s="30"/>
      <c r="G210" s="30"/>
      <c r="H210" s="24">
        <f>H200+H207-H209</f>
        <v>0</v>
      </c>
      <c r="I210" s="24">
        <f>I200+I207-I209</f>
        <v>0</v>
      </c>
    </row>
    <row r="211" spans="1:9">
      <c r="D211" s="16"/>
      <c r="E211" s="29"/>
      <c r="F211" s="30"/>
      <c r="G211" s="30"/>
      <c r="H211" s="30"/>
      <c r="I211" s="30"/>
    </row>
    <row r="212" spans="1:9">
      <c r="D212" s="16"/>
      <c r="E212" s="29"/>
      <c r="F212" s="30"/>
      <c r="G212" s="30"/>
      <c r="H212" s="30"/>
      <c r="I212" s="30"/>
    </row>
    <row r="213" spans="1:9">
      <c r="D213" s="16"/>
      <c r="E213" s="29"/>
      <c r="F213" s="30"/>
      <c r="G213" s="30"/>
      <c r="H213" s="30"/>
      <c r="I213" s="30"/>
    </row>
    <row r="214" spans="1:9">
      <c r="D214" s="16"/>
      <c r="E214" s="29"/>
      <c r="F214" s="30"/>
      <c r="G214" s="30"/>
      <c r="H214" s="30"/>
      <c r="I214" s="30"/>
    </row>
    <row r="215" spans="1:9">
      <c r="D215" s="16"/>
      <c r="E215" s="29"/>
      <c r="F215" s="30"/>
      <c r="G215" s="30"/>
      <c r="H215" s="30"/>
      <c r="I215" s="30"/>
    </row>
    <row r="216" spans="1:9">
      <c r="A216" t="str">
        <f>A2</f>
        <v>Spoločnosť</v>
      </c>
      <c r="D216" s="16"/>
      <c r="E216" s="29"/>
      <c r="F216" s="30"/>
      <c r="G216" s="30"/>
      <c r="H216" s="30"/>
      <c r="I216" s="30"/>
    </row>
    <row r="217" spans="1:9">
      <c r="D217" s="16"/>
      <c r="E217" s="29"/>
      <c r="F217" s="30"/>
      <c r="G217" s="30"/>
      <c r="H217" s="30"/>
      <c r="I217" s="30"/>
    </row>
    <row r="218" spans="1:9">
      <c r="D218" t="s">
        <v>955</v>
      </c>
      <c r="H218" s="30">
        <f>H150+H154+H168+H171+H176+H178+H187+H191+H201</f>
        <v>0</v>
      </c>
      <c r="I218" s="30">
        <f>I150+I154+I168+I171+I176+I178+I187+I191+I201</f>
        <v>0</v>
      </c>
    </row>
    <row r="219" spans="1:9">
      <c r="D219" t="s">
        <v>956</v>
      </c>
      <c r="H219" s="30">
        <f>H36+H51+H60-H102-H104-H117-H128-H131</f>
        <v>0</v>
      </c>
      <c r="I219" s="30">
        <f>I36+I51+I60-I102-I104-I117-I128-I131</f>
        <v>0</v>
      </c>
    </row>
    <row r="221" spans="1:9">
      <c r="D221" t="s">
        <v>957</v>
      </c>
      <c r="H221" s="32" t="e">
        <f>H218/H77</f>
        <v>#DIV/0!</v>
      </c>
      <c r="I221" s="32" t="e">
        <f>I218/I77</f>
        <v>#DIV/0!</v>
      </c>
    </row>
    <row r="222" spans="1:9">
      <c r="D222" t="s">
        <v>958</v>
      </c>
      <c r="H222" s="32" t="e">
        <f>H210/H77</f>
        <v>#DIV/0!</v>
      </c>
      <c r="I222" s="32" t="e">
        <f>I210/I77</f>
        <v>#DIV/0!</v>
      </c>
    </row>
    <row r="223" spans="1:9">
      <c r="D223" t="s">
        <v>959</v>
      </c>
      <c r="H223" s="32" t="e">
        <f>H210/H78</f>
        <v>#DIV/0!</v>
      </c>
      <c r="I223" s="32" t="e">
        <f>I210/I78</f>
        <v>#DIV/0!</v>
      </c>
    </row>
    <row r="224" spans="1:9">
      <c r="D224" t="s">
        <v>960</v>
      </c>
      <c r="H224" s="32" t="e">
        <f>H210/H219</f>
        <v>#DIV/0!</v>
      </c>
      <c r="I224" s="32" t="e">
        <f>I210/I219</f>
        <v>#DIV/0!</v>
      </c>
    </row>
    <row r="226" spans="1:9">
      <c r="D226" t="s">
        <v>961</v>
      </c>
      <c r="H226" s="30" t="e">
        <f>H219/(H218/365)</f>
        <v>#DIV/0!</v>
      </c>
      <c r="I226" s="30" t="e">
        <f>I219/(I218/365)</f>
        <v>#DIV/0!</v>
      </c>
    </row>
    <row r="227" spans="1:9">
      <c r="D227" t="s">
        <v>962</v>
      </c>
      <c r="H227" s="30" t="e">
        <f>H36/(H218/365)</f>
        <v>#DIV/0!</v>
      </c>
      <c r="I227" s="30" t="e">
        <f>I36/(I218/365)</f>
        <v>#DIV/0!</v>
      </c>
    </row>
    <row r="228" spans="1:9">
      <c r="D228" t="s">
        <v>963</v>
      </c>
      <c r="H228" s="30" t="e">
        <f>H51/(H218/365)</f>
        <v>#DIV/0!</v>
      </c>
      <c r="I228" s="30" t="e">
        <f>I51/(I218/365)</f>
        <v>#DIV/0!</v>
      </c>
    </row>
    <row r="230" spans="1:9">
      <c r="D230" t="s">
        <v>964</v>
      </c>
      <c r="H230" s="32" t="e">
        <f>H99/H77</f>
        <v>#DIV/0!</v>
      </c>
      <c r="I230" s="32" t="e">
        <f>I99/I77</f>
        <v>#DIV/0!</v>
      </c>
    </row>
    <row r="231" spans="1:9">
      <c r="D231" t="s">
        <v>965</v>
      </c>
      <c r="H231" s="32" t="e">
        <f>(H102+H104+H117+H128+H134+H136)/H77</f>
        <v>#DIV/0!</v>
      </c>
      <c r="I231" s="32" t="e">
        <f>(I102+I104+I117+I128+I134+I136)/I77</f>
        <v>#DIV/0!</v>
      </c>
    </row>
    <row r="232" spans="1:9">
      <c r="D232" t="s">
        <v>966</v>
      </c>
      <c r="H232" s="32" t="e">
        <f>(H78+H101+H103+H105+H130+H122+H124)/H7</f>
        <v>#DIV/0!</v>
      </c>
      <c r="I232" s="32" t="e">
        <f>(I78+I101+I103+I105+I130+I122+I124)/I7</f>
        <v>#DIV/0!</v>
      </c>
    </row>
    <row r="233" spans="1:9">
      <c r="D233" t="s">
        <v>967</v>
      </c>
      <c r="H233" s="32" t="e">
        <f>H78/H7</f>
        <v>#DIV/0!</v>
      </c>
      <c r="I233" s="32" t="e">
        <f>I78/I7</f>
        <v>#DIV/0!</v>
      </c>
    </row>
    <row r="234" spans="1:9">
      <c r="H234" s="32"/>
      <c r="I234" s="32"/>
    </row>
    <row r="235" spans="1:9">
      <c r="D235" t="s">
        <v>968</v>
      </c>
      <c r="H235" s="32" t="e">
        <f>(H61+H62)/(H117+H128)</f>
        <v>#DIV/0!</v>
      </c>
      <c r="I235" s="32" t="e">
        <f>(I61+I62)/(I117+I128)</f>
        <v>#DIV/0!</v>
      </c>
    </row>
    <row r="236" spans="1:9">
      <c r="D236" t="s">
        <v>969</v>
      </c>
      <c r="H236" s="32" t="e">
        <f>H60/(H102+H104+H117+H128+H131)</f>
        <v>#DIV/0!</v>
      </c>
      <c r="I236" s="32" t="e">
        <f>I60/(I102+I104+I117+I128+I131)</f>
        <v>#DIV/0!</v>
      </c>
    </row>
    <row r="237" spans="1:9">
      <c r="D237" t="s">
        <v>970</v>
      </c>
      <c r="H237" s="32" t="e">
        <f>(H60+H51)/(H102+H104+H117+H128+H131)</f>
        <v>#DIV/0!</v>
      </c>
      <c r="I237" s="32" t="e">
        <f>(I60+I51)/(I102+I104+I117+I128+I131)</f>
        <v>#DIV/0!</v>
      </c>
    </row>
    <row r="238" spans="1:9">
      <c r="D238" t="s">
        <v>971</v>
      </c>
      <c r="H238" s="32" t="e">
        <f>(H60+H51+H36)/(H102+H104+H117+H128+H131)</f>
        <v>#DIV/0!</v>
      </c>
      <c r="I238" s="32" t="e">
        <f>(I60+I51+I36)/(I102+I104+I117+I128+I131)</f>
        <v>#DIV/0!</v>
      </c>
    </row>
    <row r="240" spans="1:9">
      <c r="A240" s="33">
        <f>A14</f>
        <v>0</v>
      </c>
    </row>
    <row r="241" spans="1:12">
      <c r="A241" t="s">
        <v>972</v>
      </c>
      <c r="F241">
        <v>6</v>
      </c>
      <c r="H241" s="32"/>
      <c r="I241" s="32"/>
      <c r="J241" s="32"/>
      <c r="K241" s="32"/>
      <c r="L241" s="32"/>
    </row>
    <row r="242" spans="1:12">
      <c r="F242">
        <v>5</v>
      </c>
      <c r="H242" s="32"/>
      <c r="I242" s="32"/>
      <c r="J242" s="32"/>
      <c r="K242" s="32"/>
      <c r="L242" s="32"/>
    </row>
    <row r="243" spans="1:12">
      <c r="F243" s="34" t="s">
        <v>973</v>
      </c>
      <c r="G243" s="34"/>
      <c r="H243" s="35"/>
      <c r="I243" s="35"/>
      <c r="J243" s="35">
        <f>J241-J242</f>
        <v>0</v>
      </c>
      <c r="K243" s="32"/>
      <c r="L243" s="32"/>
    </row>
    <row r="244" spans="1:12">
      <c r="H244" s="32"/>
      <c r="I244" s="32"/>
      <c r="J244" s="32"/>
      <c r="K244" s="32"/>
      <c r="L244" s="32"/>
    </row>
    <row r="245" spans="1:12">
      <c r="D245" s="34" t="s">
        <v>974</v>
      </c>
      <c r="E245" s="34"/>
      <c r="F245" s="34"/>
      <c r="G245" s="34"/>
      <c r="H245" s="35"/>
      <c r="I245" s="35"/>
      <c r="J245" s="35">
        <f>SUM(J246:J249)</f>
        <v>0</v>
      </c>
      <c r="K245" s="32"/>
      <c r="L245" s="32"/>
    </row>
    <row r="246" spans="1:12">
      <c r="D246" s="55"/>
      <c r="E246" s="55"/>
      <c r="F246" s="55"/>
      <c r="G246" s="55"/>
      <c r="H246" s="56"/>
      <c r="I246" s="56"/>
      <c r="J246" s="56"/>
      <c r="K246" s="32"/>
      <c r="L246" s="32"/>
    </row>
    <row r="247" spans="1:12">
      <c r="D247" s="55"/>
      <c r="E247" s="55"/>
      <c r="F247" s="55"/>
      <c r="G247" s="55"/>
      <c r="H247" s="56"/>
      <c r="I247" s="56"/>
      <c r="J247" s="56"/>
      <c r="K247" s="32"/>
      <c r="L247" s="32"/>
    </row>
    <row r="248" spans="1:12">
      <c r="D248" s="55"/>
      <c r="E248" s="55"/>
      <c r="F248" s="55"/>
      <c r="G248" s="55"/>
      <c r="H248" s="56"/>
      <c r="I248" s="56"/>
      <c r="J248" s="56"/>
      <c r="K248" s="32"/>
      <c r="L248" s="32"/>
    </row>
    <row r="249" spans="1:12">
      <c r="H249" s="32"/>
      <c r="I249" s="32"/>
      <c r="J249" s="32"/>
      <c r="K249" s="32"/>
      <c r="L249" s="32"/>
    </row>
    <row r="250" spans="1:12">
      <c r="D250" s="34" t="s">
        <v>975</v>
      </c>
      <c r="E250" s="34"/>
      <c r="F250" s="34"/>
      <c r="G250" s="34"/>
      <c r="H250" s="35"/>
      <c r="I250" s="35"/>
      <c r="J250" s="35">
        <f>SUM(J251:J254)</f>
        <v>0</v>
      </c>
      <c r="K250" s="32"/>
      <c r="L250" s="32"/>
    </row>
    <row r="251" spans="1:12">
      <c r="D251" s="55"/>
      <c r="E251" s="55"/>
      <c r="F251" s="55"/>
      <c r="G251" s="55"/>
      <c r="H251" s="56"/>
      <c r="I251" s="56"/>
      <c r="J251" s="56"/>
      <c r="K251" s="32"/>
      <c r="L251" s="32"/>
    </row>
    <row r="252" spans="1:12">
      <c r="D252" s="55"/>
      <c r="E252" s="55"/>
      <c r="F252" s="55"/>
      <c r="G252" s="55"/>
      <c r="H252" s="56"/>
      <c r="I252" s="56"/>
      <c r="J252" s="56"/>
      <c r="K252" s="32"/>
      <c r="L252" s="32"/>
    </row>
    <row r="253" spans="1:12">
      <c r="D253" s="55"/>
      <c r="E253" s="55"/>
      <c r="F253" s="55"/>
      <c r="G253" s="55"/>
      <c r="H253" s="56"/>
      <c r="I253" s="56"/>
      <c r="J253" s="56"/>
      <c r="K253" s="32"/>
      <c r="L253" s="32"/>
    </row>
    <row r="254" spans="1:12">
      <c r="H254" s="32"/>
      <c r="I254" s="32"/>
      <c r="J254" s="32"/>
      <c r="K254" s="32"/>
      <c r="L254" s="32"/>
    </row>
    <row r="255" spans="1:12">
      <c r="D255" s="34" t="s">
        <v>976</v>
      </c>
      <c r="E255" s="34"/>
      <c r="F255" s="34"/>
      <c r="G255" s="34"/>
      <c r="H255" s="35"/>
      <c r="I255" s="35"/>
      <c r="J255" s="35">
        <f>J243+J245-J250</f>
        <v>0</v>
      </c>
      <c r="K255" s="32"/>
      <c r="L255" s="32"/>
    </row>
    <row r="256" spans="1:12">
      <c r="F256">
        <v>2006</v>
      </c>
      <c r="H256" s="32"/>
      <c r="I256" s="32"/>
      <c r="J256" s="32"/>
      <c r="K256" s="32"/>
      <c r="L256" s="32"/>
    </row>
    <row r="257" spans="1:12">
      <c r="F257">
        <v>2007</v>
      </c>
      <c r="H257" s="32"/>
      <c r="I257" s="32"/>
      <c r="J257" s="32"/>
      <c r="K257" s="32"/>
      <c r="L257" s="32"/>
    </row>
    <row r="258" spans="1:12">
      <c r="F258">
        <v>2008</v>
      </c>
      <c r="H258" s="32"/>
      <c r="I258" s="32"/>
      <c r="J258" s="32"/>
      <c r="K258" s="32"/>
      <c r="L258" s="32"/>
    </row>
    <row r="259" spans="1:12">
      <c r="F259">
        <v>2009</v>
      </c>
      <c r="H259" s="32"/>
      <c r="I259" s="32"/>
      <c r="J259" s="32"/>
      <c r="K259" s="32"/>
      <c r="L259" s="32"/>
    </row>
    <row r="260" spans="1:12">
      <c r="F260">
        <v>2010</v>
      </c>
      <c r="G260">
        <v>0</v>
      </c>
      <c r="H260" s="32"/>
      <c r="I260" s="32"/>
      <c r="J260" s="32" t="s">
        <v>345</v>
      </c>
      <c r="K260" s="32"/>
      <c r="L260" s="32"/>
    </row>
    <row r="261" spans="1:12">
      <c r="D261" t="s">
        <v>977</v>
      </c>
      <c r="H261" s="32"/>
      <c r="I261" s="32"/>
      <c r="J261" s="32">
        <v>0</v>
      </c>
      <c r="K261" s="32"/>
      <c r="L261" s="32"/>
    </row>
    <row r="262" spans="1:12">
      <c r="D262" t="s">
        <v>978</v>
      </c>
      <c r="H262" s="32"/>
      <c r="I262" s="32"/>
      <c r="J262" s="32">
        <f>(J255+J261)*0.19</f>
        <v>0</v>
      </c>
      <c r="K262" s="32"/>
      <c r="L262" s="32"/>
    </row>
    <row r="263" spans="1:12">
      <c r="D263" t="s">
        <v>979</v>
      </c>
      <c r="H263" s="32"/>
      <c r="I263" s="32"/>
      <c r="J263" s="32">
        <v>0</v>
      </c>
      <c r="K263" s="32"/>
      <c r="L263" s="32"/>
    </row>
    <row r="264" spans="1:12">
      <c r="D264" s="34" t="s">
        <v>980</v>
      </c>
      <c r="E264" s="34"/>
      <c r="F264" s="34"/>
      <c r="G264" s="34"/>
      <c r="H264" s="35"/>
      <c r="I264" s="35"/>
      <c r="J264" s="35">
        <f>J262+J263</f>
        <v>0</v>
      </c>
      <c r="K264" s="32"/>
      <c r="L264" s="32"/>
    </row>
    <row r="265" spans="1:12">
      <c r="H265" s="32"/>
      <c r="I265" s="32"/>
      <c r="J265" s="32"/>
      <c r="K265" s="32"/>
      <c r="L265" s="32"/>
    </row>
    <row r="266" spans="1:12">
      <c r="H266" s="32" t="s">
        <v>981</v>
      </c>
      <c r="I266" s="32" t="s">
        <v>976</v>
      </c>
      <c r="J266" s="32" t="s">
        <v>982</v>
      </c>
      <c r="K266" s="32" t="s">
        <v>983</v>
      </c>
      <c r="L266" s="32" t="s">
        <v>984</v>
      </c>
    </row>
    <row r="267" spans="1:12">
      <c r="A267" t="s">
        <v>985</v>
      </c>
      <c r="F267" t="s">
        <v>986</v>
      </c>
      <c r="H267" s="32"/>
      <c r="I267" s="32"/>
      <c r="J267" s="32"/>
      <c r="K267" s="32">
        <f>(H267-I267)*0.19</f>
        <v>0</v>
      </c>
      <c r="L267" s="32">
        <f>(I267-H267)*0.19</f>
        <v>0</v>
      </c>
    </row>
    <row r="268" spans="1:12">
      <c r="F268" t="s">
        <v>987</v>
      </c>
      <c r="H268" s="32"/>
      <c r="I268" s="32"/>
      <c r="J268" s="32"/>
      <c r="K268" s="32">
        <f>(H268-I268)*0.19</f>
        <v>0</v>
      </c>
      <c r="L268" s="32">
        <f>(I268-H268)*0.19</f>
        <v>0</v>
      </c>
    </row>
    <row r="269" spans="1:12">
      <c r="F269" t="s">
        <v>988</v>
      </c>
      <c r="H269" s="32"/>
      <c r="I269" s="32"/>
      <c r="J269" s="32"/>
      <c r="K269" s="32">
        <f>(H269-I269)*0.19</f>
        <v>0</v>
      </c>
      <c r="L269" s="32">
        <f>(I269-H269)*0.19</f>
        <v>0</v>
      </c>
    </row>
    <row r="270" spans="1:12">
      <c r="F270" t="s">
        <v>989</v>
      </c>
      <c r="H270" s="32"/>
      <c r="I270" s="32"/>
      <c r="J270" s="32"/>
      <c r="K270" s="32">
        <f>(H270-I270)*0.19</f>
        <v>0</v>
      </c>
      <c r="L270" s="32">
        <f>(I270-H270)*0.19</f>
        <v>0</v>
      </c>
    </row>
    <row r="271" spans="1:12">
      <c r="F271" t="s">
        <v>990</v>
      </c>
      <c r="H271" s="32"/>
      <c r="I271" s="32"/>
      <c r="J271" s="32"/>
      <c r="K271" s="32">
        <f>(H271-I271)*0.19</f>
        <v>0</v>
      </c>
      <c r="L271" s="32">
        <f>(I271-H271)*0.19</f>
        <v>0</v>
      </c>
    </row>
    <row r="272" spans="1:12">
      <c r="F272" t="s">
        <v>977</v>
      </c>
      <c r="H272" s="32"/>
      <c r="I272" s="32"/>
      <c r="J272" s="32"/>
      <c r="K272" s="32"/>
      <c r="L272" s="32" t="s">
        <v>345</v>
      </c>
    </row>
    <row r="273" spans="4:12">
      <c r="G273">
        <v>2007</v>
      </c>
      <c r="H273" s="32"/>
      <c r="I273" s="32"/>
      <c r="J273" s="32"/>
      <c r="K273" s="32"/>
      <c r="L273" s="32"/>
    </row>
    <row r="274" spans="4:12">
      <c r="G274">
        <v>2008</v>
      </c>
      <c r="H274" s="32"/>
      <c r="I274" s="32"/>
      <c r="J274" s="32"/>
      <c r="K274" s="32"/>
      <c r="L274" s="32"/>
    </row>
    <row r="275" spans="4:12">
      <c r="G275">
        <v>2009</v>
      </c>
      <c r="H275" s="32"/>
      <c r="I275" s="32"/>
      <c r="J275" s="32"/>
      <c r="K275" s="32"/>
      <c r="L275" s="32"/>
    </row>
    <row r="276" spans="4:12">
      <c r="G276">
        <v>2010</v>
      </c>
      <c r="H276" s="32"/>
      <c r="I276" s="32"/>
      <c r="J276" s="32"/>
      <c r="K276" s="32"/>
      <c r="L276" s="32"/>
    </row>
    <row r="277" spans="4:12">
      <c r="G277">
        <v>2011</v>
      </c>
      <c r="H277" s="32"/>
      <c r="I277" s="32"/>
      <c r="J277" s="32">
        <f>SUM(I273:I277)</f>
        <v>0</v>
      </c>
      <c r="K277" s="32"/>
      <c r="L277" s="32">
        <f>J277*0.19</f>
        <v>0</v>
      </c>
    </row>
    <row r="278" spans="4:12">
      <c r="H278" s="32" t="s">
        <v>345</v>
      </c>
      <c r="I278" s="32"/>
      <c r="J278" s="32"/>
      <c r="K278" s="32">
        <f>SUM(K267:K277)</f>
        <v>0</v>
      </c>
      <c r="L278" s="32">
        <f>SUM(L267:L277)</f>
        <v>0</v>
      </c>
    </row>
    <row r="279" spans="4:12">
      <c r="H279" s="32"/>
      <c r="I279" s="32"/>
      <c r="J279" s="32"/>
      <c r="K279" s="32"/>
      <c r="L279" s="32"/>
    </row>
    <row r="280" spans="4:12">
      <c r="D280" s="16"/>
      <c r="E280" s="29"/>
      <c r="F280" s="30"/>
      <c r="G280" s="30"/>
      <c r="H280" s="30"/>
      <c r="I280" s="30"/>
    </row>
    <row r="281" spans="4:12">
      <c r="D281" s="16"/>
      <c r="E281" s="29"/>
      <c r="F281" s="30"/>
      <c r="G281" s="30"/>
      <c r="H281" s="30"/>
      <c r="I281" s="30"/>
    </row>
    <row r="282" spans="4:12">
      <c r="D282" s="16"/>
      <c r="E282" s="29"/>
      <c r="F282" s="30"/>
      <c r="G282" s="30"/>
      <c r="H282" s="30"/>
      <c r="I282" s="30"/>
    </row>
    <row r="283" spans="4:12">
      <c r="D283" s="16"/>
      <c r="E283" s="29"/>
      <c r="F283" s="30"/>
      <c r="G283" s="30"/>
      <c r="H283" s="30"/>
      <c r="I283" s="30"/>
    </row>
    <row r="284" spans="4:12">
      <c r="D284" s="16"/>
      <c r="E284" s="29"/>
      <c r="F284" s="30"/>
      <c r="G284" s="30"/>
      <c r="H284" s="30"/>
      <c r="I284" s="30"/>
    </row>
    <row r="285" spans="4:12">
      <c r="D285" s="16"/>
      <c r="E285" s="29"/>
      <c r="F285" s="30"/>
      <c r="G285" s="30"/>
      <c r="H285" s="30"/>
      <c r="I285" s="30"/>
    </row>
    <row r="286" spans="4:12">
      <c r="D286" s="16"/>
      <c r="E286" s="29"/>
      <c r="F286" s="30"/>
      <c r="G286" s="30"/>
      <c r="H286" s="30"/>
      <c r="I286" s="30"/>
    </row>
    <row r="287" spans="4:12">
      <c r="D287" s="16"/>
      <c r="E287" s="29"/>
      <c r="F287" s="30"/>
      <c r="G287" s="30"/>
      <c r="H287" s="30"/>
      <c r="I287" s="30"/>
    </row>
    <row r="288" spans="4:12">
      <c r="D288" s="16"/>
      <c r="E288" s="29"/>
      <c r="F288" s="30"/>
      <c r="G288" s="30"/>
      <c r="H288" s="30"/>
      <c r="I288" s="30"/>
    </row>
    <row r="289" spans="1:12">
      <c r="D289" s="16"/>
      <c r="E289" s="29"/>
      <c r="F289" s="30"/>
      <c r="G289" s="30"/>
      <c r="H289" s="30"/>
      <c r="I289" s="30"/>
    </row>
    <row r="290" spans="1:12">
      <c r="D290" s="16"/>
      <c r="E290" s="29"/>
      <c r="F290" s="30"/>
      <c r="G290" s="30"/>
      <c r="H290" s="30"/>
      <c r="I290" s="30"/>
    </row>
    <row r="291" spans="1:12">
      <c r="D291" s="16"/>
      <c r="E291" s="29"/>
      <c r="F291" s="30"/>
      <c r="G291" s="30"/>
      <c r="H291" s="30"/>
      <c r="I291" s="30"/>
    </row>
    <row r="292" spans="1:12">
      <c r="D292" s="16"/>
      <c r="E292" s="29"/>
      <c r="F292" s="30"/>
      <c r="G292" s="30"/>
      <c r="H292" s="30"/>
      <c r="I292" s="30"/>
    </row>
    <row r="293" spans="1:12">
      <c r="A293" t="str">
        <f>A2</f>
        <v>Spoločnosť</v>
      </c>
      <c r="D293" s="16"/>
      <c r="E293" s="29"/>
      <c r="F293" s="30"/>
      <c r="G293" s="30"/>
      <c r="H293" s="30"/>
      <c r="I293" s="30"/>
    </row>
    <row r="294" spans="1:12">
      <c r="D294" s="16"/>
      <c r="E294" s="29"/>
      <c r="F294" s="30"/>
      <c r="G294" s="30"/>
      <c r="H294" s="30"/>
      <c r="I294" s="30"/>
    </row>
    <row r="295" spans="1:12">
      <c r="A295" s="36" t="s">
        <v>1160</v>
      </c>
      <c r="E295" s="37" t="s">
        <v>991</v>
      </c>
      <c r="H295" s="32"/>
      <c r="I295" s="32"/>
      <c r="J295" s="32"/>
      <c r="K295" s="32"/>
    </row>
    <row r="296" spans="1:12">
      <c r="A296" t="s">
        <v>992</v>
      </c>
      <c r="D296" s="29" t="s">
        <v>15</v>
      </c>
      <c r="H296" s="32"/>
      <c r="I296" s="32"/>
      <c r="J296" s="32"/>
      <c r="K296" s="25" t="s">
        <v>1160</v>
      </c>
      <c r="L296" s="25" t="s">
        <v>1161</v>
      </c>
    </row>
    <row r="297" spans="1:12">
      <c r="A297" s="38" t="s">
        <v>4</v>
      </c>
      <c r="B297" s="39"/>
      <c r="C297" s="39"/>
      <c r="D297" s="40" t="s">
        <v>993</v>
      </c>
      <c r="E297" s="39"/>
      <c r="F297" s="39"/>
      <c r="G297" s="39"/>
      <c r="H297" s="41"/>
      <c r="I297" s="41"/>
      <c r="J297" s="41"/>
      <c r="K297" s="42"/>
      <c r="L297" s="42"/>
    </row>
    <row r="298" spans="1:12">
      <c r="A298" t="s">
        <v>994</v>
      </c>
      <c r="D298" s="29" t="s">
        <v>995</v>
      </c>
      <c r="H298" s="32"/>
      <c r="I298" s="32"/>
      <c r="J298" s="32"/>
      <c r="K298" s="28"/>
      <c r="L298" s="28"/>
    </row>
    <row r="299" spans="1:12">
      <c r="A299" s="34" t="s">
        <v>996</v>
      </c>
      <c r="B299" s="34"/>
      <c r="C299" s="34"/>
      <c r="D299" s="43" t="s">
        <v>997</v>
      </c>
      <c r="E299" s="34"/>
      <c r="F299" s="34"/>
      <c r="G299" s="34"/>
      <c r="H299" s="35"/>
      <c r="I299" s="35"/>
      <c r="J299" s="35"/>
      <c r="K299" s="24">
        <f>SUM(K300:K312)</f>
        <v>0</v>
      </c>
      <c r="L299" s="24">
        <f>SUM(L300:L312)</f>
        <v>0</v>
      </c>
    </row>
    <row r="300" spans="1:12">
      <c r="A300" t="s">
        <v>998</v>
      </c>
      <c r="D300" s="29" t="s">
        <v>999</v>
      </c>
      <c r="H300" s="32"/>
      <c r="I300" s="32"/>
      <c r="J300" s="32"/>
      <c r="K300" s="28"/>
      <c r="L300" s="28"/>
    </row>
    <row r="301" spans="1:12">
      <c r="A301" t="s">
        <v>1000</v>
      </c>
      <c r="D301" s="29" t="s">
        <v>1001</v>
      </c>
      <c r="H301" s="32"/>
      <c r="I301" s="32"/>
      <c r="J301" s="32"/>
      <c r="K301" s="28"/>
      <c r="L301" s="28"/>
    </row>
    <row r="302" spans="1:12">
      <c r="A302" t="s">
        <v>1002</v>
      </c>
      <c r="D302" s="29" t="s">
        <v>1003</v>
      </c>
      <c r="H302" s="32"/>
      <c r="I302" s="32"/>
      <c r="J302" s="32"/>
      <c r="K302" s="28"/>
      <c r="L302" s="28"/>
    </row>
    <row r="303" spans="1:12">
      <c r="A303" t="s">
        <v>1004</v>
      </c>
      <c r="D303" s="29" t="s">
        <v>1005</v>
      </c>
      <c r="H303" s="32"/>
      <c r="I303" s="32"/>
      <c r="J303" s="32"/>
      <c r="K303" s="28"/>
      <c r="L303" s="28"/>
    </row>
    <row r="304" spans="1:12">
      <c r="A304" t="s">
        <v>1006</v>
      </c>
      <c r="D304" s="29" t="s">
        <v>1007</v>
      </c>
      <c r="H304" s="32"/>
      <c r="I304" s="32"/>
      <c r="J304" s="32"/>
      <c r="K304" s="28"/>
      <c r="L304" s="28"/>
    </row>
    <row r="305" spans="1:12">
      <c r="A305" t="s">
        <v>1008</v>
      </c>
      <c r="D305" s="29" t="s">
        <v>1009</v>
      </c>
      <c r="H305" s="32"/>
      <c r="I305" s="32"/>
      <c r="J305" s="32"/>
      <c r="K305" s="28"/>
      <c r="L305" s="28"/>
    </row>
    <row r="306" spans="1:12">
      <c r="A306" t="s">
        <v>1010</v>
      </c>
      <c r="D306" s="29" t="s">
        <v>1011</v>
      </c>
      <c r="H306" s="32"/>
      <c r="I306" s="32"/>
      <c r="J306" s="32"/>
      <c r="K306" s="28"/>
      <c r="L306" s="28"/>
    </row>
    <row r="307" spans="1:12">
      <c r="A307" t="s">
        <v>1012</v>
      </c>
      <c r="D307" s="29" t="s">
        <v>1013</v>
      </c>
      <c r="H307" s="32"/>
      <c r="I307" s="32"/>
      <c r="J307" s="32"/>
      <c r="K307" s="28"/>
      <c r="L307" s="28"/>
    </row>
    <row r="308" spans="1:12">
      <c r="A308" t="s">
        <v>1014</v>
      </c>
      <c r="D308" s="29" t="s">
        <v>1015</v>
      </c>
      <c r="H308" s="32"/>
      <c r="I308" s="32"/>
      <c r="J308" s="32"/>
      <c r="K308" s="28"/>
      <c r="L308" s="28"/>
    </row>
    <row r="309" spans="1:12">
      <c r="A309" t="s">
        <v>1016</v>
      </c>
      <c r="D309" s="29" t="s">
        <v>1017</v>
      </c>
      <c r="H309" s="32"/>
      <c r="I309" s="32"/>
      <c r="J309" s="32"/>
      <c r="K309" s="28"/>
      <c r="L309" s="28"/>
    </row>
    <row r="310" spans="1:12">
      <c r="A310" t="s">
        <v>1018</v>
      </c>
      <c r="D310" s="29" t="s">
        <v>1019</v>
      </c>
      <c r="H310" s="32"/>
      <c r="I310" s="32"/>
      <c r="J310" s="32"/>
      <c r="K310" s="28"/>
      <c r="L310" s="28"/>
    </row>
    <row r="311" spans="1:12">
      <c r="A311" t="s">
        <v>1020</v>
      </c>
      <c r="D311" s="29" t="s">
        <v>1021</v>
      </c>
      <c r="H311" s="32"/>
      <c r="I311" s="32"/>
      <c r="J311" s="32"/>
      <c r="K311" s="28"/>
      <c r="L311" s="28"/>
    </row>
    <row r="312" spans="1:12">
      <c r="A312" t="s">
        <v>1022</v>
      </c>
      <c r="D312" s="29" t="s">
        <v>1023</v>
      </c>
      <c r="H312" s="32"/>
      <c r="I312" s="32"/>
      <c r="J312" s="32"/>
      <c r="K312" s="28"/>
      <c r="L312" s="28"/>
    </row>
    <row r="313" spans="1:12">
      <c r="A313" s="34" t="s">
        <v>1024</v>
      </c>
      <c r="B313" s="34"/>
      <c r="C313" s="34"/>
      <c r="D313" s="43" t="s">
        <v>1025</v>
      </c>
      <c r="E313" s="34"/>
      <c r="F313" s="34"/>
      <c r="G313" s="34"/>
      <c r="H313" s="34"/>
      <c r="I313" s="34"/>
      <c r="J313" s="34"/>
      <c r="K313" s="24">
        <f>SUM(K314:K317)</f>
        <v>0</v>
      </c>
      <c r="L313" s="24">
        <f>SUM(L314:L317)</f>
        <v>0</v>
      </c>
    </row>
    <row r="314" spans="1:12">
      <c r="A314" t="s">
        <v>1026</v>
      </c>
      <c r="D314" s="29" t="s">
        <v>1027</v>
      </c>
      <c r="K314" s="28"/>
      <c r="L314" s="28"/>
    </row>
    <row r="315" spans="1:12">
      <c r="A315" t="s">
        <v>1028</v>
      </c>
      <c r="D315" s="29" t="s">
        <v>1029</v>
      </c>
      <c r="K315" s="28"/>
      <c r="L315" s="28"/>
    </row>
    <row r="316" spans="1:12">
      <c r="A316" t="s">
        <v>1030</v>
      </c>
      <c r="D316" s="29" t="s">
        <v>1031</v>
      </c>
      <c r="K316" s="28"/>
      <c r="L316" s="28"/>
    </row>
    <row r="317" spans="1:12">
      <c r="A317" t="s">
        <v>1032</v>
      </c>
      <c r="D317" s="29" t="s">
        <v>1033</v>
      </c>
      <c r="K317" s="28"/>
      <c r="L317" s="28"/>
    </row>
    <row r="318" spans="1:12">
      <c r="A318" t="s">
        <v>1034</v>
      </c>
      <c r="D318" s="29" t="s">
        <v>1035</v>
      </c>
      <c r="K318" s="28"/>
      <c r="L318" s="28"/>
    </row>
    <row r="319" spans="1:12">
      <c r="A319" t="s">
        <v>1036</v>
      </c>
      <c r="D319" s="29" t="s">
        <v>1037</v>
      </c>
      <c r="K319" s="28"/>
      <c r="L319" s="28"/>
    </row>
    <row r="320" spans="1:12">
      <c r="A320" t="s">
        <v>1038</v>
      </c>
      <c r="D320" s="29" t="s">
        <v>1039</v>
      </c>
      <c r="K320" s="28"/>
      <c r="L320" s="28"/>
    </row>
    <row r="321" spans="1:12">
      <c r="A321" t="s">
        <v>1040</v>
      </c>
      <c r="D321" s="29" t="s">
        <v>1041</v>
      </c>
      <c r="K321" s="28"/>
      <c r="L321" s="28"/>
    </row>
    <row r="322" spans="1:12">
      <c r="A322" s="34"/>
      <c r="B322" s="34"/>
      <c r="C322" s="34"/>
      <c r="D322" s="44" t="s">
        <v>1042</v>
      </c>
      <c r="E322" s="34"/>
      <c r="F322" s="34"/>
      <c r="G322" s="34"/>
      <c r="H322" s="34"/>
      <c r="I322" s="34"/>
      <c r="J322" s="34"/>
      <c r="K322" s="45">
        <f>K298+K299+K313+K318+K319+K320+K321</f>
        <v>0</v>
      </c>
      <c r="L322" s="45">
        <f>L298+L299+L313+L318+L319+L320+L321</f>
        <v>0</v>
      </c>
    </row>
    <row r="323" spans="1:12">
      <c r="A323" t="s">
        <v>1043</v>
      </c>
      <c r="D323" s="29" t="s">
        <v>1044</v>
      </c>
      <c r="K323" s="28"/>
      <c r="L323" s="28"/>
    </row>
    <row r="324" spans="1:12">
      <c r="A324" t="s">
        <v>1045</v>
      </c>
      <c r="D324" s="29" t="s">
        <v>1046</v>
      </c>
      <c r="K324" s="28"/>
      <c r="L324" s="28"/>
    </row>
    <row r="325" spans="1:12">
      <c r="A325" t="s">
        <v>1047</v>
      </c>
      <c r="D325" s="29" t="s">
        <v>1048</v>
      </c>
      <c r="K325" s="28"/>
      <c r="L325" s="28"/>
    </row>
    <row r="326" spans="1:12">
      <c r="A326" s="34" t="s">
        <v>345</v>
      </c>
      <c r="B326" s="34"/>
      <c r="C326" s="34"/>
      <c r="D326" s="44" t="s">
        <v>1049</v>
      </c>
      <c r="E326" s="34"/>
      <c r="F326" s="34"/>
      <c r="G326" s="34"/>
      <c r="H326" s="34"/>
      <c r="I326" s="34"/>
      <c r="J326" s="34"/>
      <c r="K326" s="45">
        <f>SUM(K322:K325)</f>
        <v>0</v>
      </c>
      <c r="L326" s="45">
        <f>SUM(L322:L325)</f>
        <v>0</v>
      </c>
    </row>
    <row r="327" spans="1:12">
      <c r="A327" s="36" t="s">
        <v>279</v>
      </c>
      <c r="D327" s="36" t="s">
        <v>1050</v>
      </c>
      <c r="K327" s="42"/>
      <c r="L327" s="42"/>
    </row>
    <row r="328" spans="1:12">
      <c r="A328" t="s">
        <v>1051</v>
      </c>
      <c r="D328" s="29" t="s">
        <v>1052</v>
      </c>
      <c r="K328" s="28"/>
      <c r="L328" s="28"/>
    </row>
    <row r="329" spans="1:12">
      <c r="A329" t="s">
        <v>1053</v>
      </c>
      <c r="D329" s="29" t="s">
        <v>1054</v>
      </c>
      <c r="K329" s="28"/>
      <c r="L329" s="28"/>
    </row>
    <row r="330" spans="1:12">
      <c r="A330" t="s">
        <v>1055</v>
      </c>
      <c r="D330" s="29" t="s">
        <v>1056</v>
      </c>
      <c r="K330" s="28"/>
      <c r="L330" s="28"/>
    </row>
    <row r="331" spans="1:12">
      <c r="A331" t="s">
        <v>1057</v>
      </c>
      <c r="D331" s="29" t="s">
        <v>1058</v>
      </c>
      <c r="K331" s="28"/>
      <c r="L331" s="28"/>
    </row>
    <row r="332" spans="1:12">
      <c r="A332" t="s">
        <v>1059</v>
      </c>
      <c r="D332" s="29" t="s">
        <v>1060</v>
      </c>
      <c r="K332" s="28"/>
      <c r="L332" s="28"/>
    </row>
    <row r="333" spans="1:12">
      <c r="A333" t="s">
        <v>1061</v>
      </c>
      <c r="D333" s="29" t="s">
        <v>1062</v>
      </c>
      <c r="K333" s="28"/>
      <c r="L333" s="28"/>
    </row>
    <row r="334" spans="1:12">
      <c r="A334" t="s">
        <v>1063</v>
      </c>
      <c r="D334" s="29" t="s">
        <v>1064</v>
      </c>
      <c r="K334" s="28"/>
      <c r="L334" s="28"/>
    </row>
    <row r="335" spans="1:12">
      <c r="A335" t="s">
        <v>1065</v>
      </c>
      <c r="D335" s="29" t="s">
        <v>1066</v>
      </c>
      <c r="K335" s="28"/>
      <c r="L335" s="28"/>
    </row>
    <row r="336" spans="1:12">
      <c r="A336" t="s">
        <v>1067</v>
      </c>
      <c r="D336" s="29" t="s">
        <v>1068</v>
      </c>
      <c r="K336" s="28"/>
      <c r="L336" s="28"/>
    </row>
    <row r="337" spans="1:12">
      <c r="A337" t="s">
        <v>1069</v>
      </c>
      <c r="D337" s="29" t="s">
        <v>1070</v>
      </c>
      <c r="K337" s="46"/>
      <c r="L337" s="46"/>
    </row>
    <row r="338" spans="1:12">
      <c r="A338" t="s">
        <v>1071</v>
      </c>
      <c r="D338" s="29" t="s">
        <v>1072</v>
      </c>
      <c r="K338" s="28"/>
      <c r="L338" s="28"/>
    </row>
    <row r="339" spans="1:12">
      <c r="A339" t="s">
        <v>1073</v>
      </c>
      <c r="D339" s="29" t="s">
        <v>1074</v>
      </c>
      <c r="K339" s="28"/>
      <c r="L339" s="28"/>
    </row>
    <row r="340" spans="1:12">
      <c r="A340" t="s">
        <v>1075</v>
      </c>
      <c r="D340" s="29" t="s">
        <v>1076</v>
      </c>
      <c r="K340" s="28"/>
      <c r="L340" s="28"/>
    </row>
    <row r="341" spans="1:12">
      <c r="A341" t="s">
        <v>1077</v>
      </c>
      <c r="D341" s="29" t="s">
        <v>1078</v>
      </c>
      <c r="K341" s="28"/>
      <c r="L341" s="28"/>
    </row>
    <row r="342" spans="1:12">
      <c r="A342" t="s">
        <v>1079</v>
      </c>
      <c r="D342" s="29" t="s">
        <v>1080</v>
      </c>
      <c r="K342" s="28"/>
      <c r="L342" s="28"/>
    </row>
    <row r="343" spans="1:12">
      <c r="A343" t="s">
        <v>1081</v>
      </c>
      <c r="D343" s="29" t="s">
        <v>1082</v>
      </c>
      <c r="K343" s="28"/>
      <c r="L343" s="28"/>
    </row>
    <row r="344" spans="1:12">
      <c r="A344" t="s">
        <v>1083</v>
      </c>
      <c r="D344" s="29" t="s">
        <v>1084</v>
      </c>
      <c r="K344" s="28"/>
      <c r="L344" s="28"/>
    </row>
    <row r="345" spans="1:12">
      <c r="A345" t="s">
        <v>1085</v>
      </c>
      <c r="D345" s="29" t="s">
        <v>1086</v>
      </c>
      <c r="K345" s="28"/>
      <c r="L345" s="28"/>
    </row>
    <row r="346" spans="1:12">
      <c r="A346" t="s">
        <v>1087</v>
      </c>
      <c r="D346" s="29" t="s">
        <v>1088</v>
      </c>
      <c r="K346" s="28"/>
      <c r="L346" s="28"/>
    </row>
    <row r="347" spans="1:12">
      <c r="A347" t="s">
        <v>1089</v>
      </c>
      <c r="D347" s="29" t="s">
        <v>1090</v>
      </c>
      <c r="K347" s="28"/>
      <c r="L347" s="28"/>
    </row>
    <row r="348" spans="1:12">
      <c r="A348" s="34" t="s">
        <v>345</v>
      </c>
      <c r="B348" s="34"/>
      <c r="C348" s="34"/>
      <c r="D348" s="44" t="s">
        <v>1091</v>
      </c>
      <c r="E348" s="34"/>
      <c r="F348" s="34"/>
      <c r="G348" s="34"/>
      <c r="H348" s="34"/>
      <c r="I348" s="34"/>
      <c r="J348" s="34"/>
      <c r="K348" s="45">
        <f>SUM(K328:K347)</f>
        <v>0</v>
      </c>
      <c r="L348" s="45">
        <f>SUM(L328:L347)</f>
        <v>0</v>
      </c>
    </row>
    <row r="349" spans="1:12">
      <c r="A349" s="36" t="s">
        <v>1092</v>
      </c>
      <c r="D349" s="36" t="s">
        <v>1093</v>
      </c>
      <c r="K349" s="42" t="s">
        <v>345</v>
      </c>
      <c r="L349" s="42" t="s">
        <v>345</v>
      </c>
    </row>
    <row r="350" spans="1:12">
      <c r="A350" s="47" t="s">
        <v>1094</v>
      </c>
      <c r="B350" s="34"/>
      <c r="C350" s="34"/>
      <c r="D350" s="47" t="s">
        <v>1095</v>
      </c>
      <c r="E350" s="34"/>
      <c r="F350" s="34"/>
      <c r="G350" s="34"/>
      <c r="H350" s="34"/>
      <c r="I350" s="34"/>
      <c r="J350" s="34"/>
      <c r="K350" s="48">
        <f>SUM(K351:K358)</f>
        <v>0</v>
      </c>
      <c r="L350" s="48">
        <f>SUM(L351:L358)</f>
        <v>0</v>
      </c>
    </row>
    <row r="351" spans="1:12">
      <c r="A351" t="s">
        <v>1096</v>
      </c>
      <c r="D351" s="29" t="s">
        <v>1097</v>
      </c>
      <c r="K351" s="28"/>
      <c r="L351" s="28"/>
    </row>
    <row r="352" spans="1:12">
      <c r="A352" t="s">
        <v>1098</v>
      </c>
      <c r="D352" s="29" t="s">
        <v>1099</v>
      </c>
      <c r="K352" s="28"/>
      <c r="L352" s="28"/>
    </row>
    <row r="353" spans="1:12">
      <c r="A353" t="s">
        <v>1100</v>
      </c>
      <c r="D353" s="29" t="s">
        <v>307</v>
      </c>
      <c r="K353" s="28"/>
      <c r="L353" s="28"/>
    </row>
    <row r="354" spans="1:12">
      <c r="A354" t="s">
        <v>1101</v>
      </c>
      <c r="D354" s="29" t="s">
        <v>1102</v>
      </c>
      <c r="K354" s="28"/>
      <c r="L354" s="28"/>
    </row>
    <row r="355" spans="1:12">
      <c r="A355" t="s">
        <v>1103</v>
      </c>
      <c r="D355" s="29" t="s">
        <v>1104</v>
      </c>
      <c r="K355" s="28"/>
      <c r="L355" s="28"/>
    </row>
    <row r="356" spans="1:12">
      <c r="A356" t="s">
        <v>1105</v>
      </c>
      <c r="D356" s="29" t="s">
        <v>1106</v>
      </c>
      <c r="K356" s="28"/>
      <c r="L356" s="28"/>
    </row>
    <row r="357" spans="1:12">
      <c r="A357" t="s">
        <v>1107</v>
      </c>
      <c r="D357" s="29" t="s">
        <v>1108</v>
      </c>
      <c r="K357" s="28"/>
      <c r="L357" s="28"/>
    </row>
    <row r="358" spans="1:12">
      <c r="A358" t="s">
        <v>1109</v>
      </c>
      <c r="D358" s="29" t="s">
        <v>1110</v>
      </c>
      <c r="K358" s="28"/>
      <c r="L358" s="28"/>
    </row>
    <row r="359" spans="1:12">
      <c r="A359" s="34" t="s">
        <v>1111</v>
      </c>
      <c r="B359" s="34"/>
      <c r="C359" s="34"/>
      <c r="D359" s="43" t="s">
        <v>1112</v>
      </c>
      <c r="E359" s="34"/>
      <c r="F359" s="34"/>
      <c r="G359" s="34"/>
      <c r="H359" s="34"/>
      <c r="I359" s="34"/>
      <c r="J359" s="34"/>
      <c r="K359" s="24">
        <f>SUM(K360:K369)</f>
        <v>0</v>
      </c>
      <c r="L359" s="24">
        <f>SUM(L360:L369)</f>
        <v>0</v>
      </c>
    </row>
    <row r="360" spans="1:12">
      <c r="A360" t="s">
        <v>1113</v>
      </c>
      <c r="D360" s="29" t="s">
        <v>1114</v>
      </c>
      <c r="K360" s="28"/>
      <c r="L360" s="28"/>
    </row>
    <row r="361" spans="1:12">
      <c r="A361" t="s">
        <v>1115</v>
      </c>
      <c r="D361" s="29" t="s">
        <v>1116</v>
      </c>
      <c r="K361" s="28"/>
      <c r="L361" s="28"/>
    </row>
    <row r="362" spans="1:12">
      <c r="A362" t="s">
        <v>1117</v>
      </c>
      <c r="D362" s="29" t="s">
        <v>1118</v>
      </c>
      <c r="K362" s="28"/>
      <c r="L362" s="28"/>
    </row>
    <row r="363" spans="1:12">
      <c r="A363" t="s">
        <v>1119</v>
      </c>
      <c r="D363" s="29" t="s">
        <v>1120</v>
      </c>
      <c r="K363" s="28"/>
      <c r="L363" s="28"/>
    </row>
    <row r="364" spans="1:12">
      <c r="A364" t="s">
        <v>1121</v>
      </c>
      <c r="D364" s="29" t="s">
        <v>1122</v>
      </c>
      <c r="K364" s="28"/>
      <c r="L364" s="28"/>
    </row>
    <row r="365" spans="1:12">
      <c r="A365" t="s">
        <v>1123</v>
      </c>
      <c r="D365" s="29" t="s">
        <v>1124</v>
      </c>
      <c r="K365" s="28"/>
      <c r="L365" s="28"/>
    </row>
    <row r="366" spans="1:12">
      <c r="A366" t="s">
        <v>1125</v>
      </c>
      <c r="D366" s="29" t="s">
        <v>1126</v>
      </c>
      <c r="K366" s="28"/>
      <c r="L366" s="28"/>
    </row>
    <row r="367" spans="1:12">
      <c r="A367" t="s">
        <v>1127</v>
      </c>
      <c r="D367" s="29" t="s">
        <v>1128</v>
      </c>
      <c r="K367" s="28"/>
      <c r="L367" s="28"/>
    </row>
    <row r="368" spans="1:12">
      <c r="A368" t="s">
        <v>1129</v>
      </c>
      <c r="D368" s="29" t="s">
        <v>1130</v>
      </c>
      <c r="K368" s="28"/>
      <c r="L368" s="28"/>
    </row>
    <row r="369" spans="1:12">
      <c r="A369" t="s">
        <v>1131</v>
      </c>
      <c r="D369" s="29" t="s">
        <v>1132</v>
      </c>
      <c r="K369" s="28"/>
      <c r="L369" s="28"/>
    </row>
    <row r="370" spans="1:12">
      <c r="A370" t="s">
        <v>1133</v>
      </c>
      <c r="D370" s="29" t="s">
        <v>1134</v>
      </c>
      <c r="K370" s="28"/>
      <c r="L370" s="28"/>
    </row>
    <row r="371" spans="1:12">
      <c r="A371" t="s">
        <v>1135</v>
      </c>
      <c r="D371" s="29" t="s">
        <v>1136</v>
      </c>
      <c r="K371" s="28"/>
      <c r="L371" s="28"/>
    </row>
    <row r="372" spans="1:12">
      <c r="A372" t="s">
        <v>1137</v>
      </c>
      <c r="D372" s="29" t="s">
        <v>1138</v>
      </c>
      <c r="K372" s="28"/>
      <c r="L372" s="28"/>
    </row>
    <row r="373" spans="1:12">
      <c r="A373" t="s">
        <v>1139</v>
      </c>
      <c r="D373" s="29" t="s">
        <v>1140</v>
      </c>
      <c r="K373" s="28"/>
      <c r="L373" s="28"/>
    </row>
    <row r="374" spans="1:12">
      <c r="A374" t="s">
        <v>1141</v>
      </c>
      <c r="D374" s="29" t="s">
        <v>1142</v>
      </c>
      <c r="K374" s="28"/>
      <c r="L374" s="28"/>
    </row>
    <row r="375" spans="1:12">
      <c r="A375" t="s">
        <v>1143</v>
      </c>
      <c r="D375" s="29" t="s">
        <v>1144</v>
      </c>
      <c r="K375" s="28"/>
      <c r="L375" s="28"/>
    </row>
    <row r="376" spans="1:12">
      <c r="A376" t="s">
        <v>1145</v>
      </c>
      <c r="D376" s="29" t="s">
        <v>1146</v>
      </c>
      <c r="K376" s="28"/>
      <c r="L376" s="28"/>
    </row>
    <row r="377" spans="1:12">
      <c r="A377" s="49" t="s">
        <v>345</v>
      </c>
      <c r="B377" s="34"/>
      <c r="C377" s="34"/>
      <c r="D377" s="44" t="s">
        <v>1147</v>
      </c>
      <c r="E377" s="34"/>
      <c r="F377" s="34"/>
      <c r="G377" s="34"/>
      <c r="H377" s="34"/>
      <c r="I377" s="34"/>
      <c r="J377" s="34"/>
      <c r="K377" s="45">
        <f>K350+K359+K370+K371+K372+K373+K374+K375+K376</f>
        <v>0</v>
      </c>
      <c r="L377" s="45">
        <f>L350+L359+L370+L371+L372+L373+L374+L375+L376</f>
        <v>0</v>
      </c>
    </row>
    <row r="378" spans="1:12">
      <c r="A378" s="36" t="s">
        <v>1148</v>
      </c>
      <c r="D378" s="36" t="s">
        <v>1149</v>
      </c>
      <c r="K378" s="42">
        <f>K326+K348+K377</f>
        <v>0</v>
      </c>
      <c r="L378" s="42">
        <f>L326+L348+L377</f>
        <v>0</v>
      </c>
    </row>
    <row r="379" spans="1:12">
      <c r="A379" s="36" t="s">
        <v>1150</v>
      </c>
      <c r="D379" s="36" t="s">
        <v>1151</v>
      </c>
      <c r="K379" s="28"/>
      <c r="L379" s="28"/>
    </row>
    <row r="380" spans="1:12">
      <c r="A380" s="50" t="s">
        <v>1152</v>
      </c>
      <c r="D380" s="50" t="s">
        <v>1153</v>
      </c>
      <c r="K380" s="28"/>
      <c r="L380" s="28"/>
    </row>
    <row r="381" spans="1:12">
      <c r="A381" s="50" t="s">
        <v>1154</v>
      </c>
      <c r="D381" s="50" t="s">
        <v>1155</v>
      </c>
      <c r="K381" s="28"/>
      <c r="L381" s="28"/>
    </row>
    <row r="382" spans="1:12">
      <c r="A382" s="51" t="s">
        <v>861</v>
      </c>
      <c r="B382" s="34"/>
      <c r="C382" s="34"/>
      <c r="D382" s="51" t="s">
        <v>1156</v>
      </c>
      <c r="E382" s="34"/>
      <c r="F382" s="34"/>
      <c r="G382" s="34"/>
      <c r="H382" s="34"/>
      <c r="I382" s="34"/>
      <c r="J382" s="34"/>
      <c r="K382" s="20">
        <f>K380+K381</f>
        <v>0</v>
      </c>
      <c r="L382" s="20">
        <f>L380+L381</f>
        <v>0</v>
      </c>
    </row>
    <row r="383" spans="1:12">
      <c r="A383" s="52"/>
      <c r="B383" s="53"/>
      <c r="C383" s="53"/>
      <c r="D383" s="52" t="s">
        <v>1157</v>
      </c>
      <c r="E383" s="53"/>
      <c r="F383" s="53"/>
      <c r="G383" s="53"/>
      <c r="H383" s="53"/>
      <c r="I383" s="53"/>
      <c r="J383" s="53"/>
      <c r="K383" s="54">
        <f>K382-K379</f>
        <v>0</v>
      </c>
      <c r="L383" s="54">
        <f>L382-L379</f>
        <v>0</v>
      </c>
    </row>
    <row r="384" spans="1:12">
      <c r="D384" s="16"/>
      <c r="E384" s="29"/>
      <c r="F384" s="30"/>
      <c r="G384" s="30"/>
      <c r="H384" s="30"/>
      <c r="I384" s="30"/>
      <c r="K384" t="b">
        <f>K383-K381=K378</f>
        <v>1</v>
      </c>
      <c r="L384" t="b">
        <f>L383-L381=L378</f>
        <v>1</v>
      </c>
    </row>
    <row r="385" spans="4:9">
      <c r="D385" s="16"/>
      <c r="E385" s="29"/>
      <c r="F385" s="30"/>
      <c r="G385" s="30"/>
      <c r="H385" s="30"/>
      <c r="I385" s="30"/>
    </row>
    <row r="386" spans="4:9">
      <c r="D386" s="16"/>
      <c r="E386" s="29"/>
      <c r="F386" s="30"/>
      <c r="G386" s="30"/>
      <c r="H386" s="30"/>
      <c r="I386" s="30"/>
    </row>
    <row r="387" spans="4:9">
      <c r="D387" s="16"/>
      <c r="E387" s="29"/>
      <c r="F387" s="30"/>
      <c r="G387" s="30"/>
      <c r="H387" s="30"/>
      <c r="I387" s="30"/>
    </row>
    <row r="388" spans="4:9">
      <c r="D388" s="16"/>
      <c r="E388" s="29"/>
      <c r="F388" s="30"/>
      <c r="G388" s="30"/>
      <c r="H388" s="30"/>
      <c r="I388" s="30"/>
    </row>
    <row r="389" spans="4:9">
      <c r="D389" s="16"/>
      <c r="E389" s="29"/>
      <c r="F389" s="30"/>
      <c r="G389" s="30"/>
      <c r="H389" s="30"/>
      <c r="I389" s="30"/>
    </row>
    <row r="390" spans="4:9">
      <c r="D390" s="16"/>
      <c r="E390" s="29"/>
      <c r="F390" s="30"/>
      <c r="G390" s="30"/>
      <c r="H390" s="30"/>
      <c r="I390" s="30"/>
    </row>
    <row r="391" spans="4:9">
      <c r="D391" s="16"/>
      <c r="E391" s="29"/>
      <c r="F391" s="30"/>
      <c r="G391" s="30"/>
      <c r="H391" s="30"/>
      <c r="I391" s="30"/>
    </row>
    <row r="392" spans="4:9">
      <c r="D392" s="16"/>
      <c r="E392" s="29"/>
      <c r="F392" s="30"/>
      <c r="G392" s="30"/>
      <c r="H392" s="30"/>
      <c r="I392" s="30"/>
    </row>
    <row r="393" spans="4:9">
      <c r="D393" s="16"/>
      <c r="E393" s="29"/>
      <c r="F393" s="30"/>
      <c r="G393" s="30"/>
      <c r="H393" s="30"/>
      <c r="I393" s="30"/>
    </row>
    <row r="394" spans="4:9">
      <c r="D394" s="16"/>
      <c r="E394" s="29"/>
      <c r="F394" s="30"/>
      <c r="G394" s="30"/>
      <c r="H394" s="30"/>
      <c r="I394" s="30"/>
    </row>
    <row r="395" spans="4:9">
      <c r="D395" s="16"/>
      <c r="E395" s="29"/>
      <c r="F395" s="30"/>
      <c r="G395" s="30"/>
      <c r="H395" s="30"/>
      <c r="I395" s="30"/>
    </row>
    <row r="396" spans="4:9">
      <c r="D396" s="16"/>
      <c r="E396" s="29"/>
      <c r="F396" s="30"/>
      <c r="G396" s="30"/>
      <c r="H396" s="30"/>
      <c r="I396" s="30"/>
    </row>
    <row r="397" spans="4:9">
      <c r="D397" s="16"/>
      <c r="E397" s="29"/>
      <c r="F397" s="30"/>
      <c r="G397" s="30"/>
      <c r="H397" s="30"/>
      <c r="I397" s="30"/>
    </row>
    <row r="398" spans="4:9">
      <c r="D398" s="16"/>
      <c r="E398" s="29"/>
      <c r="F398" s="30"/>
      <c r="G398" s="30"/>
      <c r="H398" s="30"/>
      <c r="I398" s="30"/>
    </row>
    <row r="399" spans="4:9">
      <c r="D399" s="16"/>
      <c r="E399" s="29"/>
      <c r="F399" s="30"/>
      <c r="G399" s="30"/>
      <c r="H399" s="30"/>
      <c r="I399" s="3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2337"/>
  <sheetViews>
    <sheetView tabSelected="1" view="pageLayout" topLeftCell="A2298" zoomScaleNormal="100" workbookViewId="0">
      <selection activeCell="A2183" sqref="A2183:XFD2183"/>
    </sheetView>
  </sheetViews>
  <sheetFormatPr defaultColWidth="2.28515625" defaultRowHeight="12.75" customHeight="1"/>
  <cols>
    <col min="1" max="1" width="2.28515625" style="1"/>
    <col min="2" max="2" width="0.7109375" style="1" customWidth="1"/>
    <col min="3" max="16384" width="2.28515625" style="1"/>
  </cols>
  <sheetData>
    <row r="1" spans="1:46" ht="12.75" customHeight="1">
      <c r="A1" s="657" t="s">
        <v>1463</v>
      </c>
      <c r="B1" s="658"/>
      <c r="C1" s="658"/>
      <c r="D1" s="658"/>
      <c r="E1" s="658"/>
      <c r="F1" s="658"/>
      <c r="G1" s="658"/>
      <c r="H1" s="658"/>
      <c r="I1" s="659"/>
      <c r="AH1" s="672" t="s">
        <v>1464</v>
      </c>
      <c r="AI1" s="672"/>
      <c r="AJ1" s="130"/>
      <c r="AK1" s="131"/>
      <c r="AL1" s="132">
        <v>3</v>
      </c>
      <c r="AM1" s="132">
        <v>6</v>
      </c>
      <c r="AN1" s="132">
        <v>5</v>
      </c>
      <c r="AO1" s="132">
        <v>7</v>
      </c>
      <c r="AP1" s="132">
        <v>7</v>
      </c>
      <c r="AQ1" s="132">
        <v>3</v>
      </c>
      <c r="AR1" s="132">
        <v>5</v>
      </c>
      <c r="AS1" s="132">
        <v>9</v>
      </c>
    </row>
    <row r="2" spans="1:46" ht="12.75" customHeight="1">
      <c r="AH2" s="120"/>
      <c r="AI2" s="120"/>
      <c r="AJ2" s="120"/>
      <c r="AK2" s="120"/>
      <c r="AL2" s="120"/>
      <c r="AM2" s="120"/>
      <c r="AN2" s="120"/>
      <c r="AO2" s="120"/>
      <c r="AP2" s="120"/>
      <c r="AQ2" s="120"/>
      <c r="AR2" s="120"/>
      <c r="AS2" s="120"/>
    </row>
    <row r="3" spans="1:46" ht="12.75" customHeight="1">
      <c r="AH3" s="122" t="s">
        <v>1274</v>
      </c>
      <c r="AI3" s="123"/>
      <c r="AJ3" s="121">
        <v>2</v>
      </c>
      <c r="AK3" s="121">
        <v>0</v>
      </c>
      <c r="AL3" s="121">
        <v>2</v>
      </c>
      <c r="AM3" s="121">
        <v>1</v>
      </c>
      <c r="AN3" s="121">
        <v>8</v>
      </c>
      <c r="AO3" s="121">
        <v>0</v>
      </c>
      <c r="AP3" s="121">
        <v>4</v>
      </c>
      <c r="AQ3" s="121">
        <v>5</v>
      </c>
      <c r="AR3" s="121">
        <v>8</v>
      </c>
      <c r="AS3" s="121">
        <v>7</v>
      </c>
    </row>
    <row r="5" spans="1:46" ht="15">
      <c r="A5" s="79" t="s">
        <v>4</v>
      </c>
      <c r="B5" s="79"/>
      <c r="C5" s="202" t="s">
        <v>5</v>
      </c>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row>
    <row r="7" spans="1:46" ht="12.75" customHeight="1">
      <c r="A7" s="81" t="s">
        <v>11</v>
      </c>
      <c r="B7" s="82"/>
      <c r="C7" s="283" t="s">
        <v>6</v>
      </c>
      <c r="D7" s="283"/>
      <c r="E7" s="283"/>
      <c r="F7" s="283"/>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83"/>
      <c r="AL7" s="283"/>
      <c r="AM7" s="283"/>
      <c r="AN7" s="283"/>
      <c r="AO7" s="283"/>
      <c r="AP7" s="283"/>
      <c r="AQ7" s="283"/>
      <c r="AR7" s="283"/>
      <c r="AS7" s="283"/>
    </row>
    <row r="8" spans="1:46" ht="12.75" customHeight="1">
      <c r="C8" s="164" t="s">
        <v>1611</v>
      </c>
      <c r="D8" s="164"/>
      <c r="E8" s="164"/>
      <c r="F8" s="164"/>
      <c r="G8" s="164"/>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7"/>
    </row>
    <row r="9" spans="1:46" ht="12.75" customHeight="1">
      <c r="C9" s="164"/>
      <c r="D9" s="164"/>
      <c r="E9" s="164"/>
      <c r="F9" s="164"/>
      <c r="G9" s="164"/>
      <c r="H9" s="164"/>
      <c r="I9" s="164"/>
      <c r="J9" s="164"/>
      <c r="K9" s="164"/>
      <c r="L9" s="164"/>
      <c r="M9" s="164"/>
      <c r="N9" s="164"/>
      <c r="O9" s="164"/>
      <c r="P9" s="164"/>
      <c r="Q9" s="164"/>
      <c r="R9" s="164"/>
      <c r="S9" s="164"/>
      <c r="T9" s="164"/>
      <c r="U9" s="164"/>
      <c r="V9" s="164"/>
      <c r="W9" s="164"/>
      <c r="X9" s="164"/>
      <c r="Y9" s="164"/>
      <c r="Z9" s="164"/>
      <c r="AA9" s="164"/>
      <c r="AB9" s="164"/>
      <c r="AC9" s="164"/>
      <c r="AD9" s="164"/>
      <c r="AE9" s="164"/>
      <c r="AF9" s="164"/>
      <c r="AG9" s="164"/>
      <c r="AH9" s="164"/>
      <c r="AI9" s="164"/>
      <c r="AJ9" s="164"/>
      <c r="AK9" s="164"/>
      <c r="AL9" s="164"/>
      <c r="AM9" s="164"/>
      <c r="AN9" s="164"/>
      <c r="AO9" s="164"/>
      <c r="AP9" s="164"/>
      <c r="AQ9" s="164"/>
      <c r="AR9" s="164"/>
      <c r="AS9" s="164"/>
      <c r="AT9" s="7"/>
    </row>
    <row r="11" spans="1:46" s="82" customFormat="1" ht="12.75" customHeight="1">
      <c r="A11" s="81" t="s">
        <v>12</v>
      </c>
      <c r="C11" s="283" t="s">
        <v>325</v>
      </c>
      <c r="D11" s="283"/>
      <c r="E11" s="283"/>
      <c r="F11" s="283"/>
      <c r="G11" s="283"/>
      <c r="H11" s="283"/>
      <c r="I11" s="283"/>
      <c r="J11" s="283"/>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row>
    <row r="12" spans="1:46" ht="12.75" customHeight="1">
      <c r="C12" s="64" t="s">
        <v>1</v>
      </c>
      <c r="D12" s="241" t="s">
        <v>1544</v>
      </c>
      <c r="E12" s="241"/>
      <c r="F12" s="241"/>
      <c r="G12" s="241"/>
      <c r="H12" s="241"/>
      <c r="I12" s="241"/>
      <c r="J12" s="241"/>
      <c r="K12" s="241"/>
      <c r="L12" s="241"/>
      <c r="M12" s="241"/>
      <c r="N12" s="241"/>
      <c r="O12" s="241"/>
      <c r="P12" s="241"/>
      <c r="Q12" s="241"/>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4"/>
    </row>
    <row r="13" spans="1:46" ht="12.75" customHeight="1">
      <c r="C13" s="64" t="s">
        <v>1</v>
      </c>
      <c r="D13" s="241" t="s">
        <v>1545</v>
      </c>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4"/>
    </row>
    <row r="14" spans="1:46" ht="12.75" customHeight="1">
      <c r="C14" s="64" t="s">
        <v>1</v>
      </c>
      <c r="D14" s="241" t="s">
        <v>1546</v>
      </c>
      <c r="E14" s="241"/>
      <c r="F14" s="241"/>
      <c r="G14" s="241"/>
      <c r="H14" s="241"/>
      <c r="I14" s="241"/>
      <c r="J14" s="241"/>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4"/>
    </row>
    <row r="15" spans="1:46" ht="12.75" customHeight="1">
      <c r="C15" s="64" t="s">
        <v>1</v>
      </c>
      <c r="D15" s="625"/>
      <c r="E15" s="625"/>
      <c r="F15" s="625"/>
      <c r="G15" s="625"/>
      <c r="H15" s="625"/>
      <c r="I15" s="625"/>
      <c r="J15" s="625"/>
      <c r="K15" s="625"/>
      <c r="L15" s="625"/>
      <c r="M15" s="625"/>
      <c r="N15" s="625"/>
      <c r="O15" s="625"/>
      <c r="P15" s="625"/>
      <c r="Q15" s="625"/>
      <c r="R15" s="625"/>
      <c r="S15" s="625"/>
      <c r="T15" s="625"/>
      <c r="U15" s="625"/>
      <c r="V15" s="625"/>
      <c r="W15" s="625"/>
      <c r="X15" s="625"/>
      <c r="Y15" s="625"/>
      <c r="Z15" s="625"/>
      <c r="AA15" s="625"/>
      <c r="AB15" s="625"/>
      <c r="AC15" s="625"/>
      <c r="AD15" s="625"/>
      <c r="AE15" s="625"/>
      <c r="AF15" s="625"/>
      <c r="AG15" s="625"/>
      <c r="AH15" s="625"/>
      <c r="AI15" s="625"/>
      <c r="AJ15" s="625"/>
      <c r="AK15" s="625"/>
      <c r="AL15" s="625"/>
      <c r="AM15" s="625"/>
      <c r="AN15" s="625"/>
      <c r="AO15" s="625"/>
      <c r="AP15" s="625"/>
      <c r="AQ15" s="625"/>
      <c r="AR15" s="625"/>
      <c r="AS15" s="625"/>
      <c r="AT15" s="4"/>
    </row>
    <row r="17" spans="1:46" ht="12.75" customHeight="1">
      <c r="A17" s="81" t="s">
        <v>13</v>
      </c>
      <c r="B17" s="82"/>
      <c r="C17" s="283" t="s">
        <v>9</v>
      </c>
      <c r="D17" s="283"/>
      <c r="E17" s="283"/>
      <c r="F17" s="283"/>
      <c r="G17" s="283"/>
      <c r="H17" s="283"/>
      <c r="I17" s="283"/>
      <c r="J17" s="283"/>
      <c r="K17" s="283"/>
      <c r="L17" s="283"/>
      <c r="M17" s="283"/>
      <c r="N17" s="283"/>
      <c r="O17" s="283"/>
      <c r="P17" s="283"/>
      <c r="Q17" s="283"/>
      <c r="R17" s="283"/>
      <c r="S17" s="283"/>
      <c r="T17" s="283"/>
      <c r="U17" s="28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row>
    <row r="18" spans="1:46" ht="12.75" customHeight="1">
      <c r="C18" s="164" t="s">
        <v>10</v>
      </c>
      <c r="D18" s="164"/>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row>
    <row r="19" spans="1:46" ht="12.75" customHeight="1">
      <c r="C19" s="6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row>
    <row r="20" spans="1:46" ht="12.75" customHeight="1">
      <c r="C20" s="664" t="s">
        <v>15</v>
      </c>
      <c r="D20" s="664"/>
      <c r="E20" s="664"/>
      <c r="F20" s="664"/>
      <c r="G20" s="664"/>
      <c r="H20" s="664"/>
      <c r="I20" s="664"/>
      <c r="J20" s="664"/>
      <c r="K20" s="664"/>
      <c r="L20" s="664"/>
      <c r="M20" s="664"/>
      <c r="N20" s="664"/>
      <c r="O20" s="664"/>
      <c r="P20" s="664"/>
      <c r="Q20" s="664"/>
      <c r="R20" s="664"/>
      <c r="S20" s="664"/>
      <c r="T20" s="666" t="s">
        <v>16</v>
      </c>
      <c r="U20" s="666"/>
      <c r="V20" s="666"/>
      <c r="W20" s="666"/>
      <c r="X20" s="666"/>
      <c r="Y20" s="666"/>
      <c r="Z20" s="666"/>
      <c r="AA20" s="666"/>
      <c r="AB20" s="666"/>
      <c r="AC20" s="666"/>
      <c r="AD20" s="666"/>
      <c r="AE20" s="666"/>
      <c r="AF20" s="666" t="s">
        <v>17</v>
      </c>
      <c r="AG20" s="666"/>
      <c r="AH20" s="666"/>
      <c r="AI20" s="666"/>
      <c r="AJ20" s="666"/>
      <c r="AK20" s="666"/>
      <c r="AL20" s="666"/>
      <c r="AM20" s="666"/>
      <c r="AN20" s="666"/>
      <c r="AO20" s="666"/>
      <c r="AP20" s="666"/>
      <c r="AQ20" s="666"/>
    </row>
    <row r="21" spans="1:46" ht="12.75" customHeight="1">
      <c r="C21" s="665"/>
      <c r="D21" s="665"/>
      <c r="E21" s="665"/>
      <c r="F21" s="665"/>
      <c r="G21" s="665"/>
      <c r="H21" s="665"/>
      <c r="I21" s="665"/>
      <c r="J21" s="665"/>
      <c r="K21" s="665"/>
      <c r="L21" s="665"/>
      <c r="M21" s="665"/>
      <c r="N21" s="665"/>
      <c r="O21" s="665"/>
      <c r="P21" s="665"/>
      <c r="Q21" s="665"/>
      <c r="R21" s="665"/>
      <c r="S21" s="665"/>
      <c r="T21" s="667"/>
      <c r="U21" s="667"/>
      <c r="V21" s="667"/>
      <c r="W21" s="667"/>
      <c r="X21" s="667"/>
      <c r="Y21" s="667"/>
      <c r="Z21" s="667"/>
      <c r="AA21" s="667"/>
      <c r="AB21" s="667"/>
      <c r="AC21" s="667"/>
      <c r="AD21" s="667"/>
      <c r="AE21" s="667"/>
      <c r="AF21" s="667"/>
      <c r="AG21" s="667"/>
      <c r="AH21" s="667"/>
      <c r="AI21" s="667"/>
      <c r="AJ21" s="667"/>
      <c r="AK21" s="667"/>
      <c r="AL21" s="667"/>
      <c r="AM21" s="667"/>
      <c r="AN21" s="667"/>
      <c r="AO21" s="667"/>
      <c r="AP21" s="667"/>
      <c r="AQ21" s="667"/>
    </row>
    <row r="22" spans="1:46" ht="12.75" customHeight="1">
      <c r="C22" s="354" t="s">
        <v>520</v>
      </c>
      <c r="D22" s="354"/>
      <c r="E22" s="354"/>
      <c r="F22" s="354"/>
      <c r="G22" s="354"/>
      <c r="H22" s="354"/>
      <c r="I22" s="354"/>
      <c r="J22" s="354"/>
      <c r="K22" s="354"/>
      <c r="L22" s="354"/>
      <c r="M22" s="354"/>
      <c r="N22" s="354"/>
      <c r="O22" s="354"/>
      <c r="P22" s="354"/>
      <c r="Q22" s="354"/>
      <c r="R22" s="354"/>
      <c r="S22" s="354"/>
      <c r="T22" s="661">
        <v>31</v>
      </c>
      <c r="U22" s="661"/>
      <c r="V22" s="661"/>
      <c r="W22" s="661"/>
      <c r="X22" s="661"/>
      <c r="Y22" s="661"/>
      <c r="Z22" s="661"/>
      <c r="AA22" s="661"/>
      <c r="AB22" s="661"/>
      <c r="AC22" s="661"/>
      <c r="AD22" s="661"/>
      <c r="AE22" s="661"/>
      <c r="AF22" s="661">
        <v>34</v>
      </c>
      <c r="AG22" s="661"/>
      <c r="AH22" s="661"/>
      <c r="AI22" s="661"/>
      <c r="AJ22" s="661"/>
      <c r="AK22" s="661"/>
      <c r="AL22" s="661"/>
      <c r="AM22" s="661"/>
      <c r="AN22" s="661"/>
      <c r="AO22" s="661"/>
      <c r="AP22" s="661"/>
      <c r="AQ22" s="661"/>
    </row>
    <row r="23" spans="1:46" ht="12.75" customHeight="1">
      <c r="C23" s="410" t="s">
        <v>18</v>
      </c>
      <c r="D23" s="410"/>
      <c r="E23" s="410"/>
      <c r="F23" s="410"/>
      <c r="G23" s="410"/>
      <c r="H23" s="410"/>
      <c r="I23" s="410"/>
      <c r="J23" s="410"/>
      <c r="K23" s="410"/>
      <c r="L23" s="410"/>
      <c r="M23" s="410"/>
      <c r="N23" s="410"/>
      <c r="O23" s="410"/>
      <c r="P23" s="410"/>
      <c r="Q23" s="410"/>
      <c r="R23" s="410"/>
      <c r="S23" s="410"/>
      <c r="T23" s="662">
        <v>34</v>
      </c>
      <c r="U23" s="662"/>
      <c r="V23" s="662"/>
      <c r="W23" s="662"/>
      <c r="X23" s="662"/>
      <c r="Y23" s="662"/>
      <c r="Z23" s="662"/>
      <c r="AA23" s="662"/>
      <c r="AB23" s="662"/>
      <c r="AC23" s="662"/>
      <c r="AD23" s="662"/>
      <c r="AE23" s="662"/>
      <c r="AF23" s="662">
        <v>35</v>
      </c>
      <c r="AG23" s="662"/>
      <c r="AH23" s="662"/>
      <c r="AI23" s="662"/>
      <c r="AJ23" s="662"/>
      <c r="AK23" s="662"/>
      <c r="AL23" s="662"/>
      <c r="AM23" s="662"/>
      <c r="AN23" s="662"/>
      <c r="AO23" s="662"/>
      <c r="AP23" s="662"/>
      <c r="AQ23" s="662"/>
    </row>
    <row r="24" spans="1:46" ht="12.75" customHeight="1">
      <c r="C24" s="530"/>
      <c r="D24" s="530"/>
      <c r="E24" s="530"/>
      <c r="F24" s="530"/>
      <c r="G24" s="530"/>
      <c r="H24" s="530"/>
      <c r="I24" s="530"/>
      <c r="J24" s="530"/>
      <c r="K24" s="530"/>
      <c r="L24" s="530"/>
      <c r="M24" s="530"/>
      <c r="N24" s="530"/>
      <c r="O24" s="530"/>
      <c r="P24" s="530"/>
      <c r="Q24" s="530"/>
      <c r="R24" s="530"/>
      <c r="S24" s="530"/>
      <c r="T24" s="663"/>
      <c r="U24" s="663"/>
      <c r="V24" s="663"/>
      <c r="W24" s="663"/>
      <c r="X24" s="663"/>
      <c r="Y24" s="663"/>
      <c r="Z24" s="663"/>
      <c r="AA24" s="663"/>
      <c r="AB24" s="663"/>
      <c r="AC24" s="663"/>
      <c r="AD24" s="663"/>
      <c r="AE24" s="663"/>
      <c r="AF24" s="663"/>
      <c r="AG24" s="663"/>
      <c r="AH24" s="663"/>
      <c r="AI24" s="663"/>
      <c r="AJ24" s="663"/>
      <c r="AK24" s="663"/>
      <c r="AL24" s="663"/>
      <c r="AM24" s="663"/>
      <c r="AN24" s="663"/>
      <c r="AO24" s="663"/>
      <c r="AP24" s="663"/>
      <c r="AQ24" s="663"/>
    </row>
    <row r="25" spans="1:46" ht="12.75" customHeight="1">
      <c r="C25" s="550" t="s">
        <v>1266</v>
      </c>
      <c r="D25" s="550"/>
      <c r="E25" s="550"/>
      <c r="F25" s="550"/>
      <c r="G25" s="550"/>
      <c r="H25" s="550"/>
      <c r="I25" s="550"/>
      <c r="J25" s="550"/>
      <c r="K25" s="550"/>
      <c r="L25" s="550"/>
      <c r="M25" s="550"/>
      <c r="N25" s="550"/>
      <c r="O25" s="550"/>
      <c r="P25" s="550"/>
      <c r="Q25" s="550"/>
      <c r="R25" s="550"/>
      <c r="S25" s="550"/>
      <c r="T25" s="660">
        <v>4</v>
      </c>
      <c r="U25" s="660"/>
      <c r="V25" s="660"/>
      <c r="W25" s="660"/>
      <c r="X25" s="660"/>
      <c r="Y25" s="660"/>
      <c r="Z25" s="660"/>
      <c r="AA25" s="660"/>
      <c r="AB25" s="660"/>
      <c r="AC25" s="660"/>
      <c r="AD25" s="660"/>
      <c r="AE25" s="660"/>
      <c r="AF25" s="660">
        <v>4</v>
      </c>
      <c r="AG25" s="660"/>
      <c r="AH25" s="660"/>
      <c r="AI25" s="660"/>
      <c r="AJ25" s="660"/>
      <c r="AK25" s="660"/>
      <c r="AL25" s="660"/>
      <c r="AM25" s="660"/>
      <c r="AN25" s="660"/>
      <c r="AO25" s="660"/>
      <c r="AP25" s="660"/>
      <c r="AQ25" s="660"/>
    </row>
    <row r="27" spans="1:46" ht="12.75" customHeight="1">
      <c r="A27" s="81" t="s">
        <v>19</v>
      </c>
      <c r="B27" s="82"/>
      <c r="C27" s="283" t="s">
        <v>20</v>
      </c>
      <c r="D27" s="283"/>
      <c r="E27" s="283"/>
      <c r="F27" s="283"/>
      <c r="G27" s="283"/>
      <c r="H27" s="283"/>
      <c r="I27" s="283"/>
      <c r="J27" s="283"/>
      <c r="K27" s="283"/>
      <c r="L27" s="283"/>
      <c r="M27" s="283"/>
      <c r="N27" s="283"/>
      <c r="O27" s="283"/>
      <c r="P27" s="283"/>
      <c r="Q27" s="283"/>
      <c r="R27" s="283"/>
      <c r="S27" s="283"/>
      <c r="T27" s="283"/>
      <c r="U27" s="283"/>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row>
    <row r="28" spans="1:46" ht="12.75" customHeight="1">
      <c r="C28" s="241" t="s">
        <v>21</v>
      </c>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4"/>
    </row>
    <row r="30" spans="1:46" ht="12.75" customHeight="1">
      <c r="A30" s="81" t="s">
        <v>22</v>
      </c>
      <c r="B30" s="82"/>
      <c r="C30" s="283" t="s">
        <v>23</v>
      </c>
      <c r="D30" s="283"/>
      <c r="E30" s="283"/>
      <c r="F30" s="283"/>
      <c r="G30" s="283"/>
      <c r="H30" s="283"/>
      <c r="I30" s="283"/>
      <c r="J30" s="283"/>
      <c r="K30" s="283"/>
      <c r="L30" s="283"/>
      <c r="M30" s="283"/>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row>
    <row r="31" spans="1:46" ht="12.75" customHeight="1">
      <c r="C31" s="164" t="s">
        <v>1465</v>
      </c>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6"/>
    </row>
    <row r="32" spans="1:46" ht="12.75" customHeight="1">
      <c r="C32" s="164"/>
      <c r="D32" s="164"/>
      <c r="E32" s="164"/>
      <c r="F32" s="164"/>
      <c r="G32" s="164"/>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6"/>
    </row>
    <row r="34" spans="1:46" ht="12.75" customHeight="1">
      <c r="A34" s="81" t="s">
        <v>24</v>
      </c>
      <c r="B34" s="82"/>
      <c r="C34" s="283" t="s">
        <v>25</v>
      </c>
      <c r="D34" s="283"/>
      <c r="E34" s="283"/>
      <c r="F34" s="283"/>
      <c r="G34" s="283"/>
      <c r="H34" s="283"/>
      <c r="I34" s="283"/>
      <c r="J34" s="283"/>
      <c r="K34" s="283"/>
      <c r="L34" s="283"/>
      <c r="M34" s="283"/>
      <c r="N34" s="283"/>
      <c r="O34" s="283"/>
      <c r="P34" s="283"/>
      <c r="Q34" s="283"/>
      <c r="R34" s="283"/>
      <c r="S34" s="283"/>
      <c r="T34" s="283"/>
      <c r="U34" s="283"/>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row>
    <row r="35" spans="1:46" s="128" customFormat="1" ht="12.75" customHeight="1">
      <c r="C35" s="165" t="s">
        <v>1503</v>
      </c>
      <c r="D35" s="165"/>
      <c r="E35" s="165"/>
      <c r="F35" s="165"/>
      <c r="G35" s="165"/>
      <c r="H35" s="165"/>
      <c r="I35" s="165"/>
      <c r="J35" s="165"/>
      <c r="K35" s="165"/>
      <c r="L35" s="165"/>
      <c r="M35" s="165"/>
      <c r="N35" s="165"/>
      <c r="O35" s="165"/>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29"/>
    </row>
    <row r="36" spans="1:46" ht="12.75" customHeight="1">
      <c r="C36" s="668">
        <v>41736</v>
      </c>
      <c r="D36" s="669"/>
      <c r="E36" s="669"/>
      <c r="F36" s="669"/>
      <c r="G36" s="669"/>
      <c r="H36" s="669"/>
      <c r="I36" s="669"/>
      <c r="J36" s="670"/>
    </row>
    <row r="38" spans="1:46" ht="12.75" customHeight="1">
      <c r="A38" s="81" t="s">
        <v>26</v>
      </c>
      <c r="B38" s="82"/>
      <c r="C38" s="283" t="s">
        <v>422</v>
      </c>
      <c r="D38" s="283"/>
      <c r="E38" s="283"/>
      <c r="F38" s="283"/>
      <c r="G38" s="283"/>
      <c r="H38" s="283"/>
      <c r="I38" s="283"/>
      <c r="J38" s="283"/>
      <c r="K38" s="283"/>
      <c r="L38" s="283"/>
      <c r="M38" s="283"/>
      <c r="N38" s="283"/>
      <c r="O38" s="283"/>
      <c r="P38" s="283"/>
      <c r="Q38" s="283"/>
      <c r="R38" s="283"/>
      <c r="S38" s="283"/>
      <c r="T38" s="283"/>
      <c r="U38" s="283"/>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row>
    <row r="39" spans="1:46" ht="12.75" customHeight="1">
      <c r="C39" s="165" t="s">
        <v>1570</v>
      </c>
      <c r="D39" s="165"/>
      <c r="E39" s="165"/>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T39" s="7"/>
    </row>
    <row r="40" spans="1:46" ht="12.75" customHeight="1">
      <c r="C40" s="165"/>
      <c r="D40" s="165"/>
      <c r="E40" s="165"/>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7"/>
    </row>
    <row r="41" spans="1:46" ht="12.75" customHeight="1">
      <c r="C41" s="671">
        <v>41723</v>
      </c>
      <c r="D41" s="655"/>
      <c r="E41" s="655"/>
      <c r="F41" s="655"/>
      <c r="G41" s="655"/>
      <c r="H41" s="655"/>
      <c r="I41" s="655"/>
      <c r="J41" s="656"/>
      <c r="K41" s="128"/>
      <c r="L41" s="141"/>
      <c r="M41" s="128"/>
      <c r="N41" s="654"/>
      <c r="O41" s="655"/>
      <c r="P41" s="655"/>
      <c r="Q41" s="655"/>
      <c r="R41" s="655"/>
      <c r="S41" s="655"/>
      <c r="T41" s="655"/>
      <c r="U41" s="656"/>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row>
    <row r="43" spans="1:46" ht="12.75" customHeight="1">
      <c r="A43" s="81" t="s">
        <v>370</v>
      </c>
      <c r="B43" s="82"/>
      <c r="C43" s="283" t="s">
        <v>423</v>
      </c>
      <c r="D43" s="283"/>
      <c r="E43" s="283"/>
      <c r="F43" s="283"/>
      <c r="G43" s="283"/>
      <c r="H43" s="283"/>
      <c r="I43" s="283"/>
      <c r="J43" s="283"/>
      <c r="K43" s="283"/>
      <c r="L43" s="283"/>
      <c r="M43" s="283"/>
      <c r="N43" s="283"/>
      <c r="O43" s="283"/>
      <c r="P43" s="283"/>
      <c r="Q43" s="283"/>
      <c r="R43" s="283"/>
      <c r="S43" s="283"/>
      <c r="T43" s="283"/>
      <c r="U43" s="283"/>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row>
    <row r="44" spans="1:46" ht="12.75" customHeight="1">
      <c r="C44" s="164" t="s">
        <v>1612</v>
      </c>
      <c r="D44" s="164"/>
      <c r="E44" s="164"/>
      <c r="F44" s="164"/>
      <c r="G44" s="164"/>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7"/>
    </row>
    <row r="45" spans="1:46" ht="12.75" customHeight="1">
      <c r="C45" s="164"/>
      <c r="D45" s="164"/>
      <c r="E45" s="164"/>
      <c r="F45" s="164"/>
      <c r="G45" s="164"/>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7"/>
    </row>
    <row r="48" spans="1:46" ht="15">
      <c r="A48" s="79" t="s">
        <v>279</v>
      </c>
      <c r="B48" s="80"/>
      <c r="C48" s="202" t="s">
        <v>326</v>
      </c>
      <c r="D48" s="202"/>
      <c r="E48" s="202"/>
      <c r="F48" s="202"/>
      <c r="G48" s="202"/>
      <c r="H48" s="202"/>
      <c r="I48" s="202"/>
      <c r="J48" s="202"/>
      <c r="K48" s="202"/>
      <c r="L48" s="202"/>
      <c r="M48" s="202"/>
      <c r="N48" s="202"/>
      <c r="O48" s="202"/>
      <c r="P48" s="202"/>
      <c r="Q48" s="202"/>
      <c r="R48" s="202"/>
      <c r="S48" s="202"/>
      <c r="T48" s="202"/>
      <c r="U48" s="202"/>
      <c r="V48" s="202"/>
      <c r="W48" s="202"/>
      <c r="X48" s="202"/>
      <c r="Y48" s="202"/>
      <c r="Z48" s="202"/>
      <c r="AA48" s="202"/>
      <c r="AB48" s="202"/>
      <c r="AC48" s="202"/>
      <c r="AD48" s="202"/>
      <c r="AE48" s="202"/>
      <c r="AF48" s="202"/>
      <c r="AG48" s="202"/>
      <c r="AH48" s="202"/>
      <c r="AI48" s="202"/>
      <c r="AJ48" s="202"/>
      <c r="AK48" s="202"/>
      <c r="AL48" s="202"/>
      <c r="AM48" s="202"/>
      <c r="AN48" s="202"/>
      <c r="AO48" s="202"/>
      <c r="AP48" s="202"/>
      <c r="AQ48" s="202"/>
      <c r="AR48" s="202"/>
      <c r="AS48" s="202"/>
    </row>
    <row r="49" spans="1:45" ht="12.75" customHeight="1">
      <c r="C49" s="68"/>
    </row>
    <row r="50" spans="1:45" ht="12.75" customHeight="1">
      <c r="A50" s="81" t="s">
        <v>11</v>
      </c>
      <c r="B50" s="82"/>
      <c r="C50" s="283" t="s">
        <v>327</v>
      </c>
      <c r="D50" s="283"/>
      <c r="E50" s="283"/>
      <c r="F50" s="283"/>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row>
    <row r="52" spans="1:45" ht="12.75" customHeight="1">
      <c r="C52" s="282" t="s">
        <v>332</v>
      </c>
      <c r="D52" s="282"/>
      <c r="E52" s="282"/>
      <c r="F52" s="282"/>
      <c r="G52" s="282"/>
      <c r="H52" s="282"/>
      <c r="I52" s="282"/>
      <c r="J52" s="652" t="s">
        <v>1547</v>
      </c>
      <c r="K52" s="652"/>
      <c r="L52" s="652"/>
      <c r="M52" s="652"/>
      <c r="N52" s="652"/>
      <c r="O52" s="652"/>
      <c r="P52" s="652"/>
      <c r="Q52" s="652"/>
      <c r="R52" s="652"/>
      <c r="S52" s="652"/>
      <c r="T52" s="652"/>
      <c r="U52" s="652"/>
      <c r="V52" s="652"/>
    </row>
    <row r="53" spans="1:45" ht="12.75" customHeight="1">
      <c r="C53" s="268"/>
      <c r="D53" s="268"/>
      <c r="E53" s="268"/>
      <c r="F53" s="268"/>
      <c r="G53" s="268"/>
      <c r="H53" s="268"/>
      <c r="I53" s="268"/>
      <c r="J53" s="650" t="s">
        <v>1548</v>
      </c>
      <c r="K53" s="650"/>
      <c r="L53" s="650"/>
      <c r="M53" s="650"/>
      <c r="N53" s="650"/>
      <c r="O53" s="650"/>
      <c r="P53" s="650"/>
      <c r="Q53" s="650"/>
      <c r="R53" s="650"/>
      <c r="S53" s="650"/>
      <c r="T53" s="650"/>
      <c r="U53" s="650"/>
      <c r="V53" s="650"/>
    </row>
    <row r="54" spans="1:45" ht="12.75" customHeight="1">
      <c r="C54" s="269"/>
      <c r="D54" s="269"/>
      <c r="E54" s="269"/>
      <c r="F54" s="269"/>
      <c r="G54" s="269"/>
      <c r="H54" s="269"/>
      <c r="I54" s="269"/>
      <c r="J54" s="651"/>
      <c r="K54" s="651"/>
      <c r="L54" s="651"/>
      <c r="M54" s="651"/>
      <c r="N54" s="651"/>
      <c r="O54" s="651"/>
      <c r="P54" s="651"/>
      <c r="Q54" s="651"/>
      <c r="R54" s="651"/>
      <c r="S54" s="651"/>
      <c r="T54" s="651"/>
      <c r="U54" s="651"/>
      <c r="V54" s="651"/>
    </row>
    <row r="56" spans="1:45" ht="12.75" hidden="1" customHeight="1">
      <c r="C56" s="282" t="s">
        <v>328</v>
      </c>
      <c r="D56" s="282"/>
      <c r="E56" s="282"/>
      <c r="F56" s="282"/>
      <c r="G56" s="282"/>
      <c r="H56" s="282"/>
      <c r="I56" s="282"/>
      <c r="J56" s="652"/>
      <c r="K56" s="652"/>
      <c r="L56" s="652"/>
      <c r="M56" s="652"/>
      <c r="N56" s="652"/>
      <c r="O56" s="652"/>
      <c r="P56" s="652"/>
      <c r="Q56" s="652"/>
      <c r="R56" s="652"/>
      <c r="S56" s="652"/>
      <c r="T56" s="652"/>
      <c r="U56" s="652"/>
      <c r="V56" s="652"/>
    </row>
    <row r="57" spans="1:45" ht="12.75" hidden="1" customHeight="1">
      <c r="C57" s="268" t="s">
        <v>329</v>
      </c>
      <c r="D57" s="268"/>
      <c r="E57" s="268"/>
      <c r="F57" s="268"/>
      <c r="G57" s="268"/>
      <c r="H57" s="268"/>
      <c r="I57" s="268"/>
      <c r="J57" s="650"/>
      <c r="K57" s="650"/>
      <c r="L57" s="650"/>
      <c r="M57" s="650"/>
      <c r="N57" s="650"/>
      <c r="O57" s="650"/>
      <c r="P57" s="650"/>
      <c r="Q57" s="650"/>
      <c r="R57" s="650"/>
      <c r="S57" s="650"/>
      <c r="T57" s="650"/>
      <c r="U57" s="650"/>
      <c r="V57" s="650"/>
    </row>
    <row r="58" spans="1:45" ht="12.75" hidden="1" customHeight="1">
      <c r="C58" s="268" t="s">
        <v>330</v>
      </c>
      <c r="D58" s="268"/>
      <c r="E58" s="268"/>
      <c r="F58" s="268"/>
      <c r="G58" s="268"/>
      <c r="H58" s="268"/>
      <c r="I58" s="268"/>
      <c r="J58" s="650"/>
      <c r="K58" s="650"/>
      <c r="L58" s="650"/>
      <c r="M58" s="650"/>
      <c r="N58" s="650"/>
      <c r="O58" s="650"/>
      <c r="P58" s="650"/>
      <c r="Q58" s="650"/>
      <c r="R58" s="650"/>
      <c r="S58" s="650"/>
      <c r="T58" s="650"/>
      <c r="U58" s="650"/>
      <c r="V58" s="650"/>
    </row>
    <row r="59" spans="1:45" ht="12.75" hidden="1" customHeight="1">
      <c r="C59" s="269"/>
      <c r="D59" s="269"/>
      <c r="E59" s="269"/>
      <c r="F59" s="269"/>
      <c r="G59" s="269"/>
      <c r="H59" s="269"/>
      <c r="I59" s="269"/>
      <c r="J59" s="651"/>
      <c r="K59" s="651"/>
      <c r="L59" s="651"/>
      <c r="M59" s="651"/>
      <c r="N59" s="651"/>
      <c r="O59" s="651"/>
      <c r="P59" s="651"/>
      <c r="Q59" s="651"/>
      <c r="R59" s="651"/>
      <c r="S59" s="651"/>
      <c r="T59" s="651"/>
      <c r="U59" s="651"/>
      <c r="V59" s="651"/>
    </row>
    <row r="60" spans="1:45" ht="12.75" hidden="1" customHeight="1"/>
    <row r="61" spans="1:45" ht="12.75" hidden="1" customHeight="1">
      <c r="C61" s="282" t="s">
        <v>331</v>
      </c>
      <c r="D61" s="282"/>
      <c r="E61" s="282"/>
      <c r="F61" s="282"/>
      <c r="G61" s="282"/>
      <c r="H61" s="282"/>
      <c r="I61" s="282"/>
      <c r="J61" s="652"/>
      <c r="K61" s="652"/>
      <c r="L61" s="652"/>
      <c r="M61" s="652"/>
      <c r="N61" s="652"/>
      <c r="O61" s="652"/>
      <c r="P61" s="652"/>
      <c r="Q61" s="652"/>
      <c r="R61" s="652"/>
      <c r="S61" s="652"/>
      <c r="T61" s="652"/>
      <c r="U61" s="652"/>
      <c r="V61" s="652"/>
    </row>
    <row r="62" spans="1:45" ht="12.75" hidden="1" customHeight="1">
      <c r="C62" s="268" t="s">
        <v>329</v>
      </c>
      <c r="D62" s="268"/>
      <c r="E62" s="268"/>
      <c r="F62" s="268"/>
      <c r="G62" s="268"/>
      <c r="H62" s="268"/>
      <c r="I62" s="268"/>
      <c r="J62" s="650"/>
      <c r="K62" s="650"/>
      <c r="L62" s="650"/>
      <c r="M62" s="650"/>
      <c r="N62" s="650"/>
      <c r="O62" s="650"/>
      <c r="P62" s="650"/>
      <c r="Q62" s="650"/>
      <c r="R62" s="650"/>
      <c r="S62" s="650"/>
      <c r="T62" s="650"/>
      <c r="U62" s="650"/>
      <c r="V62" s="650"/>
    </row>
    <row r="63" spans="1:45" ht="12.75" hidden="1" customHeight="1">
      <c r="C63" s="268" t="s">
        <v>330</v>
      </c>
      <c r="D63" s="268"/>
      <c r="E63" s="268"/>
      <c r="F63" s="268"/>
      <c r="G63" s="268"/>
      <c r="H63" s="268"/>
      <c r="I63" s="268"/>
      <c r="J63" s="650"/>
      <c r="K63" s="650"/>
      <c r="L63" s="650"/>
      <c r="M63" s="650"/>
      <c r="N63" s="650"/>
      <c r="O63" s="650"/>
      <c r="P63" s="650"/>
      <c r="Q63" s="650"/>
      <c r="R63" s="650"/>
      <c r="S63" s="650"/>
      <c r="T63" s="650"/>
      <c r="U63" s="650"/>
      <c r="V63" s="650"/>
    </row>
    <row r="64" spans="1:45" ht="12.75" hidden="1" customHeight="1">
      <c r="C64" s="269"/>
      <c r="D64" s="269"/>
      <c r="E64" s="269"/>
      <c r="F64" s="269"/>
      <c r="G64" s="269"/>
      <c r="H64" s="269"/>
      <c r="I64" s="269"/>
      <c r="J64" s="651"/>
      <c r="K64" s="651"/>
      <c r="L64" s="651"/>
      <c r="M64" s="651"/>
      <c r="N64" s="651"/>
      <c r="O64" s="651"/>
      <c r="P64" s="651"/>
      <c r="Q64" s="651"/>
      <c r="R64" s="651"/>
      <c r="S64" s="651"/>
      <c r="T64" s="651"/>
      <c r="U64" s="651"/>
      <c r="V64" s="651"/>
    </row>
    <row r="66" spans="1:45" ht="12.75" customHeight="1">
      <c r="A66" s="5" t="s">
        <v>12</v>
      </c>
      <c r="C66" s="653" t="s">
        <v>333</v>
      </c>
      <c r="D66" s="653"/>
      <c r="E66" s="653"/>
      <c r="F66" s="653"/>
      <c r="G66" s="653"/>
      <c r="H66" s="653"/>
      <c r="I66" s="653"/>
      <c r="J66" s="653"/>
      <c r="K66" s="653"/>
      <c r="L66" s="653"/>
      <c r="M66" s="653"/>
      <c r="N66" s="653"/>
      <c r="O66" s="653"/>
      <c r="P66" s="653"/>
      <c r="Q66" s="653"/>
      <c r="R66" s="653"/>
      <c r="S66" s="653"/>
      <c r="T66" s="653"/>
      <c r="U66" s="653"/>
      <c r="V66" s="653"/>
      <c r="W66" s="653"/>
      <c r="X66" s="653"/>
      <c r="Y66" s="653"/>
      <c r="Z66" s="653"/>
      <c r="AA66" s="653"/>
      <c r="AB66" s="653"/>
      <c r="AC66" s="653"/>
      <c r="AD66" s="653"/>
      <c r="AE66" s="653"/>
      <c r="AF66" s="653"/>
      <c r="AG66" s="653"/>
      <c r="AH66" s="653"/>
      <c r="AI66" s="653"/>
      <c r="AJ66" s="653"/>
      <c r="AK66" s="653"/>
      <c r="AL66" s="653"/>
      <c r="AM66" s="653"/>
      <c r="AN66" s="653"/>
      <c r="AO66" s="653"/>
      <c r="AP66" s="653"/>
      <c r="AQ66" s="653"/>
      <c r="AR66" s="653"/>
      <c r="AS66" s="653"/>
    </row>
    <row r="67" spans="1:45" ht="12.75" customHeight="1">
      <c r="C67" s="68"/>
    </row>
    <row r="68" spans="1:45" ht="12.75" hidden="1" customHeight="1">
      <c r="C68" s="68"/>
    </row>
    <row r="69" spans="1:45" ht="12.75" customHeight="1">
      <c r="C69" s="245" t="s">
        <v>27</v>
      </c>
      <c r="D69" s="245"/>
      <c r="E69" s="245"/>
      <c r="F69" s="245"/>
      <c r="G69" s="245"/>
      <c r="H69" s="245"/>
      <c r="I69" s="245"/>
      <c r="J69" s="245"/>
      <c r="K69" s="245"/>
      <c r="L69" s="245" t="s">
        <v>29</v>
      </c>
      <c r="M69" s="245"/>
      <c r="N69" s="245"/>
      <c r="O69" s="245"/>
      <c r="P69" s="245"/>
      <c r="Q69" s="245"/>
      <c r="R69" s="245"/>
      <c r="S69" s="245"/>
      <c r="T69" s="245" t="s">
        <v>34</v>
      </c>
      <c r="U69" s="245"/>
      <c r="V69" s="245"/>
      <c r="W69" s="245"/>
      <c r="X69" s="245" t="s">
        <v>36</v>
      </c>
      <c r="Y69" s="245"/>
      <c r="Z69" s="245"/>
      <c r="AA69" s="245"/>
    </row>
    <row r="70" spans="1:45" ht="12.75" customHeight="1">
      <c r="C70" s="230"/>
      <c r="D70" s="230"/>
      <c r="E70" s="230"/>
      <c r="F70" s="230"/>
      <c r="G70" s="230"/>
      <c r="H70" s="230"/>
      <c r="I70" s="230"/>
      <c r="J70" s="230"/>
      <c r="K70" s="230"/>
      <c r="L70" s="230"/>
      <c r="M70" s="230"/>
      <c r="N70" s="230"/>
      <c r="O70" s="230"/>
      <c r="P70" s="230"/>
      <c r="Q70" s="230"/>
      <c r="R70" s="230"/>
      <c r="S70" s="230"/>
      <c r="T70" s="230"/>
      <c r="U70" s="230"/>
      <c r="V70" s="230"/>
      <c r="W70" s="230"/>
      <c r="X70" s="230"/>
      <c r="Y70" s="230"/>
      <c r="Z70" s="230"/>
      <c r="AA70" s="230"/>
    </row>
    <row r="71" spans="1:45" ht="12.75" customHeight="1">
      <c r="C71" s="230"/>
      <c r="D71" s="230"/>
      <c r="E71" s="230"/>
      <c r="F71" s="230"/>
      <c r="G71" s="230"/>
      <c r="H71" s="230"/>
      <c r="I71" s="230"/>
      <c r="J71" s="230"/>
      <c r="K71" s="230"/>
      <c r="L71" s="248"/>
      <c r="M71" s="248"/>
      <c r="N71" s="248"/>
      <c r="O71" s="248"/>
      <c r="P71" s="248"/>
      <c r="Q71" s="248"/>
      <c r="R71" s="248"/>
      <c r="S71" s="248"/>
      <c r="T71" s="230"/>
      <c r="U71" s="230"/>
      <c r="V71" s="230"/>
      <c r="W71" s="230"/>
      <c r="X71" s="230"/>
      <c r="Y71" s="230"/>
      <c r="Z71" s="230"/>
      <c r="AA71" s="230"/>
    </row>
    <row r="72" spans="1:45" ht="12.75" customHeight="1">
      <c r="C72" s="230"/>
      <c r="D72" s="230"/>
      <c r="E72" s="230"/>
      <c r="F72" s="230"/>
      <c r="G72" s="230"/>
      <c r="H72" s="230"/>
      <c r="I72" s="230"/>
      <c r="J72" s="230"/>
      <c r="K72" s="230"/>
      <c r="L72" s="642" t="s">
        <v>30</v>
      </c>
      <c r="M72" s="642"/>
      <c r="N72" s="642"/>
      <c r="O72" s="642"/>
      <c r="P72" s="642" t="s">
        <v>31</v>
      </c>
      <c r="Q72" s="642"/>
      <c r="R72" s="642"/>
      <c r="S72" s="642"/>
      <c r="T72" s="230"/>
      <c r="U72" s="230"/>
      <c r="V72" s="230"/>
      <c r="W72" s="230"/>
      <c r="X72" s="230"/>
      <c r="Y72" s="230"/>
      <c r="Z72" s="230"/>
      <c r="AA72" s="230"/>
    </row>
    <row r="73" spans="1:45" ht="12.75" customHeight="1">
      <c r="C73" s="641"/>
      <c r="D73" s="641"/>
      <c r="E73" s="641"/>
      <c r="F73" s="641"/>
      <c r="G73" s="641"/>
      <c r="H73" s="641"/>
      <c r="I73" s="641"/>
      <c r="J73" s="641"/>
      <c r="K73" s="641"/>
      <c r="L73" s="643"/>
      <c r="M73" s="643"/>
      <c r="N73" s="643"/>
      <c r="O73" s="643"/>
      <c r="P73" s="643"/>
      <c r="Q73" s="643"/>
      <c r="R73" s="643"/>
      <c r="S73" s="643"/>
      <c r="T73" s="641"/>
      <c r="U73" s="641"/>
      <c r="V73" s="641"/>
      <c r="W73" s="641"/>
      <c r="X73" s="641"/>
      <c r="Y73" s="641"/>
      <c r="Z73" s="641"/>
      <c r="AA73" s="641"/>
    </row>
    <row r="74" spans="1:45" ht="12.75" customHeight="1">
      <c r="C74" s="644" t="s">
        <v>28</v>
      </c>
      <c r="D74" s="645"/>
      <c r="E74" s="645"/>
      <c r="F74" s="645"/>
      <c r="G74" s="645"/>
      <c r="H74" s="645"/>
      <c r="I74" s="645"/>
      <c r="J74" s="645"/>
      <c r="K74" s="646"/>
      <c r="L74" s="647" t="s">
        <v>32</v>
      </c>
      <c r="M74" s="648"/>
      <c r="N74" s="648"/>
      <c r="O74" s="649"/>
      <c r="P74" s="647" t="s">
        <v>33</v>
      </c>
      <c r="Q74" s="648"/>
      <c r="R74" s="648"/>
      <c r="S74" s="649"/>
      <c r="T74" s="644" t="s">
        <v>35</v>
      </c>
      <c r="U74" s="645"/>
      <c r="V74" s="645"/>
      <c r="W74" s="646"/>
      <c r="X74" s="644" t="s">
        <v>37</v>
      </c>
      <c r="Y74" s="645"/>
      <c r="Z74" s="645"/>
      <c r="AA74" s="646"/>
    </row>
    <row r="75" spans="1:45" ht="12.75" customHeight="1">
      <c r="C75" s="282" t="s">
        <v>1549</v>
      </c>
      <c r="D75" s="282"/>
      <c r="E75" s="282"/>
      <c r="F75" s="282"/>
      <c r="G75" s="282"/>
      <c r="H75" s="282"/>
      <c r="I75" s="282"/>
      <c r="J75" s="282"/>
      <c r="K75" s="282"/>
      <c r="L75" s="249">
        <v>95632</v>
      </c>
      <c r="M75" s="249"/>
      <c r="N75" s="249"/>
      <c r="O75" s="249"/>
      <c r="P75" s="590">
        <v>0.1023</v>
      </c>
      <c r="Q75" s="590"/>
      <c r="R75" s="590"/>
      <c r="S75" s="590"/>
      <c r="T75" s="590">
        <v>0.1023</v>
      </c>
      <c r="U75" s="590"/>
      <c r="V75" s="590"/>
      <c r="W75" s="590"/>
      <c r="X75" s="590"/>
      <c r="Y75" s="590"/>
      <c r="Z75" s="590"/>
      <c r="AA75" s="590"/>
    </row>
    <row r="76" spans="1:45" ht="12.75" customHeight="1">
      <c r="C76" s="268" t="s">
        <v>1550</v>
      </c>
      <c r="D76" s="268"/>
      <c r="E76" s="268"/>
      <c r="F76" s="268"/>
      <c r="G76" s="268"/>
      <c r="H76" s="268"/>
      <c r="I76" s="268"/>
      <c r="J76" s="268"/>
      <c r="K76" s="268"/>
      <c r="L76" s="169">
        <v>839411</v>
      </c>
      <c r="M76" s="169"/>
      <c r="N76" s="169"/>
      <c r="O76" s="169"/>
      <c r="P76" s="586">
        <v>0.89770000000000005</v>
      </c>
      <c r="Q76" s="586"/>
      <c r="R76" s="586"/>
      <c r="S76" s="586"/>
      <c r="T76" s="586">
        <v>0.89770000000000005</v>
      </c>
      <c r="U76" s="586"/>
      <c r="V76" s="586"/>
      <c r="W76" s="586"/>
      <c r="X76" s="586"/>
      <c r="Y76" s="586"/>
      <c r="Z76" s="586"/>
      <c r="AA76" s="586"/>
    </row>
    <row r="77" spans="1:45" ht="12.75" customHeight="1">
      <c r="C77" s="268" t="s">
        <v>1551</v>
      </c>
      <c r="D77" s="268"/>
      <c r="E77" s="268"/>
      <c r="F77" s="268"/>
      <c r="G77" s="268"/>
      <c r="H77" s="268"/>
      <c r="I77" s="268"/>
      <c r="J77" s="268"/>
      <c r="K77" s="268"/>
      <c r="L77" s="169"/>
      <c r="M77" s="169"/>
      <c r="N77" s="169"/>
      <c r="O77" s="169"/>
      <c r="P77" s="586"/>
      <c r="Q77" s="586"/>
      <c r="R77" s="586"/>
      <c r="S77" s="586"/>
      <c r="T77" s="586"/>
      <c r="U77" s="586"/>
      <c r="V77" s="586"/>
      <c r="W77" s="586"/>
      <c r="X77" s="586"/>
      <c r="Y77" s="586"/>
      <c r="Z77" s="586"/>
      <c r="AA77" s="586"/>
    </row>
    <row r="78" spans="1:45" ht="12.75" customHeight="1">
      <c r="C78" s="269"/>
      <c r="D78" s="269"/>
      <c r="E78" s="269"/>
      <c r="F78" s="269"/>
      <c r="G78" s="269"/>
      <c r="H78" s="269"/>
      <c r="I78" s="269"/>
      <c r="J78" s="269"/>
      <c r="K78" s="269"/>
      <c r="L78" s="253"/>
      <c r="M78" s="253"/>
      <c r="N78" s="253"/>
      <c r="O78" s="253"/>
      <c r="P78" s="585"/>
      <c r="Q78" s="585"/>
      <c r="R78" s="585"/>
      <c r="S78" s="585"/>
      <c r="T78" s="585"/>
      <c r="U78" s="585"/>
      <c r="V78" s="585"/>
      <c r="W78" s="585"/>
      <c r="X78" s="585"/>
      <c r="Y78" s="585"/>
      <c r="Z78" s="585"/>
      <c r="AA78" s="585"/>
    </row>
    <row r="79" spans="1:45" ht="12.75" customHeight="1">
      <c r="C79" s="211" t="s">
        <v>38</v>
      </c>
      <c r="D79" s="211"/>
      <c r="E79" s="211"/>
      <c r="F79" s="211"/>
      <c r="G79" s="211"/>
      <c r="H79" s="211"/>
      <c r="I79" s="211"/>
      <c r="J79" s="211"/>
      <c r="K79" s="211"/>
      <c r="L79" s="408">
        <f>SUM(L75:O78)</f>
        <v>935043</v>
      </c>
      <c r="M79" s="408"/>
      <c r="N79" s="408"/>
      <c r="O79" s="408"/>
      <c r="P79" s="628">
        <f>SUM(P75:S78)</f>
        <v>1</v>
      </c>
      <c r="Q79" s="628"/>
      <c r="R79" s="628"/>
      <c r="S79" s="628"/>
      <c r="T79" s="628">
        <f>SUM(T75:W78)</f>
        <v>1</v>
      </c>
      <c r="U79" s="628"/>
      <c r="V79" s="628"/>
      <c r="W79" s="628"/>
      <c r="X79" s="628">
        <f>SUM(X75:AA78)</f>
        <v>0</v>
      </c>
      <c r="Y79" s="628"/>
      <c r="Z79" s="628"/>
      <c r="AA79" s="628"/>
    </row>
    <row r="81" spans="3:45" ht="12.75" customHeight="1">
      <c r="C81" s="241" t="s">
        <v>1571</v>
      </c>
      <c r="D81" s="241"/>
      <c r="E81" s="241"/>
      <c r="F81" s="241"/>
      <c r="G81" s="241"/>
      <c r="H81" s="241"/>
      <c r="I81" s="241"/>
      <c r="J81" s="241"/>
      <c r="K81" s="241"/>
      <c r="L81" s="241"/>
      <c r="M81" s="241"/>
      <c r="N81" s="241"/>
      <c r="O81" s="241"/>
      <c r="P81" s="241"/>
      <c r="Q81" s="24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row>
    <row r="83" spans="3:45" ht="12.75" customHeight="1">
      <c r="C83" s="266" t="s">
        <v>39</v>
      </c>
      <c r="D83" s="266"/>
      <c r="E83" s="266"/>
      <c r="F83" s="266"/>
      <c r="G83" s="266"/>
      <c r="H83" s="266"/>
      <c r="I83" s="266"/>
      <c r="J83" s="266"/>
      <c r="K83" s="266"/>
      <c r="L83" s="245" t="s">
        <v>29</v>
      </c>
      <c r="M83" s="245"/>
      <c r="N83" s="245"/>
      <c r="O83" s="245"/>
      <c r="P83" s="245"/>
      <c r="Q83" s="245"/>
      <c r="R83" s="245"/>
      <c r="S83" s="245"/>
      <c r="T83" s="245" t="s">
        <v>34</v>
      </c>
      <c r="U83" s="245"/>
      <c r="V83" s="245"/>
      <c r="W83" s="245"/>
      <c r="X83" s="245" t="s">
        <v>36</v>
      </c>
      <c r="Y83" s="245"/>
      <c r="Z83" s="245"/>
      <c r="AA83" s="245"/>
    </row>
    <row r="84" spans="3:45" ht="12.75" customHeight="1">
      <c r="C84" s="266"/>
      <c r="D84" s="266"/>
      <c r="E84" s="266"/>
      <c r="F84" s="266"/>
      <c r="G84" s="266"/>
      <c r="H84" s="266"/>
      <c r="I84" s="266"/>
      <c r="J84" s="266"/>
      <c r="K84" s="266"/>
      <c r="L84" s="230"/>
      <c r="M84" s="230"/>
      <c r="N84" s="230"/>
      <c r="O84" s="230"/>
      <c r="P84" s="230"/>
      <c r="Q84" s="230"/>
      <c r="R84" s="230"/>
      <c r="S84" s="230"/>
      <c r="T84" s="230"/>
      <c r="U84" s="230"/>
      <c r="V84" s="230"/>
      <c r="W84" s="230"/>
      <c r="X84" s="230"/>
      <c r="Y84" s="230"/>
      <c r="Z84" s="230"/>
      <c r="AA84" s="230"/>
    </row>
    <row r="85" spans="3:45" ht="12.75" customHeight="1">
      <c r="C85" s="266"/>
      <c r="D85" s="266"/>
      <c r="E85" s="266"/>
      <c r="F85" s="266"/>
      <c r="G85" s="266"/>
      <c r="H85" s="266"/>
      <c r="I85" s="266"/>
      <c r="J85" s="266"/>
      <c r="K85" s="266"/>
      <c r="L85" s="248"/>
      <c r="M85" s="248"/>
      <c r="N85" s="248"/>
      <c r="O85" s="248"/>
      <c r="P85" s="248"/>
      <c r="Q85" s="248"/>
      <c r="R85" s="248"/>
      <c r="S85" s="248"/>
      <c r="T85" s="230"/>
      <c r="U85" s="230"/>
      <c r="V85" s="230"/>
      <c r="W85" s="230"/>
      <c r="X85" s="230"/>
      <c r="Y85" s="230"/>
      <c r="Z85" s="230"/>
      <c r="AA85" s="230"/>
    </row>
    <row r="86" spans="3:45" ht="12.75" customHeight="1">
      <c r="C86" s="266" t="s">
        <v>27</v>
      </c>
      <c r="D86" s="266"/>
      <c r="E86" s="266"/>
      <c r="F86" s="266"/>
      <c r="G86" s="266"/>
      <c r="H86" s="266" t="s">
        <v>1458</v>
      </c>
      <c r="I86" s="266"/>
      <c r="J86" s="266"/>
      <c r="K86" s="266"/>
      <c r="L86" s="642" t="s">
        <v>30</v>
      </c>
      <c r="M86" s="642"/>
      <c r="N86" s="642"/>
      <c r="O86" s="642"/>
      <c r="P86" s="642" t="s">
        <v>31</v>
      </c>
      <c r="Q86" s="642"/>
      <c r="R86" s="642"/>
      <c r="S86" s="642"/>
      <c r="T86" s="230"/>
      <c r="U86" s="230"/>
      <c r="V86" s="230"/>
      <c r="W86" s="230"/>
      <c r="X86" s="230"/>
      <c r="Y86" s="230"/>
      <c r="Z86" s="230"/>
      <c r="AA86" s="230"/>
    </row>
    <row r="87" spans="3:45" ht="12.75" customHeight="1">
      <c r="C87" s="267"/>
      <c r="D87" s="267"/>
      <c r="E87" s="267"/>
      <c r="F87" s="267"/>
      <c r="G87" s="267"/>
      <c r="H87" s="267"/>
      <c r="I87" s="267"/>
      <c r="J87" s="267"/>
      <c r="K87" s="267"/>
      <c r="L87" s="643"/>
      <c r="M87" s="643"/>
      <c r="N87" s="643"/>
      <c r="O87" s="643"/>
      <c r="P87" s="643"/>
      <c r="Q87" s="643"/>
      <c r="R87" s="643"/>
      <c r="S87" s="643"/>
      <c r="T87" s="641"/>
      <c r="U87" s="641"/>
      <c r="V87" s="641"/>
      <c r="W87" s="641"/>
      <c r="X87" s="641"/>
      <c r="Y87" s="641"/>
      <c r="Z87" s="641"/>
      <c r="AA87" s="641"/>
    </row>
    <row r="88" spans="3:45" ht="11.25">
      <c r="C88" s="644" t="s">
        <v>28</v>
      </c>
      <c r="D88" s="645"/>
      <c r="E88" s="645"/>
      <c r="F88" s="645"/>
      <c r="G88" s="646"/>
      <c r="H88" s="644" t="s">
        <v>32</v>
      </c>
      <c r="I88" s="645"/>
      <c r="J88" s="645"/>
      <c r="K88" s="646"/>
      <c r="L88" s="647" t="s">
        <v>33</v>
      </c>
      <c r="M88" s="648"/>
      <c r="N88" s="648"/>
      <c r="O88" s="649"/>
      <c r="P88" s="647" t="s">
        <v>35</v>
      </c>
      <c r="Q88" s="648"/>
      <c r="R88" s="648"/>
      <c r="S88" s="649"/>
      <c r="T88" s="644" t="s">
        <v>37</v>
      </c>
      <c r="U88" s="645"/>
      <c r="V88" s="645"/>
      <c r="W88" s="646"/>
      <c r="X88" s="644" t="s">
        <v>40</v>
      </c>
      <c r="Y88" s="645"/>
      <c r="Z88" s="645"/>
      <c r="AA88" s="646"/>
    </row>
    <row r="89" spans="3:45" ht="11.25">
      <c r="C89" s="631" t="s">
        <v>1572</v>
      </c>
      <c r="D89" s="632"/>
      <c r="E89" s="632"/>
      <c r="F89" s="632"/>
      <c r="G89" s="633"/>
      <c r="H89" s="631"/>
      <c r="I89" s="632"/>
      <c r="J89" s="632"/>
      <c r="K89" s="633"/>
      <c r="L89" s="249">
        <v>95632</v>
      </c>
      <c r="M89" s="249"/>
      <c r="N89" s="249"/>
      <c r="O89" s="249"/>
      <c r="P89" s="590">
        <v>0.15479999999999999</v>
      </c>
      <c r="Q89" s="590"/>
      <c r="R89" s="590"/>
      <c r="S89" s="590"/>
      <c r="T89" s="590">
        <v>0.15479999999999999</v>
      </c>
      <c r="U89" s="590"/>
      <c r="V89" s="590"/>
      <c r="W89" s="590"/>
      <c r="X89" s="590"/>
      <c r="Y89" s="590"/>
      <c r="Z89" s="590"/>
      <c r="AA89" s="590"/>
    </row>
    <row r="90" spans="3:45" ht="11.25">
      <c r="C90" s="634" t="s">
        <v>1573</v>
      </c>
      <c r="D90" s="635"/>
      <c r="E90" s="635"/>
      <c r="F90" s="635"/>
      <c r="G90" s="636"/>
      <c r="H90" s="634"/>
      <c r="I90" s="635"/>
      <c r="J90" s="635"/>
      <c r="K90" s="636"/>
      <c r="L90" s="169"/>
      <c r="M90" s="169"/>
      <c r="N90" s="169"/>
      <c r="O90" s="169"/>
      <c r="P90" s="586"/>
      <c r="Q90" s="586"/>
      <c r="R90" s="586"/>
      <c r="S90" s="586"/>
      <c r="T90" s="586"/>
      <c r="U90" s="586"/>
      <c r="V90" s="586"/>
      <c r="W90" s="586"/>
      <c r="X90" s="586"/>
      <c r="Y90" s="586"/>
      <c r="Z90" s="586"/>
      <c r="AA90" s="586"/>
    </row>
    <row r="91" spans="3:45" ht="11.25">
      <c r="C91" s="634" t="s">
        <v>1574</v>
      </c>
      <c r="D91" s="635"/>
      <c r="E91" s="635"/>
      <c r="F91" s="635"/>
      <c r="G91" s="636"/>
      <c r="H91" s="640">
        <v>41990</v>
      </c>
      <c r="I91" s="635"/>
      <c r="J91" s="635"/>
      <c r="K91" s="636"/>
      <c r="L91" s="169">
        <v>522161</v>
      </c>
      <c r="M91" s="169"/>
      <c r="N91" s="169"/>
      <c r="O91" s="169"/>
      <c r="P91" s="586">
        <v>0.84519999999999995</v>
      </c>
      <c r="Q91" s="586"/>
      <c r="R91" s="586"/>
      <c r="S91" s="586"/>
      <c r="T91" s="586">
        <v>0.84519999999999995</v>
      </c>
      <c r="U91" s="586"/>
      <c r="V91" s="586"/>
      <c r="W91" s="586"/>
      <c r="X91" s="586"/>
      <c r="Y91" s="586"/>
      <c r="Z91" s="586"/>
      <c r="AA91" s="586"/>
    </row>
    <row r="92" spans="3:45" ht="11.25">
      <c r="C92" s="637"/>
      <c r="D92" s="638"/>
      <c r="E92" s="638"/>
      <c r="F92" s="638"/>
      <c r="G92" s="639"/>
      <c r="H92" s="637"/>
      <c r="I92" s="638"/>
      <c r="J92" s="638"/>
      <c r="K92" s="639"/>
      <c r="L92" s="253"/>
      <c r="M92" s="253"/>
      <c r="N92" s="253"/>
      <c r="O92" s="253"/>
      <c r="P92" s="585"/>
      <c r="Q92" s="585"/>
      <c r="R92" s="585"/>
      <c r="S92" s="585"/>
      <c r="T92" s="585"/>
      <c r="U92" s="585"/>
      <c r="V92" s="585"/>
      <c r="W92" s="585"/>
      <c r="X92" s="585"/>
      <c r="Y92" s="585"/>
      <c r="Z92" s="585"/>
      <c r="AA92" s="585"/>
    </row>
    <row r="93" spans="3:45" ht="11.25">
      <c r="C93" s="211" t="s">
        <v>38</v>
      </c>
      <c r="D93" s="211"/>
      <c r="E93" s="211"/>
      <c r="F93" s="211"/>
      <c r="G93" s="211"/>
      <c r="H93" s="629" t="s">
        <v>0</v>
      </c>
      <c r="I93" s="629"/>
      <c r="J93" s="629"/>
      <c r="K93" s="630"/>
      <c r="L93" s="408">
        <v>617793</v>
      </c>
      <c r="M93" s="408"/>
      <c r="N93" s="408"/>
      <c r="O93" s="408"/>
      <c r="P93" s="628">
        <f>SUM(P89:S92)</f>
        <v>1</v>
      </c>
      <c r="Q93" s="628"/>
      <c r="R93" s="628"/>
      <c r="S93" s="628"/>
      <c r="T93" s="628">
        <v>1</v>
      </c>
      <c r="U93" s="628"/>
      <c r="V93" s="628"/>
      <c r="W93" s="628"/>
      <c r="X93" s="628">
        <f>SUM(X89:AA92)</f>
        <v>0</v>
      </c>
      <c r="Y93" s="628"/>
      <c r="Z93" s="628"/>
      <c r="AA93" s="628"/>
    </row>
    <row r="95" spans="3:45" ht="12.75" customHeight="1">
      <c r="C95" s="241" t="s">
        <v>1575</v>
      </c>
      <c r="D95" s="241"/>
      <c r="E95" s="241"/>
      <c r="F95" s="241"/>
      <c r="G95" s="241"/>
      <c r="H95" s="241"/>
      <c r="I95" s="241"/>
      <c r="J95" s="241"/>
      <c r="K95" s="241"/>
      <c r="L95" s="241"/>
      <c r="M95" s="241"/>
      <c r="N95" s="241"/>
      <c r="O95" s="241"/>
      <c r="P95" s="241"/>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row>
    <row r="97" spans="1:45" ht="15">
      <c r="A97" s="79" t="s">
        <v>305</v>
      </c>
      <c r="B97" s="80"/>
      <c r="C97" s="202" t="s">
        <v>334</v>
      </c>
      <c r="D97" s="202"/>
      <c r="E97" s="202"/>
      <c r="F97" s="202"/>
      <c r="G97" s="202"/>
      <c r="H97" s="202"/>
      <c r="I97" s="202"/>
      <c r="J97" s="202"/>
      <c r="K97" s="202"/>
      <c r="L97" s="202"/>
      <c r="M97" s="202"/>
      <c r="N97" s="202"/>
      <c r="O97" s="202"/>
      <c r="P97" s="202"/>
      <c r="Q97" s="202"/>
      <c r="R97" s="202"/>
      <c r="S97" s="202"/>
      <c r="T97" s="202"/>
      <c r="U97" s="202"/>
      <c r="V97" s="202"/>
      <c r="W97" s="202"/>
      <c r="X97" s="202"/>
      <c r="Y97" s="202"/>
      <c r="Z97" s="202"/>
      <c r="AA97" s="202"/>
      <c r="AB97" s="202"/>
      <c r="AC97" s="202"/>
      <c r="AD97" s="202"/>
      <c r="AE97" s="202"/>
      <c r="AF97" s="202"/>
      <c r="AG97" s="202"/>
      <c r="AH97" s="202"/>
      <c r="AI97" s="202"/>
      <c r="AJ97" s="202"/>
      <c r="AK97" s="202"/>
      <c r="AL97" s="202"/>
      <c r="AM97" s="202"/>
      <c r="AN97" s="202"/>
      <c r="AO97" s="202"/>
      <c r="AP97" s="202"/>
      <c r="AQ97" s="202"/>
      <c r="AR97" s="202"/>
      <c r="AS97" s="202"/>
    </row>
    <row r="98" spans="1:45" ht="11.25"/>
    <row r="99" spans="1:45" ht="11.25" hidden="1">
      <c r="C99" s="237" t="s">
        <v>567</v>
      </c>
      <c r="D99" s="237"/>
      <c r="E99" s="237"/>
      <c r="F99" s="237"/>
      <c r="G99" s="237"/>
      <c r="H99" s="237"/>
      <c r="I99" s="237"/>
      <c r="J99" s="237"/>
      <c r="K99" s="237"/>
      <c r="L99" s="237"/>
      <c r="M99" s="237"/>
      <c r="N99" s="237"/>
      <c r="O99" s="237"/>
      <c r="P99" s="237"/>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237"/>
      <c r="AP99" s="237"/>
      <c r="AQ99" s="237"/>
      <c r="AR99" s="237"/>
      <c r="AS99" s="237"/>
    </row>
    <row r="100" spans="1:45" ht="11.25">
      <c r="C100" s="241" t="s">
        <v>1627</v>
      </c>
      <c r="D100" s="241"/>
      <c r="E100" s="241"/>
      <c r="F100" s="241"/>
      <c r="G100" s="241"/>
      <c r="H100" s="241"/>
      <c r="I100" s="241"/>
      <c r="J100" s="241"/>
      <c r="K100" s="241"/>
      <c r="L100" s="241"/>
      <c r="M100" s="241"/>
      <c r="N100" s="241"/>
      <c r="O100" s="241"/>
      <c r="P100" s="241"/>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row>
    <row r="102" spans="1:45" ht="12.75" hidden="1" customHeight="1">
      <c r="A102" s="57" t="s">
        <v>11</v>
      </c>
      <c r="C102" s="200" t="s">
        <v>521</v>
      </c>
      <c r="D102" s="200"/>
      <c r="E102" s="200"/>
      <c r="F102" s="200"/>
      <c r="G102" s="200"/>
      <c r="H102" s="200"/>
      <c r="I102" s="200"/>
      <c r="J102" s="200"/>
      <c r="K102" s="200"/>
      <c r="L102" s="200"/>
      <c r="M102" s="200"/>
      <c r="N102" s="200"/>
      <c r="O102" s="200"/>
      <c r="P102" s="200"/>
      <c r="Q102" s="200"/>
      <c r="R102" s="200"/>
      <c r="S102" s="200"/>
      <c r="T102" s="200"/>
      <c r="U102" s="200"/>
      <c r="V102" s="200"/>
      <c r="W102" s="200"/>
      <c r="X102" s="200"/>
      <c r="Y102" s="200"/>
      <c r="Z102" s="200"/>
      <c r="AA102" s="200"/>
      <c r="AB102" s="200"/>
      <c r="AC102" s="200"/>
      <c r="AD102" s="200"/>
      <c r="AE102" s="200"/>
      <c r="AF102" s="200"/>
      <c r="AG102" s="200"/>
      <c r="AH102" s="200"/>
      <c r="AI102" s="200"/>
      <c r="AJ102" s="200"/>
      <c r="AK102" s="200"/>
      <c r="AL102" s="200"/>
      <c r="AM102" s="200"/>
      <c r="AN102" s="200"/>
      <c r="AO102" s="200"/>
      <c r="AP102" s="200"/>
      <c r="AQ102" s="200"/>
      <c r="AR102" s="200"/>
      <c r="AS102" s="200"/>
    </row>
    <row r="103" spans="1:45" ht="12.75" hidden="1" customHeight="1">
      <c r="C103" s="200"/>
      <c r="D103" s="200"/>
      <c r="E103" s="200"/>
      <c r="F103" s="200"/>
      <c r="G103" s="200"/>
      <c r="H103" s="200"/>
      <c r="I103" s="200"/>
      <c r="J103" s="200"/>
      <c r="K103" s="200"/>
      <c r="L103" s="200"/>
      <c r="M103" s="200"/>
      <c r="N103" s="200"/>
      <c r="O103" s="200"/>
      <c r="P103" s="200"/>
      <c r="Q103" s="200"/>
      <c r="R103" s="200"/>
      <c r="S103" s="200"/>
      <c r="T103" s="200"/>
      <c r="U103" s="200"/>
      <c r="V103" s="200"/>
      <c r="W103" s="200"/>
      <c r="X103" s="200"/>
      <c r="Y103" s="200"/>
      <c r="Z103" s="200"/>
      <c r="AA103" s="200"/>
      <c r="AB103" s="200"/>
      <c r="AC103" s="200"/>
      <c r="AD103" s="200"/>
      <c r="AE103" s="200"/>
      <c r="AF103" s="200"/>
      <c r="AG103" s="200"/>
      <c r="AH103" s="200"/>
      <c r="AI103" s="200"/>
      <c r="AJ103" s="200"/>
      <c r="AK103" s="200"/>
      <c r="AL103" s="200"/>
      <c r="AM103" s="200"/>
      <c r="AN103" s="200"/>
      <c r="AO103" s="200"/>
      <c r="AP103" s="200"/>
      <c r="AQ103" s="200"/>
      <c r="AR103" s="200"/>
      <c r="AS103" s="200"/>
    </row>
    <row r="104" spans="1:45" ht="12.75" hidden="1" customHeight="1"/>
    <row r="105" spans="1:45" ht="12.75" hidden="1" customHeight="1">
      <c r="C105" s="626" t="s">
        <v>522</v>
      </c>
      <c r="D105" s="626"/>
      <c r="E105" s="626"/>
      <c r="F105" s="626"/>
      <c r="G105" s="626"/>
      <c r="H105" s="626"/>
      <c r="I105" s="626"/>
      <c r="J105" s="626"/>
      <c r="K105" s="626"/>
      <c r="L105" s="626"/>
      <c r="M105" s="626"/>
      <c r="N105" s="626" t="s">
        <v>523</v>
      </c>
      <c r="O105" s="626"/>
      <c r="P105" s="626"/>
      <c r="Q105" s="626"/>
      <c r="R105" s="626"/>
      <c r="S105" s="626"/>
      <c r="T105" s="626"/>
      <c r="U105" s="626"/>
      <c r="V105" s="626"/>
      <c r="W105" s="626"/>
      <c r="X105" s="626"/>
      <c r="Y105" s="626"/>
      <c r="Z105" s="626"/>
      <c r="AA105" s="626"/>
      <c r="AB105" s="626"/>
      <c r="AC105" s="626"/>
    </row>
    <row r="106" spans="1:45" ht="12.75" hidden="1" customHeight="1">
      <c r="C106" s="626"/>
      <c r="D106" s="626"/>
      <c r="E106" s="626"/>
      <c r="F106" s="626"/>
      <c r="G106" s="626"/>
      <c r="H106" s="626"/>
      <c r="I106" s="626"/>
      <c r="J106" s="626"/>
      <c r="K106" s="626"/>
      <c r="L106" s="626"/>
      <c r="M106" s="626"/>
      <c r="N106" s="626"/>
      <c r="O106" s="626"/>
      <c r="P106" s="626"/>
      <c r="Q106" s="626"/>
      <c r="R106" s="626"/>
      <c r="S106" s="626"/>
      <c r="T106" s="626"/>
      <c r="U106" s="626"/>
      <c r="V106" s="626"/>
      <c r="W106" s="626"/>
      <c r="X106" s="626"/>
      <c r="Y106" s="626"/>
      <c r="Z106" s="626"/>
      <c r="AA106" s="626"/>
      <c r="AB106" s="626"/>
      <c r="AC106" s="626"/>
    </row>
    <row r="107" spans="1:45" ht="12.75" hidden="1" customHeight="1"/>
    <row r="108" spans="1:45" ht="12.75" hidden="1" customHeight="1">
      <c r="A108" s="58" t="s">
        <v>12</v>
      </c>
      <c r="C108" s="164" t="s">
        <v>524</v>
      </c>
      <c r="D108" s="164"/>
      <c r="E108" s="164"/>
      <c r="F108" s="164"/>
      <c r="G108" s="164"/>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row>
    <row r="109" spans="1:45" ht="12.75" hidden="1" customHeight="1">
      <c r="C109" s="164"/>
      <c r="D109" s="164"/>
      <c r="E109" s="164"/>
      <c r="F109" s="164"/>
      <c r="G109" s="164"/>
      <c r="H109" s="164"/>
      <c r="I109" s="164"/>
      <c r="J109" s="164"/>
      <c r="K109" s="164"/>
      <c r="L109" s="164"/>
      <c r="M109" s="164"/>
      <c r="N109" s="164"/>
      <c r="O109" s="164"/>
      <c r="P109" s="164"/>
      <c r="Q109" s="164"/>
      <c r="R109" s="164"/>
      <c r="S109" s="164"/>
      <c r="T109" s="164"/>
      <c r="U109" s="164"/>
      <c r="V109" s="164"/>
      <c r="W109" s="164"/>
      <c r="X109" s="164"/>
      <c r="Y109" s="164"/>
      <c r="Z109" s="164"/>
      <c r="AA109" s="164"/>
      <c r="AB109" s="164"/>
      <c r="AC109" s="164"/>
      <c r="AD109" s="164"/>
      <c r="AE109" s="164"/>
      <c r="AF109" s="164"/>
      <c r="AG109" s="164"/>
      <c r="AH109" s="164"/>
      <c r="AI109" s="164"/>
      <c r="AJ109" s="164"/>
      <c r="AK109" s="164"/>
      <c r="AL109" s="164"/>
      <c r="AM109" s="164"/>
      <c r="AN109" s="164"/>
      <c r="AO109" s="164"/>
      <c r="AP109" s="164"/>
      <c r="AQ109" s="164"/>
      <c r="AR109" s="164"/>
      <c r="AS109" s="164"/>
    </row>
    <row r="110" spans="1:45" ht="12.75" hidden="1" customHeight="1"/>
    <row r="111" spans="1:45" ht="12.75" hidden="1" customHeight="1">
      <c r="C111" s="626" t="s">
        <v>522</v>
      </c>
      <c r="D111" s="626"/>
      <c r="E111" s="626"/>
      <c r="F111" s="626"/>
      <c r="G111" s="626"/>
      <c r="H111" s="626"/>
      <c r="I111" s="626"/>
      <c r="J111" s="626"/>
      <c r="K111" s="626"/>
      <c r="L111" s="626"/>
      <c r="M111" s="626"/>
      <c r="N111" s="626" t="s">
        <v>523</v>
      </c>
      <c r="O111" s="626"/>
      <c r="P111" s="626"/>
      <c r="Q111" s="626"/>
      <c r="R111" s="626"/>
      <c r="S111" s="626"/>
      <c r="T111" s="626"/>
      <c r="U111" s="626"/>
      <c r="V111" s="626"/>
      <c r="W111" s="626"/>
      <c r="X111" s="626"/>
      <c r="Y111" s="626"/>
      <c r="Z111" s="626"/>
      <c r="AA111" s="626"/>
      <c r="AB111" s="626"/>
      <c r="AC111" s="626"/>
    </row>
    <row r="112" spans="1:45" ht="12.75" hidden="1" customHeight="1">
      <c r="C112" s="626"/>
      <c r="D112" s="626"/>
      <c r="E112" s="626"/>
      <c r="F112" s="626"/>
      <c r="G112" s="626"/>
      <c r="H112" s="626"/>
      <c r="I112" s="626"/>
      <c r="J112" s="626"/>
      <c r="K112" s="626"/>
      <c r="L112" s="626"/>
      <c r="M112" s="626"/>
      <c r="N112" s="626"/>
      <c r="O112" s="626"/>
      <c r="P112" s="626"/>
      <c r="Q112" s="626"/>
      <c r="R112" s="626"/>
      <c r="S112" s="626"/>
      <c r="T112" s="626"/>
      <c r="U112" s="626"/>
      <c r="V112" s="626"/>
      <c r="W112" s="626"/>
      <c r="X112" s="626"/>
      <c r="Y112" s="626"/>
      <c r="Z112" s="626"/>
      <c r="AA112" s="626"/>
      <c r="AB112" s="626"/>
      <c r="AC112" s="626"/>
    </row>
    <row r="113" spans="1:45" ht="12.75" hidden="1" customHeight="1"/>
    <row r="114" spans="1:45" ht="12.75" hidden="1" customHeight="1">
      <c r="A114" s="58" t="s">
        <v>13</v>
      </c>
      <c r="C114" s="241" t="s">
        <v>525</v>
      </c>
      <c r="D114" s="241"/>
      <c r="E114" s="241"/>
      <c r="F114" s="241"/>
      <c r="G114" s="241"/>
      <c r="H114" s="241"/>
      <c r="I114" s="241"/>
      <c r="J114" s="241"/>
      <c r="K114" s="241"/>
      <c r="L114" s="241"/>
      <c r="M114" s="241"/>
      <c r="N114" s="241"/>
      <c r="O114" s="241"/>
      <c r="P114" s="241"/>
      <c r="Q114" s="24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row>
    <row r="115" spans="1:45" ht="12.75" hidden="1" customHeight="1"/>
    <row r="116" spans="1:45" ht="12.75" hidden="1" customHeight="1">
      <c r="C116" s="626" t="s">
        <v>526</v>
      </c>
      <c r="D116" s="626"/>
      <c r="E116" s="626"/>
      <c r="F116" s="626"/>
      <c r="G116" s="626"/>
      <c r="H116" s="626"/>
      <c r="I116" s="626"/>
      <c r="J116" s="626"/>
      <c r="K116" s="626"/>
      <c r="L116" s="626"/>
      <c r="M116" s="626"/>
      <c r="N116" s="626" t="s">
        <v>527</v>
      </c>
      <c r="O116" s="626"/>
      <c r="P116" s="626"/>
      <c r="Q116" s="626"/>
      <c r="R116" s="626"/>
      <c r="S116" s="626"/>
      <c r="T116" s="626"/>
      <c r="U116" s="626"/>
      <c r="V116" s="626"/>
      <c r="W116" s="626"/>
      <c r="X116" s="626"/>
      <c r="Y116" s="626"/>
      <c r="Z116" s="626"/>
      <c r="AA116" s="626"/>
      <c r="AB116" s="626"/>
      <c r="AC116" s="626"/>
    </row>
    <row r="117" spans="1:45" ht="12.75" hidden="1" customHeight="1">
      <c r="C117" s="626"/>
      <c r="D117" s="626"/>
      <c r="E117" s="626"/>
      <c r="F117" s="626"/>
      <c r="G117" s="626"/>
      <c r="H117" s="626"/>
      <c r="I117" s="626"/>
      <c r="J117" s="626"/>
      <c r="K117" s="626"/>
      <c r="L117" s="626"/>
      <c r="M117" s="626"/>
      <c r="N117" s="626"/>
      <c r="O117" s="626"/>
      <c r="P117" s="626"/>
      <c r="Q117" s="626"/>
      <c r="R117" s="626"/>
      <c r="S117" s="626"/>
      <c r="T117" s="626"/>
      <c r="U117" s="626"/>
      <c r="V117" s="626"/>
      <c r="W117" s="626"/>
      <c r="X117" s="626"/>
      <c r="Y117" s="626"/>
      <c r="Z117" s="626"/>
      <c r="AA117" s="626"/>
      <c r="AB117" s="626"/>
      <c r="AC117" s="626"/>
    </row>
    <row r="118" spans="1:45" ht="12.75" hidden="1" customHeight="1"/>
    <row r="119" spans="1:45" ht="12.75" hidden="1" customHeight="1">
      <c r="A119" s="58" t="s">
        <v>19</v>
      </c>
      <c r="C119" s="627" t="s">
        <v>1267</v>
      </c>
      <c r="D119" s="627"/>
      <c r="E119" s="627"/>
      <c r="F119" s="627"/>
      <c r="G119" s="627"/>
      <c r="H119" s="627"/>
      <c r="I119" s="627"/>
      <c r="J119" s="627"/>
      <c r="K119" s="627"/>
      <c r="L119" s="627"/>
      <c r="M119" s="627"/>
      <c r="N119" s="627"/>
      <c r="O119" s="627"/>
      <c r="P119" s="627"/>
      <c r="Q119" s="627"/>
      <c r="R119" s="627"/>
      <c r="S119" s="627"/>
      <c r="T119" s="627"/>
      <c r="U119" s="627"/>
      <c r="V119" s="627"/>
      <c r="W119" s="627"/>
      <c r="X119" s="627"/>
      <c r="Y119" s="627"/>
      <c r="Z119" s="627"/>
      <c r="AA119" s="627"/>
      <c r="AB119" s="627"/>
      <c r="AC119" s="627"/>
      <c r="AD119" s="627"/>
      <c r="AE119" s="627"/>
      <c r="AF119" s="627"/>
      <c r="AG119" s="627"/>
      <c r="AH119" s="627"/>
      <c r="AI119" s="627"/>
      <c r="AJ119" s="627"/>
      <c r="AK119" s="627"/>
      <c r="AL119" s="627"/>
      <c r="AM119" s="627"/>
      <c r="AN119" s="627"/>
      <c r="AO119" s="627"/>
      <c r="AP119" s="627"/>
      <c r="AQ119" s="627"/>
      <c r="AR119" s="627"/>
      <c r="AS119" s="627"/>
    </row>
    <row r="120" spans="1:45" ht="12.75" hidden="1" customHeight="1">
      <c r="C120" s="627"/>
      <c r="D120" s="627"/>
      <c r="E120" s="627"/>
      <c r="F120" s="627"/>
      <c r="G120" s="627"/>
      <c r="H120" s="627"/>
      <c r="I120" s="627"/>
      <c r="J120" s="627"/>
      <c r="K120" s="627"/>
      <c r="L120" s="627"/>
      <c r="M120" s="627"/>
      <c r="N120" s="627"/>
      <c r="O120" s="627"/>
      <c r="P120" s="627"/>
      <c r="Q120" s="627"/>
      <c r="R120" s="627"/>
      <c r="S120" s="627"/>
      <c r="T120" s="627"/>
      <c r="U120" s="627"/>
      <c r="V120" s="627"/>
      <c r="W120" s="627"/>
      <c r="X120" s="627"/>
      <c r="Y120" s="627"/>
      <c r="Z120" s="627"/>
      <c r="AA120" s="627"/>
      <c r="AB120" s="627"/>
      <c r="AC120" s="627"/>
      <c r="AD120" s="627"/>
      <c r="AE120" s="627"/>
      <c r="AF120" s="627"/>
      <c r="AG120" s="627"/>
      <c r="AH120" s="627"/>
      <c r="AI120" s="627"/>
      <c r="AJ120" s="627"/>
      <c r="AK120" s="627"/>
      <c r="AL120" s="627"/>
      <c r="AM120" s="627"/>
      <c r="AN120" s="627"/>
      <c r="AO120" s="627"/>
      <c r="AP120" s="627"/>
      <c r="AQ120" s="627"/>
      <c r="AR120" s="627"/>
      <c r="AS120" s="627"/>
    </row>
    <row r="121" spans="1:45" ht="12.75" hidden="1" customHeight="1">
      <c r="C121" s="627"/>
      <c r="D121" s="627"/>
      <c r="E121" s="627"/>
      <c r="F121" s="627"/>
      <c r="G121" s="627"/>
      <c r="H121" s="627"/>
      <c r="I121" s="627"/>
      <c r="J121" s="627"/>
      <c r="K121" s="627"/>
      <c r="L121" s="627"/>
      <c r="M121" s="627"/>
      <c r="N121" s="627"/>
      <c r="O121" s="627"/>
      <c r="P121" s="627"/>
      <c r="Q121" s="627"/>
      <c r="R121" s="627"/>
      <c r="S121" s="627"/>
      <c r="T121" s="627"/>
      <c r="U121" s="627"/>
      <c r="V121" s="627"/>
      <c r="W121" s="627"/>
      <c r="X121" s="627"/>
      <c r="Y121" s="627"/>
      <c r="Z121" s="627"/>
      <c r="AA121" s="627"/>
      <c r="AB121" s="627"/>
      <c r="AC121" s="627"/>
      <c r="AD121" s="627"/>
      <c r="AE121" s="627"/>
      <c r="AF121" s="627"/>
      <c r="AG121" s="627"/>
      <c r="AH121" s="627"/>
      <c r="AI121" s="627"/>
      <c r="AJ121" s="627"/>
      <c r="AK121" s="627"/>
      <c r="AL121" s="627"/>
      <c r="AM121" s="627"/>
      <c r="AN121" s="627"/>
      <c r="AO121" s="627"/>
      <c r="AP121" s="627"/>
      <c r="AQ121" s="627"/>
      <c r="AR121" s="627"/>
      <c r="AS121" s="627"/>
    </row>
    <row r="122" spans="1:45" ht="12.75" hidden="1" customHeight="1">
      <c r="C122" s="627"/>
      <c r="D122" s="627"/>
      <c r="E122" s="627"/>
      <c r="F122" s="627"/>
      <c r="G122" s="627"/>
      <c r="H122" s="627"/>
      <c r="I122" s="627"/>
      <c r="J122" s="627"/>
      <c r="K122" s="627"/>
      <c r="L122" s="627"/>
      <c r="M122" s="627"/>
      <c r="N122" s="627"/>
      <c r="O122" s="627"/>
      <c r="P122" s="627"/>
      <c r="Q122" s="627"/>
      <c r="R122" s="627"/>
      <c r="S122" s="627"/>
      <c r="T122" s="627"/>
      <c r="U122" s="627"/>
      <c r="V122" s="627"/>
      <c r="W122" s="627"/>
      <c r="X122" s="627"/>
      <c r="Y122" s="627"/>
      <c r="Z122" s="627"/>
      <c r="AA122" s="627"/>
      <c r="AB122" s="627"/>
      <c r="AC122" s="627"/>
      <c r="AD122" s="627"/>
      <c r="AE122" s="627"/>
      <c r="AF122" s="627"/>
      <c r="AG122" s="627"/>
      <c r="AH122" s="627"/>
      <c r="AI122" s="627"/>
      <c r="AJ122" s="627"/>
      <c r="AK122" s="627"/>
      <c r="AL122" s="627"/>
      <c r="AM122" s="627"/>
      <c r="AN122" s="627"/>
      <c r="AO122" s="627"/>
      <c r="AP122" s="627"/>
      <c r="AQ122" s="627"/>
      <c r="AR122" s="627"/>
      <c r="AS122" s="627"/>
    </row>
    <row r="124" spans="1:45" ht="15">
      <c r="A124" s="83" t="s">
        <v>306</v>
      </c>
      <c r="B124" s="80"/>
      <c r="C124" s="202" t="s">
        <v>407</v>
      </c>
      <c r="D124" s="202"/>
      <c r="E124" s="202"/>
      <c r="F124" s="202"/>
      <c r="G124" s="202"/>
      <c r="H124" s="202"/>
      <c r="I124" s="202"/>
      <c r="J124" s="202"/>
      <c r="K124" s="202"/>
      <c r="L124" s="202"/>
      <c r="M124" s="202"/>
      <c r="N124" s="202"/>
      <c r="O124" s="202"/>
      <c r="P124" s="202"/>
      <c r="Q124" s="202"/>
      <c r="R124" s="202"/>
      <c r="S124" s="202"/>
      <c r="T124" s="202"/>
      <c r="U124" s="202"/>
      <c r="V124" s="202"/>
      <c r="W124" s="202"/>
      <c r="X124" s="202"/>
      <c r="Y124" s="202"/>
      <c r="Z124" s="202"/>
      <c r="AA124" s="202"/>
      <c r="AB124" s="202"/>
      <c r="AC124" s="202"/>
      <c r="AD124" s="202"/>
      <c r="AE124" s="202"/>
      <c r="AF124" s="202"/>
      <c r="AG124" s="202"/>
      <c r="AH124" s="202"/>
      <c r="AI124" s="202"/>
      <c r="AJ124" s="202"/>
      <c r="AK124" s="202"/>
      <c r="AL124" s="202"/>
      <c r="AM124" s="202"/>
      <c r="AN124" s="202"/>
      <c r="AO124" s="202"/>
      <c r="AP124" s="202"/>
      <c r="AQ124" s="202"/>
      <c r="AR124" s="202"/>
      <c r="AS124" s="202"/>
    </row>
    <row r="126" spans="1:45" ht="12.75" customHeight="1">
      <c r="A126" s="2" t="s">
        <v>11</v>
      </c>
      <c r="C126" s="241" t="s">
        <v>408</v>
      </c>
      <c r="D126" s="241"/>
      <c r="E126" s="241"/>
      <c r="F126" s="241"/>
      <c r="G126" s="241"/>
      <c r="H126" s="241"/>
      <c r="I126" s="241"/>
      <c r="J126" s="241"/>
      <c r="K126" s="241"/>
      <c r="L126" s="241"/>
      <c r="M126" s="241"/>
      <c r="N126" s="241"/>
      <c r="O126" s="241"/>
      <c r="P126" s="241"/>
      <c r="Q126" s="24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row>
    <row r="127" spans="1:45" ht="12.75" customHeight="1">
      <c r="A127" s="2" t="s">
        <v>12</v>
      </c>
      <c r="C127" s="241" t="s">
        <v>409</v>
      </c>
      <c r="D127" s="241"/>
      <c r="E127" s="241"/>
      <c r="F127" s="241"/>
      <c r="G127" s="241"/>
      <c r="H127" s="241"/>
      <c r="I127" s="241"/>
      <c r="J127" s="241"/>
      <c r="K127" s="241"/>
      <c r="L127" s="241"/>
      <c r="M127" s="241"/>
      <c r="N127" s="241"/>
      <c r="O127" s="241"/>
      <c r="P127" s="241"/>
      <c r="Q127" s="24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row>
    <row r="128" spans="1:45" ht="12.75" customHeight="1">
      <c r="A128" s="2" t="s">
        <v>13</v>
      </c>
      <c r="C128" s="241" t="s">
        <v>410</v>
      </c>
      <c r="D128" s="241"/>
      <c r="E128" s="241"/>
      <c r="F128" s="241"/>
      <c r="G128" s="241"/>
      <c r="H128" s="241"/>
      <c r="I128" s="241"/>
      <c r="J128" s="241"/>
      <c r="K128" s="241"/>
      <c r="L128" s="241"/>
      <c r="M128" s="241"/>
      <c r="N128" s="241"/>
      <c r="O128" s="241"/>
      <c r="P128" s="241"/>
      <c r="Q128" s="24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row>
    <row r="129" spans="1:45" ht="12.75" customHeight="1">
      <c r="A129" s="2" t="s">
        <v>19</v>
      </c>
      <c r="C129" s="241" t="s">
        <v>411</v>
      </c>
      <c r="D129" s="241"/>
      <c r="E129" s="241"/>
      <c r="F129" s="241"/>
      <c r="G129" s="241"/>
      <c r="H129" s="241"/>
      <c r="I129" s="241"/>
      <c r="J129" s="241"/>
      <c r="K129" s="241"/>
      <c r="L129" s="241"/>
      <c r="M129" s="241"/>
      <c r="N129" s="241"/>
      <c r="O129" s="241"/>
      <c r="P129" s="241"/>
      <c r="Q129" s="24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row>
    <row r="130" spans="1:45" ht="12.75" customHeight="1">
      <c r="A130" s="2" t="s">
        <v>22</v>
      </c>
      <c r="C130" s="241" t="s">
        <v>412</v>
      </c>
      <c r="D130" s="241"/>
      <c r="E130" s="241"/>
      <c r="F130" s="241"/>
      <c r="G130" s="241"/>
      <c r="H130" s="241"/>
      <c r="I130" s="241"/>
      <c r="J130" s="241"/>
      <c r="K130" s="241"/>
      <c r="L130" s="241"/>
      <c r="M130" s="241"/>
      <c r="N130" s="24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row>
    <row r="131" spans="1:45" ht="12.75" customHeight="1">
      <c r="A131" s="2" t="s">
        <v>24</v>
      </c>
      <c r="C131" s="241" t="s">
        <v>413</v>
      </c>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row>
    <row r="132" spans="1:45" ht="12.75" customHeight="1">
      <c r="A132" s="2" t="s">
        <v>26</v>
      </c>
      <c r="C132" s="241" t="s">
        <v>414</v>
      </c>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row>
    <row r="133" spans="1:45" ht="12.75" customHeight="1">
      <c r="A133" s="2" t="s">
        <v>370</v>
      </c>
      <c r="C133" s="241" t="s">
        <v>415</v>
      </c>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row>
    <row r="134" spans="1:45" ht="12.75" customHeight="1">
      <c r="A134" s="2" t="s">
        <v>372</v>
      </c>
      <c r="C134" s="241" t="s">
        <v>416</v>
      </c>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row>
    <row r="135" spans="1:45" ht="12.75" customHeight="1">
      <c r="A135" s="2" t="s">
        <v>374</v>
      </c>
      <c r="C135" s="241" t="s">
        <v>417</v>
      </c>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row>
    <row r="136" spans="1:45" ht="12.75" customHeight="1">
      <c r="A136" s="2" t="s">
        <v>377</v>
      </c>
      <c r="C136" s="241" t="s">
        <v>418</v>
      </c>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row>
    <row r="137" spans="1:45" ht="12.75" customHeight="1">
      <c r="A137" s="2" t="s">
        <v>380</v>
      </c>
      <c r="C137" s="241" t="s">
        <v>419</v>
      </c>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row>
    <row r="139" spans="1:45" ht="15">
      <c r="A139" s="79" t="s">
        <v>406</v>
      </c>
      <c r="B139" s="80"/>
      <c r="C139" s="202" t="s">
        <v>335</v>
      </c>
      <c r="D139" s="202"/>
      <c r="E139" s="202"/>
      <c r="F139" s="202"/>
      <c r="G139" s="202"/>
      <c r="H139" s="202"/>
      <c r="I139" s="202"/>
      <c r="J139" s="202"/>
      <c r="K139" s="202"/>
      <c r="L139" s="202"/>
      <c r="M139" s="202"/>
      <c r="N139" s="202"/>
      <c r="O139" s="202"/>
      <c r="P139" s="202"/>
      <c r="Q139" s="202"/>
      <c r="R139" s="202"/>
      <c r="S139" s="202"/>
      <c r="T139" s="202"/>
      <c r="U139" s="202"/>
      <c r="V139" s="202"/>
      <c r="W139" s="202"/>
      <c r="X139" s="202"/>
      <c r="Y139" s="202"/>
      <c r="Z139" s="202"/>
      <c r="AA139" s="202"/>
      <c r="AB139" s="202"/>
      <c r="AC139" s="202"/>
      <c r="AD139" s="202"/>
      <c r="AE139" s="202"/>
      <c r="AF139" s="202"/>
      <c r="AG139" s="202"/>
      <c r="AH139" s="202"/>
      <c r="AI139" s="202"/>
      <c r="AJ139" s="202"/>
      <c r="AK139" s="202"/>
      <c r="AL139" s="202"/>
      <c r="AM139" s="202"/>
      <c r="AN139" s="202"/>
      <c r="AO139" s="202"/>
      <c r="AP139" s="202"/>
      <c r="AQ139" s="202"/>
      <c r="AR139" s="202"/>
      <c r="AS139" s="202"/>
    </row>
    <row r="141" spans="1:45" ht="12.75" customHeight="1">
      <c r="A141" s="84" t="s">
        <v>11</v>
      </c>
      <c r="B141" s="82"/>
      <c r="C141" s="283" t="s">
        <v>336</v>
      </c>
      <c r="D141" s="283"/>
      <c r="E141" s="283"/>
      <c r="F141" s="283"/>
      <c r="G141" s="283"/>
      <c r="H141" s="283"/>
      <c r="I141" s="283"/>
      <c r="J141" s="283"/>
      <c r="K141" s="283"/>
      <c r="L141" s="283"/>
      <c r="M141" s="283"/>
      <c r="N141" s="283"/>
      <c r="O141" s="283"/>
      <c r="P141" s="283"/>
      <c r="Q141" s="283"/>
      <c r="R141" s="283"/>
      <c r="S141" s="283"/>
      <c r="T141" s="283"/>
      <c r="U141" s="283"/>
      <c r="V141" s="283"/>
      <c r="W141" s="283"/>
      <c r="X141" s="283"/>
      <c r="Y141" s="283"/>
      <c r="Z141" s="283"/>
      <c r="AA141" s="283"/>
      <c r="AB141" s="283"/>
      <c r="AC141" s="283"/>
      <c r="AD141" s="283"/>
      <c r="AE141" s="283"/>
      <c r="AF141" s="283"/>
      <c r="AG141" s="283"/>
      <c r="AH141" s="283"/>
      <c r="AI141" s="283"/>
      <c r="AJ141" s="283"/>
      <c r="AK141" s="283"/>
      <c r="AL141" s="283"/>
      <c r="AM141" s="283"/>
      <c r="AN141" s="283"/>
      <c r="AO141" s="283"/>
      <c r="AP141" s="283"/>
      <c r="AQ141" s="283"/>
      <c r="AR141" s="283"/>
      <c r="AS141" s="283"/>
    </row>
    <row r="142" spans="1:45" ht="12.75" customHeight="1">
      <c r="C142" s="241" t="s">
        <v>1189</v>
      </c>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row>
    <row r="144" spans="1:45" ht="12.75" customHeight="1">
      <c r="A144" s="10" t="s">
        <v>12</v>
      </c>
      <c r="C144" s="554" t="s">
        <v>1576</v>
      </c>
      <c r="D144" s="554"/>
      <c r="E144" s="554"/>
      <c r="F144" s="554"/>
      <c r="G144" s="554"/>
      <c r="H144" s="554"/>
      <c r="I144" s="554"/>
      <c r="J144" s="554"/>
      <c r="K144" s="554"/>
      <c r="L144" s="554"/>
      <c r="M144" s="554"/>
      <c r="N144" s="554"/>
      <c r="O144" s="554"/>
      <c r="P144" s="554"/>
      <c r="Q144" s="554"/>
      <c r="R144" s="554"/>
      <c r="S144" s="554"/>
      <c r="T144" s="554"/>
      <c r="U144" s="554"/>
      <c r="V144" s="554"/>
      <c r="W144" s="554"/>
      <c r="X144" s="554"/>
      <c r="Y144" s="554"/>
      <c r="Z144" s="554"/>
      <c r="AA144" s="554"/>
      <c r="AB144" s="554"/>
      <c r="AC144" s="554"/>
      <c r="AD144" s="554"/>
      <c r="AE144" s="554"/>
      <c r="AF144" s="554"/>
      <c r="AG144" s="554"/>
      <c r="AH144" s="554"/>
      <c r="AI144" s="554"/>
      <c r="AJ144" s="554"/>
      <c r="AK144" s="554"/>
      <c r="AL144" s="554"/>
      <c r="AM144" s="554"/>
      <c r="AN144" s="554"/>
      <c r="AO144" s="554"/>
      <c r="AP144" s="554"/>
      <c r="AQ144" s="554"/>
      <c r="AR144" s="554"/>
      <c r="AS144" s="554"/>
    </row>
    <row r="145" spans="1:45" ht="12.75" customHeight="1">
      <c r="C145" s="61"/>
      <c r="D145" s="61"/>
      <c r="E145" s="61"/>
      <c r="F145" s="61"/>
      <c r="G145" s="61"/>
      <c r="H145" s="61"/>
      <c r="I145" s="61"/>
      <c r="J145" s="61"/>
      <c r="K145" s="61"/>
      <c r="L145" s="61"/>
      <c r="M145" s="61"/>
      <c r="N145" s="61"/>
      <c r="O145" s="61"/>
      <c r="P145" s="61"/>
      <c r="Q145" s="61"/>
      <c r="R145" s="61"/>
      <c r="S145" s="61"/>
      <c r="T145" s="61"/>
      <c r="U145" s="61"/>
      <c r="V145" s="61"/>
      <c r="W145" s="61"/>
      <c r="X145" s="61"/>
      <c r="Y145" s="61"/>
      <c r="Z145" s="61"/>
      <c r="AA145" s="61"/>
      <c r="AB145" s="61"/>
      <c r="AC145" s="61"/>
      <c r="AD145" s="61"/>
      <c r="AE145" s="61"/>
      <c r="AF145" s="61"/>
      <c r="AG145" s="61"/>
      <c r="AH145" s="61"/>
      <c r="AI145" s="61"/>
      <c r="AJ145" s="61"/>
      <c r="AK145" s="61"/>
      <c r="AL145" s="61"/>
      <c r="AM145" s="61"/>
      <c r="AN145" s="61"/>
      <c r="AO145" s="61"/>
      <c r="AP145" s="61"/>
      <c r="AQ145" s="61"/>
      <c r="AR145" s="61"/>
      <c r="AS145" s="61"/>
    </row>
    <row r="146" spans="1:45" ht="12.75" customHeight="1">
      <c r="C146" s="236" t="s">
        <v>1466</v>
      </c>
      <c r="D146" s="236"/>
      <c r="E146" s="236"/>
      <c r="F146" s="236"/>
      <c r="G146" s="236"/>
      <c r="H146" s="236"/>
      <c r="I146" s="236"/>
      <c r="J146" s="236"/>
      <c r="K146" s="236"/>
      <c r="L146" s="236"/>
      <c r="M146" s="236"/>
      <c r="N146" s="236"/>
      <c r="O146" s="236"/>
      <c r="P146" s="236"/>
      <c r="Q146" s="236"/>
      <c r="R146" s="236"/>
      <c r="S146" s="236"/>
      <c r="T146" s="236"/>
      <c r="U146" s="236"/>
      <c r="V146" s="236"/>
      <c r="W146" s="236"/>
      <c r="X146" s="236"/>
      <c r="Y146" s="236"/>
      <c r="Z146" s="236"/>
      <c r="AA146" s="236"/>
      <c r="AB146" s="236"/>
      <c r="AC146" s="236"/>
      <c r="AD146" s="236"/>
      <c r="AE146" s="236"/>
      <c r="AF146" s="236"/>
      <c r="AG146" s="236"/>
      <c r="AH146" s="236"/>
      <c r="AI146" s="236"/>
      <c r="AJ146" s="236"/>
      <c r="AK146" s="236"/>
      <c r="AL146" s="236"/>
      <c r="AM146" s="236"/>
      <c r="AN146" s="236"/>
      <c r="AO146" s="236"/>
      <c r="AP146" s="236"/>
      <c r="AQ146" s="236"/>
      <c r="AR146" s="236"/>
      <c r="AS146" s="236"/>
    </row>
    <row r="147" spans="1:45" ht="12.75" customHeight="1">
      <c r="C147" s="236"/>
      <c r="D147" s="236"/>
      <c r="E147" s="236"/>
      <c r="F147" s="236"/>
      <c r="G147" s="236"/>
      <c r="H147" s="236"/>
      <c r="I147" s="236"/>
      <c r="J147" s="236"/>
      <c r="K147" s="236"/>
      <c r="L147" s="236"/>
      <c r="M147" s="236"/>
      <c r="N147" s="236"/>
      <c r="O147" s="236"/>
      <c r="P147" s="236"/>
      <c r="Q147" s="236"/>
      <c r="R147" s="236"/>
      <c r="S147" s="236"/>
      <c r="T147" s="236"/>
      <c r="U147" s="236"/>
      <c r="V147" s="236"/>
      <c r="W147" s="236"/>
      <c r="X147" s="236"/>
      <c r="Y147" s="236"/>
      <c r="Z147" s="236"/>
      <c r="AA147" s="236"/>
      <c r="AB147" s="236"/>
      <c r="AC147" s="236"/>
      <c r="AD147" s="236"/>
      <c r="AE147" s="236"/>
      <c r="AF147" s="236"/>
      <c r="AG147" s="236"/>
      <c r="AH147" s="236"/>
      <c r="AI147" s="236"/>
      <c r="AJ147" s="236"/>
      <c r="AK147" s="236"/>
      <c r="AL147" s="236"/>
      <c r="AM147" s="236"/>
      <c r="AN147" s="236"/>
      <c r="AO147" s="236"/>
      <c r="AP147" s="236"/>
      <c r="AQ147" s="236"/>
      <c r="AR147" s="236"/>
      <c r="AS147" s="236"/>
    </row>
    <row r="148" spans="1:45" ht="12.75" customHeight="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c r="AP148" s="61"/>
      <c r="AQ148" s="61"/>
      <c r="AR148" s="61"/>
      <c r="AS148" s="61"/>
    </row>
    <row r="149" spans="1:45" ht="12.75" customHeight="1">
      <c r="C149" s="236" t="s">
        <v>337</v>
      </c>
      <c r="D149" s="236"/>
      <c r="E149" s="236"/>
      <c r="F149" s="236"/>
      <c r="G149" s="236"/>
      <c r="H149" s="236"/>
      <c r="I149" s="236"/>
      <c r="J149" s="236"/>
      <c r="K149" s="236"/>
      <c r="L149" s="236"/>
      <c r="M149" s="236"/>
      <c r="N149" s="236"/>
      <c r="O149" s="236"/>
      <c r="P149" s="236"/>
      <c r="Q149" s="236"/>
      <c r="R149" s="236"/>
      <c r="S149" s="236"/>
      <c r="T149" s="236"/>
      <c r="U149" s="236"/>
      <c r="V149" s="236"/>
      <c r="W149" s="236"/>
      <c r="X149" s="236"/>
      <c r="Y149" s="236"/>
      <c r="Z149" s="236"/>
      <c r="AA149" s="236"/>
      <c r="AB149" s="236"/>
      <c r="AC149" s="236"/>
      <c r="AD149" s="236"/>
      <c r="AE149" s="236"/>
      <c r="AF149" s="236"/>
      <c r="AG149" s="236"/>
      <c r="AH149" s="236"/>
      <c r="AI149" s="236"/>
      <c r="AJ149" s="236"/>
      <c r="AK149" s="236"/>
      <c r="AL149" s="236"/>
      <c r="AM149" s="236"/>
      <c r="AN149" s="236"/>
      <c r="AO149" s="236"/>
      <c r="AP149" s="236"/>
      <c r="AQ149" s="236"/>
      <c r="AR149" s="236"/>
      <c r="AS149" s="236"/>
    </row>
    <row r="150" spans="1:45" ht="12.75" customHeight="1">
      <c r="C150" s="236"/>
      <c r="D150" s="236"/>
      <c r="E150" s="236"/>
      <c r="F150" s="236"/>
      <c r="G150" s="236"/>
      <c r="H150" s="236"/>
      <c r="I150" s="236"/>
      <c r="J150" s="236"/>
      <c r="K150" s="236"/>
      <c r="L150" s="236"/>
      <c r="M150" s="236"/>
      <c r="N150" s="236"/>
      <c r="O150" s="236"/>
      <c r="P150" s="236"/>
      <c r="Q150" s="236"/>
      <c r="R150" s="236"/>
      <c r="S150" s="236"/>
      <c r="T150" s="236"/>
      <c r="U150" s="236"/>
      <c r="V150" s="236"/>
      <c r="W150" s="236"/>
      <c r="X150" s="236"/>
      <c r="Y150" s="236"/>
      <c r="Z150" s="236"/>
      <c r="AA150" s="236"/>
      <c r="AB150" s="236"/>
      <c r="AC150" s="236"/>
      <c r="AD150" s="236"/>
      <c r="AE150" s="236"/>
      <c r="AF150" s="236"/>
      <c r="AG150" s="236"/>
      <c r="AH150" s="236"/>
      <c r="AI150" s="236"/>
      <c r="AJ150" s="236"/>
      <c r="AK150" s="236"/>
      <c r="AL150" s="236"/>
      <c r="AM150" s="236"/>
      <c r="AN150" s="236"/>
      <c r="AO150" s="236"/>
      <c r="AP150" s="236"/>
      <c r="AQ150" s="236"/>
      <c r="AR150" s="236"/>
      <c r="AS150" s="236"/>
    </row>
    <row r="152" spans="1:45" ht="12.75" customHeight="1">
      <c r="C152" s="241" t="s">
        <v>1614</v>
      </c>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row>
    <row r="153" spans="1:45" ht="12.75" customHeight="1">
      <c r="C153" s="241" t="s">
        <v>1613</v>
      </c>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row>
    <row r="155" spans="1:45" ht="12.75" customHeight="1">
      <c r="A155" s="84" t="s">
        <v>13</v>
      </c>
      <c r="B155" s="82"/>
      <c r="C155" s="81" t="s">
        <v>1190</v>
      </c>
    </row>
    <row r="157" spans="1:45" ht="12.75" customHeight="1">
      <c r="A157" s="84" t="s">
        <v>14</v>
      </c>
      <c r="B157" s="82" t="s">
        <v>345</v>
      </c>
      <c r="C157" s="81" t="s">
        <v>338</v>
      </c>
    </row>
    <row r="158" spans="1:45" ht="12.75" customHeight="1">
      <c r="C158" s="164" t="s">
        <v>339</v>
      </c>
      <c r="D158" s="164"/>
      <c r="E158" s="164"/>
      <c r="F158" s="164"/>
      <c r="G158" s="164"/>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row>
    <row r="159" spans="1:45" ht="12.75" customHeight="1">
      <c r="C159" s="164"/>
      <c r="D159" s="164"/>
      <c r="E159" s="164"/>
      <c r="F159" s="164"/>
      <c r="G159" s="164"/>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row>
    <row r="161" spans="3:45" ht="12.75" customHeight="1">
      <c r="C161" s="164" t="s">
        <v>340</v>
      </c>
      <c r="D161" s="164"/>
      <c r="E161" s="164"/>
      <c r="F161" s="164"/>
      <c r="G161" s="164"/>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row>
    <row r="162" spans="3:45" ht="12.75" customHeight="1">
      <c r="C162" s="164"/>
      <c r="D162" s="164"/>
      <c r="E162" s="164"/>
      <c r="F162" s="164"/>
      <c r="G162" s="164"/>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row>
    <row r="164" spans="3:45" ht="12.75" customHeight="1">
      <c r="C164" s="164" t="s">
        <v>341</v>
      </c>
      <c r="D164" s="164"/>
      <c r="E164" s="164"/>
      <c r="F164" s="164"/>
      <c r="G164" s="164"/>
      <c r="H164" s="164"/>
      <c r="I164" s="164"/>
      <c r="J164" s="164"/>
      <c r="K164" s="164"/>
      <c r="L164" s="164"/>
      <c r="M164" s="164"/>
      <c r="N164" s="164"/>
      <c r="O164" s="164"/>
      <c r="P164" s="164"/>
      <c r="Q164" s="164"/>
      <c r="R164" s="164"/>
      <c r="S164" s="164"/>
      <c r="T164" s="164"/>
      <c r="U164" s="164"/>
      <c r="V164" s="164"/>
      <c r="W164" s="164"/>
      <c r="X164" s="164"/>
      <c r="Y164" s="164"/>
      <c r="Z164" s="164"/>
      <c r="AA164" s="164"/>
      <c r="AB164" s="164"/>
      <c r="AC164" s="164"/>
      <c r="AD164" s="164"/>
      <c r="AE164" s="164"/>
      <c r="AF164" s="164"/>
      <c r="AG164" s="164"/>
      <c r="AH164" s="164"/>
      <c r="AI164" s="164"/>
      <c r="AJ164" s="164"/>
      <c r="AK164" s="164"/>
      <c r="AL164" s="164"/>
      <c r="AM164" s="164"/>
      <c r="AN164" s="164"/>
      <c r="AO164" s="164"/>
      <c r="AP164" s="164"/>
      <c r="AQ164" s="164"/>
      <c r="AR164" s="164"/>
      <c r="AS164" s="164"/>
    </row>
    <row r="165" spans="3:45" ht="12.75" customHeight="1">
      <c r="C165" s="164"/>
      <c r="D165" s="164"/>
      <c r="E165" s="164"/>
      <c r="F165" s="164"/>
      <c r="G165" s="164"/>
      <c r="H165" s="164"/>
      <c r="I165" s="164"/>
      <c r="J165" s="164"/>
      <c r="K165" s="164"/>
      <c r="L165" s="164"/>
      <c r="M165" s="164"/>
      <c r="N165" s="164"/>
      <c r="O165" s="164"/>
      <c r="P165" s="164"/>
      <c r="Q165" s="164"/>
      <c r="R165" s="164"/>
      <c r="S165" s="164"/>
      <c r="T165" s="164"/>
      <c r="U165" s="164"/>
      <c r="V165" s="164"/>
      <c r="W165" s="164"/>
      <c r="X165" s="164"/>
      <c r="Y165" s="164"/>
      <c r="Z165" s="164"/>
      <c r="AA165" s="164"/>
      <c r="AB165" s="164"/>
      <c r="AC165" s="164"/>
      <c r="AD165" s="164"/>
      <c r="AE165" s="164"/>
      <c r="AF165" s="164"/>
      <c r="AG165" s="164"/>
      <c r="AH165" s="164"/>
      <c r="AI165" s="164"/>
      <c r="AJ165" s="164"/>
      <c r="AK165" s="164"/>
      <c r="AL165" s="164"/>
      <c r="AM165" s="164"/>
      <c r="AN165" s="164"/>
      <c r="AO165" s="164"/>
      <c r="AP165" s="164"/>
      <c r="AQ165" s="164"/>
      <c r="AR165" s="164"/>
      <c r="AS165" s="164"/>
    </row>
    <row r="167" spans="3:45" ht="12.75" customHeight="1">
      <c r="C167" s="164" t="s">
        <v>342</v>
      </c>
      <c r="D167" s="164"/>
      <c r="E167" s="164"/>
      <c r="F167" s="164"/>
      <c r="G167" s="164"/>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row>
    <row r="168" spans="3:45" ht="12.75" customHeight="1">
      <c r="C168" s="164"/>
      <c r="D168" s="164"/>
      <c r="E168" s="164"/>
      <c r="F168" s="164"/>
      <c r="G168" s="164"/>
      <c r="H168" s="164"/>
      <c r="I168" s="164"/>
      <c r="J168" s="164"/>
      <c r="K168" s="164"/>
      <c r="L168" s="164"/>
      <c r="M168" s="164"/>
      <c r="N168" s="164"/>
      <c r="O168" s="164"/>
      <c r="P168" s="164"/>
      <c r="Q168" s="164"/>
      <c r="R168" s="164"/>
      <c r="S168" s="164"/>
      <c r="T168" s="164"/>
      <c r="U168" s="164"/>
      <c r="V168" s="164"/>
      <c r="W168" s="164"/>
      <c r="X168" s="164"/>
      <c r="Y168" s="164"/>
      <c r="Z168" s="164"/>
      <c r="AA168" s="164"/>
      <c r="AB168" s="164"/>
      <c r="AC168" s="164"/>
      <c r="AD168" s="164"/>
      <c r="AE168" s="164"/>
      <c r="AF168" s="164"/>
      <c r="AG168" s="164"/>
      <c r="AH168" s="164"/>
      <c r="AI168" s="164"/>
      <c r="AJ168" s="164"/>
      <c r="AK168" s="164"/>
      <c r="AL168" s="164"/>
      <c r="AM168" s="164"/>
      <c r="AN168" s="164"/>
      <c r="AO168" s="164"/>
      <c r="AP168" s="164"/>
      <c r="AQ168" s="164"/>
      <c r="AR168" s="164"/>
      <c r="AS168" s="164"/>
    </row>
    <row r="170" spans="3:45" ht="12.75" customHeight="1">
      <c r="C170" s="164" t="s">
        <v>343</v>
      </c>
      <c r="D170" s="164"/>
      <c r="E170" s="164"/>
      <c r="F170" s="164"/>
      <c r="G170" s="164"/>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row>
    <row r="171" spans="3:45" ht="12.75" customHeight="1">
      <c r="C171" s="164"/>
      <c r="D171" s="164"/>
      <c r="E171" s="164"/>
      <c r="F171" s="164"/>
      <c r="G171" s="164"/>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row>
    <row r="172" spans="3:45" ht="12.75" customHeight="1">
      <c r="C172" s="164"/>
      <c r="D172" s="164"/>
      <c r="E172" s="164"/>
      <c r="F172" s="164"/>
      <c r="G172" s="164"/>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row>
    <row r="173" spans="3:45" ht="12.75" customHeight="1">
      <c r="C173" s="164"/>
      <c r="D173" s="164"/>
      <c r="E173" s="164"/>
      <c r="F173" s="164"/>
      <c r="G173" s="164"/>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row>
    <row r="175" spans="3:45" ht="12.75" customHeight="1">
      <c r="C175" s="164" t="s">
        <v>344</v>
      </c>
      <c r="D175" s="164"/>
      <c r="E175" s="164"/>
      <c r="F175" s="164"/>
      <c r="G175" s="164"/>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row>
    <row r="176" spans="3:45" ht="12.75" customHeight="1">
      <c r="C176" s="164"/>
      <c r="D176" s="164"/>
      <c r="E176" s="164"/>
      <c r="F176" s="164"/>
      <c r="G176" s="164"/>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row>
    <row r="177" spans="3:45" ht="12.75" customHeight="1">
      <c r="C177" s="164"/>
      <c r="D177" s="164"/>
      <c r="E177" s="164"/>
      <c r="F177" s="164"/>
      <c r="G177" s="164"/>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row>
    <row r="179" spans="3:45" ht="12.75" customHeight="1">
      <c r="C179" s="164" t="s">
        <v>1577</v>
      </c>
      <c r="D179" s="164"/>
      <c r="E179" s="164"/>
      <c r="F179" s="164"/>
      <c r="G179" s="164"/>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row>
    <row r="180" spans="3:45" ht="12.75" customHeight="1">
      <c r="C180" s="164"/>
      <c r="D180" s="164"/>
      <c r="E180" s="164"/>
      <c r="F180" s="164"/>
      <c r="G180" s="164"/>
      <c r="H180" s="164"/>
      <c r="I180" s="164"/>
      <c r="J180" s="164"/>
      <c r="K180" s="164"/>
      <c r="L180" s="164"/>
      <c r="M180" s="164"/>
      <c r="N180" s="164"/>
      <c r="O180" s="164"/>
      <c r="P180" s="164"/>
      <c r="Q180" s="164"/>
      <c r="R180" s="164"/>
      <c r="S180" s="164"/>
      <c r="T180" s="164"/>
      <c r="U180" s="164"/>
      <c r="V180" s="164"/>
      <c r="W180" s="164"/>
      <c r="X180" s="164"/>
      <c r="Y180" s="164"/>
      <c r="Z180" s="164"/>
      <c r="AA180" s="164"/>
      <c r="AB180" s="164"/>
      <c r="AC180" s="164"/>
      <c r="AD180" s="164"/>
      <c r="AE180" s="164"/>
      <c r="AF180" s="164"/>
      <c r="AG180" s="164"/>
      <c r="AH180" s="164"/>
      <c r="AI180" s="164"/>
      <c r="AJ180" s="164"/>
      <c r="AK180" s="164"/>
      <c r="AL180" s="164"/>
      <c r="AM180" s="164"/>
      <c r="AN180" s="164"/>
      <c r="AO180" s="164"/>
      <c r="AP180" s="164"/>
      <c r="AQ180" s="164"/>
      <c r="AR180" s="164"/>
      <c r="AS180" s="164"/>
    </row>
    <row r="181" spans="3:45" ht="12.75" customHeight="1">
      <c r="C181" s="164"/>
      <c r="D181" s="164"/>
      <c r="E181" s="164"/>
      <c r="F181" s="164"/>
      <c r="G181" s="164"/>
      <c r="H181" s="164"/>
      <c r="I181" s="164"/>
      <c r="J181" s="164"/>
      <c r="K181" s="164"/>
      <c r="L181" s="164"/>
      <c r="M181" s="164"/>
      <c r="N181" s="164"/>
      <c r="O181" s="164"/>
      <c r="P181" s="164"/>
      <c r="Q181" s="164"/>
      <c r="R181" s="164"/>
      <c r="S181" s="164"/>
      <c r="T181" s="164"/>
      <c r="U181" s="164"/>
      <c r="V181" s="164"/>
      <c r="W181" s="164"/>
      <c r="X181" s="164"/>
      <c r="Y181" s="164"/>
      <c r="Z181" s="164"/>
      <c r="AA181" s="164"/>
      <c r="AB181" s="164"/>
      <c r="AC181" s="164"/>
      <c r="AD181" s="164"/>
      <c r="AE181" s="164"/>
      <c r="AF181" s="164"/>
      <c r="AG181" s="164"/>
      <c r="AH181" s="164"/>
      <c r="AI181" s="164"/>
      <c r="AJ181" s="164"/>
      <c r="AK181" s="164"/>
      <c r="AL181" s="164"/>
      <c r="AM181" s="164"/>
      <c r="AN181" s="164"/>
      <c r="AO181" s="164"/>
      <c r="AP181" s="164"/>
      <c r="AQ181" s="164"/>
      <c r="AR181" s="164"/>
      <c r="AS181" s="164"/>
    </row>
    <row r="182" spans="3:45" ht="12.75" customHeight="1">
      <c r="C182" s="164"/>
      <c r="D182" s="164"/>
      <c r="E182" s="164"/>
      <c r="F182" s="164"/>
      <c r="G182" s="164"/>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row>
    <row r="183" spans="3:45" ht="12.75" customHeight="1">
      <c r="C183" s="74"/>
      <c r="D183" s="74"/>
      <c r="E183" s="74"/>
      <c r="F183" s="74"/>
      <c r="G183" s="74"/>
      <c r="H183" s="74"/>
      <c r="I183" s="74"/>
      <c r="J183" s="74"/>
      <c r="K183" s="74"/>
      <c r="L183" s="74"/>
      <c r="M183" s="74"/>
      <c r="N183" s="74"/>
      <c r="O183" s="74"/>
      <c r="P183" s="74"/>
      <c r="Q183" s="74"/>
      <c r="R183" s="74"/>
      <c r="S183" s="74"/>
      <c r="T183" s="74"/>
      <c r="U183" s="74"/>
      <c r="V183" s="74"/>
      <c r="W183" s="74"/>
      <c r="X183" s="74"/>
      <c r="Y183" s="74"/>
      <c r="Z183" s="74"/>
      <c r="AA183" s="74"/>
      <c r="AB183" s="74"/>
      <c r="AC183" s="74"/>
      <c r="AD183" s="74"/>
      <c r="AE183" s="74"/>
      <c r="AF183" s="74"/>
      <c r="AG183" s="74"/>
      <c r="AH183" s="74"/>
      <c r="AI183" s="74"/>
      <c r="AJ183" s="74"/>
      <c r="AK183" s="74"/>
      <c r="AL183" s="74"/>
      <c r="AM183" s="74"/>
      <c r="AN183" s="74"/>
      <c r="AO183" s="74"/>
      <c r="AP183" s="74"/>
      <c r="AQ183" s="74"/>
      <c r="AR183" s="74"/>
      <c r="AS183" s="74"/>
    </row>
    <row r="184" spans="3:45" ht="12.75" customHeight="1">
      <c r="C184" s="3"/>
      <c r="D184" s="3"/>
      <c r="E184" s="3"/>
      <c r="F184" s="3"/>
      <c r="G184" s="3"/>
      <c r="H184" s="3"/>
      <c r="I184" s="3"/>
      <c r="J184" s="3"/>
      <c r="K184" s="3"/>
      <c r="L184" s="3"/>
      <c r="M184" s="3"/>
      <c r="N184" s="3"/>
      <c r="O184" s="3"/>
      <c r="P184" s="568" t="s">
        <v>349</v>
      </c>
      <c r="Q184" s="568"/>
      <c r="R184" s="568"/>
      <c r="S184" s="568"/>
      <c r="T184" s="568"/>
      <c r="U184" s="568"/>
      <c r="V184" s="568"/>
      <c r="W184" s="568"/>
      <c r="X184" s="568" t="s">
        <v>350</v>
      </c>
      <c r="Y184" s="568"/>
      <c r="Z184" s="568"/>
      <c r="AA184" s="568"/>
      <c r="AB184" s="568"/>
      <c r="AC184" s="568"/>
      <c r="AD184" s="568"/>
      <c r="AE184" s="568"/>
      <c r="AF184" s="568" t="s">
        <v>1268</v>
      </c>
      <c r="AG184" s="568"/>
      <c r="AH184" s="568"/>
      <c r="AI184" s="568"/>
      <c r="AJ184" s="568"/>
      <c r="AK184" s="568"/>
      <c r="AL184" s="568"/>
      <c r="AM184" s="568"/>
    </row>
    <row r="185" spans="3:45" ht="12.75" customHeight="1">
      <c r="C185" s="85"/>
      <c r="D185" s="85"/>
      <c r="E185" s="85"/>
      <c r="F185" s="85"/>
      <c r="G185" s="85"/>
      <c r="H185" s="85"/>
      <c r="I185" s="85"/>
      <c r="J185" s="85"/>
      <c r="K185" s="85"/>
      <c r="L185" s="85"/>
      <c r="M185" s="85"/>
      <c r="N185" s="85"/>
      <c r="O185" s="85"/>
      <c r="P185" s="562"/>
      <c r="Q185" s="562"/>
      <c r="R185" s="562"/>
      <c r="S185" s="562"/>
      <c r="T185" s="562"/>
      <c r="U185" s="562"/>
      <c r="V185" s="562"/>
      <c r="W185" s="562"/>
      <c r="X185" s="562"/>
      <c r="Y185" s="562"/>
      <c r="Z185" s="562"/>
      <c r="AA185" s="562"/>
      <c r="AB185" s="562"/>
      <c r="AC185" s="562"/>
      <c r="AD185" s="562"/>
      <c r="AE185" s="562"/>
      <c r="AF185" s="562"/>
      <c r="AG185" s="562"/>
      <c r="AH185" s="562"/>
      <c r="AI185" s="562"/>
      <c r="AJ185" s="562"/>
      <c r="AK185" s="562"/>
      <c r="AL185" s="562"/>
      <c r="AM185" s="562"/>
    </row>
    <row r="186" spans="3:45" ht="12.75" customHeight="1">
      <c r="C186" s="241" t="s">
        <v>346</v>
      </c>
      <c r="D186" s="241"/>
      <c r="E186" s="241"/>
      <c r="F186" s="241"/>
      <c r="G186" s="241"/>
      <c r="H186" s="241"/>
      <c r="I186" s="241"/>
      <c r="J186" s="241"/>
      <c r="K186" s="241"/>
      <c r="L186" s="241"/>
      <c r="M186" s="241"/>
      <c r="N186" s="241"/>
      <c r="O186" s="241"/>
      <c r="P186" s="625">
        <v>5</v>
      </c>
      <c r="Q186" s="625"/>
      <c r="R186" s="625"/>
      <c r="S186" s="625"/>
      <c r="T186" s="625"/>
      <c r="U186" s="625"/>
      <c r="V186" s="625"/>
      <c r="W186" s="625"/>
      <c r="X186" s="625" t="s">
        <v>352</v>
      </c>
      <c r="Y186" s="625"/>
      <c r="Z186" s="625"/>
      <c r="AA186" s="625"/>
      <c r="AB186" s="625"/>
      <c r="AC186" s="625"/>
      <c r="AD186" s="625"/>
      <c r="AE186" s="625"/>
      <c r="AF186" s="625">
        <v>20</v>
      </c>
      <c r="AG186" s="625"/>
      <c r="AH186" s="625"/>
      <c r="AI186" s="625"/>
      <c r="AJ186" s="625"/>
      <c r="AK186" s="625"/>
      <c r="AL186" s="625"/>
      <c r="AM186" s="625"/>
    </row>
    <row r="187" spans="3:45" ht="12.75" customHeight="1">
      <c r="C187" s="241" t="s">
        <v>42</v>
      </c>
      <c r="D187" s="241"/>
      <c r="E187" s="241"/>
      <c r="F187" s="241"/>
      <c r="G187" s="241"/>
      <c r="H187" s="241"/>
      <c r="I187" s="241"/>
      <c r="J187" s="241"/>
      <c r="K187" s="241"/>
      <c r="L187" s="241"/>
      <c r="M187" s="241"/>
      <c r="N187" s="241"/>
      <c r="O187" s="241"/>
      <c r="P187" s="625">
        <v>4</v>
      </c>
      <c r="Q187" s="625"/>
      <c r="R187" s="625"/>
      <c r="S187" s="625"/>
      <c r="T187" s="625"/>
      <c r="U187" s="625"/>
      <c r="V187" s="625"/>
      <c r="W187" s="625"/>
      <c r="X187" s="625" t="s">
        <v>352</v>
      </c>
      <c r="Y187" s="625"/>
      <c r="Z187" s="625"/>
      <c r="AA187" s="625"/>
      <c r="AB187" s="625"/>
      <c r="AC187" s="625"/>
      <c r="AD187" s="625"/>
      <c r="AE187" s="625"/>
      <c r="AF187" s="625">
        <v>25</v>
      </c>
      <c r="AG187" s="625"/>
      <c r="AH187" s="625"/>
      <c r="AI187" s="625"/>
      <c r="AJ187" s="625"/>
      <c r="AK187" s="625"/>
      <c r="AL187" s="625"/>
      <c r="AM187" s="625"/>
    </row>
    <row r="188" spans="3:45" ht="12.75" customHeight="1">
      <c r="C188" s="241" t="s">
        <v>347</v>
      </c>
      <c r="D188" s="241"/>
      <c r="E188" s="241"/>
      <c r="F188" s="241"/>
      <c r="G188" s="241"/>
      <c r="H188" s="241"/>
      <c r="I188" s="241"/>
      <c r="J188" s="241"/>
      <c r="K188" s="241"/>
      <c r="L188" s="241"/>
      <c r="M188" s="241"/>
      <c r="N188" s="241"/>
      <c r="O188" s="241"/>
      <c r="P188" s="625">
        <v>8</v>
      </c>
      <c r="Q188" s="625"/>
      <c r="R188" s="625"/>
      <c r="S188" s="625"/>
      <c r="T188" s="625"/>
      <c r="U188" s="625"/>
      <c r="V188" s="625"/>
      <c r="W188" s="625"/>
      <c r="X188" s="625" t="s">
        <v>352</v>
      </c>
      <c r="Y188" s="625"/>
      <c r="Z188" s="625"/>
      <c r="AA188" s="625"/>
      <c r="AB188" s="625"/>
      <c r="AC188" s="625"/>
      <c r="AD188" s="625"/>
      <c r="AE188" s="625"/>
      <c r="AF188" s="625">
        <v>12.5</v>
      </c>
      <c r="AG188" s="625"/>
      <c r="AH188" s="625"/>
      <c r="AI188" s="625"/>
      <c r="AJ188" s="625"/>
      <c r="AK188" s="625"/>
      <c r="AL188" s="625"/>
      <c r="AM188" s="625"/>
    </row>
    <row r="189" spans="3:45" ht="12.75" customHeight="1">
      <c r="C189" s="241" t="s">
        <v>348</v>
      </c>
      <c r="D189" s="241"/>
      <c r="E189" s="241"/>
      <c r="F189" s="241"/>
      <c r="G189" s="241"/>
      <c r="H189" s="241"/>
      <c r="I189" s="241"/>
      <c r="J189" s="241"/>
      <c r="K189" s="241"/>
      <c r="L189" s="241"/>
      <c r="M189" s="241"/>
      <c r="N189" s="241"/>
      <c r="O189" s="241"/>
      <c r="P189" s="625" t="s">
        <v>351</v>
      </c>
      <c r="Q189" s="625"/>
      <c r="R189" s="625"/>
      <c r="S189" s="625"/>
      <c r="T189" s="625"/>
      <c r="U189" s="625"/>
      <c r="V189" s="625"/>
      <c r="W189" s="625"/>
      <c r="X189" s="625" t="s">
        <v>353</v>
      </c>
      <c r="Y189" s="625"/>
      <c r="Z189" s="625"/>
      <c r="AA189" s="625"/>
      <c r="AB189" s="625"/>
      <c r="AC189" s="625"/>
      <c r="AD189" s="625"/>
      <c r="AE189" s="625"/>
      <c r="AF189" s="625">
        <v>100</v>
      </c>
      <c r="AG189" s="625"/>
      <c r="AH189" s="625"/>
      <c r="AI189" s="625"/>
      <c r="AJ189" s="625"/>
      <c r="AK189" s="625"/>
      <c r="AL189" s="625"/>
      <c r="AM189" s="625"/>
    </row>
    <row r="191" spans="3:45" ht="12.75" customHeight="1">
      <c r="C191" s="164" t="s">
        <v>1578</v>
      </c>
      <c r="D191" s="164"/>
      <c r="E191" s="164"/>
      <c r="F191" s="164"/>
      <c r="G191" s="164"/>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row>
    <row r="192" spans="3:45" ht="12.75" customHeight="1">
      <c r="C192" s="164"/>
      <c r="D192" s="164"/>
      <c r="E192" s="164"/>
      <c r="F192" s="164"/>
      <c r="G192" s="164"/>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row>
    <row r="193" spans="1:45" ht="12.75" customHeight="1">
      <c r="C193" s="164"/>
      <c r="D193" s="164"/>
      <c r="E193" s="164"/>
      <c r="F193" s="164"/>
      <c r="G193" s="164"/>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row>
    <row r="194" spans="1:45" ht="12.75" customHeight="1">
      <c r="C194" s="164"/>
      <c r="D194" s="164"/>
      <c r="E194" s="164"/>
      <c r="F194" s="164"/>
      <c r="G194" s="164"/>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row>
    <row r="196" spans="1:45" ht="12.75" customHeight="1">
      <c r="C196" s="3"/>
      <c r="D196" s="3"/>
      <c r="E196" s="3"/>
      <c r="F196" s="3"/>
      <c r="G196" s="3"/>
      <c r="H196" s="3"/>
      <c r="I196" s="3"/>
      <c r="J196" s="3"/>
      <c r="K196" s="3"/>
      <c r="L196" s="3"/>
      <c r="M196" s="3"/>
      <c r="N196" s="3"/>
      <c r="O196" s="3"/>
      <c r="P196" s="568" t="s">
        <v>349</v>
      </c>
      <c r="Q196" s="568"/>
      <c r="R196" s="568"/>
      <c r="S196" s="568"/>
      <c r="T196" s="568"/>
      <c r="U196" s="568"/>
      <c r="V196" s="568"/>
      <c r="W196" s="568"/>
      <c r="X196" s="568" t="s">
        <v>350</v>
      </c>
      <c r="Y196" s="568"/>
      <c r="Z196" s="568"/>
      <c r="AA196" s="568"/>
      <c r="AB196" s="568"/>
      <c r="AC196" s="568"/>
      <c r="AD196" s="568"/>
      <c r="AE196" s="568"/>
      <c r="AF196" s="568" t="s">
        <v>1268</v>
      </c>
      <c r="AG196" s="568"/>
      <c r="AH196" s="568"/>
      <c r="AI196" s="568"/>
      <c r="AJ196" s="568"/>
      <c r="AK196" s="568"/>
      <c r="AL196" s="568"/>
      <c r="AM196" s="568"/>
    </row>
    <row r="197" spans="1:45" ht="12.75" customHeight="1">
      <c r="C197" s="85"/>
      <c r="D197" s="85"/>
      <c r="E197" s="85"/>
      <c r="F197" s="85"/>
      <c r="G197" s="85"/>
      <c r="H197" s="85"/>
      <c r="I197" s="85"/>
      <c r="J197" s="85"/>
      <c r="K197" s="85"/>
      <c r="L197" s="85"/>
      <c r="M197" s="85"/>
      <c r="N197" s="85"/>
      <c r="O197" s="85"/>
      <c r="P197" s="562"/>
      <c r="Q197" s="562"/>
      <c r="R197" s="562"/>
      <c r="S197" s="562"/>
      <c r="T197" s="562"/>
      <c r="U197" s="562"/>
      <c r="V197" s="562"/>
      <c r="W197" s="562"/>
      <c r="X197" s="562"/>
      <c r="Y197" s="562"/>
      <c r="Z197" s="562"/>
      <c r="AA197" s="562"/>
      <c r="AB197" s="562"/>
      <c r="AC197" s="562"/>
      <c r="AD197" s="562"/>
      <c r="AE197" s="562"/>
      <c r="AF197" s="562"/>
      <c r="AG197" s="562"/>
      <c r="AH197" s="562"/>
      <c r="AI197" s="562"/>
      <c r="AJ197" s="562"/>
      <c r="AK197" s="562"/>
      <c r="AL197" s="562"/>
      <c r="AM197" s="562"/>
    </row>
    <row r="198" spans="1:45" ht="12.75" customHeight="1">
      <c r="C198" s="241" t="s">
        <v>61</v>
      </c>
      <c r="D198" s="241"/>
      <c r="E198" s="241"/>
      <c r="F198" s="241"/>
      <c r="G198" s="241"/>
      <c r="H198" s="241"/>
      <c r="I198" s="241"/>
      <c r="J198" s="241"/>
      <c r="K198" s="241"/>
      <c r="L198" s="241"/>
      <c r="M198" s="241"/>
      <c r="N198" s="241"/>
      <c r="O198" s="241"/>
      <c r="P198" s="625">
        <v>30</v>
      </c>
      <c r="Q198" s="625"/>
      <c r="R198" s="625"/>
      <c r="S198" s="625"/>
      <c r="T198" s="625"/>
      <c r="U198" s="625"/>
      <c r="V198" s="625"/>
      <c r="W198" s="625"/>
      <c r="X198" s="625" t="s">
        <v>352</v>
      </c>
      <c r="Y198" s="625"/>
      <c r="Z198" s="625"/>
      <c r="AA198" s="625"/>
      <c r="AB198" s="625"/>
      <c r="AC198" s="625"/>
      <c r="AD198" s="625"/>
      <c r="AE198" s="625"/>
      <c r="AF198" s="625">
        <v>3.33</v>
      </c>
      <c r="AG198" s="625"/>
      <c r="AH198" s="625"/>
      <c r="AI198" s="625"/>
      <c r="AJ198" s="625"/>
      <c r="AK198" s="625"/>
      <c r="AL198" s="625"/>
      <c r="AM198" s="625"/>
    </row>
    <row r="199" spans="1:45" ht="12.75" customHeight="1">
      <c r="C199" s="241" t="s">
        <v>354</v>
      </c>
      <c r="D199" s="241"/>
      <c r="E199" s="241"/>
      <c r="F199" s="241"/>
      <c r="G199" s="241"/>
      <c r="H199" s="241"/>
      <c r="I199" s="241"/>
      <c r="J199" s="241"/>
      <c r="K199" s="241"/>
      <c r="L199" s="241"/>
      <c r="M199" s="241"/>
      <c r="N199" s="241"/>
      <c r="O199" s="241"/>
      <c r="P199" s="625" t="s">
        <v>1552</v>
      </c>
      <c r="Q199" s="625"/>
      <c r="R199" s="625"/>
      <c r="S199" s="625"/>
      <c r="T199" s="625"/>
      <c r="U199" s="625"/>
      <c r="V199" s="625"/>
      <c r="W199" s="625"/>
      <c r="X199" s="625" t="s">
        <v>352</v>
      </c>
      <c r="Y199" s="625"/>
      <c r="Z199" s="625"/>
      <c r="AA199" s="625"/>
      <c r="AB199" s="625"/>
      <c r="AC199" s="625"/>
      <c r="AD199" s="625"/>
      <c r="AE199" s="625"/>
      <c r="AF199" s="625" t="s">
        <v>1553</v>
      </c>
      <c r="AG199" s="625"/>
      <c r="AH199" s="625"/>
      <c r="AI199" s="625"/>
      <c r="AJ199" s="625"/>
      <c r="AK199" s="625"/>
      <c r="AL199" s="625"/>
      <c r="AM199" s="625"/>
    </row>
    <row r="200" spans="1:45" ht="12.75" customHeight="1">
      <c r="C200" s="241" t="s">
        <v>355</v>
      </c>
      <c r="D200" s="241"/>
      <c r="E200" s="241"/>
      <c r="F200" s="241"/>
      <c r="G200" s="241"/>
      <c r="H200" s="241"/>
      <c r="I200" s="241"/>
      <c r="J200" s="241"/>
      <c r="K200" s="241"/>
      <c r="L200" s="241"/>
      <c r="M200" s="241"/>
      <c r="N200" s="241"/>
      <c r="O200" s="241"/>
      <c r="P200" s="625" t="s">
        <v>1554</v>
      </c>
      <c r="Q200" s="625"/>
      <c r="R200" s="625"/>
      <c r="S200" s="625"/>
      <c r="T200" s="625"/>
      <c r="U200" s="625"/>
      <c r="V200" s="625"/>
      <c r="W200" s="625"/>
      <c r="X200" s="625" t="s">
        <v>352</v>
      </c>
      <c r="Y200" s="625"/>
      <c r="Z200" s="625"/>
      <c r="AA200" s="625"/>
      <c r="AB200" s="625"/>
      <c r="AC200" s="625"/>
      <c r="AD200" s="625"/>
      <c r="AE200" s="625"/>
      <c r="AF200" s="625" t="s">
        <v>1555</v>
      </c>
      <c r="AG200" s="625"/>
      <c r="AH200" s="625"/>
      <c r="AI200" s="625"/>
      <c r="AJ200" s="625"/>
      <c r="AK200" s="625"/>
      <c r="AL200" s="625"/>
      <c r="AM200" s="625"/>
    </row>
    <row r="201" spans="1:45" ht="12.75" customHeight="1">
      <c r="C201" s="241" t="s">
        <v>356</v>
      </c>
      <c r="D201" s="241"/>
      <c r="E201" s="241"/>
      <c r="F201" s="241"/>
      <c r="G201" s="241"/>
      <c r="H201" s="241"/>
      <c r="I201" s="241"/>
      <c r="J201" s="241"/>
      <c r="K201" s="241"/>
      <c r="L201" s="241"/>
      <c r="M201" s="241"/>
      <c r="N201" s="241"/>
      <c r="O201" s="241"/>
      <c r="P201" s="625" t="s">
        <v>351</v>
      </c>
      <c r="Q201" s="625"/>
      <c r="R201" s="625"/>
      <c r="S201" s="625"/>
      <c r="T201" s="625"/>
      <c r="U201" s="625"/>
      <c r="V201" s="625"/>
      <c r="W201" s="625"/>
      <c r="X201" s="625" t="s">
        <v>353</v>
      </c>
      <c r="Y201" s="625"/>
      <c r="Z201" s="625"/>
      <c r="AA201" s="625"/>
      <c r="AB201" s="625"/>
      <c r="AC201" s="625"/>
      <c r="AD201" s="625"/>
      <c r="AE201" s="625"/>
      <c r="AF201" s="625">
        <v>100</v>
      </c>
      <c r="AG201" s="625"/>
      <c r="AH201" s="625"/>
      <c r="AI201" s="625"/>
      <c r="AJ201" s="625"/>
      <c r="AK201" s="625"/>
      <c r="AL201" s="625"/>
      <c r="AM201" s="625"/>
    </row>
    <row r="203" spans="1:45" ht="12.75" customHeight="1">
      <c r="A203" s="81" t="s">
        <v>7</v>
      </c>
      <c r="B203" s="82" t="s">
        <v>345</v>
      </c>
      <c r="C203" s="283" t="s">
        <v>357</v>
      </c>
      <c r="D203" s="283"/>
      <c r="E203" s="283"/>
      <c r="F203" s="283"/>
      <c r="G203" s="283"/>
      <c r="H203" s="283"/>
      <c r="I203" s="283"/>
      <c r="J203" s="283"/>
      <c r="K203" s="283"/>
      <c r="L203" s="283"/>
      <c r="M203" s="283"/>
      <c r="N203" s="283"/>
      <c r="O203" s="283"/>
      <c r="P203" s="283"/>
      <c r="Q203" s="283"/>
      <c r="R203" s="283"/>
      <c r="S203" s="283"/>
      <c r="T203" s="283"/>
      <c r="U203" s="283"/>
      <c r="V203" s="283"/>
      <c r="W203" s="283"/>
      <c r="X203" s="283"/>
      <c r="Y203" s="283"/>
      <c r="Z203" s="283"/>
      <c r="AA203" s="283"/>
      <c r="AB203" s="283"/>
      <c r="AC203" s="283"/>
      <c r="AD203" s="283"/>
      <c r="AE203" s="283"/>
      <c r="AF203" s="283"/>
      <c r="AG203" s="283"/>
      <c r="AH203" s="283"/>
      <c r="AI203" s="283"/>
      <c r="AJ203" s="283"/>
      <c r="AK203" s="283"/>
      <c r="AL203" s="283"/>
      <c r="AM203" s="283"/>
      <c r="AN203" s="283"/>
      <c r="AO203" s="283"/>
      <c r="AP203" s="283"/>
      <c r="AQ203" s="283"/>
      <c r="AR203" s="283"/>
      <c r="AS203" s="283"/>
    </row>
    <row r="204" spans="1:45" ht="12.75" customHeight="1">
      <c r="C204" s="164" t="s">
        <v>1191</v>
      </c>
      <c r="D204" s="164"/>
      <c r="E204" s="164"/>
      <c r="F204" s="164"/>
      <c r="G204" s="164"/>
      <c r="H204" s="164"/>
      <c r="I204" s="164"/>
      <c r="J204" s="164"/>
      <c r="K204" s="164"/>
      <c r="L204" s="164"/>
      <c r="M204" s="164"/>
      <c r="N204" s="164"/>
      <c r="O204" s="164"/>
      <c r="P204" s="164"/>
      <c r="Q204" s="164"/>
      <c r="R204" s="164"/>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4"/>
      <c r="AP204" s="164"/>
      <c r="AQ204" s="164"/>
      <c r="AR204" s="164"/>
      <c r="AS204" s="164"/>
    </row>
    <row r="205" spans="1:45" ht="12.75" customHeight="1">
      <c r="C205" s="164"/>
      <c r="D205" s="164"/>
      <c r="E205" s="164"/>
      <c r="F205" s="164"/>
      <c r="G205" s="164"/>
      <c r="H205" s="164"/>
      <c r="I205" s="164"/>
      <c r="J205" s="164"/>
      <c r="K205" s="164"/>
      <c r="L205" s="164"/>
      <c r="M205" s="164"/>
      <c r="N205" s="164"/>
      <c r="O205" s="164"/>
      <c r="P205" s="164"/>
      <c r="Q205" s="164"/>
      <c r="R205" s="164"/>
      <c r="S205" s="164"/>
      <c r="T205" s="164"/>
      <c r="U205" s="164"/>
      <c r="V205" s="164"/>
      <c r="W205" s="164"/>
      <c r="X205" s="164"/>
      <c r="Y205" s="164"/>
      <c r="Z205" s="164"/>
      <c r="AA205" s="164"/>
      <c r="AB205" s="164"/>
      <c r="AC205" s="164"/>
      <c r="AD205" s="164"/>
      <c r="AE205" s="164"/>
      <c r="AF205" s="164"/>
      <c r="AG205" s="164"/>
      <c r="AH205" s="164"/>
      <c r="AI205" s="164"/>
      <c r="AJ205" s="164"/>
      <c r="AK205" s="164"/>
      <c r="AL205" s="164"/>
      <c r="AM205" s="164"/>
      <c r="AN205" s="164"/>
      <c r="AO205" s="164"/>
      <c r="AP205" s="164"/>
      <c r="AQ205" s="164"/>
      <c r="AR205" s="164"/>
      <c r="AS205" s="164"/>
    </row>
    <row r="207" spans="1:45" ht="12.75" customHeight="1">
      <c r="C207" s="241" t="s">
        <v>1192</v>
      </c>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row>
    <row r="210" spans="1:45" ht="12.75" customHeight="1">
      <c r="A210" s="81" t="s">
        <v>8</v>
      </c>
      <c r="B210" s="82" t="s">
        <v>345</v>
      </c>
      <c r="C210" s="283" t="s">
        <v>81</v>
      </c>
      <c r="D210" s="283"/>
      <c r="E210" s="283"/>
      <c r="F210" s="283"/>
      <c r="G210" s="283"/>
      <c r="H210" s="283"/>
      <c r="I210" s="283"/>
      <c r="J210" s="283"/>
      <c r="K210" s="283"/>
      <c r="L210" s="283"/>
      <c r="M210" s="283"/>
      <c r="N210" s="283"/>
      <c r="O210" s="283"/>
      <c r="P210" s="283"/>
      <c r="Q210" s="283"/>
      <c r="R210" s="283"/>
      <c r="S210" s="283"/>
      <c r="T210" s="283"/>
      <c r="U210" s="283"/>
      <c r="V210" s="283"/>
      <c r="W210" s="283"/>
      <c r="X210" s="283"/>
      <c r="Y210" s="283"/>
      <c r="Z210" s="283"/>
      <c r="AA210" s="283"/>
      <c r="AB210" s="283"/>
      <c r="AC210" s="283"/>
      <c r="AD210" s="283"/>
      <c r="AE210" s="283"/>
      <c r="AF210" s="283"/>
      <c r="AG210" s="283"/>
      <c r="AH210" s="283"/>
      <c r="AI210" s="283"/>
      <c r="AJ210" s="283"/>
      <c r="AK210" s="283"/>
      <c r="AL210" s="283"/>
      <c r="AM210" s="283"/>
      <c r="AN210" s="283"/>
      <c r="AO210" s="283"/>
      <c r="AP210" s="283"/>
      <c r="AQ210" s="283"/>
      <c r="AR210" s="283"/>
      <c r="AS210" s="283"/>
    </row>
    <row r="211" spans="1:45" ht="12.75" customHeight="1">
      <c r="C211" s="164" t="s">
        <v>358</v>
      </c>
      <c r="D211" s="164"/>
      <c r="E211" s="164"/>
      <c r="F211" s="164"/>
      <c r="G211" s="164"/>
      <c r="H211" s="164"/>
      <c r="I211" s="164"/>
      <c r="J211" s="164"/>
      <c r="K211" s="164"/>
      <c r="L211" s="164"/>
      <c r="M211" s="164"/>
      <c r="N211" s="164"/>
      <c r="O211" s="164"/>
      <c r="P211" s="164"/>
      <c r="Q211" s="164"/>
      <c r="R211" s="164"/>
      <c r="S211" s="164"/>
      <c r="T211" s="164"/>
      <c r="U211" s="164"/>
      <c r="V211" s="164"/>
      <c r="W211" s="164"/>
      <c r="X211" s="164"/>
      <c r="Y211" s="164"/>
      <c r="Z211" s="164"/>
      <c r="AA211" s="164"/>
      <c r="AB211" s="164"/>
      <c r="AC211" s="164"/>
      <c r="AD211" s="164"/>
      <c r="AE211" s="164"/>
      <c r="AF211" s="164"/>
      <c r="AG211" s="164"/>
      <c r="AH211" s="164"/>
      <c r="AI211" s="164"/>
      <c r="AJ211" s="164"/>
      <c r="AK211" s="164"/>
      <c r="AL211" s="164"/>
      <c r="AM211" s="164"/>
      <c r="AN211" s="164"/>
      <c r="AO211" s="164"/>
      <c r="AP211" s="164"/>
      <c r="AQ211" s="164"/>
      <c r="AR211" s="164"/>
      <c r="AS211" s="164"/>
    </row>
    <row r="212" spans="1:45" ht="12.75" customHeight="1">
      <c r="C212" s="164"/>
      <c r="D212" s="164"/>
      <c r="E212" s="164"/>
      <c r="F212" s="164"/>
      <c r="G212" s="164"/>
      <c r="H212" s="164"/>
      <c r="I212" s="164"/>
      <c r="J212" s="164"/>
      <c r="K212" s="164"/>
      <c r="L212" s="164"/>
      <c r="M212" s="164"/>
      <c r="N212" s="164"/>
      <c r="O212" s="164"/>
      <c r="P212" s="164"/>
      <c r="Q212" s="164"/>
      <c r="R212" s="164"/>
      <c r="S212" s="164"/>
      <c r="T212" s="164"/>
      <c r="U212" s="164"/>
      <c r="V212" s="164"/>
      <c r="W212" s="164"/>
      <c r="X212" s="164"/>
      <c r="Y212" s="164"/>
      <c r="Z212" s="164"/>
      <c r="AA212" s="164"/>
      <c r="AB212" s="164"/>
      <c r="AC212" s="164"/>
      <c r="AD212" s="164"/>
      <c r="AE212" s="164"/>
      <c r="AF212" s="164"/>
      <c r="AG212" s="164"/>
      <c r="AH212" s="164"/>
      <c r="AI212" s="164"/>
      <c r="AJ212" s="164"/>
      <c r="AK212" s="164"/>
      <c r="AL212" s="164"/>
      <c r="AM212" s="164"/>
      <c r="AN212" s="164"/>
      <c r="AO212" s="164"/>
      <c r="AP212" s="164"/>
      <c r="AQ212" s="164"/>
      <c r="AR212" s="164"/>
      <c r="AS212" s="164"/>
    </row>
    <row r="214" spans="1:45" ht="12.75" customHeight="1">
      <c r="C214" s="241" t="s">
        <v>359</v>
      </c>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row>
    <row r="216" spans="1:45" ht="12.75" customHeight="1">
      <c r="C216" s="241" t="s">
        <v>360</v>
      </c>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row>
    <row r="218" spans="1:45" ht="12.75" customHeight="1">
      <c r="C218" s="164" t="s">
        <v>1269</v>
      </c>
      <c r="D218" s="164"/>
      <c r="E218" s="164"/>
      <c r="F218" s="164"/>
      <c r="G218" s="164"/>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row>
    <row r="219" spans="1:45" ht="12.75" customHeight="1">
      <c r="C219" s="164"/>
      <c r="D219" s="164"/>
      <c r="E219" s="164"/>
      <c r="F219" s="164"/>
      <c r="G219" s="164"/>
      <c r="H219" s="164"/>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64"/>
      <c r="AR219" s="164"/>
      <c r="AS219" s="164"/>
    </row>
    <row r="220" spans="1:45" ht="12.75" customHeight="1">
      <c r="C220" s="164"/>
      <c r="D220" s="164"/>
      <c r="E220" s="164"/>
      <c r="F220" s="164"/>
      <c r="G220" s="164"/>
      <c r="H220" s="164"/>
      <c r="I220" s="164"/>
      <c r="J220" s="164"/>
      <c r="K220" s="164"/>
      <c r="L220" s="164"/>
      <c r="M220" s="164"/>
      <c r="N220" s="164"/>
      <c r="O220" s="164"/>
      <c r="P220" s="164"/>
      <c r="Q220" s="164"/>
      <c r="R220" s="164"/>
      <c r="S220" s="164"/>
      <c r="T220" s="164"/>
      <c r="U220" s="164"/>
      <c r="V220" s="164"/>
      <c r="W220" s="164"/>
      <c r="X220" s="164"/>
      <c r="Y220" s="164"/>
      <c r="Z220" s="164"/>
      <c r="AA220" s="164"/>
      <c r="AB220" s="164"/>
      <c r="AC220" s="164"/>
      <c r="AD220" s="164"/>
      <c r="AE220" s="164"/>
      <c r="AF220" s="164"/>
      <c r="AG220" s="164"/>
      <c r="AH220" s="164"/>
      <c r="AI220" s="164"/>
      <c r="AJ220" s="164"/>
      <c r="AK220" s="164"/>
      <c r="AL220" s="164"/>
      <c r="AM220" s="164"/>
      <c r="AN220" s="164"/>
      <c r="AO220" s="164"/>
      <c r="AP220" s="164"/>
      <c r="AQ220" s="164"/>
      <c r="AR220" s="164"/>
      <c r="AS220" s="164"/>
    </row>
    <row r="221" spans="1:45" ht="12.75" customHeight="1">
      <c r="C221" s="164"/>
      <c r="D221" s="164"/>
      <c r="E221" s="164"/>
      <c r="F221" s="164"/>
      <c r="G221" s="164"/>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row>
    <row r="223" spans="1:45" ht="12.75" customHeight="1">
      <c r="C223" s="164" t="s">
        <v>361</v>
      </c>
      <c r="D223" s="164"/>
      <c r="E223" s="164"/>
      <c r="F223" s="164"/>
      <c r="G223" s="164"/>
      <c r="H223" s="164"/>
      <c r="I223" s="164"/>
      <c r="J223" s="164"/>
      <c r="K223" s="164"/>
      <c r="L223" s="164"/>
      <c r="M223" s="164"/>
      <c r="N223" s="164"/>
      <c r="O223" s="164"/>
      <c r="P223" s="164"/>
      <c r="Q223" s="164"/>
      <c r="R223" s="164"/>
      <c r="S223" s="164"/>
      <c r="T223" s="164"/>
      <c r="U223" s="164"/>
      <c r="V223" s="164"/>
      <c r="W223" s="164"/>
      <c r="X223" s="164"/>
      <c r="Y223" s="164"/>
      <c r="Z223" s="164"/>
      <c r="AA223" s="164"/>
      <c r="AB223" s="164"/>
      <c r="AC223" s="164"/>
      <c r="AD223" s="164"/>
      <c r="AE223" s="164"/>
      <c r="AF223" s="164"/>
      <c r="AG223" s="164"/>
      <c r="AH223" s="164"/>
      <c r="AI223" s="164"/>
      <c r="AJ223" s="164"/>
      <c r="AK223" s="164"/>
      <c r="AL223" s="164"/>
      <c r="AM223" s="164"/>
      <c r="AN223" s="164"/>
      <c r="AO223" s="164"/>
      <c r="AP223" s="164"/>
      <c r="AQ223" s="164"/>
      <c r="AR223" s="164"/>
      <c r="AS223" s="164"/>
    </row>
    <row r="224" spans="1:45" ht="12.75" customHeight="1">
      <c r="C224" s="164"/>
      <c r="D224" s="164"/>
      <c r="E224" s="164"/>
      <c r="F224" s="164"/>
      <c r="G224" s="164"/>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row>
    <row r="226" spans="3:45" ht="12.75" customHeight="1">
      <c r="C226" s="241" t="s">
        <v>1193</v>
      </c>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row>
    <row r="228" spans="3:45" ht="12.75" customHeight="1">
      <c r="C228" s="199" t="s">
        <v>528</v>
      </c>
      <c r="D228" s="199"/>
      <c r="E228" s="199"/>
      <c r="F228" s="199"/>
      <c r="G228" s="199"/>
      <c r="H228" s="199"/>
      <c r="I228" s="199"/>
      <c r="J228" s="199"/>
      <c r="K228" s="199"/>
      <c r="L228" s="199"/>
      <c r="M228" s="199"/>
      <c r="N228" s="199"/>
      <c r="O228" s="199"/>
      <c r="P228" s="199"/>
      <c r="Q228" s="199"/>
      <c r="R228" s="199"/>
      <c r="S228" s="199"/>
      <c r="T228" s="199"/>
      <c r="U228" s="199"/>
      <c r="V228" s="199"/>
      <c r="W228" s="199"/>
      <c r="X228" s="199"/>
      <c r="Y228" s="199"/>
      <c r="Z228" s="199"/>
      <c r="AA228" s="199"/>
      <c r="AB228" s="199"/>
      <c r="AC228" s="199"/>
      <c r="AD228" s="199"/>
      <c r="AE228" s="199"/>
      <c r="AF228" s="199"/>
      <c r="AG228" s="199"/>
      <c r="AH228" s="199"/>
      <c r="AI228" s="199"/>
      <c r="AJ228" s="199"/>
      <c r="AK228" s="199"/>
      <c r="AL228" s="199"/>
      <c r="AM228" s="199"/>
      <c r="AN228" s="199"/>
      <c r="AO228" s="199"/>
      <c r="AP228" s="199"/>
      <c r="AQ228" s="199"/>
      <c r="AR228" s="199"/>
      <c r="AS228" s="199"/>
    </row>
    <row r="229" spans="3:45" ht="12.75" customHeight="1">
      <c r="C229" s="139" t="s">
        <v>11</v>
      </c>
      <c r="D229" s="236" t="s">
        <v>529</v>
      </c>
      <c r="E229" s="236"/>
      <c r="F229" s="236"/>
      <c r="G229" s="236"/>
      <c r="H229" s="236"/>
      <c r="I229" s="236"/>
      <c r="J229" s="236"/>
      <c r="K229" s="236"/>
      <c r="L229" s="236"/>
      <c r="M229" s="236"/>
      <c r="N229" s="236"/>
      <c r="O229" s="236"/>
      <c r="P229" s="236"/>
      <c r="Q229" s="236"/>
      <c r="R229" s="236"/>
      <c r="S229" s="236"/>
      <c r="T229" s="236"/>
      <c r="U229" s="236"/>
      <c r="V229" s="236"/>
      <c r="W229" s="236"/>
      <c r="X229" s="236"/>
      <c r="Y229" s="236"/>
      <c r="Z229" s="236"/>
      <c r="AA229" s="236"/>
      <c r="AB229" s="236"/>
      <c r="AC229" s="236"/>
      <c r="AD229" s="236"/>
      <c r="AE229" s="236"/>
      <c r="AF229" s="236"/>
      <c r="AG229" s="236"/>
      <c r="AH229" s="236"/>
      <c r="AI229" s="236"/>
      <c r="AJ229" s="236"/>
      <c r="AK229" s="236"/>
      <c r="AL229" s="236"/>
      <c r="AM229" s="236"/>
      <c r="AN229" s="236"/>
      <c r="AO229" s="236"/>
      <c r="AP229" s="236"/>
      <c r="AQ229" s="236"/>
      <c r="AR229" s="236"/>
      <c r="AS229" s="236"/>
    </row>
    <row r="230" spans="3:45" ht="12.75" customHeight="1">
      <c r="C230" s="139"/>
      <c r="D230" s="236"/>
      <c r="E230" s="236"/>
      <c r="F230" s="236"/>
      <c r="G230" s="236"/>
      <c r="H230" s="236"/>
      <c r="I230" s="236"/>
      <c r="J230" s="236"/>
      <c r="K230" s="236"/>
      <c r="L230" s="236"/>
      <c r="M230" s="236"/>
      <c r="N230" s="236"/>
      <c r="O230" s="236"/>
      <c r="P230" s="236"/>
      <c r="Q230" s="236"/>
      <c r="R230" s="236"/>
      <c r="S230" s="236"/>
      <c r="T230" s="236"/>
      <c r="U230" s="236"/>
      <c r="V230" s="236"/>
      <c r="W230" s="236"/>
      <c r="X230" s="236"/>
      <c r="Y230" s="236"/>
      <c r="Z230" s="236"/>
      <c r="AA230" s="236"/>
      <c r="AB230" s="236"/>
      <c r="AC230" s="236"/>
      <c r="AD230" s="236"/>
      <c r="AE230" s="236"/>
      <c r="AF230" s="236"/>
      <c r="AG230" s="236"/>
      <c r="AH230" s="236"/>
      <c r="AI230" s="236"/>
      <c r="AJ230" s="236"/>
      <c r="AK230" s="236"/>
      <c r="AL230" s="236"/>
      <c r="AM230" s="236"/>
      <c r="AN230" s="236"/>
      <c r="AO230" s="236"/>
      <c r="AP230" s="236"/>
      <c r="AQ230" s="236"/>
      <c r="AR230" s="236"/>
      <c r="AS230" s="236"/>
    </row>
    <row r="231" spans="3:45" ht="12.75" customHeight="1">
      <c r="C231" s="140"/>
      <c r="D231" s="61"/>
      <c r="E231" s="61"/>
      <c r="F231" s="61"/>
      <c r="G231" s="61"/>
      <c r="H231" s="61"/>
      <c r="I231" s="61"/>
      <c r="J231" s="61"/>
      <c r="K231" s="61"/>
      <c r="L231" s="61"/>
      <c r="M231" s="61"/>
      <c r="N231" s="61"/>
      <c r="O231" s="61"/>
      <c r="P231" s="61"/>
      <c r="Q231" s="61"/>
      <c r="R231" s="61"/>
      <c r="S231" s="61"/>
      <c r="T231" s="61"/>
      <c r="U231" s="61"/>
      <c r="V231" s="61"/>
      <c r="W231" s="61"/>
      <c r="X231" s="61"/>
      <c r="Y231" s="61"/>
      <c r="Z231" s="61"/>
      <c r="AA231" s="61"/>
      <c r="AB231" s="61"/>
      <c r="AC231" s="61"/>
      <c r="AD231" s="61"/>
      <c r="AE231" s="61"/>
      <c r="AF231" s="61"/>
      <c r="AG231" s="61"/>
      <c r="AH231" s="61"/>
      <c r="AI231" s="61"/>
      <c r="AJ231" s="61"/>
      <c r="AK231" s="61"/>
      <c r="AL231" s="61"/>
      <c r="AM231" s="61"/>
      <c r="AN231" s="61"/>
      <c r="AO231" s="61"/>
      <c r="AP231" s="61"/>
      <c r="AQ231" s="61"/>
      <c r="AR231" s="61"/>
      <c r="AS231" s="61"/>
    </row>
    <row r="232" spans="3:45" ht="12.75" customHeight="1">
      <c r="C232" s="139" t="s">
        <v>12</v>
      </c>
      <c r="D232" s="199" t="s">
        <v>1567</v>
      </c>
      <c r="E232" s="199"/>
      <c r="F232" s="199"/>
      <c r="G232" s="199"/>
      <c r="H232" s="199"/>
      <c r="I232" s="199"/>
      <c r="J232" s="199"/>
      <c r="K232" s="199"/>
      <c r="L232" s="199"/>
      <c r="M232" s="199"/>
      <c r="N232" s="199"/>
      <c r="O232" s="199"/>
      <c r="P232" s="199"/>
      <c r="Q232" s="199"/>
      <c r="R232" s="199"/>
      <c r="S232" s="199"/>
      <c r="T232" s="199"/>
      <c r="U232" s="199"/>
      <c r="V232" s="199"/>
      <c r="W232" s="199"/>
      <c r="X232" s="199"/>
      <c r="Y232" s="199"/>
      <c r="Z232" s="199"/>
      <c r="AA232" s="199"/>
      <c r="AB232" s="199"/>
      <c r="AC232" s="199"/>
      <c r="AD232" s="199"/>
      <c r="AE232" s="199"/>
      <c r="AF232" s="199"/>
      <c r="AG232" s="199"/>
      <c r="AH232" s="199"/>
      <c r="AI232" s="199"/>
      <c r="AJ232" s="199"/>
      <c r="AK232" s="199"/>
      <c r="AL232" s="199"/>
      <c r="AM232" s="199"/>
      <c r="AN232" s="199"/>
      <c r="AO232" s="199"/>
      <c r="AP232" s="199"/>
      <c r="AQ232" s="199"/>
      <c r="AR232" s="199"/>
      <c r="AS232" s="199"/>
    </row>
    <row r="233" spans="3:45" ht="12.75" customHeight="1">
      <c r="C233" s="139"/>
      <c r="D233" s="61"/>
      <c r="E233" s="61"/>
      <c r="F233" s="61"/>
      <c r="G233" s="61"/>
      <c r="H233" s="61"/>
      <c r="I233" s="61"/>
      <c r="J233" s="61"/>
      <c r="K233" s="61"/>
      <c r="L233" s="61"/>
      <c r="M233" s="61"/>
      <c r="N233" s="61"/>
      <c r="O233" s="61"/>
      <c r="P233" s="61"/>
      <c r="Q233" s="61"/>
      <c r="R233" s="61"/>
      <c r="S233" s="61"/>
      <c r="T233" s="61"/>
      <c r="U233" s="61"/>
      <c r="V233" s="61"/>
      <c r="W233" s="61"/>
      <c r="X233" s="61"/>
      <c r="Y233" s="61"/>
      <c r="Z233" s="61"/>
      <c r="AA233" s="61"/>
      <c r="AB233" s="61"/>
      <c r="AC233" s="61"/>
      <c r="AD233" s="61"/>
      <c r="AE233" s="61"/>
      <c r="AF233" s="61"/>
      <c r="AG233" s="61"/>
      <c r="AH233" s="61"/>
      <c r="AI233" s="61"/>
      <c r="AJ233" s="61"/>
      <c r="AK233" s="61"/>
      <c r="AL233" s="61"/>
      <c r="AM233" s="61"/>
      <c r="AN233" s="61"/>
      <c r="AO233" s="61"/>
      <c r="AP233" s="61"/>
      <c r="AQ233" s="61"/>
      <c r="AR233" s="61"/>
      <c r="AS233" s="61"/>
    </row>
    <row r="234" spans="3:45" ht="12.75" customHeight="1">
      <c r="C234" s="139" t="s">
        <v>13</v>
      </c>
      <c r="D234" s="199" t="s">
        <v>1568</v>
      </c>
      <c r="E234" s="199"/>
      <c r="F234" s="199"/>
      <c r="G234" s="199"/>
      <c r="H234" s="199"/>
      <c r="I234" s="199"/>
      <c r="J234" s="199"/>
      <c r="K234" s="199"/>
      <c r="L234" s="199"/>
      <c r="M234" s="199"/>
      <c r="N234" s="199"/>
      <c r="O234" s="199"/>
      <c r="P234" s="199"/>
      <c r="Q234" s="199"/>
      <c r="R234" s="199"/>
      <c r="S234" s="199"/>
      <c r="T234" s="199"/>
      <c r="U234" s="199"/>
      <c r="V234" s="199"/>
      <c r="W234" s="199"/>
      <c r="X234" s="199"/>
      <c r="Y234" s="199"/>
      <c r="Z234" s="199"/>
      <c r="AA234" s="199"/>
      <c r="AB234" s="199"/>
      <c r="AC234" s="199"/>
      <c r="AD234" s="199"/>
      <c r="AE234" s="199"/>
      <c r="AF234" s="199"/>
      <c r="AG234" s="199"/>
      <c r="AH234" s="199"/>
      <c r="AI234" s="199"/>
      <c r="AJ234" s="199"/>
      <c r="AK234" s="199"/>
      <c r="AL234" s="199"/>
      <c r="AM234" s="199"/>
      <c r="AN234" s="199"/>
      <c r="AO234" s="199"/>
      <c r="AP234" s="199"/>
      <c r="AQ234" s="199"/>
      <c r="AR234" s="199"/>
      <c r="AS234" s="199"/>
    </row>
    <row r="235" spans="3:45" ht="12.75" customHeight="1">
      <c r="C235" s="139"/>
      <c r="D235" s="61"/>
      <c r="E235" s="61"/>
      <c r="F235" s="61"/>
      <c r="G235" s="61"/>
      <c r="H235" s="61"/>
      <c r="I235" s="61"/>
      <c r="J235" s="61"/>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row>
    <row r="236" spans="3:45" ht="12.75" customHeight="1">
      <c r="C236" s="139" t="s">
        <v>19</v>
      </c>
      <c r="D236" s="199" t="s">
        <v>1569</v>
      </c>
      <c r="E236" s="199"/>
      <c r="F236" s="199"/>
      <c r="G236" s="199"/>
      <c r="H236" s="199"/>
      <c r="I236" s="199"/>
      <c r="J236" s="199"/>
      <c r="K236" s="199"/>
      <c r="L236" s="199"/>
      <c r="M236" s="199"/>
      <c r="N236" s="199"/>
      <c r="O236" s="199"/>
      <c r="P236" s="199"/>
      <c r="Q236" s="199"/>
      <c r="R236" s="199"/>
      <c r="S236" s="199"/>
      <c r="T236" s="199"/>
      <c r="U236" s="199"/>
      <c r="V236" s="199"/>
      <c r="W236" s="199"/>
      <c r="X236" s="199"/>
      <c r="Y236" s="199"/>
      <c r="Z236" s="199"/>
      <c r="AA236" s="199"/>
      <c r="AB236" s="199"/>
      <c r="AC236" s="199"/>
      <c r="AD236" s="199"/>
      <c r="AE236" s="199"/>
      <c r="AF236" s="199"/>
      <c r="AG236" s="199"/>
      <c r="AH236" s="199"/>
      <c r="AI236" s="199"/>
      <c r="AJ236" s="199"/>
      <c r="AK236" s="199"/>
      <c r="AL236" s="199"/>
      <c r="AM236" s="199"/>
      <c r="AN236" s="199"/>
      <c r="AO236" s="199"/>
      <c r="AP236" s="199"/>
      <c r="AQ236" s="199"/>
      <c r="AR236" s="199"/>
      <c r="AS236" s="199"/>
    </row>
    <row r="237" spans="3:45" ht="12.75" customHeight="1">
      <c r="C237" s="61"/>
      <c r="D237" s="61"/>
      <c r="E237" s="61"/>
      <c r="F237" s="61"/>
      <c r="G237" s="61"/>
      <c r="H237" s="61"/>
      <c r="I237" s="61"/>
      <c r="J237" s="61"/>
      <c r="K237" s="61"/>
      <c r="L237" s="61"/>
      <c r="M237" s="61"/>
      <c r="N237" s="61"/>
      <c r="O237" s="61"/>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row>
    <row r="238" spans="3:45" ht="12.75" hidden="1" customHeight="1">
      <c r="C238" s="198"/>
      <c r="D238" s="198"/>
      <c r="E238" s="198"/>
      <c r="F238" s="198"/>
      <c r="G238" s="198"/>
      <c r="H238" s="198"/>
      <c r="I238" s="198"/>
      <c r="J238" s="198"/>
      <c r="K238" s="198"/>
      <c r="L238" s="198"/>
      <c r="M238" s="198"/>
      <c r="N238" s="198"/>
      <c r="O238" s="198"/>
      <c r="P238" s="198"/>
      <c r="Q238" s="198"/>
      <c r="R238" s="198"/>
      <c r="S238" s="198"/>
      <c r="T238" s="198"/>
      <c r="U238" s="198"/>
      <c r="V238" s="198"/>
      <c r="W238" s="198"/>
      <c r="X238" s="198"/>
      <c r="Y238" s="198"/>
      <c r="Z238" s="198"/>
      <c r="AA238" s="198"/>
      <c r="AB238" s="198"/>
      <c r="AC238" s="198"/>
      <c r="AD238" s="198"/>
      <c r="AE238" s="198"/>
      <c r="AF238" s="198"/>
      <c r="AG238" s="198"/>
      <c r="AH238" s="198"/>
      <c r="AI238" s="198"/>
      <c r="AJ238" s="198"/>
      <c r="AK238" s="198"/>
      <c r="AL238" s="198"/>
      <c r="AM238" s="198"/>
      <c r="AN238" s="198"/>
      <c r="AO238" s="198"/>
      <c r="AP238" s="198"/>
      <c r="AQ238" s="198"/>
      <c r="AR238" s="198"/>
      <c r="AS238" s="198"/>
    </row>
    <row r="239" spans="3:45" ht="12.75" hidden="1" customHeight="1">
      <c r="C239" s="198"/>
      <c r="D239" s="198"/>
      <c r="E239" s="198"/>
      <c r="F239" s="198"/>
      <c r="G239" s="198"/>
      <c r="H239" s="198"/>
      <c r="I239" s="198"/>
      <c r="J239" s="198"/>
      <c r="K239" s="198"/>
      <c r="L239" s="198"/>
      <c r="M239" s="198"/>
      <c r="N239" s="198"/>
      <c r="O239" s="198"/>
      <c r="P239" s="198"/>
      <c r="Q239" s="198"/>
      <c r="R239" s="198"/>
      <c r="S239" s="198"/>
      <c r="T239" s="198"/>
      <c r="U239" s="198"/>
      <c r="V239" s="198"/>
      <c r="W239" s="198"/>
      <c r="X239" s="198"/>
      <c r="Y239" s="198"/>
      <c r="Z239" s="198"/>
      <c r="AA239" s="198"/>
      <c r="AB239" s="198"/>
      <c r="AC239" s="198"/>
      <c r="AD239" s="198"/>
      <c r="AE239" s="198"/>
      <c r="AF239" s="198"/>
      <c r="AG239" s="198"/>
      <c r="AH239" s="198"/>
      <c r="AI239" s="198"/>
      <c r="AJ239" s="198"/>
      <c r="AK239" s="198"/>
      <c r="AL239" s="198"/>
      <c r="AM239" s="198"/>
      <c r="AN239" s="198"/>
      <c r="AO239" s="198"/>
      <c r="AP239" s="198"/>
      <c r="AQ239" s="198"/>
      <c r="AR239" s="198"/>
      <c r="AS239" s="198"/>
    </row>
    <row r="241" spans="1:45" ht="12.75" customHeight="1">
      <c r="A241" s="81" t="s">
        <v>438</v>
      </c>
      <c r="B241" s="86"/>
      <c r="C241" s="283" t="s">
        <v>362</v>
      </c>
      <c r="D241" s="283"/>
      <c r="E241" s="283"/>
      <c r="F241" s="283"/>
      <c r="G241" s="283"/>
      <c r="H241" s="283"/>
      <c r="I241" s="283"/>
      <c r="J241" s="283"/>
      <c r="K241" s="283"/>
      <c r="L241" s="283"/>
      <c r="M241" s="283"/>
      <c r="N241" s="283"/>
      <c r="O241" s="283"/>
      <c r="P241" s="283"/>
      <c r="Q241" s="283"/>
      <c r="R241" s="283"/>
      <c r="S241" s="283"/>
      <c r="T241" s="283"/>
      <c r="U241" s="283"/>
      <c r="V241" s="283"/>
      <c r="W241" s="283"/>
      <c r="X241" s="283"/>
      <c r="Y241" s="283"/>
      <c r="Z241" s="283"/>
      <c r="AA241" s="283"/>
      <c r="AB241" s="283"/>
      <c r="AC241" s="283"/>
      <c r="AD241" s="283"/>
      <c r="AE241" s="283"/>
      <c r="AF241" s="283"/>
      <c r="AG241" s="283"/>
      <c r="AH241" s="283"/>
      <c r="AI241" s="283"/>
      <c r="AJ241" s="283"/>
      <c r="AK241" s="283"/>
      <c r="AL241" s="283"/>
      <c r="AM241" s="283"/>
      <c r="AN241" s="283"/>
      <c r="AO241" s="283"/>
      <c r="AP241" s="283"/>
      <c r="AQ241" s="283"/>
      <c r="AR241" s="283"/>
      <c r="AS241" s="283"/>
    </row>
    <row r="242" spans="1:45" ht="12.75" customHeight="1">
      <c r="C242" s="241" t="s">
        <v>363</v>
      </c>
      <c r="D242" s="241"/>
      <c r="E242" s="241"/>
      <c r="F242" s="241"/>
      <c r="G242" s="241"/>
      <c r="H242" s="241"/>
      <c r="I242" s="241"/>
      <c r="J242" s="241"/>
      <c r="K242" s="241"/>
      <c r="L242" s="241"/>
      <c r="M242" s="241"/>
      <c r="N242" s="241"/>
      <c r="O242" s="241"/>
      <c r="P242" s="241"/>
      <c r="Q242" s="241"/>
      <c r="R242" s="241"/>
      <c r="S242" s="241"/>
      <c r="T242" s="241"/>
      <c r="U242" s="241"/>
      <c r="V242" s="241"/>
      <c r="W242" s="241"/>
      <c r="X242" s="241"/>
      <c r="Y242" s="241"/>
      <c r="Z242" s="241"/>
      <c r="AA242" s="241"/>
      <c r="AB242" s="241"/>
      <c r="AC242" s="241"/>
      <c r="AD242" s="241"/>
      <c r="AE242" s="241"/>
      <c r="AF242" s="241"/>
      <c r="AG242" s="241"/>
      <c r="AH242" s="241"/>
      <c r="AI242" s="241"/>
      <c r="AJ242" s="241"/>
      <c r="AK242" s="241"/>
      <c r="AL242" s="241"/>
      <c r="AM242" s="241"/>
      <c r="AN242" s="241"/>
      <c r="AO242" s="241"/>
      <c r="AP242" s="241"/>
      <c r="AQ242" s="241"/>
      <c r="AR242" s="241"/>
      <c r="AS242" s="241"/>
    </row>
    <row r="244" spans="1:45" ht="12.75" customHeight="1">
      <c r="A244" s="81" t="s">
        <v>441</v>
      </c>
      <c r="B244" s="86"/>
      <c r="C244" s="81" t="s">
        <v>364</v>
      </c>
    </row>
    <row r="245" spans="1:45" ht="12.75" customHeight="1">
      <c r="C245" s="618" t="s">
        <v>365</v>
      </c>
      <c r="D245" s="618"/>
      <c r="E245" s="618"/>
      <c r="F245" s="618"/>
      <c r="G245" s="618"/>
      <c r="H245" s="618"/>
      <c r="I245" s="618"/>
      <c r="J245" s="618"/>
      <c r="K245" s="618"/>
      <c r="L245" s="618"/>
      <c r="M245" s="618"/>
      <c r="N245" s="618"/>
      <c r="O245" s="618"/>
      <c r="P245" s="618"/>
      <c r="Q245" s="618"/>
      <c r="R245" s="618"/>
      <c r="S245" s="618"/>
      <c r="T245" s="618"/>
      <c r="U245" s="618"/>
      <c r="V245" s="618"/>
      <c r="W245" s="618"/>
      <c r="X245" s="618"/>
      <c r="Y245" s="618"/>
      <c r="Z245" s="618"/>
      <c r="AA245" s="618"/>
      <c r="AB245" s="618"/>
      <c r="AC245" s="618"/>
      <c r="AD245" s="618"/>
      <c r="AE245" s="618"/>
      <c r="AF245" s="618"/>
      <c r="AG245" s="618"/>
      <c r="AH245" s="618"/>
      <c r="AI245" s="618"/>
      <c r="AJ245" s="618"/>
      <c r="AK245" s="618"/>
      <c r="AL245" s="618"/>
      <c r="AM245" s="618"/>
      <c r="AN245" s="618"/>
      <c r="AO245" s="618"/>
      <c r="AP245" s="618"/>
      <c r="AQ245" s="618"/>
      <c r="AR245" s="618"/>
      <c r="AS245" s="618"/>
    </row>
    <row r="246" spans="1:45" ht="12.75" customHeight="1">
      <c r="C246" s="241" t="s">
        <v>366</v>
      </c>
      <c r="D246" s="241"/>
      <c r="E246" s="241"/>
      <c r="F246" s="241"/>
      <c r="G246" s="241"/>
      <c r="H246" s="241"/>
      <c r="I246" s="241"/>
      <c r="J246" s="241"/>
      <c r="K246" s="241"/>
      <c r="L246" s="241"/>
      <c r="M246" s="241"/>
      <c r="N246" s="241"/>
      <c r="O246" s="241"/>
      <c r="P246" s="241"/>
      <c r="Q246" s="241"/>
      <c r="R246" s="241"/>
      <c r="S246" s="241"/>
      <c r="T246" s="241"/>
      <c r="U246" s="241"/>
      <c r="V246" s="241"/>
      <c r="W246" s="241"/>
      <c r="X246" s="241"/>
      <c r="Y246" s="241"/>
      <c r="Z246" s="241"/>
      <c r="AA246" s="241"/>
      <c r="AB246" s="241"/>
      <c r="AC246" s="241"/>
      <c r="AD246" s="241"/>
      <c r="AE246" s="241"/>
      <c r="AF246" s="241"/>
      <c r="AG246" s="241"/>
      <c r="AH246" s="241"/>
      <c r="AI246" s="241"/>
      <c r="AJ246" s="241"/>
      <c r="AK246" s="241"/>
      <c r="AL246" s="241"/>
      <c r="AM246" s="241"/>
      <c r="AN246" s="241"/>
      <c r="AO246" s="241"/>
      <c r="AP246" s="241"/>
      <c r="AQ246" s="241"/>
      <c r="AR246" s="241"/>
      <c r="AS246" s="241"/>
    </row>
    <row r="248" spans="1:45" ht="12.75" customHeight="1">
      <c r="C248" s="618" t="s">
        <v>367</v>
      </c>
      <c r="D248" s="618"/>
      <c r="E248" s="618"/>
      <c r="F248" s="618"/>
      <c r="G248" s="618"/>
      <c r="H248" s="618"/>
      <c r="I248" s="618"/>
      <c r="J248" s="618"/>
      <c r="K248" s="618"/>
      <c r="L248" s="618"/>
      <c r="M248" s="618"/>
      <c r="N248" s="618"/>
      <c r="O248" s="618"/>
      <c r="P248" s="618"/>
      <c r="Q248" s="618"/>
      <c r="R248" s="618"/>
      <c r="S248" s="618"/>
      <c r="T248" s="618"/>
      <c r="U248" s="618"/>
      <c r="V248" s="618"/>
      <c r="W248" s="618"/>
      <c r="X248" s="618"/>
      <c r="Y248" s="618"/>
      <c r="Z248" s="618"/>
      <c r="AA248" s="618"/>
      <c r="AB248" s="618"/>
      <c r="AC248" s="618"/>
      <c r="AD248" s="618"/>
      <c r="AE248" s="618"/>
      <c r="AF248" s="618"/>
      <c r="AG248" s="618"/>
      <c r="AH248" s="618"/>
      <c r="AI248" s="618"/>
      <c r="AJ248" s="618"/>
      <c r="AK248" s="618"/>
      <c r="AL248" s="618"/>
      <c r="AM248" s="618"/>
      <c r="AN248" s="618"/>
      <c r="AO248" s="618"/>
      <c r="AP248" s="618"/>
      <c r="AQ248" s="618"/>
      <c r="AR248" s="618"/>
      <c r="AS248" s="618"/>
    </row>
    <row r="249" spans="1:45" ht="12.75" customHeight="1">
      <c r="C249" s="164" t="s">
        <v>1194</v>
      </c>
      <c r="D249" s="164"/>
      <c r="E249" s="164"/>
      <c r="F249" s="164"/>
      <c r="G249" s="164"/>
      <c r="H249" s="164"/>
      <c r="I249" s="164"/>
      <c r="J249" s="164"/>
      <c r="K249" s="164"/>
      <c r="L249" s="164"/>
      <c r="M249" s="164"/>
      <c r="N249" s="164"/>
      <c r="O249" s="164"/>
      <c r="P249" s="164"/>
      <c r="Q249" s="164"/>
      <c r="R249" s="164"/>
      <c r="S249" s="164"/>
      <c r="T249" s="164"/>
      <c r="U249" s="164"/>
      <c r="V249" s="164"/>
      <c r="W249" s="164"/>
      <c r="X249" s="164"/>
      <c r="Y249" s="164"/>
      <c r="Z249" s="164"/>
      <c r="AA249" s="164"/>
      <c r="AB249" s="164"/>
      <c r="AC249" s="164"/>
      <c r="AD249" s="164"/>
      <c r="AE249" s="164"/>
      <c r="AF249" s="164"/>
      <c r="AG249" s="164"/>
      <c r="AH249" s="164"/>
      <c r="AI249" s="164"/>
      <c r="AJ249" s="164"/>
      <c r="AK249" s="164"/>
      <c r="AL249" s="164"/>
      <c r="AM249" s="164"/>
      <c r="AN249" s="164"/>
      <c r="AO249" s="164"/>
      <c r="AP249" s="164"/>
      <c r="AQ249" s="164"/>
      <c r="AR249" s="164"/>
      <c r="AS249" s="164"/>
    </row>
    <row r="250" spans="1:45" ht="12.75" customHeight="1">
      <c r="C250" s="164"/>
      <c r="D250" s="164"/>
      <c r="E250" s="164"/>
      <c r="F250" s="164"/>
      <c r="G250" s="164"/>
      <c r="H250" s="164"/>
      <c r="I250" s="164"/>
      <c r="J250" s="164"/>
      <c r="K250" s="164"/>
      <c r="L250" s="164"/>
      <c r="M250" s="164"/>
      <c r="N250" s="164"/>
      <c r="O250" s="164"/>
      <c r="P250" s="164"/>
      <c r="Q250" s="164"/>
      <c r="R250" s="164"/>
      <c r="S250" s="164"/>
      <c r="T250" s="164"/>
      <c r="U250" s="164"/>
      <c r="V250" s="164"/>
      <c r="W250" s="164"/>
      <c r="X250" s="164"/>
      <c r="Y250" s="164"/>
      <c r="Z250" s="164"/>
      <c r="AA250" s="164"/>
      <c r="AB250" s="164"/>
      <c r="AC250" s="164"/>
      <c r="AD250" s="164"/>
      <c r="AE250" s="164"/>
      <c r="AF250" s="164"/>
      <c r="AG250" s="164"/>
      <c r="AH250" s="164"/>
      <c r="AI250" s="164"/>
      <c r="AJ250" s="164"/>
      <c r="AK250" s="164"/>
      <c r="AL250" s="164"/>
      <c r="AM250" s="164"/>
      <c r="AN250" s="164"/>
      <c r="AO250" s="164"/>
      <c r="AP250" s="164"/>
      <c r="AQ250" s="164"/>
      <c r="AR250" s="164"/>
      <c r="AS250" s="164"/>
    </row>
    <row r="252" spans="1:45" ht="12.75" customHeight="1">
      <c r="A252" s="81" t="s">
        <v>443</v>
      </c>
      <c r="B252" s="86"/>
      <c r="C252" s="283" t="s">
        <v>109</v>
      </c>
      <c r="D252" s="283"/>
      <c r="E252" s="283"/>
      <c r="F252" s="283"/>
      <c r="G252" s="283"/>
      <c r="H252" s="283"/>
      <c r="I252" s="283"/>
      <c r="J252" s="283"/>
      <c r="K252" s="283"/>
      <c r="L252" s="283"/>
      <c r="M252" s="283"/>
      <c r="N252" s="283"/>
      <c r="O252" s="283"/>
      <c r="P252" s="283"/>
      <c r="Q252" s="283"/>
      <c r="R252" s="283"/>
      <c r="S252" s="283"/>
      <c r="T252" s="283"/>
      <c r="U252" s="283"/>
      <c r="V252" s="283"/>
      <c r="W252" s="283"/>
      <c r="X252" s="283"/>
      <c r="Y252" s="283"/>
      <c r="Z252" s="283"/>
      <c r="AA252" s="283"/>
      <c r="AB252" s="283"/>
      <c r="AC252" s="283"/>
      <c r="AD252" s="283"/>
      <c r="AE252" s="283"/>
      <c r="AF252" s="283"/>
      <c r="AG252" s="283"/>
      <c r="AH252" s="283"/>
      <c r="AI252" s="283"/>
      <c r="AJ252" s="283"/>
      <c r="AK252" s="283"/>
      <c r="AL252" s="283"/>
      <c r="AM252" s="283"/>
      <c r="AN252" s="283"/>
      <c r="AO252" s="283"/>
      <c r="AP252" s="283"/>
      <c r="AQ252" s="283"/>
      <c r="AR252" s="283"/>
      <c r="AS252" s="283"/>
    </row>
    <row r="253" spans="1:45" ht="12.75" customHeight="1">
      <c r="C253" s="164" t="s">
        <v>368</v>
      </c>
      <c r="D253" s="164"/>
      <c r="E253" s="164"/>
      <c r="F253" s="164"/>
      <c r="G253" s="164"/>
      <c r="H253" s="164"/>
      <c r="I253" s="164"/>
      <c r="J253" s="164"/>
      <c r="K253" s="164"/>
      <c r="L253" s="164"/>
      <c r="M253" s="164"/>
      <c r="N253" s="164"/>
      <c r="O253" s="164"/>
      <c r="P253" s="164"/>
      <c r="Q253" s="164"/>
      <c r="R253" s="164"/>
      <c r="S253" s="164"/>
      <c r="T253" s="164"/>
      <c r="U253" s="164"/>
      <c r="V253" s="164"/>
      <c r="W253" s="164"/>
      <c r="X253" s="164"/>
      <c r="Y253" s="164"/>
      <c r="Z253" s="164"/>
      <c r="AA253" s="164"/>
      <c r="AB253" s="164"/>
      <c r="AC253" s="164"/>
      <c r="AD253" s="164"/>
      <c r="AE253" s="164"/>
      <c r="AF253" s="164"/>
      <c r="AG253" s="164"/>
      <c r="AH253" s="164"/>
      <c r="AI253" s="164"/>
      <c r="AJ253" s="164"/>
      <c r="AK253" s="164"/>
      <c r="AL253" s="164"/>
      <c r="AM253" s="164"/>
      <c r="AN253" s="164"/>
      <c r="AO253" s="164"/>
      <c r="AP253" s="164"/>
      <c r="AQ253" s="164"/>
      <c r="AR253" s="164"/>
      <c r="AS253" s="164"/>
    </row>
    <row r="254" spans="1:45" ht="12.75" customHeight="1">
      <c r="C254" s="164"/>
      <c r="D254" s="164"/>
      <c r="E254" s="164"/>
      <c r="F254" s="164"/>
      <c r="G254" s="164"/>
      <c r="H254" s="164"/>
      <c r="I254" s="164"/>
      <c r="J254" s="164"/>
      <c r="K254" s="164"/>
      <c r="L254" s="164"/>
      <c r="M254" s="164"/>
      <c r="N254" s="164"/>
      <c r="O254" s="164"/>
      <c r="P254" s="164"/>
      <c r="Q254" s="164"/>
      <c r="R254" s="164"/>
      <c r="S254" s="164"/>
      <c r="T254" s="164"/>
      <c r="U254" s="164"/>
      <c r="V254" s="164"/>
      <c r="W254" s="164"/>
      <c r="X254" s="164"/>
      <c r="Y254" s="164"/>
      <c r="Z254" s="164"/>
      <c r="AA254" s="164"/>
      <c r="AB254" s="164"/>
      <c r="AC254" s="164"/>
      <c r="AD254" s="164"/>
      <c r="AE254" s="164"/>
      <c r="AF254" s="164"/>
      <c r="AG254" s="164"/>
      <c r="AH254" s="164"/>
      <c r="AI254" s="164"/>
      <c r="AJ254" s="164"/>
      <c r="AK254" s="164"/>
      <c r="AL254" s="164"/>
      <c r="AM254" s="164"/>
      <c r="AN254" s="164"/>
      <c r="AO254" s="164"/>
      <c r="AP254" s="164"/>
      <c r="AQ254" s="164"/>
      <c r="AR254" s="164"/>
      <c r="AS254" s="164"/>
    </row>
    <row r="256" spans="1:45" ht="12.75" customHeight="1">
      <c r="A256" s="81" t="s">
        <v>445</v>
      </c>
      <c r="B256" s="86"/>
      <c r="C256" s="283" t="s">
        <v>369</v>
      </c>
      <c r="D256" s="283"/>
      <c r="E256" s="283"/>
      <c r="F256" s="283"/>
      <c r="G256" s="283"/>
      <c r="H256" s="283"/>
      <c r="I256" s="283"/>
      <c r="J256" s="283"/>
      <c r="K256" s="283"/>
      <c r="L256" s="283"/>
      <c r="M256" s="283"/>
      <c r="N256" s="283"/>
      <c r="O256" s="283"/>
      <c r="P256" s="283"/>
      <c r="Q256" s="283"/>
      <c r="R256" s="283"/>
      <c r="S256" s="283"/>
      <c r="T256" s="283"/>
      <c r="U256" s="283"/>
      <c r="V256" s="283"/>
      <c r="W256" s="283"/>
      <c r="X256" s="283"/>
      <c r="Y256" s="283"/>
      <c r="Z256" s="283"/>
      <c r="AA256" s="283"/>
      <c r="AB256" s="283"/>
      <c r="AC256" s="283"/>
      <c r="AD256" s="283"/>
      <c r="AE256" s="283"/>
      <c r="AF256" s="283"/>
      <c r="AG256" s="283"/>
      <c r="AH256" s="283"/>
      <c r="AI256" s="283"/>
      <c r="AJ256" s="283"/>
      <c r="AK256" s="283"/>
      <c r="AL256" s="283"/>
      <c r="AM256" s="283"/>
      <c r="AN256" s="283"/>
      <c r="AO256" s="283"/>
      <c r="AP256" s="283"/>
      <c r="AQ256" s="283"/>
      <c r="AR256" s="283"/>
      <c r="AS256" s="283"/>
    </row>
    <row r="257" spans="1:45" ht="12.75" customHeight="1">
      <c r="C257" s="241" t="s">
        <v>371</v>
      </c>
      <c r="D257" s="241"/>
      <c r="E257" s="241"/>
      <c r="F257" s="241"/>
      <c r="G257" s="241"/>
      <c r="H257" s="241"/>
      <c r="I257" s="241"/>
      <c r="J257" s="241"/>
      <c r="K257" s="241"/>
      <c r="L257" s="241"/>
      <c r="M257" s="241"/>
      <c r="N257" s="241"/>
      <c r="O257" s="241"/>
      <c r="P257" s="241"/>
      <c r="Q257" s="241"/>
      <c r="R257" s="241"/>
      <c r="S257" s="241"/>
      <c r="T257" s="241"/>
      <c r="U257" s="241"/>
      <c r="V257" s="241"/>
      <c r="W257" s="241"/>
      <c r="X257" s="241"/>
      <c r="Y257" s="241"/>
      <c r="Z257" s="241"/>
      <c r="AA257" s="241"/>
      <c r="AB257" s="241"/>
      <c r="AC257" s="241"/>
      <c r="AD257" s="241"/>
      <c r="AE257" s="241"/>
      <c r="AF257" s="241"/>
      <c r="AG257" s="241"/>
      <c r="AH257" s="241"/>
      <c r="AI257" s="241"/>
      <c r="AJ257" s="241"/>
      <c r="AK257" s="241"/>
      <c r="AL257" s="241"/>
      <c r="AM257" s="241"/>
      <c r="AN257" s="241"/>
      <c r="AO257" s="241"/>
      <c r="AP257" s="241"/>
      <c r="AQ257" s="241"/>
      <c r="AR257" s="241"/>
      <c r="AS257" s="241"/>
    </row>
    <row r="259" spans="1:45" ht="12.75" customHeight="1">
      <c r="A259" s="81" t="s">
        <v>446</v>
      </c>
      <c r="B259" s="86"/>
      <c r="C259" s="283" t="s">
        <v>373</v>
      </c>
      <c r="D259" s="283"/>
      <c r="E259" s="283"/>
      <c r="F259" s="283"/>
      <c r="G259" s="283"/>
      <c r="H259" s="283"/>
      <c r="I259" s="283"/>
      <c r="J259" s="283"/>
      <c r="K259" s="283"/>
      <c r="L259" s="283"/>
      <c r="M259" s="283"/>
      <c r="N259" s="283"/>
      <c r="O259" s="283"/>
      <c r="P259" s="283"/>
      <c r="Q259" s="283"/>
      <c r="R259" s="283"/>
      <c r="S259" s="283"/>
      <c r="T259" s="283"/>
      <c r="U259" s="283"/>
      <c r="V259" s="283"/>
      <c r="W259" s="283"/>
      <c r="X259" s="283"/>
      <c r="Y259" s="283"/>
      <c r="Z259" s="283"/>
      <c r="AA259" s="283"/>
      <c r="AB259" s="283"/>
      <c r="AC259" s="283"/>
      <c r="AD259" s="283"/>
      <c r="AE259" s="283"/>
      <c r="AF259" s="283"/>
      <c r="AG259" s="283"/>
      <c r="AH259" s="283"/>
      <c r="AI259" s="283"/>
      <c r="AJ259" s="283"/>
      <c r="AK259" s="283"/>
      <c r="AL259" s="283"/>
      <c r="AM259" s="283"/>
      <c r="AN259" s="283"/>
      <c r="AO259" s="283"/>
      <c r="AP259" s="283"/>
      <c r="AQ259" s="283"/>
      <c r="AR259" s="283"/>
      <c r="AS259" s="283"/>
    </row>
    <row r="260" spans="1:45" ht="12.75" customHeight="1">
      <c r="C260" s="164" t="s">
        <v>1195</v>
      </c>
      <c r="D260" s="164"/>
      <c r="E260" s="164"/>
      <c r="F260" s="164"/>
      <c r="G260" s="164"/>
      <c r="H260" s="164"/>
      <c r="I260" s="164"/>
      <c r="J260" s="164"/>
      <c r="K260" s="164"/>
      <c r="L260" s="164"/>
      <c r="M260" s="164"/>
      <c r="N260" s="164"/>
      <c r="O260" s="164"/>
      <c r="P260" s="164"/>
      <c r="Q260" s="164"/>
      <c r="R260" s="164"/>
      <c r="S260" s="164"/>
      <c r="T260" s="164"/>
      <c r="U260" s="164"/>
      <c r="V260" s="164"/>
      <c r="W260" s="164"/>
      <c r="X260" s="164"/>
      <c r="Y260" s="164"/>
      <c r="Z260" s="164"/>
      <c r="AA260" s="164"/>
      <c r="AB260" s="164"/>
      <c r="AC260" s="164"/>
      <c r="AD260" s="164"/>
      <c r="AE260" s="164"/>
      <c r="AF260" s="164"/>
      <c r="AG260" s="164"/>
      <c r="AH260" s="164"/>
      <c r="AI260" s="164"/>
      <c r="AJ260" s="164"/>
      <c r="AK260" s="164"/>
      <c r="AL260" s="164"/>
      <c r="AM260" s="164"/>
      <c r="AN260" s="164"/>
      <c r="AO260" s="164"/>
      <c r="AP260" s="164"/>
      <c r="AQ260" s="164"/>
      <c r="AR260" s="164"/>
      <c r="AS260" s="164"/>
    </row>
    <row r="261" spans="1:45" ht="12.75" customHeight="1">
      <c r="C261" s="164"/>
      <c r="D261" s="164"/>
      <c r="E261" s="164"/>
      <c r="F261" s="164"/>
      <c r="G261" s="164"/>
      <c r="H261" s="164"/>
      <c r="I261" s="164"/>
      <c r="J261" s="164"/>
      <c r="K261" s="164"/>
      <c r="L261" s="164"/>
      <c r="M261" s="164"/>
      <c r="N261" s="164"/>
      <c r="O261" s="164"/>
      <c r="P261" s="164"/>
      <c r="Q261" s="164"/>
      <c r="R261" s="164"/>
      <c r="S261" s="164"/>
      <c r="T261" s="164"/>
      <c r="U261" s="164"/>
      <c r="V261" s="164"/>
      <c r="W261" s="164"/>
      <c r="X261" s="164"/>
      <c r="Y261" s="164"/>
      <c r="Z261" s="164"/>
      <c r="AA261" s="164"/>
      <c r="AB261" s="164"/>
      <c r="AC261" s="164"/>
      <c r="AD261" s="164"/>
      <c r="AE261" s="164"/>
      <c r="AF261" s="164"/>
      <c r="AG261" s="164"/>
      <c r="AH261" s="164"/>
      <c r="AI261" s="164"/>
      <c r="AJ261" s="164"/>
      <c r="AK261" s="164"/>
      <c r="AL261" s="164"/>
      <c r="AM261" s="164"/>
      <c r="AN261" s="164"/>
      <c r="AO261" s="164"/>
      <c r="AP261" s="164"/>
      <c r="AQ261" s="164"/>
      <c r="AR261" s="164"/>
      <c r="AS261" s="164"/>
    </row>
    <row r="263" spans="1:45" ht="12.75" customHeight="1">
      <c r="A263" s="81" t="s">
        <v>632</v>
      </c>
      <c r="B263" s="86"/>
      <c r="C263" s="283" t="s">
        <v>375</v>
      </c>
      <c r="D263" s="283"/>
      <c r="E263" s="283"/>
      <c r="F263" s="283"/>
      <c r="G263" s="283"/>
      <c r="H263" s="283"/>
      <c r="I263" s="283"/>
      <c r="J263" s="283"/>
      <c r="K263" s="283"/>
      <c r="L263" s="283"/>
      <c r="M263" s="283"/>
      <c r="N263" s="283"/>
      <c r="O263" s="283"/>
      <c r="P263" s="283"/>
      <c r="Q263" s="283"/>
      <c r="R263" s="283"/>
      <c r="S263" s="283"/>
      <c r="T263" s="283"/>
      <c r="U263" s="283"/>
      <c r="V263" s="283"/>
      <c r="W263" s="283"/>
      <c r="X263" s="283"/>
      <c r="Y263" s="283"/>
      <c r="Z263" s="283"/>
      <c r="AA263" s="283"/>
      <c r="AB263" s="283"/>
      <c r="AC263" s="283"/>
      <c r="AD263" s="283"/>
      <c r="AE263" s="283"/>
      <c r="AF263" s="283"/>
      <c r="AG263" s="283"/>
      <c r="AH263" s="283"/>
      <c r="AI263" s="283"/>
      <c r="AJ263" s="283"/>
      <c r="AK263" s="283"/>
      <c r="AL263" s="283"/>
      <c r="AM263" s="283"/>
      <c r="AN263" s="283"/>
      <c r="AO263" s="283"/>
      <c r="AP263" s="283"/>
      <c r="AQ263" s="283"/>
      <c r="AR263" s="283"/>
      <c r="AS263" s="283"/>
    </row>
    <row r="264" spans="1:45" ht="12.75" customHeight="1">
      <c r="C264" s="164" t="s">
        <v>376</v>
      </c>
      <c r="D264" s="164"/>
      <c r="E264" s="164"/>
      <c r="F264" s="164"/>
      <c r="G264" s="164"/>
      <c r="H264" s="164"/>
      <c r="I264" s="164"/>
      <c r="J264" s="164"/>
      <c r="K264" s="164"/>
      <c r="L264" s="164"/>
      <c r="M264" s="164"/>
      <c r="N264" s="164"/>
      <c r="O264" s="164"/>
      <c r="P264" s="164"/>
      <c r="Q264" s="164"/>
      <c r="R264" s="164"/>
      <c r="S264" s="164"/>
      <c r="T264" s="164"/>
      <c r="U264" s="164"/>
      <c r="V264" s="164"/>
      <c r="W264" s="164"/>
      <c r="X264" s="164"/>
      <c r="Y264" s="164"/>
      <c r="Z264" s="164"/>
      <c r="AA264" s="164"/>
      <c r="AB264" s="164"/>
      <c r="AC264" s="164"/>
      <c r="AD264" s="164"/>
      <c r="AE264" s="164"/>
      <c r="AF264" s="164"/>
      <c r="AG264" s="164"/>
      <c r="AH264" s="164"/>
      <c r="AI264" s="164"/>
      <c r="AJ264" s="164"/>
      <c r="AK264" s="164"/>
      <c r="AL264" s="164"/>
      <c r="AM264" s="164"/>
      <c r="AN264" s="164"/>
      <c r="AO264" s="164"/>
      <c r="AP264" s="164"/>
      <c r="AQ264" s="164"/>
      <c r="AR264" s="164"/>
      <c r="AS264" s="164"/>
    </row>
    <row r="265" spans="1:45" ht="12.75" customHeight="1">
      <c r="C265" s="164"/>
      <c r="D265" s="164"/>
      <c r="E265" s="164"/>
      <c r="F265" s="164"/>
      <c r="G265" s="164"/>
      <c r="H265" s="164"/>
      <c r="I265" s="164"/>
      <c r="J265" s="164"/>
      <c r="K265" s="164"/>
      <c r="L265" s="164"/>
      <c r="M265" s="164"/>
      <c r="N265" s="164"/>
      <c r="O265" s="164"/>
      <c r="P265" s="164"/>
      <c r="Q265" s="164"/>
      <c r="R265" s="164"/>
      <c r="S265" s="164"/>
      <c r="T265" s="164"/>
      <c r="U265" s="164"/>
      <c r="V265" s="164"/>
      <c r="W265" s="164"/>
      <c r="X265" s="164"/>
      <c r="Y265" s="164"/>
      <c r="Z265" s="164"/>
      <c r="AA265" s="164"/>
      <c r="AB265" s="164"/>
      <c r="AC265" s="164"/>
      <c r="AD265" s="164"/>
      <c r="AE265" s="164"/>
      <c r="AF265" s="164"/>
      <c r="AG265" s="164"/>
      <c r="AH265" s="164"/>
      <c r="AI265" s="164"/>
      <c r="AJ265" s="164"/>
      <c r="AK265" s="164"/>
      <c r="AL265" s="164"/>
      <c r="AM265" s="164"/>
      <c r="AN265" s="164"/>
      <c r="AO265" s="164"/>
      <c r="AP265" s="164"/>
      <c r="AQ265" s="164"/>
      <c r="AR265" s="164"/>
      <c r="AS265" s="164"/>
    </row>
    <row r="267" spans="1:45" ht="12.75" customHeight="1">
      <c r="A267" s="81" t="s">
        <v>1163</v>
      </c>
      <c r="B267" s="86"/>
      <c r="C267" s="283" t="s">
        <v>378</v>
      </c>
      <c r="D267" s="283"/>
      <c r="E267" s="283"/>
      <c r="F267" s="283"/>
      <c r="G267" s="283"/>
      <c r="H267" s="283"/>
      <c r="I267" s="283"/>
      <c r="J267" s="283"/>
      <c r="K267" s="283"/>
      <c r="L267" s="283"/>
      <c r="M267" s="283"/>
      <c r="N267" s="283"/>
      <c r="O267" s="283"/>
      <c r="P267" s="283"/>
      <c r="Q267" s="283"/>
      <c r="R267" s="283"/>
      <c r="S267" s="283"/>
      <c r="T267" s="283"/>
      <c r="U267" s="283"/>
      <c r="V267" s="283"/>
      <c r="W267" s="283"/>
      <c r="X267" s="283"/>
      <c r="Y267" s="283"/>
      <c r="Z267" s="283"/>
      <c r="AA267" s="283"/>
      <c r="AB267" s="283"/>
      <c r="AC267" s="283"/>
      <c r="AD267" s="283"/>
      <c r="AE267" s="283"/>
      <c r="AF267" s="283"/>
      <c r="AG267" s="283"/>
      <c r="AH267" s="283"/>
      <c r="AI267" s="283"/>
      <c r="AJ267" s="283"/>
      <c r="AK267" s="283"/>
      <c r="AL267" s="283"/>
      <c r="AM267" s="283"/>
      <c r="AN267" s="283"/>
      <c r="AO267" s="283"/>
      <c r="AP267" s="283"/>
      <c r="AQ267" s="283"/>
      <c r="AR267" s="283"/>
      <c r="AS267" s="283"/>
    </row>
    <row r="268" spans="1:45" ht="12.75" customHeight="1">
      <c r="C268" s="164" t="s">
        <v>379</v>
      </c>
      <c r="D268" s="164"/>
      <c r="E268" s="164"/>
      <c r="F268" s="164"/>
      <c r="G268" s="164"/>
      <c r="H268" s="164"/>
      <c r="I268" s="164"/>
      <c r="J268" s="164"/>
      <c r="K268" s="164"/>
      <c r="L268" s="164"/>
      <c r="M268" s="164"/>
      <c r="N268" s="164"/>
      <c r="O268" s="164"/>
      <c r="P268" s="164"/>
      <c r="Q268" s="164"/>
      <c r="R268" s="164"/>
      <c r="S268" s="164"/>
      <c r="T268" s="164"/>
      <c r="U268" s="164"/>
      <c r="V268" s="164"/>
      <c r="W268" s="164"/>
      <c r="X268" s="164"/>
      <c r="Y268" s="164"/>
      <c r="Z268" s="164"/>
      <c r="AA268" s="164"/>
      <c r="AB268" s="164"/>
      <c r="AC268" s="164"/>
      <c r="AD268" s="164"/>
      <c r="AE268" s="164"/>
      <c r="AF268" s="164"/>
      <c r="AG268" s="164"/>
      <c r="AH268" s="164"/>
      <c r="AI268" s="164"/>
      <c r="AJ268" s="164"/>
      <c r="AK268" s="164"/>
      <c r="AL268" s="164"/>
      <c r="AM268" s="164"/>
      <c r="AN268" s="164"/>
      <c r="AO268" s="164"/>
      <c r="AP268" s="164"/>
      <c r="AQ268" s="164"/>
      <c r="AR268" s="164"/>
      <c r="AS268" s="164"/>
    </row>
    <row r="269" spans="1:45" ht="12.75" customHeight="1">
      <c r="C269" s="164"/>
      <c r="D269" s="164"/>
      <c r="E269" s="164"/>
      <c r="F269" s="164"/>
      <c r="G269" s="164"/>
      <c r="H269" s="164"/>
      <c r="I269" s="164"/>
      <c r="J269" s="164"/>
      <c r="K269" s="164"/>
      <c r="L269" s="164"/>
      <c r="M269" s="164"/>
      <c r="N269" s="164"/>
      <c r="O269" s="164"/>
      <c r="P269" s="164"/>
      <c r="Q269" s="164"/>
      <c r="R269" s="164"/>
      <c r="S269" s="164"/>
      <c r="T269" s="164"/>
      <c r="U269" s="164"/>
      <c r="V269" s="164"/>
      <c r="W269" s="164"/>
      <c r="X269" s="164"/>
      <c r="Y269" s="164"/>
      <c r="Z269" s="164"/>
      <c r="AA269" s="164"/>
      <c r="AB269" s="164"/>
      <c r="AC269" s="164"/>
      <c r="AD269" s="164"/>
      <c r="AE269" s="164"/>
      <c r="AF269" s="164"/>
      <c r="AG269" s="164"/>
      <c r="AH269" s="164"/>
      <c r="AI269" s="164"/>
      <c r="AJ269" s="164"/>
      <c r="AK269" s="164"/>
      <c r="AL269" s="164"/>
      <c r="AM269" s="164"/>
      <c r="AN269" s="164"/>
      <c r="AO269" s="164"/>
      <c r="AP269" s="164"/>
      <c r="AQ269" s="164"/>
      <c r="AR269" s="164"/>
      <c r="AS269" s="164"/>
    </row>
    <row r="271" spans="1:45" ht="12.75" customHeight="1">
      <c r="A271" s="81" t="s">
        <v>1164</v>
      </c>
      <c r="B271" s="86"/>
      <c r="C271" s="283" t="s">
        <v>1196</v>
      </c>
      <c r="D271" s="283"/>
      <c r="E271" s="283"/>
      <c r="F271" s="283"/>
      <c r="G271" s="283"/>
      <c r="H271" s="283"/>
      <c r="I271" s="283"/>
      <c r="J271" s="283"/>
      <c r="K271" s="283"/>
      <c r="L271" s="283"/>
      <c r="M271" s="283"/>
      <c r="N271" s="283"/>
      <c r="O271" s="283"/>
      <c r="P271" s="283"/>
      <c r="Q271" s="283"/>
      <c r="R271" s="283"/>
      <c r="S271" s="283"/>
      <c r="T271" s="283"/>
      <c r="U271" s="283"/>
      <c r="V271" s="283"/>
      <c r="W271" s="283"/>
      <c r="X271" s="283"/>
      <c r="Y271" s="283"/>
      <c r="Z271" s="283"/>
      <c r="AA271" s="283"/>
      <c r="AB271" s="283"/>
      <c r="AC271" s="283"/>
      <c r="AD271" s="283"/>
      <c r="AE271" s="283"/>
      <c r="AF271" s="283"/>
      <c r="AG271" s="283"/>
      <c r="AH271" s="283"/>
      <c r="AI271" s="283"/>
      <c r="AJ271" s="283"/>
      <c r="AK271" s="283"/>
      <c r="AL271" s="283"/>
      <c r="AM271" s="283"/>
      <c r="AN271" s="283"/>
      <c r="AO271" s="283"/>
      <c r="AP271" s="283"/>
      <c r="AQ271" s="283"/>
      <c r="AR271" s="283"/>
      <c r="AS271" s="283"/>
    </row>
    <row r="272" spans="1:45" ht="12.75" customHeight="1">
      <c r="C272" s="164" t="s">
        <v>530</v>
      </c>
      <c r="D272" s="164"/>
      <c r="E272" s="164"/>
      <c r="F272" s="164"/>
      <c r="G272" s="164"/>
      <c r="H272" s="164"/>
      <c r="I272" s="164"/>
      <c r="J272" s="164"/>
      <c r="K272" s="164"/>
      <c r="L272" s="164"/>
      <c r="M272" s="164"/>
      <c r="N272" s="164"/>
      <c r="O272" s="164"/>
      <c r="P272" s="164"/>
      <c r="Q272" s="164"/>
      <c r="R272" s="164"/>
      <c r="S272" s="164"/>
      <c r="T272" s="164"/>
      <c r="U272" s="164"/>
      <c r="V272" s="164"/>
      <c r="W272" s="164"/>
      <c r="X272" s="164"/>
      <c r="Y272" s="164"/>
      <c r="Z272" s="164"/>
      <c r="AA272" s="164"/>
      <c r="AB272" s="164"/>
      <c r="AC272" s="164"/>
      <c r="AD272" s="164"/>
      <c r="AE272" s="164"/>
      <c r="AF272" s="164"/>
      <c r="AG272" s="164"/>
      <c r="AH272" s="164"/>
      <c r="AI272" s="164"/>
      <c r="AJ272" s="164"/>
      <c r="AK272" s="164"/>
      <c r="AL272" s="164"/>
      <c r="AM272" s="164"/>
      <c r="AN272" s="164"/>
      <c r="AO272" s="164"/>
      <c r="AP272" s="164"/>
      <c r="AQ272" s="164"/>
      <c r="AR272" s="164"/>
      <c r="AS272" s="164"/>
    </row>
    <row r="273" spans="3:45" ht="12.75" customHeight="1">
      <c r="C273" s="164"/>
      <c r="D273" s="164"/>
      <c r="E273" s="164"/>
      <c r="F273" s="164"/>
      <c r="G273" s="164"/>
      <c r="H273" s="164"/>
      <c r="I273" s="164"/>
      <c r="J273" s="164"/>
      <c r="K273" s="164"/>
      <c r="L273" s="164"/>
      <c r="M273" s="164"/>
      <c r="N273" s="164"/>
      <c r="O273" s="164"/>
      <c r="P273" s="164"/>
      <c r="Q273" s="164"/>
      <c r="R273" s="164"/>
      <c r="S273" s="164"/>
      <c r="T273" s="164"/>
      <c r="U273" s="164"/>
      <c r="V273" s="164"/>
      <c r="W273" s="164"/>
      <c r="X273" s="164"/>
      <c r="Y273" s="164"/>
      <c r="Z273" s="164"/>
      <c r="AA273" s="164"/>
      <c r="AB273" s="164"/>
      <c r="AC273" s="164"/>
      <c r="AD273" s="164"/>
      <c r="AE273" s="164"/>
      <c r="AF273" s="164"/>
      <c r="AG273" s="164"/>
      <c r="AH273" s="164"/>
      <c r="AI273" s="164"/>
      <c r="AJ273" s="164"/>
      <c r="AK273" s="164"/>
      <c r="AL273" s="164"/>
      <c r="AM273" s="164"/>
      <c r="AN273" s="164"/>
      <c r="AO273" s="164"/>
      <c r="AP273" s="164"/>
      <c r="AQ273" s="164"/>
      <c r="AR273" s="164"/>
      <c r="AS273" s="164"/>
    </row>
    <row r="275" spans="3:45" ht="12.75" customHeight="1">
      <c r="C275" s="241" t="s">
        <v>381</v>
      </c>
      <c r="D275" s="241"/>
      <c r="E275" s="241"/>
      <c r="F275" s="241"/>
      <c r="G275" s="241"/>
      <c r="H275" s="241"/>
      <c r="I275" s="241"/>
      <c r="J275" s="241"/>
      <c r="K275" s="241"/>
      <c r="L275" s="241"/>
      <c r="M275" s="241"/>
      <c r="N275" s="241"/>
      <c r="O275" s="241"/>
      <c r="P275" s="241"/>
      <c r="Q275" s="241"/>
      <c r="R275" s="241"/>
      <c r="S275" s="241"/>
      <c r="T275" s="241"/>
      <c r="U275" s="241"/>
      <c r="V275" s="241"/>
      <c r="W275" s="241"/>
      <c r="X275" s="241"/>
      <c r="Y275" s="241"/>
      <c r="Z275" s="241"/>
      <c r="AA275" s="241"/>
      <c r="AB275" s="241"/>
      <c r="AC275" s="241"/>
      <c r="AD275" s="241"/>
      <c r="AE275" s="241"/>
      <c r="AF275" s="241"/>
      <c r="AG275" s="241"/>
      <c r="AH275" s="241"/>
      <c r="AI275" s="241"/>
      <c r="AJ275" s="241"/>
      <c r="AK275" s="241"/>
      <c r="AL275" s="241"/>
      <c r="AM275" s="241"/>
      <c r="AN275" s="241"/>
      <c r="AO275" s="241"/>
      <c r="AP275" s="241"/>
      <c r="AQ275" s="241"/>
      <c r="AR275" s="241"/>
      <c r="AS275" s="241"/>
    </row>
    <row r="276" spans="3:45" ht="12.75" customHeight="1">
      <c r="C276" s="76" t="s">
        <v>11</v>
      </c>
      <c r="D276" s="624" t="s">
        <v>382</v>
      </c>
      <c r="E276" s="624"/>
      <c r="F276" s="624"/>
      <c r="G276" s="624"/>
      <c r="H276" s="624"/>
      <c r="I276" s="624"/>
      <c r="J276" s="624"/>
      <c r="K276" s="624"/>
      <c r="L276" s="624"/>
      <c r="M276" s="624"/>
      <c r="N276" s="624"/>
      <c r="O276" s="624"/>
      <c r="P276" s="624"/>
      <c r="Q276" s="624"/>
      <c r="R276" s="624"/>
      <c r="S276" s="624"/>
      <c r="T276" s="624"/>
      <c r="U276" s="624"/>
      <c r="V276" s="624"/>
      <c r="W276" s="624"/>
      <c r="X276" s="624"/>
      <c r="Y276" s="624"/>
      <c r="Z276" s="624"/>
      <c r="AA276" s="624"/>
      <c r="AB276" s="624"/>
      <c r="AC276" s="624"/>
      <c r="AD276" s="624"/>
      <c r="AE276" s="624"/>
      <c r="AF276" s="624"/>
      <c r="AG276" s="624"/>
      <c r="AH276" s="624"/>
      <c r="AI276" s="624"/>
      <c r="AJ276" s="624"/>
      <c r="AK276" s="624"/>
      <c r="AL276" s="624"/>
      <c r="AM276" s="624"/>
      <c r="AN276" s="624"/>
      <c r="AO276" s="624"/>
      <c r="AP276" s="624"/>
      <c r="AQ276" s="624"/>
      <c r="AR276" s="624"/>
      <c r="AS276" s="624"/>
    </row>
    <row r="277" spans="3:45" ht="12.75" customHeight="1">
      <c r="C277" s="15" t="s">
        <v>12</v>
      </c>
      <c r="D277" s="241" t="s">
        <v>383</v>
      </c>
      <c r="E277" s="241"/>
      <c r="F277" s="241"/>
      <c r="G277" s="241"/>
      <c r="H277" s="241"/>
      <c r="I277" s="241"/>
      <c r="J277" s="241"/>
      <c r="K277" s="241"/>
      <c r="L277" s="241"/>
      <c r="M277" s="241"/>
      <c r="N277" s="241"/>
      <c r="O277" s="241"/>
      <c r="P277" s="241"/>
      <c r="Q277" s="241"/>
      <c r="R277" s="241"/>
      <c r="S277" s="241"/>
      <c r="T277" s="241"/>
      <c r="U277" s="241"/>
      <c r="V277" s="241"/>
      <c r="W277" s="241"/>
      <c r="X277" s="241"/>
      <c r="Y277" s="241"/>
      <c r="Z277" s="241"/>
      <c r="AA277" s="241"/>
      <c r="AB277" s="241"/>
      <c r="AC277" s="241"/>
      <c r="AD277" s="241"/>
      <c r="AE277" s="241"/>
      <c r="AF277" s="241"/>
      <c r="AG277" s="241"/>
      <c r="AH277" s="241"/>
      <c r="AI277" s="241"/>
      <c r="AJ277" s="241"/>
      <c r="AK277" s="241"/>
      <c r="AL277" s="241"/>
      <c r="AM277" s="241"/>
      <c r="AN277" s="241"/>
      <c r="AO277" s="241"/>
      <c r="AP277" s="241"/>
      <c r="AQ277" s="241"/>
      <c r="AR277" s="241"/>
      <c r="AS277" s="241"/>
    </row>
    <row r="278" spans="3:45" ht="12.75" customHeight="1">
      <c r="C278" s="15" t="s">
        <v>13</v>
      </c>
      <c r="D278" s="241" t="s">
        <v>384</v>
      </c>
      <c r="E278" s="241"/>
      <c r="F278" s="241"/>
      <c r="G278" s="241"/>
      <c r="H278" s="241"/>
      <c r="I278" s="241"/>
      <c r="J278" s="241"/>
      <c r="K278" s="241"/>
      <c r="L278" s="241"/>
      <c r="M278" s="241"/>
      <c r="N278" s="241"/>
      <c r="O278" s="241"/>
      <c r="P278" s="241"/>
      <c r="Q278" s="241"/>
      <c r="R278" s="241"/>
      <c r="S278" s="241"/>
      <c r="T278" s="241"/>
      <c r="U278" s="241"/>
      <c r="V278" s="241"/>
      <c r="W278" s="241"/>
      <c r="X278" s="241"/>
      <c r="Y278" s="241"/>
      <c r="Z278" s="241"/>
      <c r="AA278" s="241"/>
      <c r="AB278" s="241"/>
      <c r="AC278" s="241"/>
      <c r="AD278" s="241"/>
      <c r="AE278" s="241"/>
      <c r="AF278" s="241"/>
      <c r="AG278" s="241"/>
      <c r="AH278" s="241"/>
      <c r="AI278" s="241"/>
      <c r="AJ278" s="241"/>
      <c r="AK278" s="241"/>
      <c r="AL278" s="241"/>
      <c r="AM278" s="241"/>
      <c r="AN278" s="241"/>
      <c r="AO278" s="241"/>
      <c r="AP278" s="241"/>
      <c r="AQ278" s="241"/>
      <c r="AR278" s="241"/>
      <c r="AS278" s="241"/>
    </row>
    <row r="280" spans="3:45" ht="12.75" customHeight="1">
      <c r="C280" s="241" t="s">
        <v>531</v>
      </c>
      <c r="D280" s="241"/>
      <c r="E280" s="241"/>
      <c r="F280" s="241"/>
      <c r="G280" s="241"/>
      <c r="H280" s="241"/>
      <c r="I280" s="241"/>
      <c r="J280" s="241"/>
      <c r="K280" s="241"/>
      <c r="L280" s="241"/>
      <c r="M280" s="241"/>
      <c r="N280" s="241"/>
      <c r="O280" s="241"/>
      <c r="P280" s="241"/>
      <c r="Q280" s="241"/>
      <c r="R280" s="241"/>
      <c r="S280" s="241"/>
      <c r="T280" s="241"/>
      <c r="U280" s="241"/>
      <c r="V280" s="241"/>
      <c r="W280" s="241"/>
      <c r="X280" s="241"/>
      <c r="Y280" s="241"/>
      <c r="Z280" s="241"/>
      <c r="AA280" s="241"/>
      <c r="AB280" s="241"/>
      <c r="AC280" s="241"/>
      <c r="AD280" s="241"/>
      <c r="AE280" s="241"/>
      <c r="AF280" s="241"/>
      <c r="AG280" s="241"/>
      <c r="AH280" s="241"/>
      <c r="AI280" s="241"/>
      <c r="AJ280" s="241"/>
      <c r="AK280" s="241"/>
      <c r="AL280" s="241"/>
      <c r="AM280" s="241"/>
      <c r="AN280" s="241"/>
      <c r="AO280" s="241"/>
      <c r="AP280" s="241"/>
      <c r="AQ280" s="241"/>
      <c r="AR280" s="241"/>
      <c r="AS280" s="241"/>
    </row>
    <row r="282" spans="3:45" ht="12.75" customHeight="1">
      <c r="C282" s="236" t="s">
        <v>532</v>
      </c>
      <c r="D282" s="236"/>
      <c r="E282" s="236"/>
      <c r="F282" s="236"/>
      <c r="G282" s="236"/>
      <c r="H282" s="236"/>
      <c r="I282" s="236"/>
      <c r="J282" s="236"/>
      <c r="K282" s="236"/>
      <c r="L282" s="236"/>
      <c r="M282" s="236"/>
      <c r="N282" s="236"/>
      <c r="O282" s="236"/>
      <c r="P282" s="236"/>
      <c r="Q282" s="236"/>
      <c r="R282" s="236"/>
      <c r="S282" s="236"/>
      <c r="T282" s="236"/>
      <c r="U282" s="236"/>
      <c r="V282" s="236"/>
      <c r="W282" s="236"/>
      <c r="X282" s="236"/>
      <c r="Y282" s="236"/>
      <c r="Z282" s="236"/>
      <c r="AA282" s="236"/>
      <c r="AB282" s="236"/>
      <c r="AC282" s="236"/>
      <c r="AD282" s="236"/>
      <c r="AE282" s="236"/>
      <c r="AF282" s="236"/>
      <c r="AG282" s="236"/>
      <c r="AH282" s="236"/>
      <c r="AI282" s="236"/>
      <c r="AJ282" s="236"/>
      <c r="AK282" s="236"/>
      <c r="AL282" s="236"/>
      <c r="AM282" s="236"/>
      <c r="AN282" s="236"/>
      <c r="AO282" s="236"/>
      <c r="AP282" s="236"/>
      <c r="AQ282" s="236"/>
      <c r="AR282" s="236"/>
      <c r="AS282" s="236"/>
    </row>
    <row r="283" spans="3:45" ht="12.75" customHeight="1">
      <c r="C283" s="236"/>
      <c r="D283" s="236"/>
      <c r="E283" s="236"/>
      <c r="F283" s="236"/>
      <c r="G283" s="236"/>
      <c r="H283" s="236"/>
      <c r="I283" s="236"/>
      <c r="J283" s="236"/>
      <c r="K283" s="236"/>
      <c r="L283" s="236"/>
      <c r="M283" s="236"/>
      <c r="N283" s="236"/>
      <c r="O283" s="236"/>
      <c r="P283" s="236"/>
      <c r="Q283" s="236"/>
      <c r="R283" s="236"/>
      <c r="S283" s="236"/>
      <c r="T283" s="236"/>
      <c r="U283" s="236"/>
      <c r="V283" s="236"/>
      <c r="W283" s="236"/>
      <c r="X283" s="236"/>
      <c r="Y283" s="236"/>
      <c r="Z283" s="236"/>
      <c r="AA283" s="236"/>
      <c r="AB283" s="236"/>
      <c r="AC283" s="236"/>
      <c r="AD283" s="236"/>
      <c r="AE283" s="236"/>
      <c r="AF283" s="236"/>
      <c r="AG283" s="236"/>
      <c r="AH283" s="236"/>
      <c r="AI283" s="236"/>
      <c r="AJ283" s="236"/>
      <c r="AK283" s="236"/>
      <c r="AL283" s="236"/>
      <c r="AM283" s="236"/>
      <c r="AN283" s="236"/>
      <c r="AO283" s="236"/>
      <c r="AP283" s="236"/>
      <c r="AQ283" s="236"/>
      <c r="AR283" s="236"/>
      <c r="AS283" s="236"/>
    </row>
    <row r="284" spans="3:45" ht="12.75" customHeight="1">
      <c r="C284" s="236"/>
      <c r="D284" s="236"/>
      <c r="E284" s="236"/>
      <c r="F284" s="236"/>
      <c r="G284" s="236"/>
      <c r="H284" s="236"/>
      <c r="I284" s="236"/>
      <c r="J284" s="236"/>
      <c r="K284" s="236"/>
      <c r="L284" s="236"/>
      <c r="M284" s="236"/>
      <c r="N284" s="236"/>
      <c r="O284" s="236"/>
      <c r="P284" s="236"/>
      <c r="Q284" s="236"/>
      <c r="R284" s="236"/>
      <c r="S284" s="236"/>
      <c r="T284" s="236"/>
      <c r="U284" s="236"/>
      <c r="V284" s="236"/>
      <c r="W284" s="236"/>
      <c r="X284" s="236"/>
      <c r="Y284" s="236"/>
      <c r="Z284" s="236"/>
      <c r="AA284" s="236"/>
      <c r="AB284" s="236"/>
      <c r="AC284" s="236"/>
      <c r="AD284" s="236"/>
      <c r="AE284" s="236"/>
      <c r="AF284" s="236"/>
      <c r="AG284" s="236"/>
      <c r="AH284" s="236"/>
      <c r="AI284" s="236"/>
      <c r="AJ284" s="236"/>
      <c r="AK284" s="236"/>
      <c r="AL284" s="236"/>
      <c r="AM284" s="236"/>
      <c r="AN284" s="236"/>
      <c r="AO284" s="236"/>
      <c r="AP284" s="236"/>
      <c r="AQ284" s="236"/>
      <c r="AR284" s="236"/>
      <c r="AS284" s="236"/>
    </row>
    <row r="285" spans="3:45" ht="12.75" customHeight="1">
      <c r="C285" s="236"/>
      <c r="D285" s="236"/>
      <c r="E285" s="236"/>
      <c r="F285" s="236"/>
      <c r="G285" s="236"/>
      <c r="H285" s="236"/>
      <c r="I285" s="236"/>
      <c r="J285" s="236"/>
      <c r="K285" s="236"/>
      <c r="L285" s="236"/>
      <c r="M285" s="236"/>
      <c r="N285" s="236"/>
      <c r="O285" s="236"/>
      <c r="P285" s="236"/>
      <c r="Q285" s="236"/>
      <c r="R285" s="236"/>
      <c r="S285" s="236"/>
      <c r="T285" s="236"/>
      <c r="U285" s="236"/>
      <c r="V285" s="236"/>
      <c r="W285" s="236"/>
      <c r="X285" s="236"/>
      <c r="Y285" s="236"/>
      <c r="Z285" s="236"/>
      <c r="AA285" s="236"/>
      <c r="AB285" s="236"/>
      <c r="AC285" s="236"/>
      <c r="AD285" s="236"/>
      <c r="AE285" s="236"/>
      <c r="AF285" s="236"/>
      <c r="AG285" s="236"/>
      <c r="AH285" s="236"/>
      <c r="AI285" s="236"/>
      <c r="AJ285" s="236"/>
      <c r="AK285" s="236"/>
      <c r="AL285" s="236"/>
      <c r="AM285" s="236"/>
      <c r="AN285" s="236"/>
      <c r="AO285" s="236"/>
      <c r="AP285" s="236"/>
      <c r="AQ285" s="236"/>
      <c r="AR285" s="236"/>
      <c r="AS285" s="236"/>
    </row>
    <row r="286" spans="3:45" ht="12.75" customHeight="1">
      <c r="C286" s="61"/>
      <c r="D286" s="61"/>
      <c r="E286" s="61"/>
      <c r="F286" s="61"/>
      <c r="G286" s="61"/>
      <c r="H286" s="61"/>
      <c r="I286" s="61"/>
      <c r="J286" s="61"/>
      <c r="K286" s="61"/>
      <c r="L286" s="61"/>
      <c r="M286" s="61"/>
      <c r="N286" s="61"/>
      <c r="O286" s="61"/>
      <c r="P286" s="61"/>
      <c r="Q286" s="61"/>
      <c r="R286" s="61"/>
      <c r="S286" s="61"/>
      <c r="T286" s="61"/>
      <c r="U286" s="61"/>
      <c r="V286" s="61"/>
      <c r="W286" s="61"/>
      <c r="X286" s="61"/>
      <c r="Y286" s="61"/>
      <c r="Z286" s="61"/>
      <c r="AA286" s="61"/>
      <c r="AB286" s="61"/>
      <c r="AC286" s="61"/>
      <c r="AD286" s="61"/>
      <c r="AE286" s="61"/>
      <c r="AF286" s="61"/>
      <c r="AG286" s="61"/>
      <c r="AH286" s="61"/>
      <c r="AI286" s="61"/>
      <c r="AJ286" s="61"/>
      <c r="AK286" s="61"/>
      <c r="AL286" s="61"/>
      <c r="AM286" s="61"/>
      <c r="AN286" s="61"/>
      <c r="AO286" s="61"/>
      <c r="AP286" s="61"/>
      <c r="AQ286" s="61"/>
      <c r="AR286" s="61"/>
      <c r="AS286" s="61"/>
    </row>
    <row r="287" spans="3:45" ht="12.75" customHeight="1">
      <c r="C287" s="236" t="s">
        <v>1178</v>
      </c>
      <c r="D287" s="236"/>
      <c r="E287" s="236"/>
      <c r="F287" s="236"/>
      <c r="G287" s="236"/>
      <c r="H287" s="236"/>
      <c r="I287" s="236"/>
      <c r="J287" s="236"/>
      <c r="K287" s="236"/>
      <c r="L287" s="236"/>
      <c r="M287" s="236"/>
      <c r="N287" s="236"/>
      <c r="O287" s="236"/>
      <c r="P287" s="236"/>
      <c r="Q287" s="236"/>
      <c r="R287" s="236"/>
      <c r="S287" s="236"/>
      <c r="T287" s="236"/>
      <c r="U287" s="236"/>
      <c r="V287" s="236"/>
      <c r="W287" s="236"/>
      <c r="X287" s="236"/>
      <c r="Y287" s="236"/>
      <c r="Z287" s="236"/>
      <c r="AA287" s="236"/>
      <c r="AB287" s="236"/>
      <c r="AC287" s="236"/>
      <c r="AD287" s="236"/>
      <c r="AE287" s="236"/>
      <c r="AF287" s="236"/>
      <c r="AG287" s="236"/>
      <c r="AH287" s="236"/>
      <c r="AI287" s="236"/>
      <c r="AJ287" s="236"/>
      <c r="AK287" s="236"/>
      <c r="AL287" s="236"/>
      <c r="AM287" s="236"/>
      <c r="AN287" s="236"/>
      <c r="AO287" s="236"/>
      <c r="AP287" s="236"/>
      <c r="AQ287" s="236"/>
      <c r="AR287" s="236"/>
      <c r="AS287" s="236"/>
    </row>
    <row r="288" spans="3:45" ht="12.75" customHeight="1">
      <c r="C288" s="236"/>
      <c r="D288" s="236"/>
      <c r="E288" s="236"/>
      <c r="F288" s="236"/>
      <c r="G288" s="236"/>
      <c r="H288" s="236"/>
      <c r="I288" s="236"/>
      <c r="J288" s="236"/>
      <c r="K288" s="236"/>
      <c r="L288" s="236"/>
      <c r="M288" s="236"/>
      <c r="N288" s="236"/>
      <c r="O288" s="236"/>
      <c r="P288" s="236"/>
      <c r="Q288" s="236"/>
      <c r="R288" s="236"/>
      <c r="S288" s="236"/>
      <c r="T288" s="236"/>
      <c r="U288" s="236"/>
      <c r="V288" s="236"/>
      <c r="W288" s="236"/>
      <c r="X288" s="236"/>
      <c r="Y288" s="236"/>
      <c r="Z288" s="236"/>
      <c r="AA288" s="236"/>
      <c r="AB288" s="236"/>
      <c r="AC288" s="236"/>
      <c r="AD288" s="236"/>
      <c r="AE288" s="236"/>
      <c r="AF288" s="236"/>
      <c r="AG288" s="236"/>
      <c r="AH288" s="236"/>
      <c r="AI288" s="236"/>
      <c r="AJ288" s="236"/>
      <c r="AK288" s="236"/>
      <c r="AL288" s="236"/>
      <c r="AM288" s="236"/>
      <c r="AN288" s="236"/>
      <c r="AO288" s="236"/>
      <c r="AP288" s="236"/>
      <c r="AQ288" s="236"/>
      <c r="AR288" s="236"/>
      <c r="AS288" s="236"/>
    </row>
    <row r="289" spans="1:45" ht="12.75" customHeight="1">
      <c r="C289" s="61"/>
      <c r="D289" s="61"/>
      <c r="E289" s="61"/>
      <c r="F289" s="61"/>
      <c r="G289" s="61"/>
      <c r="H289" s="61"/>
      <c r="I289" s="61"/>
      <c r="J289" s="61"/>
      <c r="K289" s="61"/>
      <c r="L289" s="61"/>
      <c r="M289" s="61"/>
      <c r="N289" s="61"/>
      <c r="O289" s="61"/>
      <c r="P289" s="61"/>
      <c r="Q289" s="61"/>
      <c r="R289" s="61"/>
      <c r="S289" s="61"/>
      <c r="T289" s="61"/>
      <c r="U289" s="61"/>
      <c r="V289" s="61"/>
      <c r="W289" s="61"/>
      <c r="X289" s="61"/>
      <c r="Y289" s="61"/>
      <c r="Z289" s="61"/>
      <c r="AA289" s="61"/>
      <c r="AB289" s="61"/>
      <c r="AC289" s="61"/>
      <c r="AD289" s="61"/>
      <c r="AE289" s="61"/>
      <c r="AF289" s="61"/>
      <c r="AG289" s="61"/>
      <c r="AH289" s="61"/>
      <c r="AI289" s="61"/>
      <c r="AJ289" s="61"/>
      <c r="AK289" s="61"/>
      <c r="AL289" s="61"/>
      <c r="AM289" s="61"/>
      <c r="AN289" s="61"/>
      <c r="AO289" s="61"/>
      <c r="AP289" s="61"/>
      <c r="AQ289" s="61"/>
      <c r="AR289" s="61"/>
      <c r="AS289" s="61"/>
    </row>
    <row r="290" spans="1:45" ht="12.75" customHeight="1">
      <c r="C290" s="236" t="s">
        <v>533</v>
      </c>
      <c r="D290" s="236"/>
      <c r="E290" s="236"/>
      <c r="F290" s="236"/>
      <c r="G290" s="236"/>
      <c r="H290" s="236"/>
      <c r="I290" s="236"/>
      <c r="J290" s="236"/>
      <c r="K290" s="236"/>
      <c r="L290" s="236"/>
      <c r="M290" s="236"/>
      <c r="N290" s="236"/>
      <c r="O290" s="236"/>
      <c r="P290" s="236"/>
      <c r="Q290" s="236"/>
      <c r="R290" s="236"/>
      <c r="S290" s="236"/>
      <c r="T290" s="236"/>
      <c r="U290" s="236"/>
      <c r="V290" s="236"/>
      <c r="W290" s="236"/>
      <c r="X290" s="236"/>
      <c r="Y290" s="236"/>
      <c r="Z290" s="236"/>
      <c r="AA290" s="236"/>
      <c r="AB290" s="236"/>
      <c r="AC290" s="236"/>
      <c r="AD290" s="236"/>
      <c r="AE290" s="236"/>
      <c r="AF290" s="236"/>
      <c r="AG290" s="236"/>
      <c r="AH290" s="236"/>
      <c r="AI290" s="236"/>
      <c r="AJ290" s="236"/>
      <c r="AK290" s="236"/>
      <c r="AL290" s="236"/>
      <c r="AM290" s="236"/>
      <c r="AN290" s="236"/>
      <c r="AO290" s="236"/>
      <c r="AP290" s="236"/>
      <c r="AQ290" s="236"/>
      <c r="AR290" s="236"/>
      <c r="AS290" s="236"/>
    </row>
    <row r="291" spans="1:45" ht="12.75" customHeight="1">
      <c r="C291" s="236"/>
      <c r="D291" s="236"/>
      <c r="E291" s="236"/>
      <c r="F291" s="236"/>
      <c r="G291" s="236"/>
      <c r="H291" s="236"/>
      <c r="I291" s="236"/>
      <c r="J291" s="236"/>
      <c r="K291" s="236"/>
      <c r="L291" s="236"/>
      <c r="M291" s="236"/>
      <c r="N291" s="236"/>
      <c r="O291" s="236"/>
      <c r="P291" s="236"/>
      <c r="Q291" s="236"/>
      <c r="R291" s="236"/>
      <c r="S291" s="236"/>
      <c r="T291" s="236"/>
      <c r="U291" s="236"/>
      <c r="V291" s="236"/>
      <c r="W291" s="236"/>
      <c r="X291" s="236"/>
      <c r="Y291" s="236"/>
      <c r="Z291" s="236"/>
      <c r="AA291" s="236"/>
      <c r="AB291" s="236"/>
      <c r="AC291" s="236"/>
      <c r="AD291" s="236"/>
      <c r="AE291" s="236"/>
      <c r="AF291" s="236"/>
      <c r="AG291" s="236"/>
      <c r="AH291" s="236"/>
      <c r="AI291" s="236"/>
      <c r="AJ291" s="236"/>
      <c r="AK291" s="236"/>
      <c r="AL291" s="236"/>
      <c r="AM291" s="236"/>
      <c r="AN291" s="236"/>
      <c r="AO291" s="236"/>
      <c r="AP291" s="236"/>
      <c r="AQ291" s="236"/>
      <c r="AR291" s="236"/>
      <c r="AS291" s="236"/>
    </row>
    <row r="292" spans="1:45" ht="12.75" customHeight="1">
      <c r="C292" s="61"/>
      <c r="D292" s="61"/>
      <c r="E292" s="61"/>
      <c r="F292" s="61"/>
      <c r="G292" s="61"/>
      <c r="H292" s="61"/>
      <c r="I292" s="61"/>
      <c r="J292" s="61"/>
      <c r="K292" s="61"/>
      <c r="L292" s="61"/>
      <c r="M292" s="61"/>
      <c r="N292" s="61"/>
      <c r="O292" s="61"/>
      <c r="P292" s="61"/>
      <c r="Q292" s="61"/>
      <c r="R292" s="61"/>
      <c r="S292" s="61"/>
      <c r="T292" s="61"/>
      <c r="U292" s="61"/>
      <c r="V292" s="61"/>
      <c r="W292" s="61"/>
      <c r="X292" s="61"/>
      <c r="Y292" s="61"/>
      <c r="Z292" s="61"/>
      <c r="AA292" s="61"/>
      <c r="AB292" s="61"/>
      <c r="AC292" s="61"/>
      <c r="AD292" s="61"/>
      <c r="AE292" s="61"/>
      <c r="AF292" s="61"/>
      <c r="AG292" s="61"/>
      <c r="AH292" s="61"/>
      <c r="AI292" s="61"/>
      <c r="AJ292" s="61"/>
      <c r="AK292" s="61"/>
      <c r="AL292" s="61"/>
      <c r="AM292" s="61"/>
      <c r="AN292" s="61"/>
      <c r="AO292" s="61"/>
      <c r="AP292" s="61"/>
      <c r="AQ292" s="61"/>
      <c r="AR292" s="61"/>
      <c r="AS292" s="61"/>
    </row>
    <row r="293" spans="1:45" ht="12.75" customHeight="1">
      <c r="A293" s="81" t="s">
        <v>1165</v>
      </c>
      <c r="B293" s="86"/>
      <c r="C293" s="283" t="s">
        <v>385</v>
      </c>
      <c r="D293" s="283"/>
      <c r="E293" s="283"/>
      <c r="F293" s="283"/>
      <c r="G293" s="283"/>
      <c r="H293" s="283"/>
      <c r="I293" s="283"/>
      <c r="J293" s="283"/>
      <c r="K293" s="283"/>
      <c r="L293" s="283"/>
      <c r="M293" s="283"/>
      <c r="N293" s="283"/>
      <c r="O293" s="283"/>
      <c r="P293" s="283"/>
      <c r="Q293" s="283"/>
      <c r="R293" s="283"/>
      <c r="S293" s="283"/>
      <c r="T293" s="283"/>
      <c r="U293" s="283"/>
      <c r="V293" s="283"/>
      <c r="W293" s="283"/>
      <c r="X293" s="283"/>
      <c r="Y293" s="283"/>
      <c r="Z293" s="283"/>
      <c r="AA293" s="283"/>
      <c r="AB293" s="283"/>
      <c r="AC293" s="283"/>
      <c r="AD293" s="283"/>
      <c r="AE293" s="283"/>
      <c r="AF293" s="283"/>
      <c r="AG293" s="283"/>
      <c r="AH293" s="283"/>
      <c r="AI293" s="283"/>
      <c r="AJ293" s="283"/>
      <c r="AK293" s="283"/>
      <c r="AL293" s="283"/>
      <c r="AM293" s="283"/>
      <c r="AN293" s="283"/>
      <c r="AO293" s="283"/>
      <c r="AP293" s="283"/>
      <c r="AQ293" s="283"/>
      <c r="AR293" s="283"/>
      <c r="AS293" s="283"/>
    </row>
    <row r="294" spans="1:45" ht="12.75" customHeight="1">
      <c r="C294" s="164" t="s">
        <v>386</v>
      </c>
      <c r="D294" s="164"/>
      <c r="E294" s="164"/>
      <c r="F294" s="164"/>
      <c r="G294" s="164"/>
      <c r="H294" s="164"/>
      <c r="I294" s="164"/>
      <c r="J294" s="164"/>
      <c r="K294" s="164"/>
      <c r="L294" s="164"/>
      <c r="M294" s="164"/>
      <c r="N294" s="164"/>
      <c r="O294" s="164"/>
      <c r="P294" s="164"/>
      <c r="Q294" s="164"/>
      <c r="R294" s="164"/>
      <c r="S294" s="164"/>
      <c r="T294" s="164"/>
      <c r="U294" s="164"/>
      <c r="V294" s="164"/>
      <c r="W294" s="164"/>
      <c r="X294" s="164"/>
      <c r="Y294" s="164"/>
      <c r="Z294" s="164"/>
      <c r="AA294" s="164"/>
      <c r="AB294" s="164"/>
      <c r="AC294" s="164"/>
      <c r="AD294" s="164"/>
      <c r="AE294" s="164"/>
      <c r="AF294" s="164"/>
      <c r="AG294" s="164"/>
      <c r="AH294" s="164"/>
      <c r="AI294" s="164"/>
      <c r="AJ294" s="164"/>
      <c r="AK294" s="164"/>
      <c r="AL294" s="164"/>
      <c r="AM294" s="164"/>
      <c r="AN294" s="164"/>
      <c r="AO294" s="164"/>
      <c r="AP294" s="164"/>
      <c r="AQ294" s="164"/>
      <c r="AR294" s="164"/>
      <c r="AS294" s="164"/>
    </row>
    <row r="295" spans="1:45" ht="12.75" customHeight="1">
      <c r="C295" s="164"/>
      <c r="D295" s="164"/>
      <c r="E295" s="164"/>
      <c r="F295" s="164"/>
      <c r="G295" s="164"/>
      <c r="H295" s="164"/>
      <c r="I295" s="164"/>
      <c r="J295" s="164"/>
      <c r="K295" s="164"/>
      <c r="L295" s="164"/>
      <c r="M295" s="164"/>
      <c r="N295" s="164"/>
      <c r="O295" s="164"/>
      <c r="P295" s="164"/>
      <c r="Q295" s="164"/>
      <c r="R295" s="164"/>
      <c r="S295" s="164"/>
      <c r="T295" s="164"/>
      <c r="U295" s="164"/>
      <c r="V295" s="164"/>
      <c r="W295" s="164"/>
      <c r="X295" s="164"/>
      <c r="Y295" s="164"/>
      <c r="Z295" s="164"/>
      <c r="AA295" s="164"/>
      <c r="AB295" s="164"/>
      <c r="AC295" s="164"/>
      <c r="AD295" s="164"/>
      <c r="AE295" s="164"/>
      <c r="AF295" s="164"/>
      <c r="AG295" s="164"/>
      <c r="AH295" s="164"/>
      <c r="AI295" s="164"/>
      <c r="AJ295" s="164"/>
      <c r="AK295" s="164"/>
      <c r="AL295" s="164"/>
      <c r="AM295" s="164"/>
      <c r="AN295" s="164"/>
      <c r="AO295" s="164"/>
      <c r="AP295" s="164"/>
      <c r="AQ295" s="164"/>
      <c r="AR295" s="164"/>
      <c r="AS295" s="164"/>
    </row>
    <row r="296" spans="1:45" ht="12.75" hidden="1" customHeight="1">
      <c r="C296" s="136"/>
      <c r="D296" s="136"/>
      <c r="E296" s="136"/>
      <c r="F296" s="136"/>
      <c r="G296" s="136"/>
      <c r="H296" s="136"/>
      <c r="I296" s="136"/>
      <c r="J296" s="136"/>
      <c r="K296" s="136"/>
      <c r="L296" s="136"/>
      <c r="M296" s="136"/>
      <c r="N296" s="136"/>
      <c r="O296" s="136"/>
      <c r="P296" s="136"/>
      <c r="Q296" s="136"/>
      <c r="R296" s="136"/>
      <c r="S296" s="136"/>
      <c r="T296" s="136"/>
      <c r="U296" s="136"/>
      <c r="V296" s="136"/>
      <c r="W296" s="136"/>
      <c r="X296" s="136"/>
      <c r="Y296" s="136"/>
      <c r="Z296" s="136"/>
      <c r="AA296" s="136"/>
      <c r="AB296" s="136"/>
      <c r="AC296" s="136"/>
      <c r="AD296" s="136"/>
      <c r="AE296" s="136"/>
      <c r="AF296" s="136"/>
      <c r="AG296" s="136"/>
      <c r="AH296" s="136"/>
      <c r="AI296" s="136"/>
      <c r="AJ296" s="136"/>
      <c r="AK296" s="136"/>
      <c r="AL296" s="136"/>
      <c r="AM296" s="136"/>
      <c r="AN296" s="136"/>
      <c r="AO296" s="136"/>
      <c r="AP296" s="136"/>
      <c r="AQ296" s="136"/>
      <c r="AR296" s="136"/>
      <c r="AS296" s="136"/>
    </row>
    <row r="297" spans="1:45" ht="12.75" hidden="1" customHeight="1">
      <c r="C297" s="136"/>
      <c r="D297" s="136"/>
      <c r="E297" s="136"/>
      <c r="F297" s="136"/>
      <c r="G297" s="136"/>
      <c r="H297" s="136"/>
      <c r="I297" s="136"/>
      <c r="J297" s="136"/>
      <c r="K297" s="136"/>
      <c r="L297" s="136"/>
      <c r="M297" s="136"/>
      <c r="N297" s="136"/>
      <c r="O297" s="136"/>
      <c r="P297" s="136"/>
      <c r="Q297" s="136"/>
      <c r="R297" s="136"/>
      <c r="S297" s="136"/>
      <c r="T297" s="136"/>
      <c r="U297" s="136"/>
      <c r="V297" s="136"/>
      <c r="W297" s="136"/>
      <c r="X297" s="136"/>
      <c r="Y297" s="136"/>
      <c r="Z297" s="136"/>
      <c r="AA297" s="136"/>
      <c r="AB297" s="136"/>
      <c r="AC297" s="136"/>
      <c r="AD297" s="136"/>
      <c r="AE297" s="136"/>
      <c r="AF297" s="136"/>
      <c r="AG297" s="136"/>
      <c r="AH297" s="136"/>
      <c r="AI297" s="136"/>
      <c r="AJ297" s="136"/>
      <c r="AK297" s="136"/>
      <c r="AL297" s="136"/>
      <c r="AM297" s="136"/>
      <c r="AN297" s="136"/>
      <c r="AO297" s="136"/>
      <c r="AP297" s="136"/>
      <c r="AQ297" s="136"/>
      <c r="AR297" s="136"/>
      <c r="AS297" s="136"/>
    </row>
    <row r="299" spans="1:45" ht="12.75" customHeight="1">
      <c r="A299" s="81" t="s">
        <v>1166</v>
      </c>
      <c r="B299" s="86"/>
      <c r="C299" s="283" t="s">
        <v>125</v>
      </c>
      <c r="D299" s="283"/>
      <c r="E299" s="283"/>
      <c r="F299" s="283"/>
      <c r="G299" s="283"/>
      <c r="H299" s="283"/>
      <c r="I299" s="283"/>
      <c r="J299" s="283"/>
      <c r="K299" s="283"/>
      <c r="L299" s="283"/>
      <c r="M299" s="283"/>
      <c r="N299" s="283"/>
      <c r="O299" s="283"/>
      <c r="P299" s="283"/>
      <c r="Q299" s="283"/>
      <c r="R299" s="283"/>
      <c r="S299" s="283"/>
      <c r="T299" s="283"/>
      <c r="U299" s="283"/>
      <c r="V299" s="283"/>
      <c r="W299" s="283"/>
      <c r="X299" s="283"/>
      <c r="Y299" s="283"/>
      <c r="Z299" s="283"/>
      <c r="AA299" s="283"/>
      <c r="AB299" s="283"/>
      <c r="AC299" s="283"/>
      <c r="AD299" s="283"/>
      <c r="AE299" s="283"/>
      <c r="AF299" s="283"/>
      <c r="AG299" s="283"/>
      <c r="AH299" s="283"/>
      <c r="AI299" s="283"/>
      <c r="AJ299" s="283"/>
      <c r="AK299" s="283"/>
      <c r="AL299" s="283"/>
      <c r="AM299" s="283"/>
      <c r="AN299" s="283"/>
      <c r="AO299" s="283"/>
      <c r="AP299" s="283"/>
      <c r="AQ299" s="283"/>
      <c r="AR299" s="283"/>
      <c r="AS299" s="283"/>
    </row>
    <row r="300" spans="1:45" ht="12.75" customHeight="1">
      <c r="C300" s="164" t="s">
        <v>387</v>
      </c>
      <c r="D300" s="164"/>
      <c r="E300" s="164"/>
      <c r="F300" s="164"/>
      <c r="G300" s="164"/>
      <c r="H300" s="164"/>
      <c r="I300" s="164"/>
      <c r="J300" s="164"/>
      <c r="K300" s="164"/>
      <c r="L300" s="164"/>
      <c r="M300" s="164"/>
      <c r="N300" s="164"/>
      <c r="O300" s="164"/>
      <c r="P300" s="164"/>
      <c r="Q300" s="164"/>
      <c r="R300" s="164"/>
      <c r="S300" s="164"/>
      <c r="T300" s="164"/>
      <c r="U300" s="164"/>
      <c r="V300" s="164"/>
      <c r="W300" s="164"/>
      <c r="X300" s="164"/>
      <c r="Y300" s="164"/>
      <c r="Z300" s="164"/>
      <c r="AA300" s="164"/>
      <c r="AB300" s="164"/>
      <c r="AC300" s="164"/>
      <c r="AD300" s="164"/>
      <c r="AE300" s="164"/>
      <c r="AF300" s="164"/>
      <c r="AG300" s="164"/>
      <c r="AH300" s="164"/>
      <c r="AI300" s="164"/>
      <c r="AJ300" s="164"/>
      <c r="AK300" s="164"/>
      <c r="AL300" s="164"/>
      <c r="AM300" s="164"/>
      <c r="AN300" s="164"/>
      <c r="AO300" s="164"/>
      <c r="AP300" s="164"/>
      <c r="AQ300" s="164"/>
      <c r="AR300" s="164"/>
      <c r="AS300" s="164"/>
    </row>
    <row r="301" spans="1:45" ht="12.75" customHeight="1">
      <c r="C301" s="164"/>
      <c r="D301" s="164"/>
      <c r="E301" s="164"/>
      <c r="F301" s="164"/>
      <c r="G301" s="164"/>
      <c r="H301" s="164"/>
      <c r="I301" s="164"/>
      <c r="J301" s="164"/>
      <c r="K301" s="164"/>
      <c r="L301" s="164"/>
      <c r="M301" s="164"/>
      <c r="N301" s="164"/>
      <c r="O301" s="164"/>
      <c r="P301" s="164"/>
      <c r="Q301" s="164"/>
      <c r="R301" s="164"/>
      <c r="S301" s="164"/>
      <c r="T301" s="164"/>
      <c r="U301" s="164"/>
      <c r="V301" s="164"/>
      <c r="W301" s="164"/>
      <c r="X301" s="164"/>
      <c r="Y301" s="164"/>
      <c r="Z301" s="164"/>
      <c r="AA301" s="164"/>
      <c r="AB301" s="164"/>
      <c r="AC301" s="164"/>
      <c r="AD301" s="164"/>
      <c r="AE301" s="164"/>
      <c r="AF301" s="164"/>
      <c r="AG301" s="164"/>
      <c r="AH301" s="164"/>
      <c r="AI301" s="164"/>
      <c r="AJ301" s="164"/>
      <c r="AK301" s="164"/>
      <c r="AL301" s="164"/>
      <c r="AM301" s="164"/>
      <c r="AN301" s="164"/>
      <c r="AO301" s="164"/>
      <c r="AP301" s="164"/>
      <c r="AQ301" s="164"/>
      <c r="AR301" s="164"/>
      <c r="AS301" s="164"/>
    </row>
    <row r="303" spans="1:45" ht="12.75" customHeight="1">
      <c r="C303" s="164" t="s">
        <v>388</v>
      </c>
      <c r="D303" s="164"/>
      <c r="E303" s="164"/>
      <c r="F303" s="164"/>
      <c r="G303" s="164"/>
      <c r="H303" s="164"/>
      <c r="I303" s="164"/>
      <c r="J303" s="164"/>
      <c r="K303" s="164"/>
      <c r="L303" s="164"/>
      <c r="M303" s="164"/>
      <c r="N303" s="164"/>
      <c r="O303" s="164"/>
      <c r="P303" s="164"/>
      <c r="Q303" s="164"/>
      <c r="R303" s="164"/>
      <c r="S303" s="164"/>
      <c r="T303" s="164"/>
      <c r="U303" s="164"/>
      <c r="V303" s="164"/>
      <c r="W303" s="164"/>
      <c r="X303" s="164"/>
      <c r="Y303" s="164"/>
      <c r="Z303" s="164"/>
      <c r="AA303" s="164"/>
      <c r="AB303" s="164"/>
      <c r="AC303" s="164"/>
      <c r="AD303" s="164"/>
      <c r="AE303" s="164"/>
      <c r="AF303" s="164"/>
      <c r="AG303" s="164"/>
      <c r="AH303" s="164"/>
      <c r="AI303" s="164"/>
      <c r="AJ303" s="164"/>
      <c r="AK303" s="164"/>
      <c r="AL303" s="164"/>
      <c r="AM303" s="164"/>
      <c r="AN303" s="164"/>
      <c r="AO303" s="164"/>
      <c r="AP303" s="164"/>
      <c r="AQ303" s="164"/>
      <c r="AR303" s="164"/>
      <c r="AS303" s="164"/>
    </row>
    <row r="304" spans="1:45" ht="12.75" customHeight="1">
      <c r="C304" s="164"/>
      <c r="D304" s="164"/>
      <c r="E304" s="164"/>
      <c r="F304" s="164"/>
      <c r="G304" s="164"/>
      <c r="H304" s="164"/>
      <c r="I304" s="164"/>
      <c r="J304" s="164"/>
      <c r="K304" s="164"/>
      <c r="L304" s="164"/>
      <c r="M304" s="164"/>
      <c r="N304" s="164"/>
      <c r="O304" s="164"/>
      <c r="P304" s="164"/>
      <c r="Q304" s="164"/>
      <c r="R304" s="164"/>
      <c r="S304" s="164"/>
      <c r="T304" s="164"/>
      <c r="U304" s="164"/>
      <c r="V304" s="164"/>
      <c r="W304" s="164"/>
      <c r="X304" s="164"/>
      <c r="Y304" s="164"/>
      <c r="Z304" s="164"/>
      <c r="AA304" s="164"/>
      <c r="AB304" s="164"/>
      <c r="AC304" s="164"/>
      <c r="AD304" s="164"/>
      <c r="AE304" s="164"/>
      <c r="AF304" s="164"/>
      <c r="AG304" s="164"/>
      <c r="AH304" s="164"/>
      <c r="AI304" s="164"/>
      <c r="AJ304" s="164"/>
      <c r="AK304" s="164"/>
      <c r="AL304" s="164"/>
      <c r="AM304" s="164"/>
      <c r="AN304" s="164"/>
      <c r="AO304" s="164"/>
      <c r="AP304" s="164"/>
      <c r="AQ304" s="164"/>
      <c r="AR304" s="164"/>
      <c r="AS304" s="164"/>
    </row>
    <row r="306" spans="1:45" ht="12.75" customHeight="1">
      <c r="C306" s="241" t="s">
        <v>1197</v>
      </c>
      <c r="D306" s="241"/>
      <c r="E306" s="241"/>
      <c r="F306" s="241"/>
      <c r="G306" s="241"/>
      <c r="H306" s="241"/>
      <c r="I306" s="241"/>
      <c r="J306" s="241"/>
      <c r="K306" s="241"/>
      <c r="L306" s="241"/>
      <c r="M306" s="241"/>
      <c r="N306" s="241"/>
      <c r="O306" s="241"/>
      <c r="P306" s="241"/>
      <c r="Q306" s="241"/>
      <c r="R306" s="241"/>
      <c r="S306" s="241"/>
      <c r="T306" s="241"/>
      <c r="U306" s="241"/>
      <c r="V306" s="241"/>
      <c r="W306" s="241"/>
      <c r="X306" s="241"/>
      <c r="Y306" s="241"/>
      <c r="Z306" s="241"/>
      <c r="AA306" s="241"/>
      <c r="AB306" s="241"/>
      <c r="AC306" s="241"/>
      <c r="AD306" s="241"/>
      <c r="AE306" s="241"/>
      <c r="AF306" s="241"/>
      <c r="AG306" s="241"/>
      <c r="AH306" s="241"/>
      <c r="AI306" s="241"/>
      <c r="AJ306" s="241"/>
      <c r="AK306" s="241"/>
      <c r="AL306" s="241"/>
      <c r="AM306" s="241"/>
      <c r="AN306" s="241"/>
      <c r="AO306" s="241"/>
      <c r="AP306" s="241"/>
      <c r="AQ306" s="241"/>
      <c r="AR306" s="241"/>
      <c r="AS306" s="241"/>
    </row>
    <row r="308" spans="1:45" ht="12.75" customHeight="1">
      <c r="A308" s="81" t="s">
        <v>1167</v>
      </c>
      <c r="B308" s="86"/>
      <c r="C308" s="283" t="s">
        <v>389</v>
      </c>
      <c r="D308" s="283"/>
      <c r="E308" s="283"/>
      <c r="F308" s="283"/>
      <c r="G308" s="283"/>
      <c r="H308" s="283"/>
      <c r="I308" s="283"/>
      <c r="J308" s="283"/>
      <c r="K308" s="283"/>
      <c r="L308" s="283"/>
      <c r="M308" s="283"/>
      <c r="N308" s="283"/>
      <c r="O308" s="283"/>
      <c r="P308" s="283"/>
      <c r="Q308" s="283"/>
      <c r="R308" s="283"/>
      <c r="S308" s="283"/>
      <c r="T308" s="283"/>
      <c r="U308" s="283"/>
      <c r="V308" s="283"/>
      <c r="W308" s="283"/>
      <c r="X308" s="283"/>
      <c r="Y308" s="283"/>
      <c r="Z308" s="283"/>
      <c r="AA308" s="283"/>
      <c r="AB308" s="283"/>
      <c r="AC308" s="283"/>
      <c r="AD308" s="283"/>
      <c r="AE308" s="283"/>
      <c r="AF308" s="283"/>
      <c r="AG308" s="283"/>
      <c r="AH308" s="283"/>
      <c r="AI308" s="283"/>
      <c r="AJ308" s="283"/>
      <c r="AK308" s="283"/>
      <c r="AL308" s="283"/>
      <c r="AM308" s="283"/>
      <c r="AN308" s="283"/>
      <c r="AO308" s="283"/>
      <c r="AP308" s="283"/>
      <c r="AQ308" s="283"/>
      <c r="AR308" s="283"/>
      <c r="AS308" s="283"/>
    </row>
    <row r="309" spans="1:45" ht="12.75" customHeight="1">
      <c r="C309" s="164" t="s">
        <v>1198</v>
      </c>
      <c r="D309" s="164"/>
      <c r="E309" s="164"/>
      <c r="F309" s="164"/>
      <c r="G309" s="164"/>
      <c r="H309" s="164"/>
      <c r="I309" s="164"/>
      <c r="J309" s="164"/>
      <c r="K309" s="164"/>
      <c r="L309" s="164"/>
      <c r="M309" s="164"/>
      <c r="N309" s="164"/>
      <c r="O309" s="164"/>
      <c r="P309" s="164"/>
      <c r="Q309" s="164"/>
      <c r="R309" s="164"/>
      <c r="S309" s="164"/>
      <c r="T309" s="164"/>
      <c r="U309" s="164"/>
      <c r="V309" s="164"/>
      <c r="W309" s="164"/>
      <c r="X309" s="164"/>
      <c r="Y309" s="164"/>
      <c r="Z309" s="164"/>
      <c r="AA309" s="164"/>
      <c r="AB309" s="164"/>
      <c r="AC309" s="164"/>
      <c r="AD309" s="164"/>
      <c r="AE309" s="164"/>
      <c r="AF309" s="164"/>
      <c r="AG309" s="164"/>
      <c r="AH309" s="164"/>
      <c r="AI309" s="164"/>
      <c r="AJ309" s="164"/>
      <c r="AK309" s="164"/>
      <c r="AL309" s="164"/>
      <c r="AM309" s="164"/>
      <c r="AN309" s="164"/>
      <c r="AO309" s="164"/>
      <c r="AP309" s="164"/>
      <c r="AQ309" s="164"/>
      <c r="AR309" s="164"/>
      <c r="AS309" s="164"/>
    </row>
    <row r="310" spans="1:45" ht="12.75" customHeight="1">
      <c r="C310" s="164"/>
      <c r="D310" s="164"/>
      <c r="E310" s="164"/>
      <c r="F310" s="164"/>
      <c r="G310" s="164"/>
      <c r="H310" s="164"/>
      <c r="I310" s="164"/>
      <c r="J310" s="164"/>
      <c r="K310" s="164"/>
      <c r="L310" s="164"/>
      <c r="M310" s="164"/>
      <c r="N310" s="164"/>
      <c r="O310" s="164"/>
      <c r="P310" s="164"/>
      <c r="Q310" s="164"/>
      <c r="R310" s="164"/>
      <c r="S310" s="164"/>
      <c r="T310" s="164"/>
      <c r="U310" s="164"/>
      <c r="V310" s="164"/>
      <c r="W310" s="164"/>
      <c r="X310" s="164"/>
      <c r="Y310" s="164"/>
      <c r="Z310" s="164"/>
      <c r="AA310" s="164"/>
      <c r="AB310" s="164"/>
      <c r="AC310" s="164"/>
      <c r="AD310" s="164"/>
      <c r="AE310" s="164"/>
      <c r="AF310" s="164"/>
      <c r="AG310" s="164"/>
      <c r="AH310" s="164"/>
      <c r="AI310" s="164"/>
      <c r="AJ310" s="164"/>
      <c r="AK310" s="164"/>
      <c r="AL310" s="164"/>
      <c r="AM310" s="164"/>
      <c r="AN310" s="164"/>
      <c r="AO310" s="164"/>
      <c r="AP310" s="164"/>
      <c r="AQ310" s="164"/>
      <c r="AR310" s="164"/>
      <c r="AS310" s="164"/>
    </row>
    <row r="311" spans="1:45" ht="12.75" customHeight="1">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row>
    <row r="312" spans="1:45" ht="12.75" customHeight="1">
      <c r="C312" s="164" t="s">
        <v>390</v>
      </c>
      <c r="D312" s="164"/>
      <c r="E312" s="164"/>
      <c r="F312" s="164"/>
      <c r="G312" s="164"/>
      <c r="H312" s="164"/>
      <c r="I312" s="164"/>
      <c r="J312" s="164"/>
      <c r="K312" s="164"/>
      <c r="L312" s="164"/>
      <c r="M312" s="164"/>
      <c r="N312" s="164"/>
      <c r="O312" s="164"/>
      <c r="P312" s="164"/>
      <c r="Q312" s="164"/>
      <c r="R312" s="164"/>
      <c r="S312" s="164"/>
      <c r="T312" s="164"/>
      <c r="U312" s="164"/>
      <c r="V312" s="164"/>
      <c r="W312" s="164"/>
      <c r="X312" s="164"/>
      <c r="Y312" s="164"/>
      <c r="Z312" s="164"/>
      <c r="AA312" s="164"/>
      <c r="AB312" s="164"/>
      <c r="AC312" s="164"/>
      <c r="AD312" s="164"/>
      <c r="AE312" s="164"/>
      <c r="AF312" s="164"/>
      <c r="AG312" s="164"/>
      <c r="AH312" s="164"/>
      <c r="AI312" s="164"/>
      <c r="AJ312" s="164"/>
      <c r="AK312" s="164"/>
      <c r="AL312" s="164"/>
      <c r="AM312" s="164"/>
      <c r="AN312" s="164"/>
      <c r="AO312" s="164"/>
      <c r="AP312" s="164"/>
      <c r="AQ312" s="164"/>
      <c r="AR312" s="164"/>
      <c r="AS312" s="164"/>
    </row>
    <row r="313" spans="1:45" ht="12.75" customHeight="1">
      <c r="C313" s="164"/>
      <c r="D313" s="164"/>
      <c r="E313" s="164"/>
      <c r="F313" s="164"/>
      <c r="G313" s="164"/>
      <c r="H313" s="164"/>
      <c r="I313" s="164"/>
      <c r="J313" s="164"/>
      <c r="K313" s="164"/>
      <c r="L313" s="164"/>
      <c r="M313" s="164"/>
      <c r="N313" s="164"/>
      <c r="O313" s="164"/>
      <c r="P313" s="164"/>
      <c r="Q313" s="164"/>
      <c r="R313" s="164"/>
      <c r="S313" s="164"/>
      <c r="T313" s="164"/>
      <c r="U313" s="164"/>
      <c r="V313" s="164"/>
      <c r="W313" s="164"/>
      <c r="X313" s="164"/>
      <c r="Y313" s="164"/>
      <c r="Z313" s="164"/>
      <c r="AA313" s="164"/>
      <c r="AB313" s="164"/>
      <c r="AC313" s="164"/>
      <c r="AD313" s="164"/>
      <c r="AE313" s="164"/>
      <c r="AF313" s="164"/>
      <c r="AG313" s="164"/>
      <c r="AH313" s="164"/>
      <c r="AI313" s="164"/>
      <c r="AJ313" s="164"/>
      <c r="AK313" s="164"/>
      <c r="AL313" s="164"/>
      <c r="AM313" s="164"/>
      <c r="AN313" s="164"/>
      <c r="AO313" s="164"/>
      <c r="AP313" s="164"/>
      <c r="AQ313" s="164"/>
      <c r="AR313" s="164"/>
      <c r="AS313" s="164"/>
    </row>
    <row r="314" spans="1:45" ht="12.75" customHeight="1">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row>
    <row r="315" spans="1:45" ht="12.75" customHeight="1">
      <c r="C315" s="164" t="s">
        <v>391</v>
      </c>
      <c r="D315" s="164"/>
      <c r="E315" s="164"/>
      <c r="F315" s="164"/>
      <c r="G315" s="164"/>
      <c r="H315" s="164"/>
      <c r="I315" s="164"/>
      <c r="J315" s="164"/>
      <c r="K315" s="164"/>
      <c r="L315" s="164"/>
      <c r="M315" s="164"/>
      <c r="N315" s="164"/>
      <c r="O315" s="164"/>
      <c r="P315" s="164"/>
      <c r="Q315" s="164"/>
      <c r="R315" s="164"/>
      <c r="S315" s="164"/>
      <c r="T315" s="164"/>
      <c r="U315" s="164"/>
      <c r="V315" s="164"/>
      <c r="W315" s="164"/>
      <c r="X315" s="164"/>
      <c r="Y315" s="164"/>
      <c r="Z315" s="164"/>
      <c r="AA315" s="164"/>
      <c r="AB315" s="164"/>
      <c r="AC315" s="164"/>
      <c r="AD315" s="164"/>
      <c r="AE315" s="164"/>
      <c r="AF315" s="164"/>
      <c r="AG315" s="164"/>
      <c r="AH315" s="164"/>
      <c r="AI315" s="164"/>
      <c r="AJ315" s="164"/>
      <c r="AK315" s="164"/>
      <c r="AL315" s="164"/>
      <c r="AM315" s="164"/>
      <c r="AN315" s="164"/>
      <c r="AO315" s="164"/>
      <c r="AP315" s="164"/>
      <c r="AQ315" s="164"/>
      <c r="AR315" s="164"/>
      <c r="AS315" s="164"/>
    </row>
    <row r="316" spans="1:45" ht="12.75" customHeight="1">
      <c r="C316" s="164"/>
      <c r="D316" s="164"/>
      <c r="E316" s="164"/>
      <c r="F316" s="164"/>
      <c r="G316" s="164"/>
      <c r="H316" s="164"/>
      <c r="I316" s="164"/>
      <c r="J316" s="164"/>
      <c r="K316" s="164"/>
      <c r="L316" s="164"/>
      <c r="M316" s="164"/>
      <c r="N316" s="164"/>
      <c r="O316" s="164"/>
      <c r="P316" s="164"/>
      <c r="Q316" s="164"/>
      <c r="R316" s="164"/>
      <c r="S316" s="164"/>
      <c r="T316" s="164"/>
      <c r="U316" s="164"/>
      <c r="V316" s="164"/>
      <c r="W316" s="164"/>
      <c r="X316" s="164"/>
      <c r="Y316" s="164"/>
      <c r="Z316" s="164"/>
      <c r="AA316" s="164"/>
      <c r="AB316" s="164"/>
      <c r="AC316" s="164"/>
      <c r="AD316" s="164"/>
      <c r="AE316" s="164"/>
      <c r="AF316" s="164"/>
      <c r="AG316" s="164"/>
      <c r="AH316" s="164"/>
      <c r="AI316" s="164"/>
      <c r="AJ316" s="164"/>
      <c r="AK316" s="164"/>
      <c r="AL316" s="164"/>
      <c r="AM316" s="164"/>
      <c r="AN316" s="164"/>
      <c r="AO316" s="164"/>
      <c r="AP316" s="164"/>
      <c r="AQ316" s="164"/>
      <c r="AR316" s="164"/>
      <c r="AS316" s="164"/>
    </row>
    <row r="318" spans="1:45" ht="12.75" customHeight="1">
      <c r="A318" s="81" t="s">
        <v>1168</v>
      </c>
      <c r="B318" s="86"/>
      <c r="C318" s="283" t="s">
        <v>392</v>
      </c>
      <c r="D318" s="283"/>
      <c r="E318" s="283"/>
      <c r="F318" s="283"/>
      <c r="G318" s="283"/>
      <c r="H318" s="283"/>
      <c r="I318" s="283"/>
      <c r="J318" s="283"/>
      <c r="K318" s="283"/>
      <c r="L318" s="283"/>
      <c r="M318" s="283"/>
      <c r="N318" s="283"/>
      <c r="O318" s="283"/>
      <c r="P318" s="283"/>
      <c r="Q318" s="283"/>
      <c r="R318" s="283"/>
      <c r="S318" s="283"/>
      <c r="T318" s="283"/>
      <c r="U318" s="283"/>
      <c r="V318" s="283"/>
      <c r="W318" s="283"/>
      <c r="X318" s="283"/>
      <c r="Y318" s="283"/>
      <c r="Z318" s="283"/>
      <c r="AA318" s="283"/>
      <c r="AB318" s="283"/>
      <c r="AC318" s="283"/>
      <c r="AD318" s="283"/>
      <c r="AE318" s="283"/>
      <c r="AF318" s="283"/>
      <c r="AG318" s="283"/>
      <c r="AH318" s="283"/>
      <c r="AI318" s="283"/>
      <c r="AJ318" s="283"/>
      <c r="AK318" s="283"/>
      <c r="AL318" s="283"/>
      <c r="AM318" s="283"/>
      <c r="AN318" s="283"/>
      <c r="AO318" s="283"/>
      <c r="AP318" s="283"/>
      <c r="AQ318" s="283"/>
      <c r="AR318" s="283"/>
      <c r="AS318" s="283"/>
    </row>
    <row r="319" spans="1:45" ht="12.75" customHeight="1">
      <c r="C319" s="241" t="s">
        <v>1199</v>
      </c>
      <c r="D319" s="241"/>
      <c r="E319" s="241"/>
      <c r="F319" s="241"/>
      <c r="G319" s="241"/>
      <c r="H319" s="241"/>
      <c r="I319" s="241"/>
      <c r="J319" s="241"/>
      <c r="K319" s="241"/>
      <c r="L319" s="241"/>
      <c r="M319" s="241"/>
      <c r="N319" s="241"/>
      <c r="O319" s="241"/>
      <c r="P319" s="241"/>
      <c r="Q319" s="241"/>
      <c r="R319" s="241"/>
      <c r="S319" s="241"/>
      <c r="T319" s="241"/>
      <c r="U319" s="241"/>
      <c r="V319" s="241"/>
      <c r="W319" s="241"/>
      <c r="X319" s="241"/>
      <c r="Y319" s="241"/>
      <c r="Z319" s="241"/>
      <c r="AA319" s="241"/>
      <c r="AB319" s="241"/>
      <c r="AC319" s="241"/>
      <c r="AD319" s="241"/>
      <c r="AE319" s="241"/>
      <c r="AF319" s="241"/>
      <c r="AG319" s="241"/>
      <c r="AH319" s="241"/>
      <c r="AI319" s="241"/>
      <c r="AJ319" s="241"/>
      <c r="AK319" s="241"/>
      <c r="AL319" s="241"/>
      <c r="AM319" s="241"/>
      <c r="AN319" s="241"/>
      <c r="AO319" s="241"/>
      <c r="AP319" s="241"/>
      <c r="AQ319" s="241"/>
      <c r="AR319" s="241"/>
      <c r="AS319" s="241"/>
    </row>
    <row r="321" spans="1:45" ht="12.75" customHeight="1">
      <c r="C321" s="164" t="s">
        <v>1270</v>
      </c>
      <c r="D321" s="164"/>
      <c r="E321" s="164"/>
      <c r="F321" s="164"/>
      <c r="G321" s="164"/>
      <c r="H321" s="164"/>
      <c r="I321" s="164"/>
      <c r="J321" s="164"/>
      <c r="K321" s="164"/>
      <c r="L321" s="164"/>
      <c r="M321" s="164"/>
      <c r="N321" s="164"/>
      <c r="O321" s="164"/>
      <c r="P321" s="164"/>
      <c r="Q321" s="164"/>
      <c r="R321" s="164"/>
      <c r="S321" s="164"/>
      <c r="T321" s="164"/>
      <c r="U321" s="164"/>
      <c r="V321" s="164"/>
      <c r="W321" s="164"/>
      <c r="X321" s="164"/>
      <c r="Y321" s="164"/>
      <c r="Z321" s="164"/>
      <c r="AA321" s="164"/>
      <c r="AB321" s="164"/>
      <c r="AC321" s="164"/>
      <c r="AD321" s="164"/>
      <c r="AE321" s="164"/>
      <c r="AF321" s="164"/>
      <c r="AG321" s="164"/>
      <c r="AH321" s="164"/>
      <c r="AI321" s="164"/>
      <c r="AJ321" s="164"/>
      <c r="AK321" s="164"/>
      <c r="AL321" s="164"/>
      <c r="AM321" s="164"/>
      <c r="AN321" s="164"/>
      <c r="AO321" s="164"/>
      <c r="AP321" s="164"/>
      <c r="AQ321" s="164"/>
      <c r="AR321" s="164"/>
      <c r="AS321" s="164"/>
    </row>
    <row r="322" spans="1:45" ht="12.75" customHeight="1">
      <c r="C322" s="164"/>
      <c r="D322" s="164"/>
      <c r="E322" s="164"/>
      <c r="F322" s="164"/>
      <c r="G322" s="164"/>
      <c r="H322" s="164"/>
      <c r="I322" s="164"/>
      <c r="J322" s="164"/>
      <c r="K322" s="164"/>
      <c r="L322" s="164"/>
      <c r="M322" s="164"/>
      <c r="N322" s="164"/>
      <c r="O322" s="164"/>
      <c r="P322" s="164"/>
      <c r="Q322" s="164"/>
      <c r="R322" s="164"/>
      <c r="S322" s="164"/>
      <c r="T322" s="164"/>
      <c r="U322" s="164"/>
      <c r="V322" s="164"/>
      <c r="W322" s="164"/>
      <c r="X322" s="164"/>
      <c r="Y322" s="164"/>
      <c r="Z322" s="164"/>
      <c r="AA322" s="164"/>
      <c r="AB322" s="164"/>
      <c r="AC322" s="164"/>
      <c r="AD322" s="164"/>
      <c r="AE322" s="164"/>
      <c r="AF322" s="164"/>
      <c r="AG322" s="164"/>
      <c r="AH322" s="164"/>
      <c r="AI322" s="164"/>
      <c r="AJ322" s="164"/>
      <c r="AK322" s="164"/>
      <c r="AL322" s="164"/>
      <c r="AM322" s="164"/>
      <c r="AN322" s="164"/>
      <c r="AO322" s="164"/>
      <c r="AP322" s="164"/>
      <c r="AQ322" s="164"/>
      <c r="AR322" s="164"/>
      <c r="AS322" s="164"/>
    </row>
    <row r="323" spans="1:45" ht="12.75" customHeight="1">
      <c r="C323" s="164"/>
      <c r="D323" s="164"/>
      <c r="E323" s="164"/>
      <c r="F323" s="164"/>
      <c r="G323" s="164"/>
      <c r="H323" s="164"/>
      <c r="I323" s="164"/>
      <c r="J323" s="164"/>
      <c r="K323" s="164"/>
      <c r="L323" s="164"/>
      <c r="M323" s="164"/>
      <c r="N323" s="164"/>
      <c r="O323" s="164"/>
      <c r="P323" s="164"/>
      <c r="Q323" s="164"/>
      <c r="R323" s="164"/>
      <c r="S323" s="164"/>
      <c r="T323" s="164"/>
      <c r="U323" s="164"/>
      <c r="V323" s="164"/>
      <c r="W323" s="164"/>
      <c r="X323" s="164"/>
      <c r="Y323" s="164"/>
      <c r="Z323" s="164"/>
      <c r="AA323" s="164"/>
      <c r="AB323" s="164"/>
      <c r="AC323" s="164"/>
      <c r="AD323" s="164"/>
      <c r="AE323" s="164"/>
      <c r="AF323" s="164"/>
      <c r="AG323" s="164"/>
      <c r="AH323" s="164"/>
      <c r="AI323" s="164"/>
      <c r="AJ323" s="164"/>
      <c r="AK323" s="164"/>
      <c r="AL323" s="164"/>
      <c r="AM323" s="164"/>
      <c r="AN323" s="164"/>
      <c r="AO323" s="164"/>
      <c r="AP323" s="164"/>
      <c r="AQ323" s="164"/>
      <c r="AR323" s="164"/>
      <c r="AS323" s="164"/>
    </row>
    <row r="325" spans="1:45" ht="12.75" customHeight="1">
      <c r="C325" s="164" t="s">
        <v>1200</v>
      </c>
      <c r="D325" s="164"/>
      <c r="E325" s="164"/>
      <c r="F325" s="164"/>
      <c r="G325" s="164"/>
      <c r="H325" s="164"/>
      <c r="I325" s="164"/>
      <c r="J325" s="164"/>
      <c r="K325" s="164"/>
      <c r="L325" s="164"/>
      <c r="M325" s="164"/>
      <c r="N325" s="164"/>
      <c r="O325" s="164"/>
      <c r="P325" s="164"/>
      <c r="Q325" s="164"/>
      <c r="R325" s="164"/>
      <c r="S325" s="164"/>
      <c r="T325" s="164"/>
      <c r="U325" s="164"/>
      <c r="V325" s="164"/>
      <c r="W325" s="164"/>
      <c r="X325" s="164"/>
      <c r="Y325" s="164"/>
      <c r="Z325" s="164"/>
      <c r="AA325" s="164"/>
      <c r="AB325" s="164"/>
      <c r="AC325" s="164"/>
      <c r="AD325" s="164"/>
      <c r="AE325" s="164"/>
      <c r="AF325" s="164"/>
      <c r="AG325" s="164"/>
      <c r="AH325" s="164"/>
      <c r="AI325" s="164"/>
      <c r="AJ325" s="164"/>
      <c r="AK325" s="164"/>
      <c r="AL325" s="164"/>
      <c r="AM325" s="164"/>
      <c r="AN325" s="164"/>
      <c r="AO325" s="164"/>
      <c r="AP325" s="164"/>
      <c r="AQ325" s="164"/>
      <c r="AR325" s="164"/>
      <c r="AS325" s="164"/>
    </row>
    <row r="326" spans="1:45" ht="12.75" customHeight="1">
      <c r="C326" s="164"/>
      <c r="D326" s="164"/>
      <c r="E326" s="164"/>
      <c r="F326" s="164"/>
      <c r="G326" s="164"/>
      <c r="H326" s="164"/>
      <c r="I326" s="164"/>
      <c r="J326" s="164"/>
      <c r="K326" s="164"/>
      <c r="L326" s="164"/>
      <c r="M326" s="164"/>
      <c r="N326" s="164"/>
      <c r="O326" s="164"/>
      <c r="P326" s="164"/>
      <c r="Q326" s="164"/>
      <c r="R326" s="164"/>
      <c r="S326" s="164"/>
      <c r="T326" s="164"/>
      <c r="U326" s="164"/>
      <c r="V326" s="164"/>
      <c r="W326" s="164"/>
      <c r="X326" s="164"/>
      <c r="Y326" s="164"/>
      <c r="Z326" s="164"/>
      <c r="AA326" s="164"/>
      <c r="AB326" s="164"/>
      <c r="AC326" s="164"/>
      <c r="AD326" s="164"/>
      <c r="AE326" s="164"/>
      <c r="AF326" s="164"/>
      <c r="AG326" s="164"/>
      <c r="AH326" s="164"/>
      <c r="AI326" s="164"/>
      <c r="AJ326" s="164"/>
      <c r="AK326" s="164"/>
      <c r="AL326" s="164"/>
      <c r="AM326" s="164"/>
      <c r="AN326" s="164"/>
      <c r="AO326" s="164"/>
      <c r="AP326" s="164"/>
      <c r="AQ326" s="164"/>
      <c r="AR326" s="164"/>
      <c r="AS326" s="164"/>
    </row>
    <row r="328" spans="1:45" ht="12.75" customHeight="1">
      <c r="C328" s="164" t="s">
        <v>1201</v>
      </c>
      <c r="D328" s="164"/>
      <c r="E328" s="164"/>
      <c r="F328" s="164"/>
      <c r="G328" s="164"/>
      <c r="H328" s="164"/>
      <c r="I328" s="164"/>
      <c r="J328" s="164"/>
      <c r="K328" s="164"/>
      <c r="L328" s="164"/>
      <c r="M328" s="164"/>
      <c r="N328" s="164"/>
      <c r="O328" s="164"/>
      <c r="P328" s="164"/>
      <c r="Q328" s="164"/>
      <c r="R328" s="164"/>
      <c r="S328" s="164"/>
      <c r="T328" s="164"/>
      <c r="U328" s="164"/>
      <c r="V328" s="164"/>
      <c r="W328" s="164"/>
      <c r="X328" s="164"/>
      <c r="Y328" s="164"/>
      <c r="Z328" s="164"/>
      <c r="AA328" s="164"/>
      <c r="AB328" s="164"/>
      <c r="AC328" s="164"/>
      <c r="AD328" s="164"/>
      <c r="AE328" s="164"/>
      <c r="AF328" s="164"/>
      <c r="AG328" s="164"/>
      <c r="AH328" s="164"/>
      <c r="AI328" s="164"/>
      <c r="AJ328" s="164"/>
      <c r="AK328" s="164"/>
      <c r="AL328" s="164"/>
      <c r="AM328" s="164"/>
      <c r="AN328" s="164"/>
      <c r="AO328" s="164"/>
      <c r="AP328" s="164"/>
      <c r="AQ328" s="164"/>
      <c r="AR328" s="164"/>
      <c r="AS328" s="164"/>
    </row>
    <row r="329" spans="1:45" ht="12.75" customHeight="1">
      <c r="C329" s="164"/>
      <c r="D329" s="164"/>
      <c r="E329" s="164"/>
      <c r="F329" s="164"/>
      <c r="G329" s="164"/>
      <c r="H329" s="164"/>
      <c r="I329" s="164"/>
      <c r="J329" s="164"/>
      <c r="K329" s="164"/>
      <c r="L329" s="164"/>
      <c r="M329" s="164"/>
      <c r="N329" s="164"/>
      <c r="O329" s="164"/>
      <c r="P329" s="164"/>
      <c r="Q329" s="164"/>
      <c r="R329" s="164"/>
      <c r="S329" s="164"/>
      <c r="T329" s="164"/>
      <c r="U329" s="164"/>
      <c r="V329" s="164"/>
      <c r="W329" s="164"/>
      <c r="X329" s="164"/>
      <c r="Y329" s="164"/>
      <c r="Z329" s="164"/>
      <c r="AA329" s="164"/>
      <c r="AB329" s="164"/>
      <c r="AC329" s="164"/>
      <c r="AD329" s="164"/>
      <c r="AE329" s="164"/>
      <c r="AF329" s="164"/>
      <c r="AG329" s="164"/>
      <c r="AH329" s="164"/>
      <c r="AI329" s="164"/>
      <c r="AJ329" s="164"/>
      <c r="AK329" s="164"/>
      <c r="AL329" s="164"/>
      <c r="AM329" s="164"/>
      <c r="AN329" s="164"/>
      <c r="AO329" s="164"/>
      <c r="AP329" s="164"/>
      <c r="AQ329" s="164"/>
      <c r="AR329" s="164"/>
      <c r="AS329" s="164"/>
    </row>
    <row r="330" spans="1:45" ht="12.75" customHeight="1">
      <c r="C330" s="164"/>
      <c r="D330" s="164"/>
      <c r="E330" s="164"/>
      <c r="F330" s="164"/>
      <c r="G330" s="164"/>
      <c r="H330" s="164"/>
      <c r="I330" s="164"/>
      <c r="J330" s="164"/>
      <c r="K330" s="164"/>
      <c r="L330" s="164"/>
      <c r="M330" s="164"/>
      <c r="N330" s="164"/>
      <c r="O330" s="164"/>
      <c r="P330" s="164"/>
      <c r="Q330" s="164"/>
      <c r="R330" s="164"/>
      <c r="S330" s="164"/>
      <c r="T330" s="164"/>
      <c r="U330" s="164"/>
      <c r="V330" s="164"/>
      <c r="W330" s="164"/>
      <c r="X330" s="164"/>
      <c r="Y330" s="164"/>
      <c r="Z330" s="164"/>
      <c r="AA330" s="164"/>
      <c r="AB330" s="164"/>
      <c r="AC330" s="164"/>
      <c r="AD330" s="164"/>
      <c r="AE330" s="164"/>
      <c r="AF330" s="164"/>
      <c r="AG330" s="164"/>
      <c r="AH330" s="164"/>
      <c r="AI330" s="164"/>
      <c r="AJ330" s="164"/>
      <c r="AK330" s="164"/>
      <c r="AL330" s="164"/>
      <c r="AM330" s="164"/>
      <c r="AN330" s="164"/>
      <c r="AO330" s="164"/>
      <c r="AP330" s="164"/>
      <c r="AQ330" s="164"/>
      <c r="AR330" s="164"/>
      <c r="AS330" s="164"/>
    </row>
    <row r="331" spans="1:45" ht="12.75" customHeight="1">
      <c r="C331" s="164"/>
      <c r="D331" s="164"/>
      <c r="E331" s="164"/>
      <c r="F331" s="164"/>
      <c r="G331" s="164"/>
      <c r="H331" s="164"/>
      <c r="I331" s="164"/>
      <c r="J331" s="164"/>
      <c r="K331" s="164"/>
      <c r="L331" s="164"/>
      <c r="M331" s="164"/>
      <c r="N331" s="164"/>
      <c r="O331" s="164"/>
      <c r="P331" s="164"/>
      <c r="Q331" s="164"/>
      <c r="R331" s="164"/>
      <c r="S331" s="164"/>
      <c r="T331" s="164"/>
      <c r="U331" s="164"/>
      <c r="V331" s="164"/>
      <c r="W331" s="164"/>
      <c r="X331" s="164"/>
      <c r="Y331" s="164"/>
      <c r="Z331" s="164"/>
      <c r="AA331" s="164"/>
      <c r="AB331" s="164"/>
      <c r="AC331" s="164"/>
      <c r="AD331" s="164"/>
      <c r="AE331" s="164"/>
      <c r="AF331" s="164"/>
      <c r="AG331" s="164"/>
      <c r="AH331" s="164"/>
      <c r="AI331" s="164"/>
      <c r="AJ331" s="164"/>
      <c r="AK331" s="164"/>
      <c r="AL331" s="164"/>
      <c r="AM331" s="164"/>
      <c r="AN331" s="164"/>
      <c r="AO331" s="164"/>
      <c r="AP331" s="164"/>
      <c r="AQ331" s="164"/>
      <c r="AR331" s="164"/>
      <c r="AS331" s="164"/>
    </row>
    <row r="333" spans="1:45" ht="12.75" customHeight="1">
      <c r="A333" s="81" t="s">
        <v>1169</v>
      </c>
      <c r="B333" s="86"/>
      <c r="C333" s="81" t="s">
        <v>393</v>
      </c>
    </row>
    <row r="334" spans="1:45" ht="12.75" customHeight="1">
      <c r="C334" s="241" t="s">
        <v>394</v>
      </c>
      <c r="D334" s="241"/>
      <c r="E334" s="241"/>
      <c r="F334" s="241"/>
      <c r="G334" s="241"/>
      <c r="H334" s="241"/>
      <c r="I334" s="241"/>
      <c r="J334" s="241"/>
      <c r="K334" s="241"/>
      <c r="L334" s="241"/>
      <c r="M334" s="241"/>
      <c r="N334" s="241"/>
      <c r="O334" s="241"/>
      <c r="P334" s="241"/>
      <c r="Q334" s="241"/>
      <c r="R334" s="241"/>
      <c r="S334" s="241"/>
      <c r="T334" s="241"/>
      <c r="U334" s="241"/>
      <c r="V334" s="241"/>
      <c r="W334" s="241"/>
      <c r="X334" s="241"/>
      <c r="Y334" s="241"/>
      <c r="Z334" s="241"/>
      <c r="AA334" s="241"/>
      <c r="AB334" s="241"/>
      <c r="AC334" s="241"/>
      <c r="AD334" s="241"/>
      <c r="AE334" s="241"/>
      <c r="AF334" s="241"/>
      <c r="AG334" s="241"/>
      <c r="AH334" s="241"/>
      <c r="AI334" s="241"/>
      <c r="AJ334" s="241"/>
      <c r="AK334" s="241"/>
      <c r="AL334" s="241"/>
      <c r="AM334" s="241"/>
      <c r="AN334" s="241"/>
      <c r="AO334" s="241"/>
      <c r="AP334" s="241"/>
      <c r="AQ334" s="241"/>
      <c r="AR334" s="241"/>
      <c r="AS334" s="241"/>
    </row>
    <row r="336" spans="1:45" ht="12.75" customHeight="1">
      <c r="C336" s="241" t="s">
        <v>395</v>
      </c>
      <c r="D336" s="241"/>
      <c r="E336" s="241"/>
      <c r="F336" s="241"/>
      <c r="G336" s="241"/>
      <c r="H336" s="241"/>
      <c r="I336" s="241"/>
      <c r="J336" s="241"/>
      <c r="K336" s="241"/>
      <c r="L336" s="241"/>
      <c r="M336" s="241"/>
      <c r="N336" s="241"/>
      <c r="O336" s="241"/>
      <c r="P336" s="241"/>
      <c r="Q336" s="241"/>
      <c r="R336" s="241"/>
      <c r="S336" s="241"/>
      <c r="T336" s="241"/>
      <c r="U336" s="241"/>
      <c r="V336" s="241"/>
      <c r="W336" s="241"/>
      <c r="X336" s="241"/>
      <c r="Y336" s="241"/>
      <c r="Z336" s="241"/>
      <c r="AA336" s="241"/>
      <c r="AB336" s="241"/>
      <c r="AC336" s="241"/>
      <c r="AD336" s="241"/>
      <c r="AE336" s="241"/>
      <c r="AF336" s="241"/>
      <c r="AG336" s="241"/>
      <c r="AH336" s="241"/>
      <c r="AI336" s="241"/>
      <c r="AJ336" s="241"/>
      <c r="AK336" s="241"/>
      <c r="AL336" s="241"/>
      <c r="AM336" s="241"/>
      <c r="AN336" s="241"/>
      <c r="AO336" s="241"/>
      <c r="AP336" s="241"/>
      <c r="AQ336" s="241"/>
      <c r="AR336" s="241"/>
      <c r="AS336" s="241"/>
    </row>
    <row r="338" spans="1:45" ht="12.75" customHeight="1">
      <c r="C338" s="164" t="s">
        <v>396</v>
      </c>
      <c r="D338" s="164"/>
      <c r="E338" s="164"/>
      <c r="F338" s="164"/>
      <c r="G338" s="164"/>
      <c r="H338" s="164"/>
      <c r="I338" s="164"/>
      <c r="J338" s="164"/>
      <c r="K338" s="164"/>
      <c r="L338" s="164"/>
      <c r="M338" s="164"/>
      <c r="N338" s="164"/>
      <c r="O338" s="164"/>
      <c r="P338" s="164"/>
      <c r="Q338" s="164"/>
      <c r="R338" s="164"/>
      <c r="S338" s="164"/>
      <c r="T338" s="164"/>
      <c r="U338" s="164"/>
      <c r="V338" s="164"/>
      <c r="W338" s="164"/>
      <c r="X338" s="164"/>
      <c r="Y338" s="164"/>
      <c r="Z338" s="164"/>
      <c r="AA338" s="164"/>
      <c r="AB338" s="164"/>
      <c r="AC338" s="164"/>
      <c r="AD338" s="164"/>
      <c r="AE338" s="164"/>
      <c r="AF338" s="164"/>
      <c r="AG338" s="164"/>
      <c r="AH338" s="164"/>
      <c r="AI338" s="164"/>
      <c r="AJ338" s="164"/>
      <c r="AK338" s="164"/>
      <c r="AL338" s="164"/>
      <c r="AM338" s="164"/>
      <c r="AN338" s="164"/>
      <c r="AO338" s="164"/>
      <c r="AP338" s="164"/>
      <c r="AQ338" s="164"/>
      <c r="AR338" s="164"/>
      <c r="AS338" s="164"/>
    </row>
    <row r="339" spans="1:45" ht="12.75" customHeight="1">
      <c r="C339" s="164"/>
      <c r="D339" s="164"/>
      <c r="E339" s="164"/>
      <c r="F339" s="164"/>
      <c r="G339" s="164"/>
      <c r="H339" s="164"/>
      <c r="I339" s="164"/>
      <c r="J339" s="164"/>
      <c r="K339" s="164"/>
      <c r="L339" s="164"/>
      <c r="M339" s="164"/>
      <c r="N339" s="164"/>
      <c r="O339" s="164"/>
      <c r="P339" s="164"/>
      <c r="Q339" s="164"/>
      <c r="R339" s="164"/>
      <c r="S339" s="164"/>
      <c r="T339" s="164"/>
      <c r="U339" s="164"/>
      <c r="V339" s="164"/>
      <c r="W339" s="164"/>
      <c r="X339" s="164"/>
      <c r="Y339" s="164"/>
      <c r="Z339" s="164"/>
      <c r="AA339" s="164"/>
      <c r="AB339" s="164"/>
      <c r="AC339" s="164"/>
      <c r="AD339" s="164"/>
      <c r="AE339" s="164"/>
      <c r="AF339" s="164"/>
      <c r="AG339" s="164"/>
      <c r="AH339" s="164"/>
      <c r="AI339" s="164"/>
      <c r="AJ339" s="164"/>
      <c r="AK339" s="164"/>
      <c r="AL339" s="164"/>
      <c r="AM339" s="164"/>
      <c r="AN339" s="164"/>
      <c r="AO339" s="164"/>
      <c r="AP339" s="164"/>
      <c r="AQ339" s="164"/>
      <c r="AR339" s="164"/>
      <c r="AS339" s="164"/>
    </row>
    <row r="340" spans="1:45" ht="12.75" customHeight="1">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row>
    <row r="341" spans="1:45" ht="12.75" customHeight="1">
      <c r="C341" s="164" t="s">
        <v>397</v>
      </c>
      <c r="D341" s="164"/>
      <c r="E341" s="164"/>
      <c r="F341" s="164"/>
      <c r="G341" s="164"/>
      <c r="H341" s="164"/>
      <c r="I341" s="164"/>
      <c r="J341" s="164"/>
      <c r="K341" s="164"/>
      <c r="L341" s="164"/>
      <c r="M341" s="164"/>
      <c r="N341" s="164"/>
      <c r="O341" s="164"/>
      <c r="P341" s="164"/>
      <c r="Q341" s="164"/>
      <c r="R341" s="164"/>
      <c r="S341" s="164"/>
      <c r="T341" s="164"/>
      <c r="U341" s="164"/>
      <c r="V341" s="164"/>
      <c r="W341" s="164"/>
      <c r="X341" s="164"/>
      <c r="Y341" s="164"/>
      <c r="Z341" s="164"/>
      <c r="AA341" s="164"/>
      <c r="AB341" s="164"/>
      <c r="AC341" s="164"/>
      <c r="AD341" s="164"/>
      <c r="AE341" s="164"/>
      <c r="AF341" s="164"/>
      <c r="AG341" s="164"/>
      <c r="AH341" s="164"/>
      <c r="AI341" s="164"/>
      <c r="AJ341" s="164"/>
      <c r="AK341" s="164"/>
      <c r="AL341" s="164"/>
      <c r="AM341" s="164"/>
      <c r="AN341" s="164"/>
      <c r="AO341" s="164"/>
      <c r="AP341" s="164"/>
      <c r="AQ341" s="164"/>
      <c r="AR341" s="164"/>
      <c r="AS341" s="164"/>
    </row>
    <row r="342" spans="1:45" ht="12.75" customHeight="1">
      <c r="C342" s="164"/>
      <c r="D342" s="164"/>
      <c r="E342" s="164"/>
      <c r="F342" s="164"/>
      <c r="G342" s="164"/>
      <c r="H342" s="164"/>
      <c r="I342" s="164"/>
      <c r="J342" s="164"/>
      <c r="K342" s="164"/>
      <c r="L342" s="164"/>
      <c r="M342" s="164"/>
      <c r="N342" s="164"/>
      <c r="O342" s="164"/>
      <c r="P342" s="164"/>
      <c r="Q342" s="164"/>
      <c r="R342" s="164"/>
      <c r="S342" s="164"/>
      <c r="T342" s="164"/>
      <c r="U342" s="164"/>
      <c r="V342" s="164"/>
      <c r="W342" s="164"/>
      <c r="X342" s="164"/>
      <c r="Y342" s="164"/>
      <c r="Z342" s="164"/>
      <c r="AA342" s="164"/>
      <c r="AB342" s="164"/>
      <c r="AC342" s="164"/>
      <c r="AD342" s="164"/>
      <c r="AE342" s="164"/>
      <c r="AF342" s="164"/>
      <c r="AG342" s="164"/>
      <c r="AH342" s="164"/>
      <c r="AI342" s="164"/>
      <c r="AJ342" s="164"/>
      <c r="AK342" s="164"/>
      <c r="AL342" s="164"/>
      <c r="AM342" s="164"/>
      <c r="AN342" s="164"/>
      <c r="AO342" s="164"/>
      <c r="AP342" s="164"/>
      <c r="AQ342" s="164"/>
      <c r="AR342" s="164"/>
      <c r="AS342" s="164"/>
    </row>
    <row r="344" spans="1:45" ht="12.75" customHeight="1">
      <c r="A344" s="81" t="s">
        <v>1170</v>
      </c>
      <c r="B344"/>
      <c r="C344" s="623" t="s">
        <v>398</v>
      </c>
      <c r="D344" s="623"/>
      <c r="E344" s="623"/>
      <c r="F344" s="623"/>
      <c r="G344" s="623"/>
      <c r="H344" s="623"/>
      <c r="I344" s="623"/>
      <c r="J344" s="623"/>
      <c r="K344" s="623"/>
      <c r="L344" s="623"/>
      <c r="M344" s="623"/>
      <c r="N344" s="623"/>
      <c r="O344" s="623"/>
      <c r="P344" s="623"/>
      <c r="Q344" s="623"/>
      <c r="R344" s="623"/>
      <c r="S344" s="623"/>
      <c r="T344" s="623"/>
      <c r="U344" s="623"/>
      <c r="V344" s="623"/>
      <c r="W344" s="623"/>
      <c r="X344" s="623"/>
      <c r="Y344" s="623"/>
      <c r="Z344" s="623"/>
      <c r="AA344" s="623"/>
      <c r="AB344" s="623"/>
      <c r="AC344" s="623"/>
      <c r="AD344" s="623"/>
      <c r="AE344" s="623"/>
      <c r="AF344" s="623"/>
      <c r="AG344" s="623"/>
      <c r="AH344" s="623"/>
      <c r="AI344" s="623"/>
      <c r="AJ344" s="623"/>
      <c r="AK344" s="623"/>
      <c r="AL344" s="623"/>
      <c r="AM344" s="623"/>
      <c r="AN344" s="623"/>
      <c r="AO344" s="623"/>
      <c r="AP344" s="623"/>
      <c r="AQ344" s="623"/>
      <c r="AR344" s="623"/>
      <c r="AS344" s="623"/>
    </row>
    <row r="345" spans="1:45" ht="12.75" customHeight="1">
      <c r="C345" s="164" t="s">
        <v>399</v>
      </c>
      <c r="D345" s="164"/>
      <c r="E345" s="164"/>
      <c r="F345" s="164"/>
      <c r="G345" s="164"/>
      <c r="H345" s="164"/>
      <c r="I345" s="164"/>
      <c r="J345" s="164"/>
      <c r="K345" s="164"/>
      <c r="L345" s="164"/>
      <c r="M345" s="164"/>
      <c r="N345" s="164"/>
      <c r="O345" s="164"/>
      <c r="P345" s="164"/>
      <c r="Q345" s="164"/>
      <c r="R345" s="164"/>
      <c r="S345" s="164"/>
      <c r="T345" s="164"/>
      <c r="U345" s="164"/>
      <c r="V345" s="164"/>
      <c r="W345" s="164"/>
      <c r="X345" s="164"/>
      <c r="Y345" s="164"/>
      <c r="Z345" s="164"/>
      <c r="AA345" s="164"/>
      <c r="AB345" s="164"/>
      <c r="AC345" s="164"/>
      <c r="AD345" s="164"/>
      <c r="AE345" s="164"/>
      <c r="AF345" s="164"/>
      <c r="AG345" s="164"/>
      <c r="AH345" s="164"/>
      <c r="AI345" s="164"/>
      <c r="AJ345" s="164"/>
      <c r="AK345" s="164"/>
      <c r="AL345" s="164"/>
      <c r="AM345" s="164"/>
      <c r="AN345" s="164"/>
      <c r="AO345" s="164"/>
      <c r="AP345" s="164"/>
      <c r="AQ345" s="164"/>
      <c r="AR345" s="164"/>
      <c r="AS345" s="164"/>
    </row>
    <row r="346" spans="1:45" ht="12.75" customHeight="1">
      <c r="C346" s="164"/>
      <c r="D346" s="164"/>
      <c r="E346" s="164"/>
      <c r="F346" s="164"/>
      <c r="G346" s="164"/>
      <c r="H346" s="164"/>
      <c r="I346" s="164"/>
      <c r="J346" s="164"/>
      <c r="K346" s="164"/>
      <c r="L346" s="164"/>
      <c r="M346" s="164"/>
      <c r="N346" s="164"/>
      <c r="O346" s="164"/>
      <c r="P346" s="164"/>
      <c r="Q346" s="164"/>
      <c r="R346" s="164"/>
      <c r="S346" s="164"/>
      <c r="T346" s="164"/>
      <c r="U346" s="164"/>
      <c r="V346" s="164"/>
      <c r="W346" s="164"/>
      <c r="X346" s="164"/>
      <c r="Y346" s="164"/>
      <c r="Z346" s="164"/>
      <c r="AA346" s="164"/>
      <c r="AB346" s="164"/>
      <c r="AC346" s="164"/>
      <c r="AD346" s="164"/>
      <c r="AE346" s="164"/>
      <c r="AF346" s="164"/>
      <c r="AG346" s="164"/>
      <c r="AH346" s="164"/>
      <c r="AI346" s="164"/>
      <c r="AJ346" s="164"/>
      <c r="AK346" s="164"/>
      <c r="AL346" s="164"/>
      <c r="AM346" s="164"/>
      <c r="AN346" s="164"/>
      <c r="AO346" s="164"/>
      <c r="AP346" s="164"/>
      <c r="AQ346" s="164"/>
      <c r="AR346" s="164"/>
      <c r="AS346" s="164"/>
    </row>
    <row r="348" spans="1:45" ht="12.75" customHeight="1">
      <c r="A348" s="81" t="s">
        <v>1171</v>
      </c>
      <c r="B348" s="86"/>
      <c r="C348" s="283" t="s">
        <v>400</v>
      </c>
      <c r="D348" s="283"/>
      <c r="E348" s="283"/>
      <c r="F348" s="283"/>
      <c r="G348" s="283"/>
      <c r="H348" s="283"/>
      <c r="I348" s="283"/>
      <c r="J348" s="283"/>
      <c r="K348" s="283"/>
      <c r="L348" s="283"/>
      <c r="M348" s="283"/>
      <c r="N348" s="283"/>
      <c r="O348" s="283"/>
      <c r="P348" s="283"/>
      <c r="Q348" s="283"/>
      <c r="R348" s="283"/>
      <c r="S348" s="283"/>
      <c r="T348" s="283"/>
      <c r="U348" s="283"/>
      <c r="V348" s="283"/>
      <c r="W348" s="283"/>
      <c r="X348" s="283"/>
      <c r="Y348" s="283"/>
      <c r="Z348" s="283"/>
      <c r="AA348" s="283"/>
      <c r="AB348" s="283"/>
      <c r="AC348" s="283"/>
      <c r="AD348" s="283"/>
      <c r="AE348" s="283"/>
      <c r="AF348" s="283"/>
      <c r="AG348" s="283"/>
      <c r="AH348" s="283"/>
      <c r="AI348" s="283"/>
      <c r="AJ348" s="283"/>
      <c r="AK348" s="283"/>
      <c r="AL348" s="283"/>
      <c r="AM348" s="283"/>
      <c r="AN348" s="283"/>
      <c r="AO348" s="283"/>
      <c r="AP348" s="283"/>
      <c r="AQ348" s="283"/>
      <c r="AR348" s="283"/>
      <c r="AS348" s="283"/>
    </row>
    <row r="349" spans="1:45" ht="12.75" customHeight="1">
      <c r="C349" s="164" t="s">
        <v>401</v>
      </c>
      <c r="D349" s="164"/>
      <c r="E349" s="164"/>
      <c r="F349" s="164"/>
      <c r="G349" s="164"/>
      <c r="H349" s="164"/>
      <c r="I349" s="164"/>
      <c r="J349" s="164"/>
      <c r="K349" s="164"/>
      <c r="L349" s="164"/>
      <c r="M349" s="164"/>
      <c r="N349" s="164"/>
      <c r="O349" s="164"/>
      <c r="P349" s="164"/>
      <c r="Q349" s="164"/>
      <c r="R349" s="164"/>
      <c r="S349" s="164"/>
      <c r="T349" s="164"/>
      <c r="U349" s="164"/>
      <c r="V349" s="164"/>
      <c r="W349" s="164"/>
      <c r="X349" s="164"/>
      <c r="Y349" s="164"/>
      <c r="Z349" s="164"/>
      <c r="AA349" s="164"/>
      <c r="AB349" s="164"/>
      <c r="AC349" s="164"/>
      <c r="AD349" s="164"/>
      <c r="AE349" s="164"/>
      <c r="AF349" s="164"/>
      <c r="AG349" s="164"/>
      <c r="AH349" s="164"/>
      <c r="AI349" s="164"/>
      <c r="AJ349" s="164"/>
      <c r="AK349" s="164"/>
      <c r="AL349" s="164"/>
      <c r="AM349" s="164"/>
      <c r="AN349" s="164"/>
      <c r="AO349" s="164"/>
      <c r="AP349" s="164"/>
      <c r="AQ349" s="164"/>
      <c r="AR349" s="164"/>
      <c r="AS349" s="164"/>
    </row>
    <row r="350" spans="1:45" ht="12.75" customHeight="1">
      <c r="C350" s="164"/>
      <c r="D350" s="164"/>
      <c r="E350" s="164"/>
      <c r="F350" s="164"/>
      <c r="G350" s="164"/>
      <c r="H350" s="164"/>
      <c r="I350" s="164"/>
      <c r="J350" s="164"/>
      <c r="K350" s="164"/>
      <c r="L350" s="164"/>
      <c r="M350" s="164"/>
      <c r="N350" s="164"/>
      <c r="O350" s="164"/>
      <c r="P350" s="164"/>
      <c r="Q350" s="164"/>
      <c r="R350" s="164"/>
      <c r="S350" s="164"/>
      <c r="T350" s="164"/>
      <c r="U350" s="164"/>
      <c r="V350" s="164"/>
      <c r="W350" s="164"/>
      <c r="X350" s="164"/>
      <c r="Y350" s="164"/>
      <c r="Z350" s="164"/>
      <c r="AA350" s="164"/>
      <c r="AB350" s="164"/>
      <c r="AC350" s="164"/>
      <c r="AD350" s="164"/>
      <c r="AE350" s="164"/>
      <c r="AF350" s="164"/>
      <c r="AG350" s="164"/>
      <c r="AH350" s="164"/>
      <c r="AI350" s="164"/>
      <c r="AJ350" s="164"/>
      <c r="AK350" s="164"/>
      <c r="AL350" s="164"/>
      <c r="AM350" s="164"/>
      <c r="AN350" s="164"/>
      <c r="AO350" s="164"/>
      <c r="AP350" s="164"/>
      <c r="AQ350" s="164"/>
      <c r="AR350" s="164"/>
      <c r="AS350" s="164"/>
    </row>
    <row r="352" spans="1:45" ht="12.75" customHeight="1">
      <c r="C352" s="1" t="s">
        <v>1202</v>
      </c>
    </row>
    <row r="354" spans="1:45" ht="12.75" customHeight="1">
      <c r="C354" s="164" t="s">
        <v>1203</v>
      </c>
      <c r="D354" s="164"/>
      <c r="E354" s="164"/>
      <c r="F354" s="164"/>
      <c r="G354" s="164"/>
      <c r="H354" s="164"/>
      <c r="I354" s="164"/>
      <c r="J354" s="164"/>
      <c r="K354" s="164"/>
      <c r="L354" s="164"/>
      <c r="M354" s="164"/>
      <c r="N354" s="164"/>
      <c r="O354" s="164"/>
      <c r="P354" s="164"/>
      <c r="Q354" s="164"/>
      <c r="R354" s="164"/>
      <c r="S354" s="164"/>
      <c r="T354" s="164"/>
      <c r="U354" s="164"/>
      <c r="V354" s="164"/>
      <c r="W354" s="164"/>
      <c r="X354" s="164"/>
      <c r="Y354" s="164"/>
      <c r="Z354" s="164"/>
      <c r="AA354" s="164"/>
      <c r="AB354" s="164"/>
      <c r="AC354" s="164"/>
      <c r="AD354" s="164"/>
      <c r="AE354" s="164"/>
      <c r="AF354" s="164"/>
      <c r="AG354" s="164"/>
      <c r="AH354" s="164"/>
      <c r="AI354" s="164"/>
      <c r="AJ354" s="164"/>
      <c r="AK354" s="164"/>
      <c r="AL354" s="164"/>
      <c r="AM354" s="164"/>
      <c r="AN354" s="164"/>
      <c r="AO354" s="164"/>
      <c r="AP354" s="164"/>
      <c r="AQ354" s="164"/>
      <c r="AR354" s="164"/>
      <c r="AS354" s="164"/>
    </row>
    <row r="355" spans="1:45" ht="12.75" customHeight="1">
      <c r="C355" s="164"/>
      <c r="D355" s="164"/>
      <c r="E355" s="164"/>
      <c r="F355" s="164"/>
      <c r="G355" s="164"/>
      <c r="H355" s="164"/>
      <c r="I355" s="164"/>
      <c r="J355" s="164"/>
      <c r="K355" s="164"/>
      <c r="L355" s="164"/>
      <c r="M355" s="164"/>
      <c r="N355" s="164"/>
      <c r="O355" s="164"/>
      <c r="P355" s="164"/>
      <c r="Q355" s="164"/>
      <c r="R355" s="164"/>
      <c r="S355" s="164"/>
      <c r="T355" s="164"/>
      <c r="U355" s="164"/>
      <c r="V355" s="164"/>
      <c r="W355" s="164"/>
      <c r="X355" s="164"/>
      <c r="Y355" s="164"/>
      <c r="Z355" s="164"/>
      <c r="AA355" s="164"/>
      <c r="AB355" s="164"/>
      <c r="AC355" s="164"/>
      <c r="AD355" s="164"/>
      <c r="AE355" s="164"/>
      <c r="AF355" s="164"/>
      <c r="AG355" s="164"/>
      <c r="AH355" s="164"/>
      <c r="AI355" s="164"/>
      <c r="AJ355" s="164"/>
      <c r="AK355" s="164"/>
      <c r="AL355" s="164"/>
      <c r="AM355" s="164"/>
      <c r="AN355" s="164"/>
      <c r="AO355" s="164"/>
      <c r="AP355" s="164"/>
      <c r="AQ355" s="164"/>
      <c r="AR355" s="164"/>
      <c r="AS355" s="164"/>
    </row>
    <row r="356" spans="1:45" ht="12.75" customHeight="1">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row>
    <row r="357" spans="1:45" ht="12.75" customHeight="1">
      <c r="C357" s="164" t="s">
        <v>402</v>
      </c>
      <c r="D357" s="164"/>
      <c r="E357" s="164"/>
      <c r="F357" s="164"/>
      <c r="G357" s="164"/>
      <c r="H357" s="164"/>
      <c r="I357" s="164"/>
      <c r="J357" s="164"/>
      <c r="K357" s="164"/>
      <c r="L357" s="164"/>
      <c r="M357" s="164"/>
      <c r="N357" s="164"/>
      <c r="O357" s="164"/>
      <c r="P357" s="164"/>
      <c r="Q357" s="164"/>
      <c r="R357" s="164"/>
      <c r="S357" s="164"/>
      <c r="T357" s="164"/>
      <c r="U357" s="164"/>
      <c r="V357" s="164"/>
      <c r="W357" s="164"/>
      <c r="X357" s="164"/>
      <c r="Y357" s="164"/>
      <c r="Z357" s="164"/>
      <c r="AA357" s="164"/>
      <c r="AB357" s="164"/>
      <c r="AC357" s="164"/>
      <c r="AD357" s="164"/>
      <c r="AE357" s="164"/>
      <c r="AF357" s="164"/>
      <c r="AG357" s="164"/>
      <c r="AH357" s="164"/>
      <c r="AI357" s="164"/>
      <c r="AJ357" s="164"/>
      <c r="AK357" s="164"/>
      <c r="AL357" s="164"/>
      <c r="AM357" s="164"/>
      <c r="AN357" s="164"/>
      <c r="AO357" s="164"/>
      <c r="AP357" s="164"/>
      <c r="AQ357" s="164"/>
      <c r="AR357" s="164"/>
      <c r="AS357" s="164"/>
    </row>
    <row r="358" spans="1:45" ht="12.75" customHeight="1">
      <c r="C358" s="164"/>
      <c r="D358" s="164"/>
      <c r="E358" s="164"/>
      <c r="F358" s="164"/>
      <c r="G358" s="164"/>
      <c r="H358" s="164"/>
      <c r="I358" s="164"/>
      <c r="J358" s="164"/>
      <c r="K358" s="164"/>
      <c r="L358" s="164"/>
      <c r="M358" s="164"/>
      <c r="N358" s="164"/>
      <c r="O358" s="164"/>
      <c r="P358" s="164"/>
      <c r="Q358" s="164"/>
      <c r="R358" s="164"/>
      <c r="S358" s="164"/>
      <c r="T358" s="164"/>
      <c r="U358" s="164"/>
      <c r="V358" s="164"/>
      <c r="W358" s="164"/>
      <c r="X358" s="164"/>
      <c r="Y358" s="164"/>
      <c r="Z358" s="164"/>
      <c r="AA358" s="164"/>
      <c r="AB358" s="164"/>
      <c r="AC358" s="164"/>
      <c r="AD358" s="164"/>
      <c r="AE358" s="164"/>
      <c r="AF358" s="164"/>
      <c r="AG358" s="164"/>
      <c r="AH358" s="164"/>
      <c r="AI358" s="164"/>
      <c r="AJ358" s="164"/>
      <c r="AK358" s="164"/>
      <c r="AL358" s="164"/>
      <c r="AM358" s="164"/>
      <c r="AN358" s="164"/>
      <c r="AO358" s="164"/>
      <c r="AP358" s="164"/>
      <c r="AQ358" s="164"/>
      <c r="AR358" s="164"/>
      <c r="AS358" s="164"/>
    </row>
    <row r="359" spans="1:45" ht="12.75" customHeight="1">
      <c r="C359" s="164"/>
      <c r="D359" s="164"/>
      <c r="E359" s="164"/>
      <c r="F359" s="164"/>
      <c r="G359" s="164"/>
      <c r="H359" s="164"/>
      <c r="I359" s="164"/>
      <c r="J359" s="164"/>
      <c r="K359" s="164"/>
      <c r="L359" s="164"/>
      <c r="M359" s="164"/>
      <c r="N359" s="164"/>
      <c r="O359" s="164"/>
      <c r="P359" s="164"/>
      <c r="Q359" s="164"/>
      <c r="R359" s="164"/>
      <c r="S359" s="164"/>
      <c r="T359" s="164"/>
      <c r="U359" s="164"/>
      <c r="V359" s="164"/>
      <c r="W359" s="164"/>
      <c r="X359" s="164"/>
      <c r="Y359" s="164"/>
      <c r="Z359" s="164"/>
      <c r="AA359" s="164"/>
      <c r="AB359" s="164"/>
      <c r="AC359" s="164"/>
      <c r="AD359" s="164"/>
      <c r="AE359" s="164"/>
      <c r="AF359" s="164"/>
      <c r="AG359" s="164"/>
      <c r="AH359" s="164"/>
      <c r="AI359" s="164"/>
      <c r="AJ359" s="164"/>
      <c r="AK359" s="164"/>
      <c r="AL359" s="164"/>
      <c r="AM359" s="164"/>
      <c r="AN359" s="164"/>
      <c r="AO359" s="164"/>
      <c r="AP359" s="164"/>
      <c r="AQ359" s="164"/>
      <c r="AR359" s="164"/>
      <c r="AS359" s="164"/>
    </row>
    <row r="361" spans="1:45" ht="12.75" customHeight="1">
      <c r="C361" s="164" t="s">
        <v>1204</v>
      </c>
      <c r="D361" s="164"/>
      <c r="E361" s="164"/>
      <c r="F361" s="164"/>
      <c r="G361" s="164"/>
      <c r="H361" s="164"/>
      <c r="I361" s="164"/>
      <c r="J361" s="164"/>
      <c r="K361" s="164"/>
      <c r="L361" s="164"/>
      <c r="M361" s="164"/>
      <c r="N361" s="164"/>
      <c r="O361" s="164"/>
      <c r="P361" s="164"/>
      <c r="Q361" s="164"/>
      <c r="R361" s="164"/>
      <c r="S361" s="164"/>
      <c r="T361" s="164"/>
      <c r="U361" s="164"/>
      <c r="V361" s="164"/>
      <c r="W361" s="164"/>
      <c r="X361" s="164"/>
      <c r="Y361" s="164"/>
      <c r="Z361" s="164"/>
      <c r="AA361" s="164"/>
      <c r="AB361" s="164"/>
      <c r="AC361" s="164"/>
      <c r="AD361" s="164"/>
      <c r="AE361" s="164"/>
      <c r="AF361" s="164"/>
      <c r="AG361" s="164"/>
      <c r="AH361" s="164"/>
      <c r="AI361" s="164"/>
      <c r="AJ361" s="164"/>
      <c r="AK361" s="164"/>
      <c r="AL361" s="164"/>
      <c r="AM361" s="164"/>
      <c r="AN361" s="164"/>
      <c r="AO361" s="164"/>
      <c r="AP361" s="164"/>
      <c r="AQ361" s="164"/>
      <c r="AR361" s="164"/>
      <c r="AS361" s="164"/>
    </row>
    <row r="362" spans="1:45" ht="12.75" customHeight="1">
      <c r="C362" s="164"/>
      <c r="D362" s="164"/>
      <c r="E362" s="164"/>
      <c r="F362" s="164"/>
      <c r="G362" s="164"/>
      <c r="H362" s="164"/>
      <c r="I362" s="164"/>
      <c r="J362" s="164"/>
      <c r="K362" s="164"/>
      <c r="L362" s="164"/>
      <c r="M362" s="164"/>
      <c r="N362" s="164"/>
      <c r="O362" s="164"/>
      <c r="P362" s="164"/>
      <c r="Q362" s="164"/>
      <c r="R362" s="164"/>
      <c r="S362" s="164"/>
      <c r="T362" s="164"/>
      <c r="U362" s="164"/>
      <c r="V362" s="164"/>
      <c r="W362" s="164"/>
      <c r="X362" s="164"/>
      <c r="Y362" s="164"/>
      <c r="Z362" s="164"/>
      <c r="AA362" s="164"/>
      <c r="AB362" s="164"/>
      <c r="AC362" s="164"/>
      <c r="AD362" s="164"/>
      <c r="AE362" s="164"/>
      <c r="AF362" s="164"/>
      <c r="AG362" s="164"/>
      <c r="AH362" s="164"/>
      <c r="AI362" s="164"/>
      <c r="AJ362" s="164"/>
      <c r="AK362" s="164"/>
      <c r="AL362" s="164"/>
      <c r="AM362" s="164"/>
      <c r="AN362" s="164"/>
      <c r="AO362" s="164"/>
      <c r="AP362" s="164"/>
      <c r="AQ362" s="164"/>
      <c r="AR362" s="164"/>
      <c r="AS362" s="164"/>
    </row>
    <row r="363" spans="1:45" ht="12.75" customHeight="1">
      <c r="C363" s="164"/>
      <c r="D363" s="164"/>
      <c r="E363" s="164"/>
      <c r="F363" s="164"/>
      <c r="G363" s="164"/>
      <c r="H363" s="164"/>
      <c r="I363" s="164"/>
      <c r="J363" s="164"/>
      <c r="K363" s="164"/>
      <c r="L363" s="164"/>
      <c r="M363" s="164"/>
      <c r="N363" s="164"/>
      <c r="O363" s="164"/>
      <c r="P363" s="164"/>
      <c r="Q363" s="164"/>
      <c r="R363" s="164"/>
      <c r="S363" s="164"/>
      <c r="T363" s="164"/>
      <c r="U363" s="164"/>
      <c r="V363" s="164"/>
      <c r="W363" s="164"/>
      <c r="X363" s="164"/>
      <c r="Y363" s="164"/>
      <c r="Z363" s="164"/>
      <c r="AA363" s="164"/>
      <c r="AB363" s="164"/>
      <c r="AC363" s="164"/>
      <c r="AD363" s="164"/>
      <c r="AE363" s="164"/>
      <c r="AF363" s="164"/>
      <c r="AG363" s="164"/>
      <c r="AH363" s="164"/>
      <c r="AI363" s="164"/>
      <c r="AJ363" s="164"/>
      <c r="AK363" s="164"/>
      <c r="AL363" s="164"/>
      <c r="AM363" s="164"/>
      <c r="AN363" s="164"/>
      <c r="AO363" s="164"/>
      <c r="AP363" s="164"/>
      <c r="AQ363" s="164"/>
      <c r="AR363" s="164"/>
      <c r="AS363" s="164"/>
    </row>
    <row r="365" spans="1:45" ht="12.75" customHeight="1">
      <c r="C365" s="164" t="s">
        <v>403</v>
      </c>
      <c r="D365" s="164"/>
      <c r="E365" s="164"/>
      <c r="F365" s="164"/>
      <c r="G365" s="164"/>
      <c r="H365" s="164"/>
      <c r="I365" s="164"/>
      <c r="J365" s="164"/>
      <c r="K365" s="164"/>
      <c r="L365" s="164"/>
      <c r="M365" s="164"/>
      <c r="N365" s="164"/>
      <c r="O365" s="164"/>
      <c r="P365" s="164"/>
      <c r="Q365" s="164"/>
      <c r="R365" s="164"/>
      <c r="S365" s="164"/>
      <c r="T365" s="164"/>
      <c r="U365" s="164"/>
      <c r="V365" s="164"/>
      <c r="W365" s="164"/>
      <c r="X365" s="164"/>
      <c r="Y365" s="164"/>
      <c r="Z365" s="164"/>
      <c r="AA365" s="164"/>
      <c r="AB365" s="164"/>
      <c r="AC365" s="164"/>
      <c r="AD365" s="164"/>
      <c r="AE365" s="164"/>
      <c r="AF365" s="164"/>
      <c r="AG365" s="164"/>
      <c r="AH365" s="164"/>
      <c r="AI365" s="164"/>
      <c r="AJ365" s="164"/>
      <c r="AK365" s="164"/>
      <c r="AL365" s="164"/>
      <c r="AM365" s="164"/>
      <c r="AN365" s="164"/>
      <c r="AO365" s="164"/>
      <c r="AP365" s="164"/>
      <c r="AQ365" s="164"/>
      <c r="AR365" s="164"/>
      <c r="AS365" s="164"/>
    </row>
    <row r="366" spans="1:45" ht="12.75" customHeight="1">
      <c r="C366" s="164"/>
      <c r="D366" s="164"/>
      <c r="E366" s="164"/>
      <c r="F366" s="164"/>
      <c r="G366" s="164"/>
      <c r="H366" s="164"/>
      <c r="I366" s="164"/>
      <c r="J366" s="164"/>
      <c r="K366" s="164"/>
      <c r="L366" s="164"/>
      <c r="M366" s="164"/>
      <c r="N366" s="164"/>
      <c r="O366" s="164"/>
      <c r="P366" s="164"/>
      <c r="Q366" s="164"/>
      <c r="R366" s="164"/>
      <c r="S366" s="164"/>
      <c r="T366" s="164"/>
      <c r="U366" s="164"/>
      <c r="V366" s="164"/>
      <c r="W366" s="164"/>
      <c r="X366" s="164"/>
      <c r="Y366" s="164"/>
      <c r="Z366" s="164"/>
      <c r="AA366" s="164"/>
      <c r="AB366" s="164"/>
      <c r="AC366" s="164"/>
      <c r="AD366" s="164"/>
      <c r="AE366" s="164"/>
      <c r="AF366" s="164"/>
      <c r="AG366" s="164"/>
      <c r="AH366" s="164"/>
      <c r="AI366" s="164"/>
      <c r="AJ366" s="164"/>
      <c r="AK366" s="164"/>
      <c r="AL366" s="164"/>
      <c r="AM366" s="164"/>
      <c r="AN366" s="164"/>
      <c r="AO366" s="164"/>
      <c r="AP366" s="164"/>
      <c r="AQ366" s="164"/>
      <c r="AR366" s="164"/>
      <c r="AS366" s="164"/>
    </row>
    <row r="368" spans="1:45" ht="12.75" customHeight="1">
      <c r="A368" s="81" t="s">
        <v>1172</v>
      </c>
      <c r="B368" s="86"/>
      <c r="C368" s="283" t="s">
        <v>404</v>
      </c>
      <c r="D368" s="283"/>
      <c r="E368" s="283"/>
      <c r="F368" s="283"/>
      <c r="G368" s="283"/>
      <c r="H368" s="283"/>
      <c r="I368" s="283"/>
      <c r="J368" s="283"/>
      <c r="K368" s="283"/>
      <c r="L368" s="283"/>
      <c r="M368" s="283"/>
      <c r="N368" s="283"/>
      <c r="O368" s="283"/>
      <c r="P368" s="283"/>
      <c r="Q368" s="283"/>
      <c r="R368" s="283"/>
      <c r="S368" s="283"/>
      <c r="T368" s="283"/>
      <c r="U368" s="283"/>
      <c r="V368" s="283"/>
      <c r="W368" s="283"/>
      <c r="X368" s="283"/>
      <c r="Y368" s="283"/>
      <c r="Z368" s="283"/>
      <c r="AA368" s="283"/>
      <c r="AB368" s="283"/>
      <c r="AC368" s="283"/>
      <c r="AD368" s="283"/>
      <c r="AE368" s="283"/>
      <c r="AF368" s="283"/>
      <c r="AG368" s="283"/>
      <c r="AH368" s="283"/>
      <c r="AI368" s="283"/>
      <c r="AJ368" s="283"/>
      <c r="AK368" s="283"/>
      <c r="AL368" s="283"/>
      <c r="AM368" s="283"/>
      <c r="AN368" s="283"/>
      <c r="AO368" s="283"/>
      <c r="AP368" s="283"/>
      <c r="AQ368" s="283"/>
      <c r="AR368" s="283"/>
      <c r="AS368" s="283"/>
    </row>
    <row r="369" spans="1:45" ht="12.75" customHeight="1">
      <c r="C369" s="164" t="s">
        <v>405</v>
      </c>
      <c r="D369" s="164"/>
      <c r="E369" s="164"/>
      <c r="F369" s="164"/>
      <c r="G369" s="164"/>
      <c r="H369" s="164"/>
      <c r="I369" s="164"/>
      <c r="J369" s="164"/>
      <c r="K369" s="164"/>
      <c r="L369" s="164"/>
      <c r="M369" s="164"/>
      <c r="N369" s="164"/>
      <c r="O369" s="164"/>
      <c r="P369" s="164"/>
      <c r="Q369" s="164"/>
      <c r="R369" s="164"/>
      <c r="S369" s="164"/>
      <c r="T369" s="164"/>
      <c r="U369" s="164"/>
      <c r="V369" s="164"/>
      <c r="W369" s="164"/>
      <c r="X369" s="164"/>
      <c r="Y369" s="164"/>
      <c r="Z369" s="164"/>
      <c r="AA369" s="164"/>
      <c r="AB369" s="164"/>
      <c r="AC369" s="164"/>
      <c r="AD369" s="164"/>
      <c r="AE369" s="164"/>
      <c r="AF369" s="164"/>
      <c r="AG369" s="164"/>
      <c r="AH369" s="164"/>
      <c r="AI369" s="164"/>
      <c r="AJ369" s="164"/>
      <c r="AK369" s="164"/>
      <c r="AL369" s="164"/>
      <c r="AM369" s="164"/>
      <c r="AN369" s="164"/>
      <c r="AO369" s="164"/>
      <c r="AP369" s="164"/>
      <c r="AQ369" s="164"/>
      <c r="AR369" s="164"/>
      <c r="AS369" s="164"/>
    </row>
    <row r="370" spans="1:45" ht="12.75" customHeight="1">
      <c r="C370" s="164"/>
      <c r="D370" s="164"/>
      <c r="E370" s="164"/>
      <c r="F370" s="164"/>
      <c r="G370" s="164"/>
      <c r="H370" s="164"/>
      <c r="I370" s="164"/>
      <c r="J370" s="164"/>
      <c r="K370" s="164"/>
      <c r="L370" s="164"/>
      <c r="M370" s="164"/>
      <c r="N370" s="164"/>
      <c r="O370" s="164"/>
      <c r="P370" s="164"/>
      <c r="Q370" s="164"/>
      <c r="R370" s="164"/>
      <c r="S370" s="164"/>
      <c r="T370" s="164"/>
      <c r="U370" s="164"/>
      <c r="V370" s="164"/>
      <c r="W370" s="164"/>
      <c r="X370" s="164"/>
      <c r="Y370" s="164"/>
      <c r="Z370" s="164"/>
      <c r="AA370" s="164"/>
      <c r="AB370" s="164"/>
      <c r="AC370" s="164"/>
      <c r="AD370" s="164"/>
      <c r="AE370" s="164"/>
      <c r="AF370" s="164"/>
      <c r="AG370" s="164"/>
      <c r="AH370" s="164"/>
      <c r="AI370" s="164"/>
      <c r="AJ370" s="164"/>
      <c r="AK370" s="164"/>
      <c r="AL370" s="164"/>
      <c r="AM370" s="164"/>
      <c r="AN370" s="164"/>
      <c r="AO370" s="164"/>
      <c r="AP370" s="164"/>
      <c r="AQ370" s="164"/>
      <c r="AR370" s="164"/>
      <c r="AS370" s="164"/>
    </row>
    <row r="371" spans="1:45" ht="12.75" customHeight="1">
      <c r="C371" s="156"/>
      <c r="D371" s="156"/>
      <c r="E371" s="156"/>
      <c r="F371" s="156"/>
      <c r="G371" s="156"/>
      <c r="H371" s="156"/>
      <c r="I371" s="156"/>
      <c r="J371" s="156"/>
      <c r="K371" s="156"/>
      <c r="L371" s="156"/>
      <c r="M371" s="156"/>
      <c r="N371" s="156"/>
      <c r="O371" s="156"/>
      <c r="P371" s="156"/>
      <c r="Q371" s="156"/>
      <c r="R371" s="156"/>
      <c r="S371" s="156"/>
      <c r="T371" s="156"/>
      <c r="U371" s="156"/>
      <c r="V371" s="156"/>
      <c r="W371" s="156"/>
      <c r="X371" s="156"/>
      <c r="Y371" s="156"/>
      <c r="Z371" s="156"/>
      <c r="AA371" s="156"/>
      <c r="AB371" s="156"/>
      <c r="AC371" s="156"/>
      <c r="AD371" s="156"/>
      <c r="AE371" s="156"/>
      <c r="AF371" s="156"/>
      <c r="AG371" s="156"/>
      <c r="AH371" s="156"/>
      <c r="AI371" s="156"/>
      <c r="AJ371" s="156"/>
      <c r="AK371" s="156"/>
      <c r="AL371" s="156"/>
      <c r="AM371" s="156"/>
      <c r="AN371" s="156"/>
      <c r="AO371" s="156"/>
      <c r="AP371" s="156"/>
      <c r="AQ371" s="156"/>
      <c r="AR371" s="156"/>
      <c r="AS371" s="156"/>
    </row>
    <row r="372" spans="1:45" ht="12.75" customHeight="1">
      <c r="C372" s="156"/>
      <c r="D372" s="156"/>
      <c r="E372" s="156"/>
      <c r="F372" s="156"/>
      <c r="G372" s="156"/>
      <c r="H372" s="156"/>
      <c r="I372" s="156"/>
      <c r="J372" s="156"/>
      <c r="K372" s="156"/>
      <c r="L372" s="156"/>
      <c r="M372" s="156"/>
      <c r="N372" s="156"/>
      <c r="O372" s="156"/>
      <c r="P372" s="156"/>
      <c r="Q372" s="156"/>
      <c r="R372" s="156"/>
      <c r="S372" s="156"/>
      <c r="T372" s="156"/>
      <c r="U372" s="156"/>
      <c r="V372" s="156"/>
      <c r="W372" s="156"/>
      <c r="X372" s="156"/>
      <c r="Y372" s="156"/>
      <c r="Z372" s="156"/>
      <c r="AA372" s="156"/>
      <c r="AB372" s="156"/>
      <c r="AC372" s="156"/>
      <c r="AD372" s="156"/>
      <c r="AE372" s="156"/>
      <c r="AF372" s="156"/>
      <c r="AG372" s="156"/>
      <c r="AH372" s="156"/>
      <c r="AI372" s="156"/>
      <c r="AJ372" s="156"/>
      <c r="AK372" s="156"/>
      <c r="AL372" s="156"/>
      <c r="AM372" s="156"/>
      <c r="AN372" s="156"/>
      <c r="AO372" s="156"/>
      <c r="AP372" s="156"/>
      <c r="AQ372" s="156"/>
      <c r="AR372" s="156"/>
      <c r="AS372" s="156"/>
    </row>
    <row r="374" spans="1:45" ht="15">
      <c r="A374" s="87" t="s">
        <v>420</v>
      </c>
      <c r="B374" s="88"/>
      <c r="C374" s="89" t="s">
        <v>421</v>
      </c>
    </row>
    <row r="376" spans="1:45" ht="12.75" customHeight="1">
      <c r="A376" s="90" t="s">
        <v>14</v>
      </c>
      <c r="B376" s="91"/>
      <c r="C376" s="81" t="s">
        <v>338</v>
      </c>
    </row>
    <row r="377" spans="1:45" ht="12.75" customHeight="1">
      <c r="C377" s="164" t="s">
        <v>1615</v>
      </c>
      <c r="D377" s="164"/>
      <c r="E377" s="164"/>
      <c r="F377" s="164"/>
      <c r="G377" s="164"/>
      <c r="H377" s="164"/>
      <c r="I377" s="164"/>
      <c r="J377" s="164"/>
      <c r="K377" s="164"/>
      <c r="L377" s="164"/>
      <c r="M377" s="164"/>
      <c r="N377" s="164"/>
      <c r="O377" s="164"/>
      <c r="P377" s="164"/>
      <c r="Q377" s="164"/>
      <c r="R377" s="164"/>
      <c r="S377" s="164"/>
      <c r="T377" s="164"/>
      <c r="U377" s="164"/>
      <c r="V377" s="164"/>
      <c r="W377" s="164"/>
      <c r="X377" s="164"/>
      <c r="Y377" s="164"/>
      <c r="Z377" s="164"/>
      <c r="AA377" s="164"/>
      <c r="AB377" s="164"/>
      <c r="AC377" s="164"/>
      <c r="AD377" s="164"/>
      <c r="AE377" s="164"/>
      <c r="AF377" s="164"/>
      <c r="AG377" s="164"/>
      <c r="AH377" s="164"/>
      <c r="AI377" s="164"/>
      <c r="AJ377" s="164"/>
      <c r="AK377" s="164"/>
      <c r="AL377" s="164"/>
      <c r="AM377" s="164"/>
      <c r="AN377" s="164"/>
      <c r="AO377" s="164"/>
      <c r="AP377" s="164"/>
      <c r="AQ377" s="164"/>
      <c r="AR377" s="164"/>
      <c r="AS377" s="164"/>
    </row>
    <row r="378" spans="1:45" ht="12.75" customHeight="1">
      <c r="C378" s="164"/>
      <c r="D378" s="164"/>
      <c r="E378" s="164"/>
      <c r="F378" s="164"/>
      <c r="G378" s="164"/>
      <c r="H378" s="164"/>
      <c r="I378" s="164"/>
      <c r="J378" s="164"/>
      <c r="K378" s="164"/>
      <c r="L378" s="164"/>
      <c r="M378" s="164"/>
      <c r="N378" s="164"/>
      <c r="O378" s="164"/>
      <c r="P378" s="164"/>
      <c r="Q378" s="164"/>
      <c r="R378" s="164"/>
      <c r="S378" s="164"/>
      <c r="T378" s="164"/>
      <c r="U378" s="164"/>
      <c r="V378" s="164"/>
      <c r="W378" s="164"/>
      <c r="X378" s="164"/>
      <c r="Y378" s="164"/>
      <c r="Z378" s="164"/>
      <c r="AA378" s="164"/>
      <c r="AB378" s="164"/>
      <c r="AC378" s="164"/>
      <c r="AD378" s="164"/>
      <c r="AE378" s="164"/>
      <c r="AF378" s="164"/>
      <c r="AG378" s="164"/>
      <c r="AH378" s="164"/>
      <c r="AI378" s="164"/>
      <c r="AJ378" s="164"/>
      <c r="AK378" s="164"/>
      <c r="AL378" s="164"/>
      <c r="AM378" s="164"/>
      <c r="AN378" s="164"/>
      <c r="AO378" s="164"/>
      <c r="AP378" s="164"/>
      <c r="AQ378" s="164"/>
      <c r="AR378" s="164"/>
      <c r="AS378" s="164"/>
    </row>
    <row r="379" spans="1:45" ht="12" hidden="1" customHeight="1">
      <c r="C379" s="68"/>
    </row>
    <row r="380" spans="1:45" ht="12.75" hidden="1" customHeight="1">
      <c r="C380" s="243" t="s">
        <v>41</v>
      </c>
      <c r="D380" s="243"/>
      <c r="E380" s="243"/>
      <c r="F380" s="243"/>
      <c r="G380" s="243"/>
      <c r="H380" s="243" t="s">
        <v>16</v>
      </c>
      <c r="I380" s="243"/>
      <c r="J380" s="243"/>
      <c r="K380" s="243"/>
      <c r="L380" s="243"/>
      <c r="M380" s="243"/>
      <c r="N380" s="243"/>
      <c r="O380" s="243"/>
      <c r="P380" s="243"/>
      <c r="Q380" s="243"/>
      <c r="R380" s="243"/>
      <c r="S380" s="243"/>
      <c r="T380" s="243"/>
      <c r="U380" s="243"/>
      <c r="V380" s="243"/>
      <c r="W380" s="243"/>
      <c r="X380" s="243"/>
      <c r="Y380" s="243"/>
      <c r="Z380" s="243"/>
      <c r="AA380" s="243"/>
      <c r="AB380" s="243"/>
      <c r="AC380" s="243"/>
      <c r="AD380" s="243"/>
      <c r="AE380" s="243"/>
      <c r="AF380" s="243"/>
      <c r="AG380" s="243"/>
      <c r="AH380" s="243"/>
      <c r="AI380" s="243"/>
      <c r="AJ380" s="243"/>
      <c r="AK380" s="243"/>
      <c r="AL380" s="243"/>
      <c r="AM380" s="243"/>
    </row>
    <row r="381" spans="1:45" ht="12.75" hidden="1" customHeight="1">
      <c r="C381" s="243"/>
      <c r="D381" s="243"/>
      <c r="E381" s="243"/>
      <c r="F381" s="243"/>
      <c r="G381" s="243"/>
      <c r="H381" s="243" t="s">
        <v>1441</v>
      </c>
      <c r="I381" s="243"/>
      <c r="J381" s="243"/>
      <c r="K381" s="243"/>
      <c r="L381" s="243" t="s">
        <v>42</v>
      </c>
      <c r="M381" s="243"/>
      <c r="N381" s="243"/>
      <c r="O381" s="243"/>
      <c r="P381" s="243" t="s">
        <v>543</v>
      </c>
      <c r="Q381" s="243"/>
      <c r="R381" s="243"/>
      <c r="S381" s="243"/>
      <c r="T381" s="243" t="s">
        <v>43</v>
      </c>
      <c r="U381" s="243"/>
      <c r="V381" s="243"/>
      <c r="W381" s="243"/>
      <c r="X381" s="243" t="s">
        <v>44</v>
      </c>
      <c r="Y381" s="243"/>
      <c r="Z381" s="243"/>
      <c r="AA381" s="243"/>
      <c r="AB381" s="243" t="s">
        <v>45</v>
      </c>
      <c r="AC381" s="243"/>
      <c r="AD381" s="243"/>
      <c r="AE381" s="243"/>
      <c r="AF381" s="243" t="s">
        <v>1442</v>
      </c>
      <c r="AG381" s="243"/>
      <c r="AH381" s="243"/>
      <c r="AI381" s="243"/>
      <c r="AJ381" s="243" t="s">
        <v>38</v>
      </c>
      <c r="AK381" s="243"/>
      <c r="AL381" s="243"/>
      <c r="AM381" s="243"/>
      <c r="AN381" s="4"/>
      <c r="AO381" s="4"/>
      <c r="AP381" s="4"/>
      <c r="AQ381" s="4"/>
    </row>
    <row r="382" spans="1:45" ht="12.75" hidden="1" customHeight="1">
      <c r="C382" s="243"/>
      <c r="D382" s="243"/>
      <c r="E382" s="243"/>
      <c r="F382" s="243"/>
      <c r="G382" s="243"/>
      <c r="H382" s="243"/>
      <c r="I382" s="243"/>
      <c r="J382" s="243"/>
      <c r="K382" s="243"/>
      <c r="L382" s="243"/>
      <c r="M382" s="243"/>
      <c r="N382" s="243"/>
      <c r="O382" s="243"/>
      <c r="P382" s="243"/>
      <c r="Q382" s="243"/>
      <c r="R382" s="243"/>
      <c r="S382" s="243"/>
      <c r="T382" s="243"/>
      <c r="U382" s="243"/>
      <c r="V382" s="243"/>
      <c r="W382" s="243"/>
      <c r="X382" s="243"/>
      <c r="Y382" s="243"/>
      <c r="Z382" s="243"/>
      <c r="AA382" s="243"/>
      <c r="AB382" s="243"/>
      <c r="AC382" s="243"/>
      <c r="AD382" s="243"/>
      <c r="AE382" s="243"/>
      <c r="AF382" s="243"/>
      <c r="AG382" s="243"/>
      <c r="AH382" s="243"/>
      <c r="AI382" s="243"/>
      <c r="AJ382" s="243"/>
      <c r="AK382" s="243"/>
      <c r="AL382" s="243"/>
      <c r="AM382" s="243"/>
      <c r="AN382" s="4"/>
      <c r="AO382" s="4"/>
      <c r="AP382" s="4"/>
      <c r="AQ382" s="4"/>
    </row>
    <row r="383" spans="1:45" ht="12.75" hidden="1" customHeight="1">
      <c r="C383" s="243"/>
      <c r="D383" s="243"/>
      <c r="E383" s="243"/>
      <c r="F383" s="243"/>
      <c r="G383" s="243"/>
      <c r="H383" s="243"/>
      <c r="I383" s="243"/>
      <c r="J383" s="243"/>
      <c r="K383" s="243"/>
      <c r="L383" s="243"/>
      <c r="M383" s="243"/>
      <c r="N383" s="243"/>
      <c r="O383" s="243"/>
      <c r="P383" s="243"/>
      <c r="Q383" s="243"/>
      <c r="R383" s="243"/>
      <c r="S383" s="243"/>
      <c r="T383" s="243"/>
      <c r="U383" s="243"/>
      <c r="V383" s="243"/>
      <c r="W383" s="243"/>
      <c r="X383" s="243"/>
      <c r="Y383" s="243"/>
      <c r="Z383" s="243"/>
      <c r="AA383" s="243"/>
      <c r="AB383" s="243"/>
      <c r="AC383" s="243"/>
      <c r="AD383" s="243"/>
      <c r="AE383" s="243"/>
      <c r="AF383" s="243"/>
      <c r="AG383" s="243"/>
      <c r="AH383" s="243"/>
      <c r="AI383" s="243"/>
      <c r="AJ383" s="243"/>
      <c r="AK383" s="243"/>
      <c r="AL383" s="243"/>
      <c r="AM383" s="243"/>
      <c r="AN383" s="4"/>
      <c r="AO383" s="4"/>
      <c r="AP383" s="4"/>
      <c r="AQ383" s="4"/>
    </row>
    <row r="384" spans="1:45" ht="12.75" hidden="1" customHeight="1">
      <c r="C384" s="265"/>
      <c r="D384" s="265"/>
      <c r="E384" s="265"/>
      <c r="F384" s="265"/>
      <c r="G384" s="265"/>
      <c r="H384" s="265"/>
      <c r="I384" s="265"/>
      <c r="J384" s="265"/>
      <c r="K384" s="265"/>
      <c r="L384" s="265"/>
      <c r="M384" s="265"/>
      <c r="N384" s="265"/>
      <c r="O384" s="265"/>
      <c r="P384" s="265"/>
      <c r="Q384" s="265"/>
      <c r="R384" s="265"/>
      <c r="S384" s="265"/>
      <c r="T384" s="265"/>
      <c r="U384" s="265"/>
      <c r="V384" s="265"/>
      <c r="W384" s="265"/>
      <c r="X384" s="265"/>
      <c r="Y384" s="265"/>
      <c r="Z384" s="265"/>
      <c r="AA384" s="265"/>
      <c r="AB384" s="265"/>
      <c r="AC384" s="265"/>
      <c r="AD384" s="265"/>
      <c r="AE384" s="265"/>
      <c r="AF384" s="265"/>
      <c r="AG384" s="265"/>
      <c r="AH384" s="265"/>
      <c r="AI384" s="265"/>
      <c r="AJ384" s="265"/>
      <c r="AK384" s="265"/>
      <c r="AL384" s="265"/>
      <c r="AM384" s="265"/>
      <c r="AN384" s="4"/>
      <c r="AO384" s="4"/>
      <c r="AP384" s="4"/>
      <c r="AQ384" s="4"/>
    </row>
    <row r="385" spans="3:43" ht="12.75" hidden="1" customHeight="1">
      <c r="C385" s="521" t="s">
        <v>28</v>
      </c>
      <c r="D385" s="521"/>
      <c r="E385" s="521"/>
      <c r="F385" s="521"/>
      <c r="G385" s="521"/>
      <c r="H385" s="521" t="s">
        <v>32</v>
      </c>
      <c r="I385" s="521"/>
      <c r="J385" s="521"/>
      <c r="K385" s="521"/>
      <c r="L385" s="521" t="s">
        <v>33</v>
      </c>
      <c r="M385" s="521"/>
      <c r="N385" s="521"/>
      <c r="O385" s="521"/>
      <c r="P385" s="521" t="s">
        <v>35</v>
      </c>
      <c r="Q385" s="521"/>
      <c r="R385" s="521"/>
      <c r="S385" s="521"/>
      <c r="T385" s="521" t="s">
        <v>37</v>
      </c>
      <c r="U385" s="521"/>
      <c r="V385" s="521"/>
      <c r="W385" s="521"/>
      <c r="X385" s="521" t="s">
        <v>40</v>
      </c>
      <c r="Y385" s="521"/>
      <c r="Z385" s="521"/>
      <c r="AA385" s="521"/>
      <c r="AB385" s="521" t="s">
        <v>46</v>
      </c>
      <c r="AC385" s="521"/>
      <c r="AD385" s="521"/>
      <c r="AE385" s="521"/>
      <c r="AF385" s="521" t="s">
        <v>47</v>
      </c>
      <c r="AG385" s="521"/>
      <c r="AH385" s="521"/>
      <c r="AI385" s="521"/>
      <c r="AJ385" s="521" t="s">
        <v>48</v>
      </c>
      <c r="AK385" s="521"/>
      <c r="AL385" s="521"/>
      <c r="AM385" s="521"/>
      <c r="AN385" s="4"/>
      <c r="AO385" s="4"/>
      <c r="AP385" s="4"/>
      <c r="AQ385" s="4"/>
    </row>
    <row r="386" spans="3:43" ht="12.75" hidden="1" customHeight="1">
      <c r="C386" s="592" t="s">
        <v>49</v>
      </c>
      <c r="D386" s="592"/>
      <c r="E386" s="592"/>
      <c r="F386" s="592"/>
      <c r="G386" s="592"/>
      <c r="H386" s="592"/>
      <c r="I386" s="592"/>
      <c r="J386" s="592"/>
      <c r="K386" s="592"/>
      <c r="L386" s="592"/>
      <c r="M386" s="592"/>
      <c r="N386" s="592"/>
      <c r="O386" s="592"/>
      <c r="P386" s="592"/>
      <c r="Q386" s="592"/>
      <c r="R386" s="592"/>
      <c r="S386" s="592"/>
      <c r="T386" s="592"/>
      <c r="U386" s="592"/>
      <c r="V386" s="592"/>
      <c r="W386" s="592"/>
      <c r="X386" s="592"/>
      <c r="Y386" s="592"/>
      <c r="Z386" s="592"/>
      <c r="AA386" s="592"/>
      <c r="AB386" s="592"/>
      <c r="AC386" s="592"/>
      <c r="AD386" s="592"/>
      <c r="AE386" s="592"/>
      <c r="AF386" s="592"/>
      <c r="AG386" s="592"/>
      <c r="AH386" s="592"/>
      <c r="AI386" s="592"/>
      <c r="AJ386" s="592"/>
      <c r="AK386" s="592"/>
      <c r="AL386" s="592"/>
      <c r="AM386" s="592"/>
    </row>
    <row r="387" spans="3:43" ht="12.75" hidden="1" customHeight="1">
      <c r="C387" s="432" t="s">
        <v>50</v>
      </c>
      <c r="D387" s="432"/>
      <c r="E387" s="432"/>
      <c r="F387" s="432"/>
      <c r="G387" s="432"/>
      <c r="H387" s="448"/>
      <c r="I387" s="448"/>
      <c r="J387" s="448"/>
      <c r="K387" s="448"/>
      <c r="L387" s="448"/>
      <c r="M387" s="448"/>
      <c r="N387" s="448"/>
      <c r="O387" s="448"/>
      <c r="P387" s="448"/>
      <c r="Q387" s="448"/>
      <c r="R387" s="448"/>
      <c r="S387" s="448"/>
      <c r="T387" s="448"/>
      <c r="U387" s="448"/>
      <c r="V387" s="448"/>
      <c r="W387" s="448"/>
      <c r="X387" s="448"/>
      <c r="Y387" s="448"/>
      <c r="Z387" s="448"/>
      <c r="AA387" s="448"/>
      <c r="AB387" s="448"/>
      <c r="AC387" s="448"/>
      <c r="AD387" s="448"/>
      <c r="AE387" s="448"/>
      <c r="AF387" s="448"/>
      <c r="AG387" s="448"/>
      <c r="AH387" s="448"/>
      <c r="AI387" s="448"/>
      <c r="AJ387" s="448">
        <f>SUM(H387:AI390)</f>
        <v>0</v>
      </c>
      <c r="AK387" s="448"/>
      <c r="AL387" s="448"/>
      <c r="AM387" s="448"/>
    </row>
    <row r="388" spans="3:43" ht="12.75" hidden="1" customHeight="1">
      <c r="C388" s="541"/>
      <c r="D388" s="541"/>
      <c r="E388" s="541"/>
      <c r="F388" s="541"/>
      <c r="G388" s="541"/>
      <c r="H388" s="537"/>
      <c r="I388" s="537"/>
      <c r="J388" s="537"/>
      <c r="K388" s="537"/>
      <c r="L388" s="537"/>
      <c r="M388" s="537"/>
      <c r="N388" s="537"/>
      <c r="O388" s="537"/>
      <c r="P388" s="537"/>
      <c r="Q388" s="537"/>
      <c r="R388" s="537"/>
      <c r="S388" s="537"/>
      <c r="T388" s="537"/>
      <c r="U388" s="537"/>
      <c r="V388" s="537"/>
      <c r="W388" s="537"/>
      <c r="X388" s="537"/>
      <c r="Y388" s="537"/>
      <c r="Z388" s="537"/>
      <c r="AA388" s="537"/>
      <c r="AB388" s="537"/>
      <c r="AC388" s="537"/>
      <c r="AD388" s="537"/>
      <c r="AE388" s="537"/>
      <c r="AF388" s="537"/>
      <c r="AG388" s="537"/>
      <c r="AH388" s="537"/>
      <c r="AI388" s="537"/>
      <c r="AJ388" s="537"/>
      <c r="AK388" s="537"/>
      <c r="AL388" s="537"/>
      <c r="AM388" s="537"/>
    </row>
    <row r="389" spans="3:43" ht="12.75" hidden="1" customHeight="1">
      <c r="C389" s="541"/>
      <c r="D389" s="541"/>
      <c r="E389" s="541"/>
      <c r="F389" s="541"/>
      <c r="G389" s="541"/>
      <c r="H389" s="537"/>
      <c r="I389" s="537"/>
      <c r="J389" s="537"/>
      <c r="K389" s="537"/>
      <c r="L389" s="537"/>
      <c r="M389" s="537"/>
      <c r="N389" s="537"/>
      <c r="O389" s="537"/>
      <c r="P389" s="537"/>
      <c r="Q389" s="537"/>
      <c r="R389" s="537"/>
      <c r="S389" s="537"/>
      <c r="T389" s="537"/>
      <c r="U389" s="537"/>
      <c r="V389" s="537"/>
      <c r="W389" s="537"/>
      <c r="X389" s="537"/>
      <c r="Y389" s="537"/>
      <c r="Z389" s="537"/>
      <c r="AA389" s="537"/>
      <c r="AB389" s="537"/>
      <c r="AC389" s="537"/>
      <c r="AD389" s="537"/>
      <c r="AE389" s="537"/>
      <c r="AF389" s="537"/>
      <c r="AG389" s="537"/>
      <c r="AH389" s="537"/>
      <c r="AI389" s="537"/>
      <c r="AJ389" s="537"/>
      <c r="AK389" s="537"/>
      <c r="AL389" s="537"/>
      <c r="AM389" s="537"/>
    </row>
    <row r="390" spans="3:43" ht="12.75" hidden="1" customHeight="1">
      <c r="C390" s="541"/>
      <c r="D390" s="541"/>
      <c r="E390" s="541"/>
      <c r="F390" s="541"/>
      <c r="G390" s="541"/>
      <c r="H390" s="537"/>
      <c r="I390" s="537"/>
      <c r="J390" s="537"/>
      <c r="K390" s="537"/>
      <c r="L390" s="537"/>
      <c r="M390" s="537"/>
      <c r="N390" s="537"/>
      <c r="O390" s="537"/>
      <c r="P390" s="537"/>
      <c r="Q390" s="537"/>
      <c r="R390" s="537"/>
      <c r="S390" s="537"/>
      <c r="T390" s="537"/>
      <c r="U390" s="537"/>
      <c r="V390" s="537"/>
      <c r="W390" s="537"/>
      <c r="X390" s="537"/>
      <c r="Y390" s="537"/>
      <c r="Z390" s="537"/>
      <c r="AA390" s="537"/>
      <c r="AB390" s="537"/>
      <c r="AC390" s="537"/>
      <c r="AD390" s="537"/>
      <c r="AE390" s="537"/>
      <c r="AF390" s="537"/>
      <c r="AG390" s="537"/>
      <c r="AH390" s="537"/>
      <c r="AI390" s="537"/>
      <c r="AJ390" s="537"/>
      <c r="AK390" s="537"/>
      <c r="AL390" s="537"/>
      <c r="AM390" s="537"/>
    </row>
    <row r="391" spans="3:43" ht="12.75" hidden="1" customHeight="1">
      <c r="C391" s="268" t="s">
        <v>51</v>
      </c>
      <c r="D391" s="268"/>
      <c r="E391" s="268"/>
      <c r="F391" s="268"/>
      <c r="G391" s="268"/>
      <c r="H391" s="169"/>
      <c r="I391" s="169"/>
      <c r="J391" s="169"/>
      <c r="K391" s="169"/>
      <c r="L391" s="169"/>
      <c r="M391" s="169"/>
      <c r="N391" s="169"/>
      <c r="O391" s="169"/>
      <c r="P391" s="169"/>
      <c r="Q391" s="169"/>
      <c r="R391" s="169"/>
      <c r="S391" s="169"/>
      <c r="T391" s="169"/>
      <c r="U391" s="169"/>
      <c r="V391" s="169"/>
      <c r="W391" s="169"/>
      <c r="X391" s="169"/>
      <c r="Y391" s="169"/>
      <c r="Z391" s="169"/>
      <c r="AA391" s="169"/>
      <c r="AB391" s="169"/>
      <c r="AC391" s="169"/>
      <c r="AD391" s="169"/>
      <c r="AE391" s="169"/>
      <c r="AF391" s="169"/>
      <c r="AG391" s="169"/>
      <c r="AH391" s="169"/>
      <c r="AI391" s="169"/>
      <c r="AJ391" s="169">
        <f>SUM(H391:AI391)</f>
        <v>0</v>
      </c>
      <c r="AK391" s="169"/>
      <c r="AL391" s="169"/>
      <c r="AM391" s="169"/>
    </row>
    <row r="392" spans="3:43" ht="12.75" hidden="1" customHeight="1">
      <c r="C392" s="268" t="s">
        <v>52</v>
      </c>
      <c r="D392" s="268"/>
      <c r="E392" s="268"/>
      <c r="F392" s="268"/>
      <c r="G392" s="268"/>
      <c r="H392" s="169"/>
      <c r="I392" s="169"/>
      <c r="J392" s="169"/>
      <c r="K392" s="169"/>
      <c r="L392" s="169"/>
      <c r="M392" s="169"/>
      <c r="N392" s="169"/>
      <c r="O392" s="169"/>
      <c r="P392" s="169"/>
      <c r="Q392" s="169"/>
      <c r="R392" s="169"/>
      <c r="S392" s="169"/>
      <c r="T392" s="169"/>
      <c r="U392" s="169"/>
      <c r="V392" s="169"/>
      <c r="W392" s="169"/>
      <c r="X392" s="169"/>
      <c r="Y392" s="169"/>
      <c r="Z392" s="169"/>
      <c r="AA392" s="169"/>
      <c r="AB392" s="169"/>
      <c r="AC392" s="169"/>
      <c r="AD392" s="169"/>
      <c r="AE392" s="169"/>
      <c r="AF392" s="169"/>
      <c r="AG392" s="169"/>
      <c r="AH392" s="169"/>
      <c r="AI392" s="169"/>
      <c r="AJ392" s="169">
        <f>SUM(H392:AI392)</f>
        <v>0</v>
      </c>
      <c r="AK392" s="169"/>
      <c r="AL392" s="169"/>
      <c r="AM392" s="169"/>
    </row>
    <row r="393" spans="3:43" ht="12.75" hidden="1" customHeight="1">
      <c r="C393" s="268" t="s">
        <v>53</v>
      </c>
      <c r="D393" s="268"/>
      <c r="E393" s="268"/>
      <c r="F393" s="268"/>
      <c r="G393" s="268"/>
      <c r="H393" s="169"/>
      <c r="I393" s="169"/>
      <c r="J393" s="169"/>
      <c r="K393" s="169"/>
      <c r="L393" s="169"/>
      <c r="M393" s="169"/>
      <c r="N393" s="169"/>
      <c r="O393" s="169"/>
      <c r="P393" s="169"/>
      <c r="Q393" s="169"/>
      <c r="R393" s="169"/>
      <c r="S393" s="169"/>
      <c r="T393" s="169"/>
      <c r="U393" s="169"/>
      <c r="V393" s="169"/>
      <c r="W393" s="169"/>
      <c r="X393" s="169"/>
      <c r="Y393" s="169"/>
      <c r="Z393" s="169"/>
      <c r="AA393" s="169"/>
      <c r="AB393" s="169"/>
      <c r="AC393" s="169"/>
      <c r="AD393" s="169"/>
      <c r="AE393" s="169"/>
      <c r="AF393" s="169"/>
      <c r="AG393" s="169"/>
      <c r="AH393" s="169"/>
      <c r="AI393" s="169"/>
      <c r="AJ393" s="169">
        <f>SUM(H393:AI393)</f>
        <v>0</v>
      </c>
      <c r="AK393" s="169"/>
      <c r="AL393" s="169"/>
      <c r="AM393" s="169"/>
    </row>
    <row r="394" spans="3:43" ht="12.75" hidden="1" customHeight="1">
      <c r="C394" s="541" t="s">
        <v>54</v>
      </c>
      <c r="D394" s="541"/>
      <c r="E394" s="541"/>
      <c r="F394" s="541"/>
      <c r="G394" s="541"/>
      <c r="H394" s="537">
        <f>H387+H391-H392+H393</f>
        <v>0</v>
      </c>
      <c r="I394" s="537"/>
      <c r="J394" s="537"/>
      <c r="K394" s="537"/>
      <c r="L394" s="537">
        <f t="shared" ref="L394" si="0">L387+L391-L392+L393</f>
        <v>0</v>
      </c>
      <c r="M394" s="537"/>
      <c r="N394" s="537"/>
      <c r="O394" s="537"/>
      <c r="P394" s="537">
        <f t="shared" ref="P394" si="1">P387+P391-P392+P393</f>
        <v>0</v>
      </c>
      <c r="Q394" s="537"/>
      <c r="R394" s="537"/>
      <c r="S394" s="537"/>
      <c r="T394" s="537">
        <f t="shared" ref="T394" si="2">T387+T391-T392+T393</f>
        <v>0</v>
      </c>
      <c r="U394" s="537"/>
      <c r="V394" s="537"/>
      <c r="W394" s="537"/>
      <c r="X394" s="537">
        <f t="shared" ref="X394" si="3">X387+X391-X392+X393</f>
        <v>0</v>
      </c>
      <c r="Y394" s="537"/>
      <c r="Z394" s="537"/>
      <c r="AA394" s="537"/>
      <c r="AB394" s="537">
        <f t="shared" ref="AB394" si="4">AB387+AB391-AB392+AB393</f>
        <v>0</v>
      </c>
      <c r="AC394" s="537"/>
      <c r="AD394" s="537"/>
      <c r="AE394" s="537"/>
      <c r="AF394" s="537">
        <f t="shared" ref="AF394" si="5">AF387+AF391-AF392+AF393</f>
        <v>0</v>
      </c>
      <c r="AG394" s="537"/>
      <c r="AH394" s="537"/>
      <c r="AI394" s="537"/>
      <c r="AJ394" s="537">
        <f>AJ387+AJ391-AJ392+AJ393</f>
        <v>0</v>
      </c>
      <c r="AK394" s="537"/>
      <c r="AL394" s="537"/>
      <c r="AM394" s="537"/>
    </row>
    <row r="395" spans="3:43" ht="12.75" hidden="1" customHeight="1">
      <c r="C395" s="541"/>
      <c r="D395" s="541"/>
      <c r="E395" s="541"/>
      <c r="F395" s="541"/>
      <c r="G395" s="541"/>
      <c r="H395" s="537"/>
      <c r="I395" s="537"/>
      <c r="J395" s="537"/>
      <c r="K395" s="537"/>
      <c r="L395" s="537"/>
      <c r="M395" s="537"/>
      <c r="N395" s="537"/>
      <c r="O395" s="537"/>
      <c r="P395" s="537"/>
      <c r="Q395" s="537"/>
      <c r="R395" s="537"/>
      <c r="S395" s="537"/>
      <c r="T395" s="537"/>
      <c r="U395" s="537"/>
      <c r="V395" s="537"/>
      <c r="W395" s="537"/>
      <c r="X395" s="537"/>
      <c r="Y395" s="537"/>
      <c r="Z395" s="537"/>
      <c r="AA395" s="537"/>
      <c r="AB395" s="537"/>
      <c r="AC395" s="537"/>
      <c r="AD395" s="537"/>
      <c r="AE395" s="537"/>
      <c r="AF395" s="537"/>
      <c r="AG395" s="537"/>
      <c r="AH395" s="537"/>
      <c r="AI395" s="537"/>
      <c r="AJ395" s="537"/>
      <c r="AK395" s="537"/>
      <c r="AL395" s="537"/>
      <c r="AM395" s="537"/>
    </row>
    <row r="396" spans="3:43" ht="12.75" hidden="1" customHeight="1">
      <c r="C396" s="541"/>
      <c r="D396" s="541"/>
      <c r="E396" s="541"/>
      <c r="F396" s="541"/>
      <c r="G396" s="541"/>
      <c r="H396" s="537"/>
      <c r="I396" s="537"/>
      <c r="J396" s="537"/>
      <c r="K396" s="537"/>
      <c r="L396" s="537"/>
      <c r="M396" s="537"/>
      <c r="N396" s="537"/>
      <c r="O396" s="537"/>
      <c r="P396" s="537"/>
      <c r="Q396" s="537"/>
      <c r="R396" s="537"/>
      <c r="S396" s="537"/>
      <c r="T396" s="537"/>
      <c r="U396" s="537"/>
      <c r="V396" s="537"/>
      <c r="W396" s="537"/>
      <c r="X396" s="537"/>
      <c r="Y396" s="537"/>
      <c r="Z396" s="537"/>
      <c r="AA396" s="537"/>
      <c r="AB396" s="537"/>
      <c r="AC396" s="537"/>
      <c r="AD396" s="537"/>
      <c r="AE396" s="537"/>
      <c r="AF396" s="537"/>
      <c r="AG396" s="537"/>
      <c r="AH396" s="537"/>
      <c r="AI396" s="537"/>
      <c r="AJ396" s="537"/>
      <c r="AK396" s="537"/>
      <c r="AL396" s="537"/>
      <c r="AM396" s="537"/>
    </row>
    <row r="397" spans="3:43" ht="12.75" hidden="1" customHeight="1">
      <c r="C397" s="433"/>
      <c r="D397" s="433"/>
      <c r="E397" s="433"/>
      <c r="F397" s="433"/>
      <c r="G397" s="433"/>
      <c r="H397" s="449"/>
      <c r="I397" s="449"/>
      <c r="J397" s="449"/>
      <c r="K397" s="449"/>
      <c r="L397" s="449"/>
      <c r="M397" s="449"/>
      <c r="N397" s="449"/>
      <c r="O397" s="449"/>
      <c r="P397" s="449"/>
      <c r="Q397" s="449"/>
      <c r="R397" s="449"/>
      <c r="S397" s="449"/>
      <c r="T397" s="449"/>
      <c r="U397" s="449"/>
      <c r="V397" s="449"/>
      <c r="W397" s="449"/>
      <c r="X397" s="449"/>
      <c r="Y397" s="449"/>
      <c r="Z397" s="449"/>
      <c r="AA397" s="449"/>
      <c r="AB397" s="449"/>
      <c r="AC397" s="449"/>
      <c r="AD397" s="449"/>
      <c r="AE397" s="449"/>
      <c r="AF397" s="449"/>
      <c r="AG397" s="449"/>
      <c r="AH397" s="449"/>
      <c r="AI397" s="449"/>
      <c r="AJ397" s="449"/>
      <c r="AK397" s="449"/>
      <c r="AL397" s="449"/>
      <c r="AM397" s="449"/>
    </row>
    <row r="398" spans="3:43" ht="12.75" hidden="1" customHeight="1">
      <c r="C398" s="592" t="s">
        <v>55</v>
      </c>
      <c r="D398" s="592"/>
      <c r="E398" s="592"/>
      <c r="F398" s="592"/>
      <c r="G398" s="592"/>
      <c r="H398" s="592"/>
      <c r="I398" s="592"/>
      <c r="J398" s="592"/>
      <c r="K398" s="592"/>
      <c r="L398" s="592"/>
      <c r="M398" s="592"/>
      <c r="N398" s="592"/>
      <c r="O398" s="592"/>
      <c r="P398" s="592"/>
      <c r="Q398" s="592"/>
      <c r="R398" s="592"/>
      <c r="S398" s="592"/>
      <c r="T398" s="592"/>
      <c r="U398" s="592"/>
      <c r="V398" s="592"/>
      <c r="W398" s="592"/>
      <c r="X398" s="592"/>
      <c r="Y398" s="592"/>
      <c r="Z398" s="592"/>
      <c r="AA398" s="592"/>
      <c r="AB398" s="592"/>
      <c r="AC398" s="592"/>
      <c r="AD398" s="592"/>
      <c r="AE398" s="592"/>
      <c r="AF398" s="592"/>
      <c r="AG398" s="592"/>
      <c r="AH398" s="592"/>
      <c r="AI398" s="592"/>
      <c r="AJ398" s="592"/>
      <c r="AK398" s="592"/>
      <c r="AL398" s="592"/>
      <c r="AM398" s="592"/>
    </row>
    <row r="399" spans="3:43" ht="12.75" hidden="1" customHeight="1">
      <c r="C399" s="432" t="s">
        <v>50</v>
      </c>
      <c r="D399" s="432"/>
      <c r="E399" s="432"/>
      <c r="F399" s="432"/>
      <c r="G399" s="432"/>
      <c r="H399" s="448"/>
      <c r="I399" s="448"/>
      <c r="J399" s="448"/>
      <c r="K399" s="448"/>
      <c r="L399" s="448"/>
      <c r="M399" s="448"/>
      <c r="N399" s="448"/>
      <c r="O399" s="448"/>
      <c r="P399" s="448"/>
      <c r="Q399" s="448"/>
      <c r="R399" s="448"/>
      <c r="S399" s="448"/>
      <c r="T399" s="448"/>
      <c r="U399" s="448"/>
      <c r="V399" s="448"/>
      <c r="W399" s="448"/>
      <c r="X399" s="448"/>
      <c r="Y399" s="448"/>
      <c r="Z399" s="448"/>
      <c r="AA399" s="448"/>
      <c r="AB399" s="448"/>
      <c r="AC399" s="448"/>
      <c r="AD399" s="448"/>
      <c r="AE399" s="448"/>
      <c r="AF399" s="448"/>
      <c r="AG399" s="448"/>
      <c r="AH399" s="448"/>
      <c r="AI399" s="448"/>
      <c r="AJ399" s="448">
        <f>SUM(H399:AI402)</f>
        <v>0</v>
      </c>
      <c r="AK399" s="448"/>
      <c r="AL399" s="448"/>
      <c r="AM399" s="448"/>
    </row>
    <row r="400" spans="3:43" ht="12.75" hidden="1" customHeight="1">
      <c r="C400" s="541"/>
      <c r="D400" s="541"/>
      <c r="E400" s="541"/>
      <c r="F400" s="541"/>
      <c r="G400" s="541"/>
      <c r="H400" s="537"/>
      <c r="I400" s="537"/>
      <c r="J400" s="537"/>
      <c r="K400" s="537"/>
      <c r="L400" s="537"/>
      <c r="M400" s="537"/>
      <c r="N400" s="537"/>
      <c r="O400" s="537"/>
      <c r="P400" s="537"/>
      <c r="Q400" s="537"/>
      <c r="R400" s="537"/>
      <c r="S400" s="537"/>
      <c r="T400" s="537"/>
      <c r="U400" s="537"/>
      <c r="V400" s="537"/>
      <c r="W400" s="537"/>
      <c r="X400" s="537"/>
      <c r="Y400" s="537"/>
      <c r="Z400" s="537"/>
      <c r="AA400" s="537"/>
      <c r="AB400" s="537"/>
      <c r="AC400" s="537"/>
      <c r="AD400" s="537"/>
      <c r="AE400" s="537"/>
      <c r="AF400" s="537"/>
      <c r="AG400" s="537"/>
      <c r="AH400" s="537"/>
      <c r="AI400" s="537"/>
      <c r="AJ400" s="537"/>
      <c r="AK400" s="537"/>
      <c r="AL400" s="537"/>
      <c r="AM400" s="537"/>
    </row>
    <row r="401" spans="3:39" ht="12.75" hidden="1" customHeight="1">
      <c r="C401" s="541"/>
      <c r="D401" s="541"/>
      <c r="E401" s="541"/>
      <c r="F401" s="541"/>
      <c r="G401" s="541"/>
      <c r="H401" s="537"/>
      <c r="I401" s="537"/>
      <c r="J401" s="537"/>
      <c r="K401" s="537"/>
      <c r="L401" s="537"/>
      <c r="M401" s="537"/>
      <c r="N401" s="537"/>
      <c r="O401" s="537"/>
      <c r="P401" s="537"/>
      <c r="Q401" s="537"/>
      <c r="R401" s="537"/>
      <c r="S401" s="537"/>
      <c r="T401" s="537"/>
      <c r="U401" s="537"/>
      <c r="V401" s="537"/>
      <c r="W401" s="537"/>
      <c r="X401" s="537"/>
      <c r="Y401" s="537"/>
      <c r="Z401" s="537"/>
      <c r="AA401" s="537"/>
      <c r="AB401" s="537"/>
      <c r="AC401" s="537"/>
      <c r="AD401" s="537"/>
      <c r="AE401" s="537"/>
      <c r="AF401" s="537"/>
      <c r="AG401" s="537"/>
      <c r="AH401" s="537"/>
      <c r="AI401" s="537"/>
      <c r="AJ401" s="537"/>
      <c r="AK401" s="537"/>
      <c r="AL401" s="537"/>
      <c r="AM401" s="537"/>
    </row>
    <row r="402" spans="3:39" ht="12.75" hidden="1" customHeight="1">
      <c r="C402" s="541"/>
      <c r="D402" s="541"/>
      <c r="E402" s="541"/>
      <c r="F402" s="541"/>
      <c r="G402" s="541"/>
      <c r="H402" s="537"/>
      <c r="I402" s="537"/>
      <c r="J402" s="537"/>
      <c r="K402" s="537"/>
      <c r="L402" s="537"/>
      <c r="M402" s="537"/>
      <c r="N402" s="537"/>
      <c r="O402" s="537"/>
      <c r="P402" s="537"/>
      <c r="Q402" s="537"/>
      <c r="R402" s="537"/>
      <c r="S402" s="537"/>
      <c r="T402" s="537"/>
      <c r="U402" s="537"/>
      <c r="V402" s="537"/>
      <c r="W402" s="537"/>
      <c r="X402" s="537"/>
      <c r="Y402" s="537"/>
      <c r="Z402" s="537"/>
      <c r="AA402" s="537"/>
      <c r="AB402" s="537"/>
      <c r="AC402" s="537"/>
      <c r="AD402" s="537"/>
      <c r="AE402" s="537"/>
      <c r="AF402" s="537"/>
      <c r="AG402" s="537"/>
      <c r="AH402" s="537"/>
      <c r="AI402" s="537"/>
      <c r="AJ402" s="537"/>
      <c r="AK402" s="537"/>
      <c r="AL402" s="537"/>
      <c r="AM402" s="537"/>
    </row>
    <row r="403" spans="3:39" ht="12.75" hidden="1" customHeight="1">
      <c r="C403" s="268" t="s">
        <v>51</v>
      </c>
      <c r="D403" s="268"/>
      <c r="E403" s="268"/>
      <c r="F403" s="268"/>
      <c r="G403" s="268"/>
      <c r="H403" s="169"/>
      <c r="I403" s="169"/>
      <c r="J403" s="169"/>
      <c r="K403" s="169"/>
      <c r="L403" s="169"/>
      <c r="M403" s="169"/>
      <c r="N403" s="169"/>
      <c r="O403" s="169"/>
      <c r="P403" s="169"/>
      <c r="Q403" s="169"/>
      <c r="R403" s="169"/>
      <c r="S403" s="169"/>
      <c r="T403" s="169"/>
      <c r="U403" s="169"/>
      <c r="V403" s="169"/>
      <c r="W403" s="169"/>
      <c r="X403" s="169"/>
      <c r="Y403" s="169"/>
      <c r="Z403" s="169"/>
      <c r="AA403" s="169"/>
      <c r="AB403" s="169"/>
      <c r="AC403" s="169"/>
      <c r="AD403" s="169"/>
      <c r="AE403" s="169"/>
      <c r="AF403" s="169"/>
      <c r="AG403" s="169"/>
      <c r="AH403" s="169"/>
      <c r="AI403" s="169"/>
      <c r="AJ403" s="169">
        <f>SUM(H403:AI403)</f>
        <v>0</v>
      </c>
      <c r="AK403" s="169"/>
      <c r="AL403" s="169"/>
      <c r="AM403" s="169"/>
    </row>
    <row r="404" spans="3:39" ht="12.75" hidden="1" customHeight="1">
      <c r="C404" s="268" t="s">
        <v>52</v>
      </c>
      <c r="D404" s="268"/>
      <c r="E404" s="268"/>
      <c r="F404" s="268"/>
      <c r="G404" s="268"/>
      <c r="H404" s="169"/>
      <c r="I404" s="169"/>
      <c r="J404" s="169"/>
      <c r="K404" s="169"/>
      <c r="L404" s="169"/>
      <c r="M404" s="169"/>
      <c r="N404" s="169"/>
      <c r="O404" s="169"/>
      <c r="P404" s="169"/>
      <c r="Q404" s="169"/>
      <c r="R404" s="169"/>
      <c r="S404" s="169"/>
      <c r="T404" s="169"/>
      <c r="U404" s="169"/>
      <c r="V404" s="169"/>
      <c r="W404" s="169"/>
      <c r="X404" s="169"/>
      <c r="Y404" s="169"/>
      <c r="Z404" s="169"/>
      <c r="AA404" s="169"/>
      <c r="AB404" s="169"/>
      <c r="AC404" s="169"/>
      <c r="AD404" s="169"/>
      <c r="AE404" s="169"/>
      <c r="AF404" s="169"/>
      <c r="AG404" s="169"/>
      <c r="AH404" s="169"/>
      <c r="AI404" s="169"/>
      <c r="AJ404" s="169">
        <f>SUM(H404:AI404)</f>
        <v>0</v>
      </c>
      <c r="AK404" s="169"/>
      <c r="AL404" s="169"/>
      <c r="AM404" s="169"/>
    </row>
    <row r="405" spans="3:39" ht="12.75" hidden="1" customHeight="1">
      <c r="C405" s="268" t="s">
        <v>53</v>
      </c>
      <c r="D405" s="268"/>
      <c r="E405" s="268"/>
      <c r="F405" s="268"/>
      <c r="G405" s="268"/>
      <c r="H405" s="169"/>
      <c r="I405" s="169"/>
      <c r="J405" s="169"/>
      <c r="K405" s="169"/>
      <c r="L405" s="169"/>
      <c r="M405" s="169"/>
      <c r="N405" s="169"/>
      <c r="O405" s="169"/>
      <c r="P405" s="169"/>
      <c r="Q405" s="169"/>
      <c r="R405" s="169"/>
      <c r="S405" s="169"/>
      <c r="T405" s="169"/>
      <c r="U405" s="169"/>
      <c r="V405" s="169"/>
      <c r="W405" s="169"/>
      <c r="X405" s="169"/>
      <c r="Y405" s="169"/>
      <c r="Z405" s="169"/>
      <c r="AA405" s="169"/>
      <c r="AB405" s="169"/>
      <c r="AC405" s="169"/>
      <c r="AD405" s="169"/>
      <c r="AE405" s="169"/>
      <c r="AF405" s="169"/>
      <c r="AG405" s="169"/>
      <c r="AH405" s="169"/>
      <c r="AI405" s="169"/>
      <c r="AJ405" s="169">
        <f>SUM(H405:AI405)</f>
        <v>0</v>
      </c>
      <c r="AK405" s="169"/>
      <c r="AL405" s="169"/>
      <c r="AM405" s="169"/>
    </row>
    <row r="406" spans="3:39" ht="12.75" hidden="1" customHeight="1">
      <c r="C406" s="541" t="s">
        <v>54</v>
      </c>
      <c r="D406" s="541"/>
      <c r="E406" s="541"/>
      <c r="F406" s="541"/>
      <c r="G406" s="541"/>
      <c r="H406" s="537">
        <f>H399+H403-H404+H405</f>
        <v>0</v>
      </c>
      <c r="I406" s="537"/>
      <c r="J406" s="537"/>
      <c r="K406" s="537"/>
      <c r="L406" s="537">
        <f t="shared" ref="L406" si="6">L399+L403-L404+L405</f>
        <v>0</v>
      </c>
      <c r="M406" s="537"/>
      <c r="N406" s="537"/>
      <c r="O406" s="537"/>
      <c r="P406" s="537">
        <f t="shared" ref="P406" si="7">P399+P403-P404+P405</f>
        <v>0</v>
      </c>
      <c r="Q406" s="537"/>
      <c r="R406" s="537"/>
      <c r="S406" s="537"/>
      <c r="T406" s="537">
        <f t="shared" ref="T406" si="8">T399+T403-T404+T405</f>
        <v>0</v>
      </c>
      <c r="U406" s="537"/>
      <c r="V406" s="537"/>
      <c r="W406" s="537"/>
      <c r="X406" s="537">
        <f t="shared" ref="X406" si="9">X399+X403-X404+X405</f>
        <v>0</v>
      </c>
      <c r="Y406" s="537"/>
      <c r="Z406" s="537"/>
      <c r="AA406" s="537"/>
      <c r="AB406" s="537">
        <f t="shared" ref="AB406" si="10">AB399+AB403-AB404+AB405</f>
        <v>0</v>
      </c>
      <c r="AC406" s="537"/>
      <c r="AD406" s="537"/>
      <c r="AE406" s="537"/>
      <c r="AF406" s="537">
        <f t="shared" ref="AF406" si="11">AF399+AF403-AF404+AF405</f>
        <v>0</v>
      </c>
      <c r="AG406" s="537"/>
      <c r="AH406" s="537"/>
      <c r="AI406" s="537"/>
      <c r="AJ406" s="537">
        <f>AJ399+AJ403-AJ404+AJ405</f>
        <v>0</v>
      </c>
      <c r="AK406" s="537"/>
      <c r="AL406" s="537"/>
      <c r="AM406" s="537"/>
    </row>
    <row r="407" spans="3:39" ht="12.75" hidden="1" customHeight="1">
      <c r="C407" s="541"/>
      <c r="D407" s="541"/>
      <c r="E407" s="541"/>
      <c r="F407" s="541"/>
      <c r="G407" s="541"/>
      <c r="H407" s="537"/>
      <c r="I407" s="537"/>
      <c r="J407" s="537"/>
      <c r="K407" s="537"/>
      <c r="L407" s="537"/>
      <c r="M407" s="537"/>
      <c r="N407" s="537"/>
      <c r="O407" s="537"/>
      <c r="P407" s="537"/>
      <c r="Q407" s="537"/>
      <c r="R407" s="537"/>
      <c r="S407" s="537"/>
      <c r="T407" s="537"/>
      <c r="U407" s="537"/>
      <c r="V407" s="537"/>
      <c r="W407" s="537"/>
      <c r="X407" s="537"/>
      <c r="Y407" s="537"/>
      <c r="Z407" s="537"/>
      <c r="AA407" s="537"/>
      <c r="AB407" s="537"/>
      <c r="AC407" s="537"/>
      <c r="AD407" s="537"/>
      <c r="AE407" s="537"/>
      <c r="AF407" s="537"/>
      <c r="AG407" s="537"/>
      <c r="AH407" s="537"/>
      <c r="AI407" s="537"/>
      <c r="AJ407" s="537"/>
      <c r="AK407" s="537"/>
      <c r="AL407" s="537"/>
      <c r="AM407" s="537"/>
    </row>
    <row r="408" spans="3:39" ht="12.75" hidden="1" customHeight="1">
      <c r="C408" s="541"/>
      <c r="D408" s="541"/>
      <c r="E408" s="541"/>
      <c r="F408" s="541"/>
      <c r="G408" s="541"/>
      <c r="H408" s="537"/>
      <c r="I408" s="537"/>
      <c r="J408" s="537"/>
      <c r="K408" s="537"/>
      <c r="L408" s="537"/>
      <c r="M408" s="537"/>
      <c r="N408" s="537"/>
      <c r="O408" s="537"/>
      <c r="P408" s="537"/>
      <c r="Q408" s="537"/>
      <c r="R408" s="537"/>
      <c r="S408" s="537"/>
      <c r="T408" s="537"/>
      <c r="U408" s="537"/>
      <c r="V408" s="537"/>
      <c r="W408" s="537"/>
      <c r="X408" s="537"/>
      <c r="Y408" s="537"/>
      <c r="Z408" s="537"/>
      <c r="AA408" s="537"/>
      <c r="AB408" s="537"/>
      <c r="AC408" s="537"/>
      <c r="AD408" s="537"/>
      <c r="AE408" s="537"/>
      <c r="AF408" s="537"/>
      <c r="AG408" s="537"/>
      <c r="AH408" s="537"/>
      <c r="AI408" s="537"/>
      <c r="AJ408" s="537"/>
      <c r="AK408" s="537"/>
      <c r="AL408" s="537"/>
      <c r="AM408" s="537"/>
    </row>
    <row r="409" spans="3:39" ht="12.75" hidden="1" customHeight="1">
      <c r="C409" s="433"/>
      <c r="D409" s="433"/>
      <c r="E409" s="433"/>
      <c r="F409" s="433"/>
      <c r="G409" s="433"/>
      <c r="H409" s="449"/>
      <c r="I409" s="449"/>
      <c r="J409" s="449"/>
      <c r="K409" s="449"/>
      <c r="L409" s="449"/>
      <c r="M409" s="449"/>
      <c r="N409" s="449"/>
      <c r="O409" s="449"/>
      <c r="P409" s="449"/>
      <c r="Q409" s="449"/>
      <c r="R409" s="449"/>
      <c r="S409" s="449"/>
      <c r="T409" s="449"/>
      <c r="U409" s="449"/>
      <c r="V409" s="449"/>
      <c r="W409" s="449"/>
      <c r="X409" s="449"/>
      <c r="Y409" s="449"/>
      <c r="Z409" s="449"/>
      <c r="AA409" s="449"/>
      <c r="AB409" s="449"/>
      <c r="AC409" s="449"/>
      <c r="AD409" s="449"/>
      <c r="AE409" s="449"/>
      <c r="AF409" s="449"/>
      <c r="AG409" s="449"/>
      <c r="AH409" s="449"/>
      <c r="AI409" s="449"/>
      <c r="AJ409" s="449"/>
      <c r="AK409" s="449"/>
      <c r="AL409" s="449"/>
      <c r="AM409" s="449"/>
    </row>
    <row r="410" spans="3:39" ht="12.75" hidden="1" customHeight="1">
      <c r="C410" s="592" t="s">
        <v>56</v>
      </c>
      <c r="D410" s="592"/>
      <c r="E410" s="592"/>
      <c r="F410" s="592"/>
      <c r="G410" s="592"/>
      <c r="H410" s="592"/>
      <c r="I410" s="592"/>
      <c r="J410" s="592"/>
      <c r="K410" s="592"/>
      <c r="L410" s="592"/>
      <c r="M410" s="592"/>
      <c r="N410" s="592"/>
      <c r="O410" s="592"/>
      <c r="P410" s="592"/>
      <c r="Q410" s="592"/>
      <c r="R410" s="592"/>
      <c r="S410" s="592"/>
      <c r="T410" s="592"/>
      <c r="U410" s="592"/>
      <c r="V410" s="592"/>
      <c r="W410" s="592"/>
      <c r="X410" s="592"/>
      <c r="Y410" s="592"/>
      <c r="Z410" s="592"/>
      <c r="AA410" s="592"/>
      <c r="AB410" s="592"/>
      <c r="AC410" s="592"/>
      <c r="AD410" s="592"/>
      <c r="AE410" s="592"/>
      <c r="AF410" s="592"/>
      <c r="AG410" s="592"/>
      <c r="AH410" s="592"/>
      <c r="AI410" s="592"/>
      <c r="AJ410" s="592"/>
      <c r="AK410" s="592"/>
      <c r="AL410" s="592"/>
      <c r="AM410" s="592"/>
    </row>
    <row r="411" spans="3:39" ht="12.75" hidden="1" customHeight="1">
      <c r="C411" s="432" t="s">
        <v>50</v>
      </c>
      <c r="D411" s="432"/>
      <c r="E411" s="432"/>
      <c r="F411" s="432"/>
      <c r="G411" s="432"/>
      <c r="H411" s="448"/>
      <c r="I411" s="448"/>
      <c r="J411" s="448"/>
      <c r="K411" s="448"/>
      <c r="L411" s="448"/>
      <c r="M411" s="448"/>
      <c r="N411" s="448"/>
      <c r="O411" s="448"/>
      <c r="P411" s="448"/>
      <c r="Q411" s="448"/>
      <c r="R411" s="448"/>
      <c r="S411" s="448"/>
      <c r="T411" s="448"/>
      <c r="U411" s="448"/>
      <c r="V411" s="448"/>
      <c r="W411" s="448"/>
      <c r="X411" s="448"/>
      <c r="Y411" s="448"/>
      <c r="Z411" s="448"/>
      <c r="AA411" s="448"/>
      <c r="AB411" s="448"/>
      <c r="AC411" s="448"/>
      <c r="AD411" s="448"/>
      <c r="AE411" s="448"/>
      <c r="AF411" s="448"/>
      <c r="AG411" s="448"/>
      <c r="AH411" s="448"/>
      <c r="AI411" s="448"/>
      <c r="AJ411" s="448">
        <f>SUM(H411:AI414)</f>
        <v>0</v>
      </c>
      <c r="AK411" s="448"/>
      <c r="AL411" s="448"/>
      <c r="AM411" s="448"/>
    </row>
    <row r="412" spans="3:39" ht="12.75" hidden="1" customHeight="1">
      <c r="C412" s="541"/>
      <c r="D412" s="541"/>
      <c r="E412" s="541"/>
      <c r="F412" s="541"/>
      <c r="G412" s="541"/>
      <c r="H412" s="537"/>
      <c r="I412" s="537"/>
      <c r="J412" s="537"/>
      <c r="K412" s="537"/>
      <c r="L412" s="537"/>
      <c r="M412" s="537"/>
      <c r="N412" s="537"/>
      <c r="O412" s="537"/>
      <c r="P412" s="537"/>
      <c r="Q412" s="537"/>
      <c r="R412" s="537"/>
      <c r="S412" s="537"/>
      <c r="T412" s="537"/>
      <c r="U412" s="537"/>
      <c r="V412" s="537"/>
      <c r="W412" s="537"/>
      <c r="X412" s="537"/>
      <c r="Y412" s="537"/>
      <c r="Z412" s="537"/>
      <c r="AA412" s="537"/>
      <c r="AB412" s="537"/>
      <c r="AC412" s="537"/>
      <c r="AD412" s="537"/>
      <c r="AE412" s="537"/>
      <c r="AF412" s="537"/>
      <c r="AG412" s="537"/>
      <c r="AH412" s="537"/>
      <c r="AI412" s="537"/>
      <c r="AJ412" s="537"/>
      <c r="AK412" s="537"/>
      <c r="AL412" s="537"/>
      <c r="AM412" s="537"/>
    </row>
    <row r="413" spans="3:39" ht="12.75" hidden="1" customHeight="1">
      <c r="C413" s="541"/>
      <c r="D413" s="541"/>
      <c r="E413" s="541"/>
      <c r="F413" s="541"/>
      <c r="G413" s="541"/>
      <c r="H413" s="537"/>
      <c r="I413" s="537"/>
      <c r="J413" s="537"/>
      <c r="K413" s="537"/>
      <c r="L413" s="537"/>
      <c r="M413" s="537"/>
      <c r="N413" s="537"/>
      <c r="O413" s="537"/>
      <c r="P413" s="537"/>
      <c r="Q413" s="537"/>
      <c r="R413" s="537"/>
      <c r="S413" s="537"/>
      <c r="T413" s="537"/>
      <c r="U413" s="537"/>
      <c r="V413" s="537"/>
      <c r="W413" s="537"/>
      <c r="X413" s="537"/>
      <c r="Y413" s="537"/>
      <c r="Z413" s="537"/>
      <c r="AA413" s="537"/>
      <c r="AB413" s="537"/>
      <c r="AC413" s="537"/>
      <c r="AD413" s="537"/>
      <c r="AE413" s="537"/>
      <c r="AF413" s="537"/>
      <c r="AG413" s="537"/>
      <c r="AH413" s="537"/>
      <c r="AI413" s="537"/>
      <c r="AJ413" s="537"/>
      <c r="AK413" s="537"/>
      <c r="AL413" s="537"/>
      <c r="AM413" s="537"/>
    </row>
    <row r="414" spans="3:39" ht="12.75" hidden="1" customHeight="1">
      <c r="C414" s="541"/>
      <c r="D414" s="541"/>
      <c r="E414" s="541"/>
      <c r="F414" s="541"/>
      <c r="G414" s="541"/>
      <c r="H414" s="537"/>
      <c r="I414" s="537"/>
      <c r="J414" s="537"/>
      <c r="K414" s="537"/>
      <c r="L414" s="537"/>
      <c r="M414" s="537"/>
      <c r="N414" s="537"/>
      <c r="O414" s="537"/>
      <c r="P414" s="537"/>
      <c r="Q414" s="537"/>
      <c r="R414" s="537"/>
      <c r="S414" s="537"/>
      <c r="T414" s="537"/>
      <c r="U414" s="537"/>
      <c r="V414" s="537"/>
      <c r="W414" s="537"/>
      <c r="X414" s="537"/>
      <c r="Y414" s="537"/>
      <c r="Z414" s="537"/>
      <c r="AA414" s="537"/>
      <c r="AB414" s="537"/>
      <c r="AC414" s="537"/>
      <c r="AD414" s="537"/>
      <c r="AE414" s="537"/>
      <c r="AF414" s="537"/>
      <c r="AG414" s="537"/>
      <c r="AH414" s="537"/>
      <c r="AI414" s="537"/>
      <c r="AJ414" s="537"/>
      <c r="AK414" s="537"/>
      <c r="AL414" s="537"/>
      <c r="AM414" s="537"/>
    </row>
    <row r="415" spans="3:39" ht="12.75" hidden="1" customHeight="1">
      <c r="C415" s="268" t="s">
        <v>51</v>
      </c>
      <c r="D415" s="268"/>
      <c r="E415" s="268"/>
      <c r="F415" s="268"/>
      <c r="G415" s="268"/>
      <c r="H415" s="169"/>
      <c r="I415" s="169"/>
      <c r="J415" s="169"/>
      <c r="K415" s="169"/>
      <c r="L415" s="169"/>
      <c r="M415" s="169"/>
      <c r="N415" s="169"/>
      <c r="O415" s="169"/>
      <c r="P415" s="169"/>
      <c r="Q415" s="169"/>
      <c r="R415" s="169"/>
      <c r="S415" s="169"/>
      <c r="T415" s="169"/>
      <c r="U415" s="169"/>
      <c r="V415" s="169"/>
      <c r="W415" s="169"/>
      <c r="X415" s="169"/>
      <c r="Y415" s="169"/>
      <c r="Z415" s="169"/>
      <c r="AA415" s="169"/>
      <c r="AB415" s="169"/>
      <c r="AC415" s="169"/>
      <c r="AD415" s="169"/>
      <c r="AE415" s="169"/>
      <c r="AF415" s="169"/>
      <c r="AG415" s="169"/>
      <c r="AH415" s="169"/>
      <c r="AI415" s="169"/>
      <c r="AJ415" s="169">
        <f>SUM(H415:AI415)</f>
        <v>0</v>
      </c>
      <c r="AK415" s="169"/>
      <c r="AL415" s="169"/>
      <c r="AM415" s="169"/>
    </row>
    <row r="416" spans="3:39" ht="12.75" hidden="1" customHeight="1">
      <c r="C416" s="268" t="s">
        <v>52</v>
      </c>
      <c r="D416" s="268"/>
      <c r="E416" s="268"/>
      <c r="F416" s="268"/>
      <c r="G416" s="268"/>
      <c r="H416" s="169"/>
      <c r="I416" s="169"/>
      <c r="J416" s="169"/>
      <c r="K416" s="169"/>
      <c r="L416" s="169"/>
      <c r="M416" s="169"/>
      <c r="N416" s="169"/>
      <c r="O416" s="169"/>
      <c r="P416" s="169"/>
      <c r="Q416" s="169"/>
      <c r="R416" s="169"/>
      <c r="S416" s="169"/>
      <c r="T416" s="169"/>
      <c r="U416" s="169"/>
      <c r="V416" s="169"/>
      <c r="W416" s="169"/>
      <c r="X416" s="169"/>
      <c r="Y416" s="169"/>
      <c r="Z416" s="169"/>
      <c r="AA416" s="169"/>
      <c r="AB416" s="169"/>
      <c r="AC416" s="169"/>
      <c r="AD416" s="169"/>
      <c r="AE416" s="169"/>
      <c r="AF416" s="169"/>
      <c r="AG416" s="169"/>
      <c r="AH416" s="169"/>
      <c r="AI416" s="169"/>
      <c r="AJ416" s="169">
        <f>SUM(H416:AI416)</f>
        <v>0</v>
      </c>
      <c r="AK416" s="169"/>
      <c r="AL416" s="169"/>
      <c r="AM416" s="169"/>
    </row>
    <row r="417" spans="3:39" ht="12.75" hidden="1" customHeight="1">
      <c r="C417" s="268" t="s">
        <v>53</v>
      </c>
      <c r="D417" s="268"/>
      <c r="E417" s="268"/>
      <c r="F417" s="268"/>
      <c r="G417" s="268"/>
      <c r="H417" s="169"/>
      <c r="I417" s="169"/>
      <c r="J417" s="169"/>
      <c r="K417" s="169"/>
      <c r="L417" s="169"/>
      <c r="M417" s="169"/>
      <c r="N417" s="169"/>
      <c r="O417" s="169"/>
      <c r="P417" s="169"/>
      <c r="Q417" s="169"/>
      <c r="R417" s="169"/>
      <c r="S417" s="169"/>
      <c r="T417" s="169"/>
      <c r="U417" s="169"/>
      <c r="V417" s="169"/>
      <c r="W417" s="169"/>
      <c r="X417" s="169"/>
      <c r="Y417" s="169"/>
      <c r="Z417" s="169"/>
      <c r="AA417" s="169"/>
      <c r="AB417" s="169"/>
      <c r="AC417" s="169"/>
      <c r="AD417" s="169"/>
      <c r="AE417" s="169"/>
      <c r="AF417" s="169"/>
      <c r="AG417" s="169"/>
      <c r="AH417" s="169"/>
      <c r="AI417" s="169"/>
      <c r="AJ417" s="169">
        <f>SUM(H417:AI417)</f>
        <v>0</v>
      </c>
      <c r="AK417" s="169"/>
      <c r="AL417" s="169"/>
      <c r="AM417" s="169"/>
    </row>
    <row r="418" spans="3:39" ht="12.75" hidden="1" customHeight="1">
      <c r="C418" s="541" t="s">
        <v>54</v>
      </c>
      <c r="D418" s="541"/>
      <c r="E418" s="541"/>
      <c r="F418" s="541"/>
      <c r="G418" s="541"/>
      <c r="H418" s="537">
        <f>H411+H415-H416+H417</f>
        <v>0</v>
      </c>
      <c r="I418" s="537"/>
      <c r="J418" s="537"/>
      <c r="K418" s="537"/>
      <c r="L418" s="537">
        <f t="shared" ref="L418" si="12">L411+L415-L416+L417</f>
        <v>0</v>
      </c>
      <c r="M418" s="537"/>
      <c r="N418" s="537"/>
      <c r="O418" s="537"/>
      <c r="P418" s="537">
        <f t="shared" ref="P418" si="13">P411+P415-P416+P417</f>
        <v>0</v>
      </c>
      <c r="Q418" s="537"/>
      <c r="R418" s="537"/>
      <c r="S418" s="537"/>
      <c r="T418" s="537">
        <f t="shared" ref="T418" si="14">T411+T415-T416+T417</f>
        <v>0</v>
      </c>
      <c r="U418" s="537"/>
      <c r="V418" s="537"/>
      <c r="W418" s="537"/>
      <c r="X418" s="537">
        <f t="shared" ref="X418" si="15">X411+X415-X416+X417</f>
        <v>0</v>
      </c>
      <c r="Y418" s="537"/>
      <c r="Z418" s="537"/>
      <c r="AA418" s="537"/>
      <c r="AB418" s="537">
        <f t="shared" ref="AB418" si="16">AB411+AB415-AB416+AB417</f>
        <v>0</v>
      </c>
      <c r="AC418" s="537"/>
      <c r="AD418" s="537"/>
      <c r="AE418" s="537"/>
      <c r="AF418" s="537">
        <f t="shared" ref="AF418" si="17">AF411+AF415-AF416+AF417</f>
        <v>0</v>
      </c>
      <c r="AG418" s="537"/>
      <c r="AH418" s="537"/>
      <c r="AI418" s="537"/>
      <c r="AJ418" s="537">
        <f>AJ411+AJ415-AJ416+AJ417</f>
        <v>0</v>
      </c>
      <c r="AK418" s="537"/>
      <c r="AL418" s="537"/>
      <c r="AM418" s="537"/>
    </row>
    <row r="419" spans="3:39" ht="12.75" hidden="1" customHeight="1">
      <c r="C419" s="541"/>
      <c r="D419" s="541"/>
      <c r="E419" s="541"/>
      <c r="F419" s="541"/>
      <c r="G419" s="541"/>
      <c r="H419" s="537"/>
      <c r="I419" s="537"/>
      <c r="J419" s="537"/>
      <c r="K419" s="537"/>
      <c r="L419" s="537"/>
      <c r="M419" s="537"/>
      <c r="N419" s="537"/>
      <c r="O419" s="537"/>
      <c r="P419" s="537"/>
      <c r="Q419" s="537"/>
      <c r="R419" s="537"/>
      <c r="S419" s="537"/>
      <c r="T419" s="537"/>
      <c r="U419" s="537"/>
      <c r="V419" s="537"/>
      <c r="W419" s="537"/>
      <c r="X419" s="537"/>
      <c r="Y419" s="537"/>
      <c r="Z419" s="537"/>
      <c r="AA419" s="537"/>
      <c r="AB419" s="537"/>
      <c r="AC419" s="537"/>
      <c r="AD419" s="537"/>
      <c r="AE419" s="537"/>
      <c r="AF419" s="537"/>
      <c r="AG419" s="537"/>
      <c r="AH419" s="537"/>
      <c r="AI419" s="537"/>
      <c r="AJ419" s="537"/>
      <c r="AK419" s="537"/>
      <c r="AL419" s="537"/>
      <c r="AM419" s="537"/>
    </row>
    <row r="420" spans="3:39" ht="12.75" hidden="1" customHeight="1">
      <c r="C420" s="541"/>
      <c r="D420" s="541"/>
      <c r="E420" s="541"/>
      <c r="F420" s="541"/>
      <c r="G420" s="541"/>
      <c r="H420" s="537"/>
      <c r="I420" s="537"/>
      <c r="J420" s="537"/>
      <c r="K420" s="537"/>
      <c r="L420" s="537"/>
      <c r="M420" s="537"/>
      <c r="N420" s="537"/>
      <c r="O420" s="537"/>
      <c r="P420" s="537"/>
      <c r="Q420" s="537"/>
      <c r="R420" s="537"/>
      <c r="S420" s="537"/>
      <c r="T420" s="537"/>
      <c r="U420" s="537"/>
      <c r="V420" s="537"/>
      <c r="W420" s="537"/>
      <c r="X420" s="537"/>
      <c r="Y420" s="537"/>
      <c r="Z420" s="537"/>
      <c r="AA420" s="537"/>
      <c r="AB420" s="537"/>
      <c r="AC420" s="537"/>
      <c r="AD420" s="537"/>
      <c r="AE420" s="537"/>
      <c r="AF420" s="537"/>
      <c r="AG420" s="537"/>
      <c r="AH420" s="537"/>
      <c r="AI420" s="537"/>
      <c r="AJ420" s="537"/>
      <c r="AK420" s="537"/>
      <c r="AL420" s="537"/>
      <c r="AM420" s="537"/>
    </row>
    <row r="421" spans="3:39" ht="12.75" hidden="1" customHeight="1">
      <c r="C421" s="433"/>
      <c r="D421" s="433"/>
      <c r="E421" s="433"/>
      <c r="F421" s="433"/>
      <c r="G421" s="433"/>
      <c r="H421" s="449"/>
      <c r="I421" s="449"/>
      <c r="J421" s="449"/>
      <c r="K421" s="449"/>
      <c r="L421" s="449"/>
      <c r="M421" s="449"/>
      <c r="N421" s="449"/>
      <c r="O421" s="449"/>
      <c r="P421" s="449"/>
      <c r="Q421" s="449"/>
      <c r="R421" s="449"/>
      <c r="S421" s="449"/>
      <c r="T421" s="449"/>
      <c r="U421" s="449"/>
      <c r="V421" s="449"/>
      <c r="W421" s="449"/>
      <c r="X421" s="449"/>
      <c r="Y421" s="449"/>
      <c r="Z421" s="449"/>
      <c r="AA421" s="449"/>
      <c r="AB421" s="449"/>
      <c r="AC421" s="449"/>
      <c r="AD421" s="449"/>
      <c r="AE421" s="449"/>
      <c r="AF421" s="449"/>
      <c r="AG421" s="449"/>
      <c r="AH421" s="449"/>
      <c r="AI421" s="449"/>
      <c r="AJ421" s="449"/>
      <c r="AK421" s="449"/>
      <c r="AL421" s="449"/>
      <c r="AM421" s="449"/>
    </row>
    <row r="422" spans="3:39" ht="12.75" hidden="1" customHeight="1">
      <c r="C422" s="622" t="s">
        <v>57</v>
      </c>
      <c r="D422" s="622"/>
      <c r="E422" s="622"/>
      <c r="F422" s="622"/>
      <c r="G422" s="622"/>
      <c r="H422" s="622"/>
      <c r="I422" s="622"/>
      <c r="J422" s="622"/>
      <c r="K422" s="622"/>
      <c r="L422" s="622"/>
      <c r="M422" s="622"/>
      <c r="N422" s="622"/>
      <c r="O422" s="622"/>
      <c r="P422" s="622"/>
      <c r="Q422" s="622"/>
      <c r="R422" s="622"/>
      <c r="S422" s="622"/>
      <c r="T422" s="622"/>
      <c r="U422" s="622"/>
      <c r="V422" s="622"/>
      <c r="W422" s="622"/>
      <c r="X422" s="622"/>
      <c r="Y422" s="622"/>
      <c r="Z422" s="622"/>
      <c r="AA422" s="622"/>
      <c r="AB422" s="622"/>
      <c r="AC422" s="622"/>
      <c r="AD422" s="622"/>
      <c r="AE422" s="622"/>
      <c r="AF422" s="622"/>
      <c r="AG422" s="622"/>
      <c r="AH422" s="622"/>
      <c r="AI422" s="622"/>
      <c r="AJ422" s="622"/>
      <c r="AK422" s="622"/>
      <c r="AL422" s="622"/>
      <c r="AM422" s="622"/>
    </row>
    <row r="423" spans="3:39" ht="12.75" hidden="1" customHeight="1">
      <c r="C423" s="432" t="s">
        <v>50</v>
      </c>
      <c r="D423" s="432"/>
      <c r="E423" s="432"/>
      <c r="F423" s="432"/>
      <c r="G423" s="432"/>
      <c r="H423" s="596">
        <f>H387-H399-H411</f>
        <v>0</v>
      </c>
      <c r="I423" s="596"/>
      <c r="J423" s="596"/>
      <c r="K423" s="596"/>
      <c r="L423" s="596">
        <f>L387-L399-L411</f>
        <v>0</v>
      </c>
      <c r="M423" s="596"/>
      <c r="N423" s="596"/>
      <c r="O423" s="596"/>
      <c r="P423" s="596">
        <f>P387-P399-P411</f>
        <v>0</v>
      </c>
      <c r="Q423" s="596"/>
      <c r="R423" s="596"/>
      <c r="S423" s="596"/>
      <c r="T423" s="596">
        <f>T387-T399-T411</f>
        <v>0</v>
      </c>
      <c r="U423" s="596"/>
      <c r="V423" s="596"/>
      <c r="W423" s="596"/>
      <c r="X423" s="596">
        <f>X387-X399-X411</f>
        <v>0</v>
      </c>
      <c r="Y423" s="596"/>
      <c r="Z423" s="596"/>
      <c r="AA423" s="596"/>
      <c r="AB423" s="596">
        <f>AB387-AB399-AB411</f>
        <v>0</v>
      </c>
      <c r="AC423" s="596"/>
      <c r="AD423" s="596"/>
      <c r="AE423" s="596"/>
      <c r="AF423" s="596">
        <f>AF387-AF399-AF411</f>
        <v>0</v>
      </c>
      <c r="AG423" s="596"/>
      <c r="AH423" s="596"/>
      <c r="AI423" s="596"/>
      <c r="AJ423" s="596">
        <f>SUM(H423:AI426)</f>
        <v>0</v>
      </c>
      <c r="AK423" s="596"/>
      <c r="AL423" s="596"/>
      <c r="AM423" s="596"/>
    </row>
    <row r="424" spans="3:39" ht="12.75" hidden="1" customHeight="1">
      <c r="C424" s="541"/>
      <c r="D424" s="541"/>
      <c r="E424" s="541"/>
      <c r="F424" s="541"/>
      <c r="G424" s="541"/>
      <c r="H424" s="597"/>
      <c r="I424" s="597"/>
      <c r="J424" s="597"/>
      <c r="K424" s="597"/>
      <c r="L424" s="597"/>
      <c r="M424" s="597"/>
      <c r="N424" s="597"/>
      <c r="O424" s="597"/>
      <c r="P424" s="597"/>
      <c r="Q424" s="597"/>
      <c r="R424" s="597"/>
      <c r="S424" s="597"/>
      <c r="T424" s="597"/>
      <c r="U424" s="597"/>
      <c r="V424" s="597"/>
      <c r="W424" s="597"/>
      <c r="X424" s="597"/>
      <c r="Y424" s="597"/>
      <c r="Z424" s="597"/>
      <c r="AA424" s="597"/>
      <c r="AB424" s="597"/>
      <c r="AC424" s="597"/>
      <c r="AD424" s="597"/>
      <c r="AE424" s="597"/>
      <c r="AF424" s="597"/>
      <c r="AG424" s="597"/>
      <c r="AH424" s="597"/>
      <c r="AI424" s="597"/>
      <c r="AJ424" s="597"/>
      <c r="AK424" s="597"/>
      <c r="AL424" s="597"/>
      <c r="AM424" s="597"/>
    </row>
    <row r="425" spans="3:39" ht="12.75" hidden="1" customHeight="1">
      <c r="C425" s="541"/>
      <c r="D425" s="541"/>
      <c r="E425" s="541"/>
      <c r="F425" s="541"/>
      <c r="G425" s="541"/>
      <c r="H425" s="597"/>
      <c r="I425" s="597"/>
      <c r="J425" s="597"/>
      <c r="K425" s="597"/>
      <c r="L425" s="597"/>
      <c r="M425" s="597"/>
      <c r="N425" s="597"/>
      <c r="O425" s="597"/>
      <c r="P425" s="597"/>
      <c r="Q425" s="597"/>
      <c r="R425" s="597"/>
      <c r="S425" s="597"/>
      <c r="T425" s="597"/>
      <c r="U425" s="597"/>
      <c r="V425" s="597"/>
      <c r="W425" s="597"/>
      <c r="X425" s="597"/>
      <c r="Y425" s="597"/>
      <c r="Z425" s="597"/>
      <c r="AA425" s="597"/>
      <c r="AB425" s="597"/>
      <c r="AC425" s="597"/>
      <c r="AD425" s="597"/>
      <c r="AE425" s="597"/>
      <c r="AF425" s="597"/>
      <c r="AG425" s="597"/>
      <c r="AH425" s="597"/>
      <c r="AI425" s="597"/>
      <c r="AJ425" s="597"/>
      <c r="AK425" s="597"/>
      <c r="AL425" s="597"/>
      <c r="AM425" s="597"/>
    </row>
    <row r="426" spans="3:39" ht="12.75" hidden="1" customHeight="1">
      <c r="C426" s="433"/>
      <c r="D426" s="433"/>
      <c r="E426" s="433"/>
      <c r="F426" s="433"/>
      <c r="G426" s="433"/>
      <c r="H426" s="598"/>
      <c r="I426" s="598"/>
      <c r="J426" s="598"/>
      <c r="K426" s="598"/>
      <c r="L426" s="598"/>
      <c r="M426" s="598"/>
      <c r="N426" s="598"/>
      <c r="O426" s="598"/>
      <c r="P426" s="598"/>
      <c r="Q426" s="598"/>
      <c r="R426" s="598"/>
      <c r="S426" s="598"/>
      <c r="T426" s="598"/>
      <c r="U426" s="598"/>
      <c r="V426" s="598"/>
      <c r="W426" s="598"/>
      <c r="X426" s="598"/>
      <c r="Y426" s="598"/>
      <c r="Z426" s="598"/>
      <c r="AA426" s="598"/>
      <c r="AB426" s="598"/>
      <c r="AC426" s="598"/>
      <c r="AD426" s="598"/>
      <c r="AE426" s="598"/>
      <c r="AF426" s="598"/>
      <c r="AG426" s="598"/>
      <c r="AH426" s="598"/>
      <c r="AI426" s="598"/>
      <c r="AJ426" s="598"/>
      <c r="AK426" s="598"/>
      <c r="AL426" s="598"/>
      <c r="AM426" s="598"/>
    </row>
    <row r="427" spans="3:39" ht="12.75" hidden="1" customHeight="1">
      <c r="C427" s="432" t="s">
        <v>54</v>
      </c>
      <c r="D427" s="432"/>
      <c r="E427" s="432"/>
      <c r="F427" s="432"/>
      <c r="G427" s="432"/>
      <c r="H427" s="596">
        <f>H394-H406-H418</f>
        <v>0</v>
      </c>
      <c r="I427" s="596"/>
      <c r="J427" s="596"/>
      <c r="K427" s="596"/>
      <c r="L427" s="596">
        <f>L394-L406-L418</f>
        <v>0</v>
      </c>
      <c r="M427" s="596"/>
      <c r="N427" s="596"/>
      <c r="O427" s="596"/>
      <c r="P427" s="596">
        <f>P394-P406-P418</f>
        <v>0</v>
      </c>
      <c r="Q427" s="596"/>
      <c r="R427" s="596"/>
      <c r="S427" s="596"/>
      <c r="T427" s="596">
        <f>T394-T406-T418</f>
        <v>0</v>
      </c>
      <c r="U427" s="596"/>
      <c r="V427" s="596"/>
      <c r="W427" s="596"/>
      <c r="X427" s="596">
        <f>X394-X406-X418</f>
        <v>0</v>
      </c>
      <c r="Y427" s="596"/>
      <c r="Z427" s="596"/>
      <c r="AA427" s="596"/>
      <c r="AB427" s="596">
        <f>AB394-AB406-AB418</f>
        <v>0</v>
      </c>
      <c r="AC427" s="596"/>
      <c r="AD427" s="596"/>
      <c r="AE427" s="596"/>
      <c r="AF427" s="596">
        <f>AF394-AF406-AF418</f>
        <v>0</v>
      </c>
      <c r="AG427" s="596"/>
      <c r="AH427" s="596"/>
      <c r="AI427" s="596"/>
      <c r="AJ427" s="596">
        <f>SUM(H427:AI430)</f>
        <v>0</v>
      </c>
      <c r="AK427" s="596"/>
      <c r="AL427" s="596"/>
      <c r="AM427" s="596"/>
    </row>
    <row r="428" spans="3:39" ht="12.75" hidden="1" customHeight="1">
      <c r="C428" s="541"/>
      <c r="D428" s="541"/>
      <c r="E428" s="541"/>
      <c r="F428" s="541"/>
      <c r="G428" s="541"/>
      <c r="H428" s="597"/>
      <c r="I428" s="597"/>
      <c r="J428" s="597"/>
      <c r="K428" s="597"/>
      <c r="L428" s="597"/>
      <c r="M428" s="597"/>
      <c r="N428" s="597"/>
      <c r="O428" s="597"/>
      <c r="P428" s="597"/>
      <c r="Q428" s="597"/>
      <c r="R428" s="597"/>
      <c r="S428" s="597"/>
      <c r="T428" s="597"/>
      <c r="U428" s="597"/>
      <c r="V428" s="597"/>
      <c r="W428" s="597"/>
      <c r="X428" s="597"/>
      <c r="Y428" s="597"/>
      <c r="Z428" s="597"/>
      <c r="AA428" s="597"/>
      <c r="AB428" s="597"/>
      <c r="AC428" s="597"/>
      <c r="AD428" s="597"/>
      <c r="AE428" s="597"/>
      <c r="AF428" s="597"/>
      <c r="AG428" s="597"/>
      <c r="AH428" s="597"/>
      <c r="AI428" s="597"/>
      <c r="AJ428" s="597"/>
      <c r="AK428" s="597"/>
      <c r="AL428" s="597"/>
      <c r="AM428" s="597"/>
    </row>
    <row r="429" spans="3:39" ht="12.75" hidden="1" customHeight="1">
      <c r="C429" s="541"/>
      <c r="D429" s="541"/>
      <c r="E429" s="541"/>
      <c r="F429" s="541"/>
      <c r="G429" s="541"/>
      <c r="H429" s="597"/>
      <c r="I429" s="597"/>
      <c r="J429" s="597"/>
      <c r="K429" s="597"/>
      <c r="L429" s="597"/>
      <c r="M429" s="597"/>
      <c r="N429" s="597"/>
      <c r="O429" s="597"/>
      <c r="P429" s="597"/>
      <c r="Q429" s="597"/>
      <c r="R429" s="597"/>
      <c r="S429" s="597"/>
      <c r="T429" s="597"/>
      <c r="U429" s="597"/>
      <c r="V429" s="597"/>
      <c r="W429" s="597"/>
      <c r="X429" s="597"/>
      <c r="Y429" s="597"/>
      <c r="Z429" s="597"/>
      <c r="AA429" s="597"/>
      <c r="AB429" s="597"/>
      <c r="AC429" s="597"/>
      <c r="AD429" s="597"/>
      <c r="AE429" s="597"/>
      <c r="AF429" s="597"/>
      <c r="AG429" s="597"/>
      <c r="AH429" s="597"/>
      <c r="AI429" s="597"/>
      <c r="AJ429" s="597"/>
      <c r="AK429" s="597"/>
      <c r="AL429" s="597"/>
      <c r="AM429" s="597"/>
    </row>
    <row r="430" spans="3:39" ht="12.75" hidden="1" customHeight="1">
      <c r="C430" s="433"/>
      <c r="D430" s="433"/>
      <c r="E430" s="433"/>
      <c r="F430" s="433"/>
      <c r="G430" s="433"/>
      <c r="H430" s="598"/>
      <c r="I430" s="598"/>
      <c r="J430" s="598"/>
      <c r="K430" s="598"/>
      <c r="L430" s="598"/>
      <c r="M430" s="598"/>
      <c r="N430" s="598"/>
      <c r="O430" s="598"/>
      <c r="P430" s="598"/>
      <c r="Q430" s="598"/>
      <c r="R430" s="598"/>
      <c r="S430" s="598"/>
      <c r="T430" s="598"/>
      <c r="U430" s="598"/>
      <c r="V430" s="598"/>
      <c r="W430" s="598"/>
      <c r="X430" s="598"/>
      <c r="Y430" s="598"/>
      <c r="Z430" s="598"/>
      <c r="AA430" s="598"/>
      <c r="AB430" s="598"/>
      <c r="AC430" s="598"/>
      <c r="AD430" s="598"/>
      <c r="AE430" s="598"/>
      <c r="AF430" s="598"/>
      <c r="AG430" s="598"/>
      <c r="AH430" s="598"/>
      <c r="AI430" s="598"/>
      <c r="AJ430" s="598"/>
      <c r="AK430" s="598"/>
      <c r="AL430" s="598"/>
      <c r="AM430" s="598"/>
    </row>
    <row r="431" spans="3:39" ht="12.75" hidden="1" customHeight="1"/>
    <row r="432" spans="3:39" ht="12.75" customHeight="1">
      <c r="C432" s="1" t="s">
        <v>1584</v>
      </c>
    </row>
    <row r="433" spans="3:39" ht="12.75" hidden="1" customHeight="1"/>
    <row r="434" spans="3:39" ht="12.75" hidden="1" customHeight="1">
      <c r="C434" s="68"/>
    </row>
    <row r="435" spans="3:39" ht="12.75" hidden="1" customHeight="1">
      <c r="C435" s="243" t="s">
        <v>41</v>
      </c>
      <c r="D435" s="243"/>
      <c r="E435" s="243"/>
      <c r="F435" s="243"/>
      <c r="G435" s="243"/>
      <c r="H435" s="243" t="s">
        <v>17</v>
      </c>
      <c r="I435" s="243"/>
      <c r="J435" s="243"/>
      <c r="K435" s="243"/>
      <c r="L435" s="243"/>
      <c r="M435" s="243"/>
      <c r="N435" s="243"/>
      <c r="O435" s="243"/>
      <c r="P435" s="243"/>
      <c r="Q435" s="243"/>
      <c r="R435" s="243"/>
      <c r="S435" s="243"/>
      <c r="T435" s="243"/>
      <c r="U435" s="243"/>
      <c r="V435" s="243"/>
      <c r="W435" s="243"/>
      <c r="X435" s="243"/>
      <c r="Y435" s="243"/>
      <c r="Z435" s="243"/>
      <c r="AA435" s="243"/>
      <c r="AB435" s="243"/>
      <c r="AC435" s="243"/>
      <c r="AD435" s="243"/>
      <c r="AE435" s="243"/>
      <c r="AF435" s="243"/>
      <c r="AG435" s="243"/>
      <c r="AH435" s="243"/>
      <c r="AI435" s="243"/>
      <c r="AJ435" s="243"/>
      <c r="AK435" s="243"/>
      <c r="AL435" s="243"/>
      <c r="AM435" s="243"/>
    </row>
    <row r="436" spans="3:39" ht="12.75" hidden="1" customHeight="1">
      <c r="C436" s="243"/>
      <c r="D436" s="243"/>
      <c r="E436" s="243"/>
      <c r="F436" s="243"/>
      <c r="G436" s="243"/>
      <c r="H436" s="243" t="s">
        <v>1441</v>
      </c>
      <c r="I436" s="243"/>
      <c r="J436" s="243"/>
      <c r="K436" s="243"/>
      <c r="L436" s="243" t="s">
        <v>42</v>
      </c>
      <c r="M436" s="243"/>
      <c r="N436" s="243"/>
      <c r="O436" s="243"/>
      <c r="P436" s="243" t="s">
        <v>543</v>
      </c>
      <c r="Q436" s="243"/>
      <c r="R436" s="243"/>
      <c r="S436" s="243"/>
      <c r="T436" s="243" t="s">
        <v>43</v>
      </c>
      <c r="U436" s="243"/>
      <c r="V436" s="243"/>
      <c r="W436" s="243"/>
      <c r="X436" s="243" t="s">
        <v>44</v>
      </c>
      <c r="Y436" s="243"/>
      <c r="Z436" s="243"/>
      <c r="AA436" s="243"/>
      <c r="AB436" s="243" t="s">
        <v>45</v>
      </c>
      <c r="AC436" s="243"/>
      <c r="AD436" s="243"/>
      <c r="AE436" s="243"/>
      <c r="AF436" s="243" t="s">
        <v>1442</v>
      </c>
      <c r="AG436" s="243"/>
      <c r="AH436" s="243"/>
      <c r="AI436" s="243"/>
      <c r="AJ436" s="243" t="s">
        <v>38</v>
      </c>
      <c r="AK436" s="243"/>
      <c r="AL436" s="243"/>
      <c r="AM436" s="243"/>
    </row>
    <row r="437" spans="3:39" ht="12.75" hidden="1" customHeight="1">
      <c r="C437" s="243"/>
      <c r="D437" s="243"/>
      <c r="E437" s="243"/>
      <c r="F437" s="243"/>
      <c r="G437" s="243"/>
      <c r="H437" s="243"/>
      <c r="I437" s="243"/>
      <c r="J437" s="243"/>
      <c r="K437" s="243"/>
      <c r="L437" s="243"/>
      <c r="M437" s="243"/>
      <c r="N437" s="243"/>
      <c r="O437" s="243"/>
      <c r="P437" s="243"/>
      <c r="Q437" s="243"/>
      <c r="R437" s="243"/>
      <c r="S437" s="243"/>
      <c r="T437" s="243"/>
      <c r="U437" s="243"/>
      <c r="V437" s="243"/>
      <c r="W437" s="243"/>
      <c r="X437" s="243"/>
      <c r="Y437" s="243"/>
      <c r="Z437" s="243"/>
      <c r="AA437" s="243"/>
      <c r="AB437" s="243"/>
      <c r="AC437" s="243"/>
      <c r="AD437" s="243"/>
      <c r="AE437" s="243"/>
      <c r="AF437" s="243"/>
      <c r="AG437" s="243"/>
      <c r="AH437" s="243"/>
      <c r="AI437" s="243"/>
      <c r="AJ437" s="243"/>
      <c r="AK437" s="243"/>
      <c r="AL437" s="243"/>
      <c r="AM437" s="243"/>
    </row>
    <row r="438" spans="3:39" ht="12.75" hidden="1" customHeight="1">
      <c r="C438" s="243"/>
      <c r="D438" s="243"/>
      <c r="E438" s="243"/>
      <c r="F438" s="243"/>
      <c r="G438" s="243"/>
      <c r="H438" s="243"/>
      <c r="I438" s="243"/>
      <c r="J438" s="243"/>
      <c r="K438" s="243"/>
      <c r="L438" s="243"/>
      <c r="M438" s="243"/>
      <c r="N438" s="243"/>
      <c r="O438" s="243"/>
      <c r="P438" s="243"/>
      <c r="Q438" s="243"/>
      <c r="R438" s="243"/>
      <c r="S438" s="243"/>
      <c r="T438" s="243"/>
      <c r="U438" s="243"/>
      <c r="V438" s="243"/>
      <c r="W438" s="243"/>
      <c r="X438" s="243"/>
      <c r="Y438" s="243"/>
      <c r="Z438" s="243"/>
      <c r="AA438" s="243"/>
      <c r="AB438" s="243"/>
      <c r="AC438" s="243"/>
      <c r="AD438" s="243"/>
      <c r="AE438" s="243"/>
      <c r="AF438" s="243"/>
      <c r="AG438" s="243"/>
      <c r="AH438" s="243"/>
      <c r="AI438" s="243"/>
      <c r="AJ438" s="243"/>
      <c r="AK438" s="243"/>
      <c r="AL438" s="243"/>
      <c r="AM438" s="243"/>
    </row>
    <row r="439" spans="3:39" ht="12.75" hidden="1" customHeight="1">
      <c r="C439" s="265"/>
      <c r="D439" s="265"/>
      <c r="E439" s="265"/>
      <c r="F439" s="265"/>
      <c r="G439" s="265"/>
      <c r="H439" s="265"/>
      <c r="I439" s="265"/>
      <c r="J439" s="265"/>
      <c r="K439" s="265"/>
      <c r="L439" s="265"/>
      <c r="M439" s="265"/>
      <c r="N439" s="265"/>
      <c r="O439" s="265"/>
      <c r="P439" s="265"/>
      <c r="Q439" s="265"/>
      <c r="R439" s="265"/>
      <c r="S439" s="265"/>
      <c r="T439" s="265"/>
      <c r="U439" s="265"/>
      <c r="V439" s="265"/>
      <c r="W439" s="265"/>
      <c r="X439" s="265"/>
      <c r="Y439" s="265"/>
      <c r="Z439" s="265"/>
      <c r="AA439" s="265"/>
      <c r="AB439" s="265"/>
      <c r="AC439" s="265"/>
      <c r="AD439" s="265"/>
      <c r="AE439" s="265"/>
      <c r="AF439" s="265"/>
      <c r="AG439" s="265"/>
      <c r="AH439" s="265"/>
      <c r="AI439" s="265"/>
      <c r="AJ439" s="265"/>
      <c r="AK439" s="265"/>
      <c r="AL439" s="265"/>
      <c r="AM439" s="265"/>
    </row>
    <row r="440" spans="3:39" ht="12.75" hidden="1" customHeight="1">
      <c r="C440" s="521" t="s">
        <v>28</v>
      </c>
      <c r="D440" s="521"/>
      <c r="E440" s="521"/>
      <c r="F440" s="521"/>
      <c r="G440" s="521"/>
      <c r="H440" s="521" t="s">
        <v>32</v>
      </c>
      <c r="I440" s="521"/>
      <c r="J440" s="521"/>
      <c r="K440" s="521"/>
      <c r="L440" s="521" t="s">
        <v>33</v>
      </c>
      <c r="M440" s="521"/>
      <c r="N440" s="521"/>
      <c r="O440" s="521"/>
      <c r="P440" s="521" t="s">
        <v>35</v>
      </c>
      <c r="Q440" s="521"/>
      <c r="R440" s="521"/>
      <c r="S440" s="521"/>
      <c r="T440" s="521" t="s">
        <v>37</v>
      </c>
      <c r="U440" s="521"/>
      <c r="V440" s="521"/>
      <c r="W440" s="521"/>
      <c r="X440" s="521" t="s">
        <v>40</v>
      </c>
      <c r="Y440" s="521"/>
      <c r="Z440" s="521"/>
      <c r="AA440" s="521"/>
      <c r="AB440" s="521" t="s">
        <v>46</v>
      </c>
      <c r="AC440" s="521"/>
      <c r="AD440" s="521"/>
      <c r="AE440" s="521"/>
      <c r="AF440" s="521" t="s">
        <v>47</v>
      </c>
      <c r="AG440" s="521"/>
      <c r="AH440" s="521"/>
      <c r="AI440" s="521"/>
      <c r="AJ440" s="521" t="s">
        <v>48</v>
      </c>
      <c r="AK440" s="521"/>
      <c r="AL440" s="521"/>
      <c r="AM440" s="521"/>
    </row>
    <row r="441" spans="3:39" ht="12.75" hidden="1" customHeight="1">
      <c r="C441" s="592" t="s">
        <v>49</v>
      </c>
      <c r="D441" s="592"/>
      <c r="E441" s="592"/>
      <c r="F441" s="592"/>
      <c r="G441" s="592"/>
      <c r="H441" s="592"/>
      <c r="I441" s="592"/>
      <c r="J441" s="592"/>
      <c r="K441" s="592"/>
      <c r="L441" s="592"/>
      <c r="M441" s="592"/>
      <c r="N441" s="592"/>
      <c r="O441" s="592"/>
      <c r="P441" s="592"/>
      <c r="Q441" s="592"/>
      <c r="R441" s="592"/>
      <c r="S441" s="592"/>
      <c r="T441" s="592"/>
      <c r="U441" s="592"/>
      <c r="V441" s="592"/>
      <c r="W441" s="592"/>
      <c r="X441" s="592"/>
      <c r="Y441" s="592"/>
      <c r="Z441" s="592"/>
      <c r="AA441" s="592"/>
      <c r="AB441" s="592"/>
      <c r="AC441" s="592"/>
      <c r="AD441" s="592"/>
      <c r="AE441" s="592"/>
      <c r="AF441" s="592"/>
      <c r="AG441" s="592"/>
      <c r="AH441" s="592"/>
      <c r="AI441" s="592"/>
      <c r="AJ441" s="592"/>
      <c r="AK441" s="592"/>
      <c r="AL441" s="592"/>
      <c r="AM441" s="592"/>
    </row>
    <row r="442" spans="3:39" ht="12.75" hidden="1" customHeight="1">
      <c r="C442" s="432" t="s">
        <v>50</v>
      </c>
      <c r="D442" s="432"/>
      <c r="E442" s="432"/>
      <c r="F442" s="432"/>
      <c r="G442" s="432"/>
      <c r="H442" s="448"/>
      <c r="I442" s="448"/>
      <c r="J442" s="448"/>
      <c r="K442" s="448"/>
      <c r="L442" s="448"/>
      <c r="M442" s="448"/>
      <c r="N442" s="448"/>
      <c r="O442" s="448"/>
      <c r="P442" s="448"/>
      <c r="Q442" s="448"/>
      <c r="R442" s="448"/>
      <c r="S442" s="448"/>
      <c r="T442" s="448"/>
      <c r="U442" s="448"/>
      <c r="V442" s="448"/>
      <c r="W442" s="448"/>
      <c r="X442" s="448"/>
      <c r="Y442" s="448"/>
      <c r="Z442" s="448"/>
      <c r="AA442" s="448"/>
      <c r="AB442" s="448"/>
      <c r="AC442" s="448"/>
      <c r="AD442" s="448"/>
      <c r="AE442" s="448"/>
      <c r="AF442" s="448"/>
      <c r="AG442" s="448"/>
      <c r="AH442" s="448"/>
      <c r="AI442" s="448"/>
      <c r="AJ442" s="448">
        <f>SUM(H442:AI445)</f>
        <v>0</v>
      </c>
      <c r="AK442" s="448"/>
      <c r="AL442" s="448"/>
      <c r="AM442" s="448"/>
    </row>
    <row r="443" spans="3:39" ht="12.75" hidden="1" customHeight="1">
      <c r="C443" s="541"/>
      <c r="D443" s="541"/>
      <c r="E443" s="541"/>
      <c r="F443" s="541"/>
      <c r="G443" s="541"/>
      <c r="H443" s="537"/>
      <c r="I443" s="537"/>
      <c r="J443" s="537"/>
      <c r="K443" s="537"/>
      <c r="L443" s="537"/>
      <c r="M443" s="537"/>
      <c r="N443" s="537"/>
      <c r="O443" s="537"/>
      <c r="P443" s="537"/>
      <c r="Q443" s="537"/>
      <c r="R443" s="537"/>
      <c r="S443" s="537"/>
      <c r="T443" s="537"/>
      <c r="U443" s="537"/>
      <c r="V443" s="537"/>
      <c r="W443" s="537"/>
      <c r="X443" s="537"/>
      <c r="Y443" s="537"/>
      <c r="Z443" s="537"/>
      <c r="AA443" s="537"/>
      <c r="AB443" s="537"/>
      <c r="AC443" s="537"/>
      <c r="AD443" s="537"/>
      <c r="AE443" s="537"/>
      <c r="AF443" s="537"/>
      <c r="AG443" s="537"/>
      <c r="AH443" s="537"/>
      <c r="AI443" s="537"/>
      <c r="AJ443" s="537"/>
      <c r="AK443" s="537"/>
      <c r="AL443" s="537"/>
      <c r="AM443" s="537"/>
    </row>
    <row r="444" spans="3:39" ht="12.75" hidden="1" customHeight="1">
      <c r="C444" s="541"/>
      <c r="D444" s="541"/>
      <c r="E444" s="541"/>
      <c r="F444" s="541"/>
      <c r="G444" s="541"/>
      <c r="H444" s="537"/>
      <c r="I444" s="537"/>
      <c r="J444" s="537"/>
      <c r="K444" s="537"/>
      <c r="L444" s="537"/>
      <c r="M444" s="537"/>
      <c r="N444" s="537"/>
      <c r="O444" s="537"/>
      <c r="P444" s="537"/>
      <c r="Q444" s="537"/>
      <c r="R444" s="537"/>
      <c r="S444" s="537"/>
      <c r="T444" s="537"/>
      <c r="U444" s="537"/>
      <c r="V444" s="537"/>
      <c r="W444" s="537"/>
      <c r="X444" s="537"/>
      <c r="Y444" s="537"/>
      <c r="Z444" s="537"/>
      <c r="AA444" s="537"/>
      <c r="AB444" s="537"/>
      <c r="AC444" s="537"/>
      <c r="AD444" s="537"/>
      <c r="AE444" s="537"/>
      <c r="AF444" s="537"/>
      <c r="AG444" s="537"/>
      <c r="AH444" s="537"/>
      <c r="AI444" s="537"/>
      <c r="AJ444" s="537"/>
      <c r="AK444" s="537"/>
      <c r="AL444" s="537"/>
      <c r="AM444" s="537"/>
    </row>
    <row r="445" spans="3:39" ht="12.75" hidden="1" customHeight="1">
      <c r="C445" s="541"/>
      <c r="D445" s="541"/>
      <c r="E445" s="541"/>
      <c r="F445" s="541"/>
      <c r="G445" s="541"/>
      <c r="H445" s="537"/>
      <c r="I445" s="537"/>
      <c r="J445" s="537"/>
      <c r="K445" s="537"/>
      <c r="L445" s="537"/>
      <c r="M445" s="537"/>
      <c r="N445" s="537"/>
      <c r="O445" s="537"/>
      <c r="P445" s="537"/>
      <c r="Q445" s="537"/>
      <c r="R445" s="537"/>
      <c r="S445" s="537"/>
      <c r="T445" s="537"/>
      <c r="U445" s="537"/>
      <c r="V445" s="537"/>
      <c r="W445" s="537"/>
      <c r="X445" s="537"/>
      <c r="Y445" s="537"/>
      <c r="Z445" s="537"/>
      <c r="AA445" s="537"/>
      <c r="AB445" s="537"/>
      <c r="AC445" s="537"/>
      <c r="AD445" s="537"/>
      <c r="AE445" s="537"/>
      <c r="AF445" s="537"/>
      <c r="AG445" s="537"/>
      <c r="AH445" s="537"/>
      <c r="AI445" s="537"/>
      <c r="AJ445" s="537"/>
      <c r="AK445" s="537"/>
      <c r="AL445" s="537"/>
      <c r="AM445" s="537"/>
    </row>
    <row r="446" spans="3:39" ht="12.75" hidden="1" customHeight="1">
      <c r="C446" s="268" t="s">
        <v>51</v>
      </c>
      <c r="D446" s="268"/>
      <c r="E446" s="268"/>
      <c r="F446" s="268"/>
      <c r="G446" s="268"/>
      <c r="H446" s="169"/>
      <c r="I446" s="169"/>
      <c r="J446" s="169"/>
      <c r="K446" s="169"/>
      <c r="L446" s="169"/>
      <c r="M446" s="169"/>
      <c r="N446" s="169"/>
      <c r="O446" s="169"/>
      <c r="P446" s="169"/>
      <c r="Q446" s="169"/>
      <c r="R446" s="169"/>
      <c r="S446" s="169"/>
      <c r="T446" s="169"/>
      <c r="U446" s="169"/>
      <c r="V446" s="169"/>
      <c r="W446" s="169"/>
      <c r="X446" s="169"/>
      <c r="Y446" s="169"/>
      <c r="Z446" s="169"/>
      <c r="AA446" s="169"/>
      <c r="AB446" s="169"/>
      <c r="AC446" s="169"/>
      <c r="AD446" s="169"/>
      <c r="AE446" s="169"/>
      <c r="AF446" s="169"/>
      <c r="AG446" s="169"/>
      <c r="AH446" s="169"/>
      <c r="AI446" s="169"/>
      <c r="AJ446" s="169">
        <f>SUM(H446:AI446)</f>
        <v>0</v>
      </c>
      <c r="AK446" s="169"/>
      <c r="AL446" s="169"/>
      <c r="AM446" s="169"/>
    </row>
    <row r="447" spans="3:39" ht="12.75" hidden="1" customHeight="1">
      <c r="C447" s="268" t="s">
        <v>52</v>
      </c>
      <c r="D447" s="268"/>
      <c r="E447" s="268"/>
      <c r="F447" s="268"/>
      <c r="G447" s="268"/>
      <c r="H447" s="169"/>
      <c r="I447" s="169"/>
      <c r="J447" s="169"/>
      <c r="K447" s="169"/>
      <c r="L447" s="169"/>
      <c r="M447" s="169"/>
      <c r="N447" s="169"/>
      <c r="O447" s="169"/>
      <c r="P447" s="169"/>
      <c r="Q447" s="169"/>
      <c r="R447" s="169"/>
      <c r="S447" s="169"/>
      <c r="T447" s="169"/>
      <c r="U447" s="169"/>
      <c r="V447" s="169"/>
      <c r="W447" s="169"/>
      <c r="X447" s="169"/>
      <c r="Y447" s="169"/>
      <c r="Z447" s="169"/>
      <c r="AA447" s="169"/>
      <c r="AB447" s="169"/>
      <c r="AC447" s="169"/>
      <c r="AD447" s="169"/>
      <c r="AE447" s="169"/>
      <c r="AF447" s="169"/>
      <c r="AG447" s="169"/>
      <c r="AH447" s="169"/>
      <c r="AI447" s="169"/>
      <c r="AJ447" s="169">
        <f>SUM(H447:AI447)</f>
        <v>0</v>
      </c>
      <c r="AK447" s="169"/>
      <c r="AL447" s="169"/>
      <c r="AM447" s="169"/>
    </row>
    <row r="448" spans="3:39" ht="12.75" hidden="1" customHeight="1">
      <c r="C448" s="268" t="s">
        <v>53</v>
      </c>
      <c r="D448" s="268"/>
      <c r="E448" s="268"/>
      <c r="F448" s="268"/>
      <c r="G448" s="268"/>
      <c r="H448" s="169"/>
      <c r="I448" s="169"/>
      <c r="J448" s="169"/>
      <c r="K448" s="169"/>
      <c r="L448" s="169"/>
      <c r="M448" s="169"/>
      <c r="N448" s="169"/>
      <c r="O448" s="169"/>
      <c r="P448" s="169"/>
      <c r="Q448" s="169"/>
      <c r="R448" s="169"/>
      <c r="S448" s="169"/>
      <c r="T448" s="169"/>
      <c r="U448" s="169"/>
      <c r="V448" s="169"/>
      <c r="W448" s="169"/>
      <c r="X448" s="169"/>
      <c r="Y448" s="169"/>
      <c r="Z448" s="169"/>
      <c r="AA448" s="169"/>
      <c r="AB448" s="169"/>
      <c r="AC448" s="169"/>
      <c r="AD448" s="169"/>
      <c r="AE448" s="169"/>
      <c r="AF448" s="169"/>
      <c r="AG448" s="169"/>
      <c r="AH448" s="169"/>
      <c r="AI448" s="169"/>
      <c r="AJ448" s="169">
        <f>SUM(H448:AI448)</f>
        <v>0</v>
      </c>
      <c r="AK448" s="169"/>
      <c r="AL448" s="169"/>
      <c r="AM448" s="169"/>
    </row>
    <row r="449" spans="3:39" ht="12.75" hidden="1" customHeight="1">
      <c r="C449" s="541" t="s">
        <v>54</v>
      </c>
      <c r="D449" s="541"/>
      <c r="E449" s="541"/>
      <c r="F449" s="541"/>
      <c r="G449" s="541"/>
      <c r="H449" s="537">
        <f>H442+H446-H447+H448</f>
        <v>0</v>
      </c>
      <c r="I449" s="537"/>
      <c r="J449" s="537"/>
      <c r="K449" s="537"/>
      <c r="L449" s="537">
        <f t="shared" ref="L449" si="18">L442+L446-L447+L448</f>
        <v>0</v>
      </c>
      <c r="M449" s="537"/>
      <c r="N449" s="537"/>
      <c r="O449" s="537"/>
      <c r="P449" s="537">
        <f t="shared" ref="P449" si="19">P442+P446-P447+P448</f>
        <v>0</v>
      </c>
      <c r="Q449" s="537"/>
      <c r="R449" s="537"/>
      <c r="S449" s="537"/>
      <c r="T449" s="537">
        <f t="shared" ref="T449" si="20">T442+T446-T447+T448</f>
        <v>0</v>
      </c>
      <c r="U449" s="537"/>
      <c r="V449" s="537"/>
      <c r="W449" s="537"/>
      <c r="X449" s="537">
        <f t="shared" ref="X449" si="21">X442+X446-X447+X448</f>
        <v>0</v>
      </c>
      <c r="Y449" s="537"/>
      <c r="Z449" s="537"/>
      <c r="AA449" s="537"/>
      <c r="AB449" s="537">
        <f t="shared" ref="AB449" si="22">AB442+AB446-AB447+AB448</f>
        <v>0</v>
      </c>
      <c r="AC449" s="537"/>
      <c r="AD449" s="537"/>
      <c r="AE449" s="537"/>
      <c r="AF449" s="537">
        <f t="shared" ref="AF449" si="23">AF442+AF446-AF447+AF448</f>
        <v>0</v>
      </c>
      <c r="AG449" s="537"/>
      <c r="AH449" s="537"/>
      <c r="AI449" s="537"/>
      <c r="AJ449" s="537">
        <f>AJ442+AJ446-AJ447+AJ448</f>
        <v>0</v>
      </c>
      <c r="AK449" s="537"/>
      <c r="AL449" s="537"/>
      <c r="AM449" s="537"/>
    </row>
    <row r="450" spans="3:39" ht="12.75" hidden="1" customHeight="1">
      <c r="C450" s="541"/>
      <c r="D450" s="541"/>
      <c r="E450" s="541"/>
      <c r="F450" s="541"/>
      <c r="G450" s="541"/>
      <c r="H450" s="537"/>
      <c r="I450" s="537"/>
      <c r="J450" s="537"/>
      <c r="K450" s="537"/>
      <c r="L450" s="537"/>
      <c r="M450" s="537"/>
      <c r="N450" s="537"/>
      <c r="O450" s="537"/>
      <c r="P450" s="537"/>
      <c r="Q450" s="537"/>
      <c r="R450" s="537"/>
      <c r="S450" s="537"/>
      <c r="T450" s="537"/>
      <c r="U450" s="537"/>
      <c r="V450" s="537"/>
      <c r="W450" s="537"/>
      <c r="X450" s="537"/>
      <c r="Y450" s="537"/>
      <c r="Z450" s="537"/>
      <c r="AA450" s="537"/>
      <c r="AB450" s="537"/>
      <c r="AC450" s="537"/>
      <c r="AD450" s="537"/>
      <c r="AE450" s="537"/>
      <c r="AF450" s="537"/>
      <c r="AG450" s="537"/>
      <c r="AH450" s="537"/>
      <c r="AI450" s="537"/>
      <c r="AJ450" s="537"/>
      <c r="AK450" s="537"/>
      <c r="AL450" s="537"/>
      <c r="AM450" s="537"/>
    </row>
    <row r="451" spans="3:39" ht="12.75" hidden="1" customHeight="1">
      <c r="C451" s="541"/>
      <c r="D451" s="541"/>
      <c r="E451" s="541"/>
      <c r="F451" s="541"/>
      <c r="G451" s="541"/>
      <c r="H451" s="537"/>
      <c r="I451" s="537"/>
      <c r="J451" s="537"/>
      <c r="K451" s="537"/>
      <c r="L451" s="537"/>
      <c r="M451" s="537"/>
      <c r="N451" s="537"/>
      <c r="O451" s="537"/>
      <c r="P451" s="537"/>
      <c r="Q451" s="537"/>
      <c r="R451" s="537"/>
      <c r="S451" s="537"/>
      <c r="T451" s="537"/>
      <c r="U451" s="537"/>
      <c r="V451" s="537"/>
      <c r="W451" s="537"/>
      <c r="X451" s="537"/>
      <c r="Y451" s="537"/>
      <c r="Z451" s="537"/>
      <c r="AA451" s="537"/>
      <c r="AB451" s="537"/>
      <c r="AC451" s="537"/>
      <c r="AD451" s="537"/>
      <c r="AE451" s="537"/>
      <c r="AF451" s="537"/>
      <c r="AG451" s="537"/>
      <c r="AH451" s="537"/>
      <c r="AI451" s="537"/>
      <c r="AJ451" s="537"/>
      <c r="AK451" s="537"/>
      <c r="AL451" s="537"/>
      <c r="AM451" s="537"/>
    </row>
    <row r="452" spans="3:39" ht="12.75" hidden="1" customHeight="1">
      <c r="C452" s="433"/>
      <c r="D452" s="433"/>
      <c r="E452" s="433"/>
      <c r="F452" s="433"/>
      <c r="G452" s="433"/>
      <c r="H452" s="449"/>
      <c r="I452" s="449"/>
      <c r="J452" s="449"/>
      <c r="K452" s="449"/>
      <c r="L452" s="449"/>
      <c r="M452" s="449"/>
      <c r="N452" s="449"/>
      <c r="O452" s="449"/>
      <c r="P452" s="449"/>
      <c r="Q452" s="449"/>
      <c r="R452" s="449"/>
      <c r="S452" s="449"/>
      <c r="T452" s="449"/>
      <c r="U452" s="449"/>
      <c r="V452" s="449"/>
      <c r="W452" s="449"/>
      <c r="X452" s="449"/>
      <c r="Y452" s="449"/>
      <c r="Z452" s="449"/>
      <c r="AA452" s="449"/>
      <c r="AB452" s="449"/>
      <c r="AC452" s="449"/>
      <c r="AD452" s="449"/>
      <c r="AE452" s="449"/>
      <c r="AF452" s="449"/>
      <c r="AG452" s="449"/>
      <c r="AH452" s="449"/>
      <c r="AI452" s="449"/>
      <c r="AJ452" s="449"/>
      <c r="AK452" s="449"/>
      <c r="AL452" s="449"/>
      <c r="AM452" s="449"/>
    </row>
    <row r="453" spans="3:39" ht="12.75" hidden="1" customHeight="1">
      <c r="C453" s="592" t="s">
        <v>55</v>
      </c>
      <c r="D453" s="592"/>
      <c r="E453" s="592"/>
      <c r="F453" s="592"/>
      <c r="G453" s="592"/>
      <c r="H453" s="592"/>
      <c r="I453" s="592"/>
      <c r="J453" s="592"/>
      <c r="K453" s="592"/>
      <c r="L453" s="592"/>
      <c r="M453" s="592"/>
      <c r="N453" s="592"/>
      <c r="O453" s="592"/>
      <c r="P453" s="592"/>
      <c r="Q453" s="592"/>
      <c r="R453" s="592"/>
      <c r="S453" s="592"/>
      <c r="T453" s="592"/>
      <c r="U453" s="592"/>
      <c r="V453" s="592"/>
      <c r="W453" s="592"/>
      <c r="X453" s="592"/>
      <c r="Y453" s="592"/>
      <c r="Z453" s="592"/>
      <c r="AA453" s="592"/>
      <c r="AB453" s="592"/>
      <c r="AC453" s="592"/>
      <c r="AD453" s="592"/>
      <c r="AE453" s="592"/>
      <c r="AF453" s="592"/>
      <c r="AG453" s="592"/>
      <c r="AH453" s="592"/>
      <c r="AI453" s="592"/>
      <c r="AJ453" s="592"/>
      <c r="AK453" s="592"/>
      <c r="AL453" s="592"/>
      <c r="AM453" s="592"/>
    </row>
    <row r="454" spans="3:39" ht="12.75" hidden="1" customHeight="1">
      <c r="C454" s="432" t="s">
        <v>50</v>
      </c>
      <c r="D454" s="432"/>
      <c r="E454" s="432"/>
      <c r="F454" s="432"/>
      <c r="G454" s="432"/>
      <c r="H454" s="448"/>
      <c r="I454" s="448"/>
      <c r="J454" s="448"/>
      <c r="K454" s="448"/>
      <c r="L454" s="448"/>
      <c r="M454" s="448"/>
      <c r="N454" s="448"/>
      <c r="O454" s="448"/>
      <c r="P454" s="448"/>
      <c r="Q454" s="448"/>
      <c r="R454" s="448"/>
      <c r="S454" s="448"/>
      <c r="T454" s="448"/>
      <c r="U454" s="448"/>
      <c r="V454" s="448"/>
      <c r="W454" s="448"/>
      <c r="X454" s="448"/>
      <c r="Y454" s="448"/>
      <c r="Z454" s="448"/>
      <c r="AA454" s="448"/>
      <c r="AB454" s="448"/>
      <c r="AC454" s="448"/>
      <c r="AD454" s="448"/>
      <c r="AE454" s="448"/>
      <c r="AF454" s="448"/>
      <c r="AG454" s="448"/>
      <c r="AH454" s="448"/>
      <c r="AI454" s="448"/>
      <c r="AJ454" s="448">
        <f>SUM(H454:AI457)</f>
        <v>0</v>
      </c>
      <c r="AK454" s="448"/>
      <c r="AL454" s="448"/>
      <c r="AM454" s="448"/>
    </row>
    <row r="455" spans="3:39" ht="12.75" hidden="1" customHeight="1">
      <c r="C455" s="541"/>
      <c r="D455" s="541"/>
      <c r="E455" s="541"/>
      <c r="F455" s="541"/>
      <c r="G455" s="541"/>
      <c r="H455" s="537"/>
      <c r="I455" s="537"/>
      <c r="J455" s="537"/>
      <c r="K455" s="537"/>
      <c r="L455" s="537"/>
      <c r="M455" s="537"/>
      <c r="N455" s="537"/>
      <c r="O455" s="537"/>
      <c r="P455" s="537"/>
      <c r="Q455" s="537"/>
      <c r="R455" s="537"/>
      <c r="S455" s="537"/>
      <c r="T455" s="537"/>
      <c r="U455" s="537"/>
      <c r="V455" s="537"/>
      <c r="W455" s="537"/>
      <c r="X455" s="537"/>
      <c r="Y455" s="537"/>
      <c r="Z455" s="537"/>
      <c r="AA455" s="537"/>
      <c r="AB455" s="537"/>
      <c r="AC455" s="537"/>
      <c r="AD455" s="537"/>
      <c r="AE455" s="537"/>
      <c r="AF455" s="537"/>
      <c r="AG455" s="537"/>
      <c r="AH455" s="537"/>
      <c r="AI455" s="537"/>
      <c r="AJ455" s="537"/>
      <c r="AK455" s="537"/>
      <c r="AL455" s="537"/>
      <c r="AM455" s="537"/>
    </row>
    <row r="456" spans="3:39" ht="12.75" hidden="1" customHeight="1">
      <c r="C456" s="541"/>
      <c r="D456" s="541"/>
      <c r="E456" s="541"/>
      <c r="F456" s="541"/>
      <c r="G456" s="541"/>
      <c r="H456" s="537"/>
      <c r="I456" s="537"/>
      <c r="J456" s="537"/>
      <c r="K456" s="537"/>
      <c r="L456" s="537"/>
      <c r="M456" s="537"/>
      <c r="N456" s="537"/>
      <c r="O456" s="537"/>
      <c r="P456" s="537"/>
      <c r="Q456" s="537"/>
      <c r="R456" s="537"/>
      <c r="S456" s="537"/>
      <c r="T456" s="537"/>
      <c r="U456" s="537"/>
      <c r="V456" s="537"/>
      <c r="W456" s="537"/>
      <c r="X456" s="537"/>
      <c r="Y456" s="537"/>
      <c r="Z456" s="537"/>
      <c r="AA456" s="537"/>
      <c r="AB456" s="537"/>
      <c r="AC456" s="537"/>
      <c r="AD456" s="537"/>
      <c r="AE456" s="537"/>
      <c r="AF456" s="537"/>
      <c r="AG456" s="537"/>
      <c r="AH456" s="537"/>
      <c r="AI456" s="537"/>
      <c r="AJ456" s="537"/>
      <c r="AK456" s="537"/>
      <c r="AL456" s="537"/>
      <c r="AM456" s="537"/>
    </row>
    <row r="457" spans="3:39" ht="12.75" hidden="1" customHeight="1">
      <c r="C457" s="541"/>
      <c r="D457" s="541"/>
      <c r="E457" s="541"/>
      <c r="F457" s="541"/>
      <c r="G457" s="541"/>
      <c r="H457" s="537"/>
      <c r="I457" s="537"/>
      <c r="J457" s="537"/>
      <c r="K457" s="537"/>
      <c r="L457" s="537"/>
      <c r="M457" s="537"/>
      <c r="N457" s="537"/>
      <c r="O457" s="537"/>
      <c r="P457" s="537"/>
      <c r="Q457" s="537"/>
      <c r="R457" s="537"/>
      <c r="S457" s="537"/>
      <c r="T457" s="537"/>
      <c r="U457" s="537"/>
      <c r="V457" s="537"/>
      <c r="W457" s="537"/>
      <c r="X457" s="537"/>
      <c r="Y457" s="537"/>
      <c r="Z457" s="537"/>
      <c r="AA457" s="537"/>
      <c r="AB457" s="537"/>
      <c r="AC457" s="537"/>
      <c r="AD457" s="537"/>
      <c r="AE457" s="537"/>
      <c r="AF457" s="537"/>
      <c r="AG457" s="537"/>
      <c r="AH457" s="537"/>
      <c r="AI457" s="537"/>
      <c r="AJ457" s="537"/>
      <c r="AK457" s="537"/>
      <c r="AL457" s="537"/>
      <c r="AM457" s="537"/>
    </row>
    <row r="458" spans="3:39" ht="12.75" hidden="1" customHeight="1">
      <c r="C458" s="268" t="s">
        <v>51</v>
      </c>
      <c r="D458" s="268"/>
      <c r="E458" s="268"/>
      <c r="F458" s="268"/>
      <c r="G458" s="268"/>
      <c r="H458" s="169"/>
      <c r="I458" s="169"/>
      <c r="J458" s="169"/>
      <c r="K458" s="169"/>
      <c r="L458" s="169"/>
      <c r="M458" s="169"/>
      <c r="N458" s="169"/>
      <c r="O458" s="169"/>
      <c r="P458" s="169"/>
      <c r="Q458" s="169"/>
      <c r="R458" s="169"/>
      <c r="S458" s="169"/>
      <c r="T458" s="169"/>
      <c r="U458" s="169"/>
      <c r="V458" s="169"/>
      <c r="W458" s="169"/>
      <c r="X458" s="169"/>
      <c r="Y458" s="169"/>
      <c r="Z458" s="169"/>
      <c r="AA458" s="169"/>
      <c r="AB458" s="169"/>
      <c r="AC458" s="169"/>
      <c r="AD458" s="169"/>
      <c r="AE458" s="169"/>
      <c r="AF458" s="169"/>
      <c r="AG458" s="169"/>
      <c r="AH458" s="169"/>
      <c r="AI458" s="169"/>
      <c r="AJ458" s="169">
        <f>SUM(H458:AI458)</f>
        <v>0</v>
      </c>
      <c r="AK458" s="169"/>
      <c r="AL458" s="169"/>
      <c r="AM458" s="169"/>
    </row>
    <row r="459" spans="3:39" ht="12.75" hidden="1" customHeight="1">
      <c r="C459" s="268" t="s">
        <v>52</v>
      </c>
      <c r="D459" s="268"/>
      <c r="E459" s="268"/>
      <c r="F459" s="268"/>
      <c r="G459" s="268"/>
      <c r="H459" s="169"/>
      <c r="I459" s="169"/>
      <c r="J459" s="169"/>
      <c r="K459" s="169"/>
      <c r="L459" s="169"/>
      <c r="M459" s="169"/>
      <c r="N459" s="169"/>
      <c r="O459" s="169"/>
      <c r="P459" s="169"/>
      <c r="Q459" s="169"/>
      <c r="R459" s="169"/>
      <c r="S459" s="169"/>
      <c r="T459" s="169"/>
      <c r="U459" s="169"/>
      <c r="V459" s="169"/>
      <c r="W459" s="169"/>
      <c r="X459" s="169"/>
      <c r="Y459" s="169"/>
      <c r="Z459" s="169"/>
      <c r="AA459" s="169"/>
      <c r="AB459" s="169"/>
      <c r="AC459" s="169"/>
      <c r="AD459" s="169"/>
      <c r="AE459" s="169"/>
      <c r="AF459" s="169"/>
      <c r="AG459" s="169"/>
      <c r="AH459" s="169"/>
      <c r="AI459" s="169"/>
      <c r="AJ459" s="169">
        <f>SUM(H459:AI459)</f>
        <v>0</v>
      </c>
      <c r="AK459" s="169"/>
      <c r="AL459" s="169"/>
      <c r="AM459" s="169"/>
    </row>
    <row r="460" spans="3:39" ht="12.75" hidden="1" customHeight="1">
      <c r="C460" s="268" t="s">
        <v>53</v>
      </c>
      <c r="D460" s="268"/>
      <c r="E460" s="268"/>
      <c r="F460" s="268"/>
      <c r="G460" s="268"/>
      <c r="H460" s="169"/>
      <c r="I460" s="169"/>
      <c r="J460" s="169"/>
      <c r="K460" s="169"/>
      <c r="L460" s="169"/>
      <c r="M460" s="169"/>
      <c r="N460" s="169"/>
      <c r="O460" s="169"/>
      <c r="P460" s="169"/>
      <c r="Q460" s="169"/>
      <c r="R460" s="169"/>
      <c r="S460" s="169"/>
      <c r="T460" s="169"/>
      <c r="U460" s="169"/>
      <c r="V460" s="169"/>
      <c r="W460" s="169"/>
      <c r="X460" s="169"/>
      <c r="Y460" s="169"/>
      <c r="Z460" s="169"/>
      <c r="AA460" s="169"/>
      <c r="AB460" s="169"/>
      <c r="AC460" s="169"/>
      <c r="AD460" s="169"/>
      <c r="AE460" s="169"/>
      <c r="AF460" s="169"/>
      <c r="AG460" s="169"/>
      <c r="AH460" s="169"/>
      <c r="AI460" s="169"/>
      <c r="AJ460" s="169">
        <f>SUM(H460:AI460)</f>
        <v>0</v>
      </c>
      <c r="AK460" s="169"/>
      <c r="AL460" s="169"/>
      <c r="AM460" s="169"/>
    </row>
    <row r="461" spans="3:39" ht="12.75" hidden="1" customHeight="1">
      <c r="C461" s="541" t="s">
        <v>54</v>
      </c>
      <c r="D461" s="541"/>
      <c r="E461" s="541"/>
      <c r="F461" s="541"/>
      <c r="G461" s="541"/>
      <c r="H461" s="537">
        <f>H454+H458-H459+H460</f>
        <v>0</v>
      </c>
      <c r="I461" s="537"/>
      <c r="J461" s="537"/>
      <c r="K461" s="537"/>
      <c r="L461" s="537">
        <f t="shared" ref="L461" si="24">L454+L458-L459+L460</f>
        <v>0</v>
      </c>
      <c r="M461" s="537"/>
      <c r="N461" s="537"/>
      <c r="O461" s="537"/>
      <c r="P461" s="537">
        <f t="shared" ref="P461" si="25">P454+P458-P459+P460</f>
        <v>0</v>
      </c>
      <c r="Q461" s="537"/>
      <c r="R461" s="537"/>
      <c r="S461" s="537"/>
      <c r="T461" s="537">
        <f t="shared" ref="T461" si="26">T454+T458-T459+T460</f>
        <v>0</v>
      </c>
      <c r="U461" s="537"/>
      <c r="V461" s="537"/>
      <c r="W461" s="537"/>
      <c r="X461" s="537">
        <f t="shared" ref="X461" si="27">X454+X458-X459+X460</f>
        <v>0</v>
      </c>
      <c r="Y461" s="537"/>
      <c r="Z461" s="537"/>
      <c r="AA461" s="537"/>
      <c r="AB461" s="537">
        <f t="shared" ref="AB461" si="28">AB454+AB458-AB459+AB460</f>
        <v>0</v>
      </c>
      <c r="AC461" s="537"/>
      <c r="AD461" s="537"/>
      <c r="AE461" s="537"/>
      <c r="AF461" s="537">
        <f t="shared" ref="AF461" si="29">AF454+AF458-AF459+AF460</f>
        <v>0</v>
      </c>
      <c r="AG461" s="537"/>
      <c r="AH461" s="537"/>
      <c r="AI461" s="537"/>
      <c r="AJ461" s="537">
        <f>AJ454+AJ458-AJ459+AJ460</f>
        <v>0</v>
      </c>
      <c r="AK461" s="537"/>
      <c r="AL461" s="537"/>
      <c r="AM461" s="537"/>
    </row>
    <row r="462" spans="3:39" ht="12.75" hidden="1" customHeight="1">
      <c r="C462" s="541"/>
      <c r="D462" s="541"/>
      <c r="E462" s="541"/>
      <c r="F462" s="541"/>
      <c r="G462" s="541"/>
      <c r="H462" s="537"/>
      <c r="I462" s="537"/>
      <c r="J462" s="537"/>
      <c r="K462" s="537"/>
      <c r="L462" s="537"/>
      <c r="M462" s="537"/>
      <c r="N462" s="537"/>
      <c r="O462" s="537"/>
      <c r="P462" s="537"/>
      <c r="Q462" s="537"/>
      <c r="R462" s="537"/>
      <c r="S462" s="537"/>
      <c r="T462" s="537"/>
      <c r="U462" s="537"/>
      <c r="V462" s="537"/>
      <c r="W462" s="537"/>
      <c r="X462" s="537"/>
      <c r="Y462" s="537"/>
      <c r="Z462" s="537"/>
      <c r="AA462" s="537"/>
      <c r="AB462" s="537"/>
      <c r="AC462" s="537"/>
      <c r="AD462" s="537"/>
      <c r="AE462" s="537"/>
      <c r="AF462" s="537"/>
      <c r="AG462" s="537"/>
      <c r="AH462" s="537"/>
      <c r="AI462" s="537"/>
      <c r="AJ462" s="537"/>
      <c r="AK462" s="537"/>
      <c r="AL462" s="537"/>
      <c r="AM462" s="537"/>
    </row>
    <row r="463" spans="3:39" ht="12.75" hidden="1" customHeight="1">
      <c r="C463" s="541"/>
      <c r="D463" s="541"/>
      <c r="E463" s="541"/>
      <c r="F463" s="541"/>
      <c r="G463" s="541"/>
      <c r="H463" s="537"/>
      <c r="I463" s="537"/>
      <c r="J463" s="537"/>
      <c r="K463" s="537"/>
      <c r="L463" s="537"/>
      <c r="M463" s="537"/>
      <c r="N463" s="537"/>
      <c r="O463" s="537"/>
      <c r="P463" s="537"/>
      <c r="Q463" s="537"/>
      <c r="R463" s="537"/>
      <c r="S463" s="537"/>
      <c r="T463" s="537"/>
      <c r="U463" s="537"/>
      <c r="V463" s="537"/>
      <c r="W463" s="537"/>
      <c r="X463" s="537"/>
      <c r="Y463" s="537"/>
      <c r="Z463" s="537"/>
      <c r="AA463" s="537"/>
      <c r="AB463" s="537"/>
      <c r="AC463" s="537"/>
      <c r="AD463" s="537"/>
      <c r="AE463" s="537"/>
      <c r="AF463" s="537"/>
      <c r="AG463" s="537"/>
      <c r="AH463" s="537"/>
      <c r="AI463" s="537"/>
      <c r="AJ463" s="537"/>
      <c r="AK463" s="537"/>
      <c r="AL463" s="537"/>
      <c r="AM463" s="537"/>
    </row>
    <row r="464" spans="3:39" ht="12.75" hidden="1" customHeight="1">
      <c r="C464" s="433"/>
      <c r="D464" s="433"/>
      <c r="E464" s="433"/>
      <c r="F464" s="433"/>
      <c r="G464" s="433"/>
      <c r="H464" s="449"/>
      <c r="I464" s="449"/>
      <c r="J464" s="449"/>
      <c r="K464" s="449"/>
      <c r="L464" s="449"/>
      <c r="M464" s="449"/>
      <c r="N464" s="449"/>
      <c r="O464" s="449"/>
      <c r="P464" s="449"/>
      <c r="Q464" s="449"/>
      <c r="R464" s="449"/>
      <c r="S464" s="449"/>
      <c r="T464" s="449"/>
      <c r="U464" s="449"/>
      <c r="V464" s="449"/>
      <c r="W464" s="449"/>
      <c r="X464" s="449"/>
      <c r="Y464" s="449"/>
      <c r="Z464" s="449"/>
      <c r="AA464" s="449"/>
      <c r="AB464" s="449"/>
      <c r="AC464" s="449"/>
      <c r="AD464" s="449"/>
      <c r="AE464" s="449"/>
      <c r="AF464" s="449"/>
      <c r="AG464" s="449"/>
      <c r="AH464" s="449"/>
      <c r="AI464" s="449"/>
      <c r="AJ464" s="449"/>
      <c r="AK464" s="449"/>
      <c r="AL464" s="449"/>
      <c r="AM464" s="449"/>
    </row>
    <row r="465" spans="3:39" ht="12.75" hidden="1" customHeight="1">
      <c r="C465" s="592" t="s">
        <v>56</v>
      </c>
      <c r="D465" s="592"/>
      <c r="E465" s="592"/>
      <c r="F465" s="592"/>
      <c r="G465" s="592"/>
      <c r="H465" s="592"/>
      <c r="I465" s="592"/>
      <c r="J465" s="592"/>
      <c r="K465" s="592"/>
      <c r="L465" s="592"/>
      <c r="M465" s="592"/>
      <c r="N465" s="592"/>
      <c r="O465" s="592"/>
      <c r="P465" s="592"/>
      <c r="Q465" s="592"/>
      <c r="R465" s="592"/>
      <c r="S465" s="592"/>
      <c r="T465" s="592"/>
      <c r="U465" s="592"/>
      <c r="V465" s="592"/>
      <c r="W465" s="592"/>
      <c r="X465" s="592"/>
      <c r="Y465" s="592"/>
      <c r="Z465" s="592"/>
      <c r="AA465" s="592"/>
      <c r="AB465" s="592"/>
      <c r="AC465" s="592"/>
      <c r="AD465" s="592"/>
      <c r="AE465" s="592"/>
      <c r="AF465" s="592"/>
      <c r="AG465" s="592"/>
      <c r="AH465" s="592"/>
      <c r="AI465" s="592"/>
      <c r="AJ465" s="592"/>
      <c r="AK465" s="592"/>
      <c r="AL465" s="592"/>
      <c r="AM465" s="592"/>
    </row>
    <row r="466" spans="3:39" ht="12.75" hidden="1" customHeight="1">
      <c r="C466" s="432" t="s">
        <v>50</v>
      </c>
      <c r="D466" s="432"/>
      <c r="E466" s="432"/>
      <c r="F466" s="432"/>
      <c r="G466" s="432"/>
      <c r="H466" s="448"/>
      <c r="I466" s="448"/>
      <c r="J466" s="448"/>
      <c r="K466" s="448"/>
      <c r="L466" s="448"/>
      <c r="M466" s="448"/>
      <c r="N466" s="448"/>
      <c r="O466" s="448"/>
      <c r="P466" s="448"/>
      <c r="Q466" s="448"/>
      <c r="R466" s="448"/>
      <c r="S466" s="448"/>
      <c r="T466" s="448"/>
      <c r="U466" s="448"/>
      <c r="V466" s="448"/>
      <c r="W466" s="448"/>
      <c r="X466" s="448"/>
      <c r="Y466" s="448"/>
      <c r="Z466" s="448"/>
      <c r="AA466" s="448"/>
      <c r="AB466" s="448"/>
      <c r="AC466" s="448"/>
      <c r="AD466" s="448"/>
      <c r="AE466" s="448"/>
      <c r="AF466" s="448"/>
      <c r="AG466" s="448"/>
      <c r="AH466" s="448"/>
      <c r="AI466" s="448"/>
      <c r="AJ466" s="448">
        <f>SUM(H466:AI469)</f>
        <v>0</v>
      </c>
      <c r="AK466" s="448"/>
      <c r="AL466" s="448"/>
      <c r="AM466" s="448"/>
    </row>
    <row r="467" spans="3:39" ht="12.75" hidden="1" customHeight="1">
      <c r="C467" s="541"/>
      <c r="D467" s="541"/>
      <c r="E467" s="541"/>
      <c r="F467" s="541"/>
      <c r="G467" s="541"/>
      <c r="H467" s="537"/>
      <c r="I467" s="537"/>
      <c r="J467" s="537"/>
      <c r="K467" s="537"/>
      <c r="L467" s="537"/>
      <c r="M467" s="537"/>
      <c r="N467" s="537"/>
      <c r="O467" s="537"/>
      <c r="P467" s="537"/>
      <c r="Q467" s="537"/>
      <c r="R467" s="537"/>
      <c r="S467" s="537"/>
      <c r="T467" s="537"/>
      <c r="U467" s="537"/>
      <c r="V467" s="537"/>
      <c r="W467" s="537"/>
      <c r="X467" s="537"/>
      <c r="Y467" s="537"/>
      <c r="Z467" s="537"/>
      <c r="AA467" s="537"/>
      <c r="AB467" s="537"/>
      <c r="AC467" s="537"/>
      <c r="AD467" s="537"/>
      <c r="AE467" s="537"/>
      <c r="AF467" s="537"/>
      <c r="AG467" s="537"/>
      <c r="AH467" s="537"/>
      <c r="AI467" s="537"/>
      <c r="AJ467" s="537"/>
      <c r="AK467" s="537"/>
      <c r="AL467" s="537"/>
      <c r="AM467" s="537"/>
    </row>
    <row r="468" spans="3:39" ht="12.75" hidden="1" customHeight="1">
      <c r="C468" s="541"/>
      <c r="D468" s="541"/>
      <c r="E468" s="541"/>
      <c r="F468" s="541"/>
      <c r="G468" s="541"/>
      <c r="H468" s="537"/>
      <c r="I468" s="537"/>
      <c r="J468" s="537"/>
      <c r="K468" s="537"/>
      <c r="L468" s="537"/>
      <c r="M468" s="537"/>
      <c r="N468" s="537"/>
      <c r="O468" s="537"/>
      <c r="P468" s="537"/>
      <c r="Q468" s="537"/>
      <c r="R468" s="537"/>
      <c r="S468" s="537"/>
      <c r="T468" s="537"/>
      <c r="U468" s="537"/>
      <c r="V468" s="537"/>
      <c r="W468" s="537"/>
      <c r="X468" s="537"/>
      <c r="Y468" s="537"/>
      <c r="Z468" s="537"/>
      <c r="AA468" s="537"/>
      <c r="AB468" s="537"/>
      <c r="AC468" s="537"/>
      <c r="AD468" s="537"/>
      <c r="AE468" s="537"/>
      <c r="AF468" s="537"/>
      <c r="AG468" s="537"/>
      <c r="AH468" s="537"/>
      <c r="AI468" s="537"/>
      <c r="AJ468" s="537"/>
      <c r="AK468" s="537"/>
      <c r="AL468" s="537"/>
      <c r="AM468" s="537"/>
    </row>
    <row r="469" spans="3:39" ht="12.75" hidden="1" customHeight="1">
      <c r="C469" s="541"/>
      <c r="D469" s="541"/>
      <c r="E469" s="541"/>
      <c r="F469" s="541"/>
      <c r="G469" s="541"/>
      <c r="H469" s="537"/>
      <c r="I469" s="537"/>
      <c r="J469" s="537"/>
      <c r="K469" s="537"/>
      <c r="L469" s="537"/>
      <c r="M469" s="537"/>
      <c r="N469" s="537"/>
      <c r="O469" s="537"/>
      <c r="P469" s="537"/>
      <c r="Q469" s="537"/>
      <c r="R469" s="537"/>
      <c r="S469" s="537"/>
      <c r="T469" s="537"/>
      <c r="U469" s="537"/>
      <c r="V469" s="537"/>
      <c r="W469" s="537"/>
      <c r="X469" s="537"/>
      <c r="Y469" s="537"/>
      <c r="Z469" s="537"/>
      <c r="AA469" s="537"/>
      <c r="AB469" s="537"/>
      <c r="AC469" s="537"/>
      <c r="AD469" s="537"/>
      <c r="AE469" s="537"/>
      <c r="AF469" s="537"/>
      <c r="AG469" s="537"/>
      <c r="AH469" s="537"/>
      <c r="AI469" s="537"/>
      <c r="AJ469" s="537"/>
      <c r="AK469" s="537"/>
      <c r="AL469" s="537"/>
      <c r="AM469" s="537"/>
    </row>
    <row r="470" spans="3:39" ht="12.75" hidden="1" customHeight="1">
      <c r="C470" s="268" t="s">
        <v>51</v>
      </c>
      <c r="D470" s="268"/>
      <c r="E470" s="268"/>
      <c r="F470" s="268"/>
      <c r="G470" s="268"/>
      <c r="H470" s="169"/>
      <c r="I470" s="169"/>
      <c r="J470" s="169"/>
      <c r="K470" s="169"/>
      <c r="L470" s="169"/>
      <c r="M470" s="169"/>
      <c r="N470" s="169"/>
      <c r="O470" s="169"/>
      <c r="P470" s="169"/>
      <c r="Q470" s="169"/>
      <c r="R470" s="169"/>
      <c r="S470" s="169"/>
      <c r="T470" s="169"/>
      <c r="U470" s="169"/>
      <c r="V470" s="169"/>
      <c r="W470" s="169"/>
      <c r="X470" s="169"/>
      <c r="Y470" s="169"/>
      <c r="Z470" s="169"/>
      <c r="AA470" s="169"/>
      <c r="AB470" s="169"/>
      <c r="AC470" s="169"/>
      <c r="AD470" s="169"/>
      <c r="AE470" s="169"/>
      <c r="AF470" s="169"/>
      <c r="AG470" s="169"/>
      <c r="AH470" s="169"/>
      <c r="AI470" s="169"/>
      <c r="AJ470" s="169">
        <f>SUM(H470:AI470)</f>
        <v>0</v>
      </c>
      <c r="AK470" s="169"/>
      <c r="AL470" s="169"/>
      <c r="AM470" s="169"/>
    </row>
    <row r="471" spans="3:39" ht="12.75" hidden="1" customHeight="1">
      <c r="C471" s="268" t="s">
        <v>52</v>
      </c>
      <c r="D471" s="268"/>
      <c r="E471" s="268"/>
      <c r="F471" s="268"/>
      <c r="G471" s="268"/>
      <c r="H471" s="169"/>
      <c r="I471" s="169"/>
      <c r="J471" s="169"/>
      <c r="K471" s="169"/>
      <c r="L471" s="169"/>
      <c r="M471" s="169"/>
      <c r="N471" s="169"/>
      <c r="O471" s="169"/>
      <c r="P471" s="169"/>
      <c r="Q471" s="169"/>
      <c r="R471" s="169"/>
      <c r="S471" s="169"/>
      <c r="T471" s="169"/>
      <c r="U471" s="169"/>
      <c r="V471" s="169"/>
      <c r="W471" s="169"/>
      <c r="X471" s="169"/>
      <c r="Y471" s="169"/>
      <c r="Z471" s="169"/>
      <c r="AA471" s="169"/>
      <c r="AB471" s="169"/>
      <c r="AC471" s="169"/>
      <c r="AD471" s="169"/>
      <c r="AE471" s="169"/>
      <c r="AF471" s="169"/>
      <c r="AG471" s="169"/>
      <c r="AH471" s="169"/>
      <c r="AI471" s="169"/>
      <c r="AJ471" s="169">
        <f>SUM(H471:AI471)</f>
        <v>0</v>
      </c>
      <c r="AK471" s="169"/>
      <c r="AL471" s="169"/>
      <c r="AM471" s="169"/>
    </row>
    <row r="472" spans="3:39" ht="12.75" hidden="1" customHeight="1">
      <c r="C472" s="268" t="s">
        <v>53</v>
      </c>
      <c r="D472" s="268"/>
      <c r="E472" s="268"/>
      <c r="F472" s="268"/>
      <c r="G472" s="268"/>
      <c r="H472" s="169"/>
      <c r="I472" s="169"/>
      <c r="J472" s="169"/>
      <c r="K472" s="169"/>
      <c r="L472" s="169"/>
      <c r="M472" s="169"/>
      <c r="N472" s="169"/>
      <c r="O472" s="169"/>
      <c r="P472" s="169"/>
      <c r="Q472" s="169"/>
      <c r="R472" s="169"/>
      <c r="S472" s="169"/>
      <c r="T472" s="169"/>
      <c r="U472" s="169"/>
      <c r="V472" s="169"/>
      <c r="W472" s="169"/>
      <c r="X472" s="169"/>
      <c r="Y472" s="169"/>
      <c r="Z472" s="169"/>
      <c r="AA472" s="169"/>
      <c r="AB472" s="169"/>
      <c r="AC472" s="169"/>
      <c r="AD472" s="169"/>
      <c r="AE472" s="169"/>
      <c r="AF472" s="169"/>
      <c r="AG472" s="169"/>
      <c r="AH472" s="169"/>
      <c r="AI472" s="169"/>
      <c r="AJ472" s="169">
        <f>SUM(H472:AI472)</f>
        <v>0</v>
      </c>
      <c r="AK472" s="169"/>
      <c r="AL472" s="169"/>
      <c r="AM472" s="169"/>
    </row>
    <row r="473" spans="3:39" ht="12.75" hidden="1" customHeight="1">
      <c r="C473" s="541" t="s">
        <v>54</v>
      </c>
      <c r="D473" s="541"/>
      <c r="E473" s="541"/>
      <c r="F473" s="541"/>
      <c r="G473" s="541"/>
      <c r="H473" s="537">
        <f>H466+H470-H471+H472</f>
        <v>0</v>
      </c>
      <c r="I473" s="537"/>
      <c r="J473" s="537"/>
      <c r="K473" s="537"/>
      <c r="L473" s="537">
        <f t="shared" ref="L473" si="30">L466+L470-L471+L472</f>
        <v>0</v>
      </c>
      <c r="M473" s="537"/>
      <c r="N473" s="537"/>
      <c r="O473" s="537"/>
      <c r="P473" s="537">
        <f t="shared" ref="P473" si="31">P466+P470-P471+P472</f>
        <v>0</v>
      </c>
      <c r="Q473" s="537"/>
      <c r="R473" s="537"/>
      <c r="S473" s="537"/>
      <c r="T473" s="537">
        <f t="shared" ref="T473" si="32">T466+T470-T471+T472</f>
        <v>0</v>
      </c>
      <c r="U473" s="537"/>
      <c r="V473" s="537"/>
      <c r="W473" s="537"/>
      <c r="X473" s="537">
        <f t="shared" ref="X473" si="33">X466+X470-X471+X472</f>
        <v>0</v>
      </c>
      <c r="Y473" s="537"/>
      <c r="Z473" s="537"/>
      <c r="AA473" s="537"/>
      <c r="AB473" s="537">
        <f t="shared" ref="AB473" si="34">AB466+AB470-AB471+AB472</f>
        <v>0</v>
      </c>
      <c r="AC473" s="537"/>
      <c r="AD473" s="537"/>
      <c r="AE473" s="537"/>
      <c r="AF473" s="537">
        <f t="shared" ref="AF473" si="35">AF466+AF470-AF471+AF472</f>
        <v>0</v>
      </c>
      <c r="AG473" s="537"/>
      <c r="AH473" s="537"/>
      <c r="AI473" s="537"/>
      <c r="AJ473" s="537">
        <f>AJ466+AJ470-AJ471+AJ472</f>
        <v>0</v>
      </c>
      <c r="AK473" s="537"/>
      <c r="AL473" s="537"/>
      <c r="AM473" s="537"/>
    </row>
    <row r="474" spans="3:39" ht="12.75" hidden="1" customHeight="1">
      <c r="C474" s="541"/>
      <c r="D474" s="541"/>
      <c r="E474" s="541"/>
      <c r="F474" s="541"/>
      <c r="G474" s="541"/>
      <c r="H474" s="537"/>
      <c r="I474" s="537"/>
      <c r="J474" s="537"/>
      <c r="K474" s="537"/>
      <c r="L474" s="537"/>
      <c r="M474" s="537"/>
      <c r="N474" s="537"/>
      <c r="O474" s="537"/>
      <c r="P474" s="537"/>
      <c r="Q474" s="537"/>
      <c r="R474" s="537"/>
      <c r="S474" s="537"/>
      <c r="T474" s="537"/>
      <c r="U474" s="537"/>
      <c r="V474" s="537"/>
      <c r="W474" s="537"/>
      <c r="X474" s="537"/>
      <c r="Y474" s="537"/>
      <c r="Z474" s="537"/>
      <c r="AA474" s="537"/>
      <c r="AB474" s="537"/>
      <c r="AC474" s="537"/>
      <c r="AD474" s="537"/>
      <c r="AE474" s="537"/>
      <c r="AF474" s="537"/>
      <c r="AG474" s="537"/>
      <c r="AH474" s="537"/>
      <c r="AI474" s="537"/>
      <c r="AJ474" s="537"/>
      <c r="AK474" s="537"/>
      <c r="AL474" s="537"/>
      <c r="AM474" s="537"/>
    </row>
    <row r="475" spans="3:39" ht="12.75" hidden="1" customHeight="1">
      <c r="C475" s="541"/>
      <c r="D475" s="541"/>
      <c r="E475" s="541"/>
      <c r="F475" s="541"/>
      <c r="G475" s="541"/>
      <c r="H475" s="537"/>
      <c r="I475" s="537"/>
      <c r="J475" s="537"/>
      <c r="K475" s="537"/>
      <c r="L475" s="537"/>
      <c r="M475" s="537"/>
      <c r="N475" s="537"/>
      <c r="O475" s="537"/>
      <c r="P475" s="537"/>
      <c r="Q475" s="537"/>
      <c r="R475" s="537"/>
      <c r="S475" s="537"/>
      <c r="T475" s="537"/>
      <c r="U475" s="537"/>
      <c r="V475" s="537"/>
      <c r="W475" s="537"/>
      <c r="X475" s="537"/>
      <c r="Y475" s="537"/>
      <c r="Z475" s="537"/>
      <c r="AA475" s="537"/>
      <c r="AB475" s="537"/>
      <c r="AC475" s="537"/>
      <c r="AD475" s="537"/>
      <c r="AE475" s="537"/>
      <c r="AF475" s="537"/>
      <c r="AG475" s="537"/>
      <c r="AH475" s="537"/>
      <c r="AI475" s="537"/>
      <c r="AJ475" s="537"/>
      <c r="AK475" s="537"/>
      <c r="AL475" s="537"/>
      <c r="AM475" s="537"/>
    </row>
    <row r="476" spans="3:39" ht="12.75" hidden="1" customHeight="1">
      <c r="C476" s="433"/>
      <c r="D476" s="433"/>
      <c r="E476" s="433"/>
      <c r="F476" s="433"/>
      <c r="G476" s="433"/>
      <c r="H476" s="449"/>
      <c r="I476" s="449"/>
      <c r="J476" s="449"/>
      <c r="K476" s="449"/>
      <c r="L476" s="449"/>
      <c r="M476" s="449"/>
      <c r="N476" s="449"/>
      <c r="O476" s="449"/>
      <c r="P476" s="449"/>
      <c r="Q476" s="449"/>
      <c r="R476" s="449"/>
      <c r="S476" s="449"/>
      <c r="T476" s="449"/>
      <c r="U476" s="449"/>
      <c r="V476" s="449"/>
      <c r="W476" s="449"/>
      <c r="X476" s="449"/>
      <c r="Y476" s="449"/>
      <c r="Z476" s="449"/>
      <c r="AA476" s="449"/>
      <c r="AB476" s="449"/>
      <c r="AC476" s="449"/>
      <c r="AD476" s="449"/>
      <c r="AE476" s="449"/>
      <c r="AF476" s="449"/>
      <c r="AG476" s="449"/>
      <c r="AH476" s="449"/>
      <c r="AI476" s="449"/>
      <c r="AJ476" s="449"/>
      <c r="AK476" s="449"/>
      <c r="AL476" s="449"/>
      <c r="AM476" s="449"/>
    </row>
    <row r="477" spans="3:39" ht="12.75" hidden="1" customHeight="1">
      <c r="C477" s="622" t="s">
        <v>57</v>
      </c>
      <c r="D477" s="622"/>
      <c r="E477" s="622"/>
      <c r="F477" s="622"/>
      <c r="G477" s="622"/>
      <c r="H477" s="622"/>
      <c r="I477" s="622"/>
      <c r="J477" s="622"/>
      <c r="K477" s="622"/>
      <c r="L477" s="622"/>
      <c r="M477" s="622"/>
      <c r="N477" s="622"/>
      <c r="O477" s="622"/>
      <c r="P477" s="622"/>
      <c r="Q477" s="622"/>
      <c r="R477" s="622"/>
      <c r="S477" s="622"/>
      <c r="T477" s="622"/>
      <c r="U477" s="622"/>
      <c r="V477" s="622"/>
      <c r="W477" s="622"/>
      <c r="X477" s="622"/>
      <c r="Y477" s="622"/>
      <c r="Z477" s="622"/>
      <c r="AA477" s="622"/>
      <c r="AB477" s="622"/>
      <c r="AC477" s="622"/>
      <c r="AD477" s="622"/>
      <c r="AE477" s="622"/>
      <c r="AF477" s="622"/>
      <c r="AG477" s="622"/>
      <c r="AH477" s="622"/>
      <c r="AI477" s="622"/>
      <c r="AJ477" s="622"/>
      <c r="AK477" s="622"/>
      <c r="AL477" s="622"/>
      <c r="AM477" s="622"/>
    </row>
    <row r="478" spans="3:39" ht="12.75" hidden="1" customHeight="1">
      <c r="C478" s="432" t="s">
        <v>50</v>
      </c>
      <c r="D478" s="432"/>
      <c r="E478" s="432"/>
      <c r="F478" s="432"/>
      <c r="G478" s="432"/>
      <c r="H478" s="596">
        <f>H442-H454-H466</f>
        <v>0</v>
      </c>
      <c r="I478" s="596"/>
      <c r="J478" s="596"/>
      <c r="K478" s="596"/>
      <c r="L478" s="596">
        <f>L442-L454-L466</f>
        <v>0</v>
      </c>
      <c r="M478" s="596"/>
      <c r="N478" s="596"/>
      <c r="O478" s="596"/>
      <c r="P478" s="596">
        <f>P442-P454-P466</f>
        <v>0</v>
      </c>
      <c r="Q478" s="596"/>
      <c r="R478" s="596"/>
      <c r="S478" s="596"/>
      <c r="T478" s="596">
        <f>T442-T454-T466</f>
        <v>0</v>
      </c>
      <c r="U478" s="596"/>
      <c r="V478" s="596"/>
      <c r="W478" s="596"/>
      <c r="X478" s="596">
        <f>X442-X454-X466</f>
        <v>0</v>
      </c>
      <c r="Y478" s="596"/>
      <c r="Z478" s="596"/>
      <c r="AA478" s="596"/>
      <c r="AB478" s="596">
        <f>AB442-AB454-AB466</f>
        <v>0</v>
      </c>
      <c r="AC478" s="596"/>
      <c r="AD478" s="596"/>
      <c r="AE478" s="596"/>
      <c r="AF478" s="596">
        <f>AF442-AF454-AF466</f>
        <v>0</v>
      </c>
      <c r="AG478" s="596"/>
      <c r="AH478" s="596"/>
      <c r="AI478" s="596"/>
      <c r="AJ478" s="596">
        <f>SUM(H478:AI481)</f>
        <v>0</v>
      </c>
      <c r="AK478" s="596"/>
      <c r="AL478" s="596"/>
      <c r="AM478" s="596"/>
    </row>
    <row r="479" spans="3:39" ht="12.75" hidden="1" customHeight="1">
      <c r="C479" s="541"/>
      <c r="D479" s="541"/>
      <c r="E479" s="541"/>
      <c r="F479" s="541"/>
      <c r="G479" s="541"/>
      <c r="H479" s="597"/>
      <c r="I479" s="597"/>
      <c r="J479" s="597"/>
      <c r="K479" s="597"/>
      <c r="L479" s="597"/>
      <c r="M479" s="597"/>
      <c r="N479" s="597"/>
      <c r="O479" s="597"/>
      <c r="P479" s="597"/>
      <c r="Q479" s="597"/>
      <c r="R479" s="597"/>
      <c r="S479" s="597"/>
      <c r="T479" s="597"/>
      <c r="U479" s="597"/>
      <c r="V479" s="597"/>
      <c r="W479" s="597"/>
      <c r="X479" s="597"/>
      <c r="Y479" s="597"/>
      <c r="Z479" s="597"/>
      <c r="AA479" s="597"/>
      <c r="AB479" s="597"/>
      <c r="AC479" s="597"/>
      <c r="AD479" s="597"/>
      <c r="AE479" s="597"/>
      <c r="AF479" s="597"/>
      <c r="AG479" s="597"/>
      <c r="AH479" s="597"/>
      <c r="AI479" s="597"/>
      <c r="AJ479" s="597"/>
      <c r="AK479" s="597"/>
      <c r="AL479" s="597"/>
      <c r="AM479" s="597"/>
    </row>
    <row r="480" spans="3:39" ht="12.75" hidden="1" customHeight="1">
      <c r="C480" s="541"/>
      <c r="D480" s="541"/>
      <c r="E480" s="541"/>
      <c r="F480" s="541"/>
      <c r="G480" s="541"/>
      <c r="H480" s="597"/>
      <c r="I480" s="597"/>
      <c r="J480" s="597"/>
      <c r="K480" s="597"/>
      <c r="L480" s="597"/>
      <c r="M480" s="597"/>
      <c r="N480" s="597"/>
      <c r="O480" s="597"/>
      <c r="P480" s="597"/>
      <c r="Q480" s="597"/>
      <c r="R480" s="597"/>
      <c r="S480" s="597"/>
      <c r="T480" s="597"/>
      <c r="U480" s="597"/>
      <c r="V480" s="597"/>
      <c r="W480" s="597"/>
      <c r="X480" s="597"/>
      <c r="Y480" s="597"/>
      <c r="Z480" s="597"/>
      <c r="AA480" s="597"/>
      <c r="AB480" s="597"/>
      <c r="AC480" s="597"/>
      <c r="AD480" s="597"/>
      <c r="AE480" s="597"/>
      <c r="AF480" s="597"/>
      <c r="AG480" s="597"/>
      <c r="AH480" s="597"/>
      <c r="AI480" s="597"/>
      <c r="AJ480" s="597"/>
      <c r="AK480" s="597"/>
      <c r="AL480" s="597"/>
      <c r="AM480" s="597"/>
    </row>
    <row r="481" spans="3:45" ht="12.75" hidden="1" customHeight="1">
      <c r="C481" s="433"/>
      <c r="D481" s="433"/>
      <c r="E481" s="433"/>
      <c r="F481" s="433"/>
      <c r="G481" s="433"/>
      <c r="H481" s="598"/>
      <c r="I481" s="598"/>
      <c r="J481" s="598"/>
      <c r="K481" s="598"/>
      <c r="L481" s="598"/>
      <c r="M481" s="598"/>
      <c r="N481" s="598"/>
      <c r="O481" s="598"/>
      <c r="P481" s="598"/>
      <c r="Q481" s="598"/>
      <c r="R481" s="598"/>
      <c r="S481" s="598"/>
      <c r="T481" s="598"/>
      <c r="U481" s="598"/>
      <c r="V481" s="598"/>
      <c r="W481" s="598"/>
      <c r="X481" s="598"/>
      <c r="Y481" s="598"/>
      <c r="Z481" s="598"/>
      <c r="AA481" s="598"/>
      <c r="AB481" s="598"/>
      <c r="AC481" s="598"/>
      <c r="AD481" s="598"/>
      <c r="AE481" s="598"/>
      <c r="AF481" s="598"/>
      <c r="AG481" s="598"/>
      <c r="AH481" s="598"/>
      <c r="AI481" s="598"/>
      <c r="AJ481" s="598"/>
      <c r="AK481" s="598"/>
      <c r="AL481" s="598"/>
      <c r="AM481" s="598"/>
    </row>
    <row r="482" spans="3:45" ht="12.75" hidden="1" customHeight="1">
      <c r="C482" s="432" t="s">
        <v>54</v>
      </c>
      <c r="D482" s="432"/>
      <c r="E482" s="432"/>
      <c r="F482" s="432"/>
      <c r="G482" s="432"/>
      <c r="H482" s="596">
        <f>H449-H461-H473</f>
        <v>0</v>
      </c>
      <c r="I482" s="596"/>
      <c r="J482" s="596"/>
      <c r="K482" s="596"/>
      <c r="L482" s="596">
        <f>L449-L461-L473</f>
        <v>0</v>
      </c>
      <c r="M482" s="596"/>
      <c r="N482" s="596"/>
      <c r="O482" s="596"/>
      <c r="P482" s="596">
        <f>P449-P461-P473</f>
        <v>0</v>
      </c>
      <c r="Q482" s="596"/>
      <c r="R482" s="596"/>
      <c r="S482" s="596"/>
      <c r="T482" s="596">
        <f>T449-T461-T473</f>
        <v>0</v>
      </c>
      <c r="U482" s="596"/>
      <c r="V482" s="596"/>
      <c r="W482" s="596"/>
      <c r="X482" s="596">
        <f>X449-X461-X473</f>
        <v>0</v>
      </c>
      <c r="Y482" s="596"/>
      <c r="Z482" s="596"/>
      <c r="AA482" s="596"/>
      <c r="AB482" s="596">
        <f>AB449-AB461-AB473</f>
        <v>0</v>
      </c>
      <c r="AC482" s="596"/>
      <c r="AD482" s="596"/>
      <c r="AE482" s="596"/>
      <c r="AF482" s="596">
        <f>AF449-AF461-AF473</f>
        <v>0</v>
      </c>
      <c r="AG482" s="596"/>
      <c r="AH482" s="596"/>
      <c r="AI482" s="596"/>
      <c r="AJ482" s="596">
        <f>SUM(H482:AI485)</f>
        <v>0</v>
      </c>
      <c r="AK482" s="596"/>
      <c r="AL482" s="596"/>
      <c r="AM482" s="596"/>
    </row>
    <row r="483" spans="3:45" ht="12.75" hidden="1" customHeight="1">
      <c r="C483" s="541"/>
      <c r="D483" s="541"/>
      <c r="E483" s="541"/>
      <c r="F483" s="541"/>
      <c r="G483" s="541"/>
      <c r="H483" s="597"/>
      <c r="I483" s="597"/>
      <c r="J483" s="597"/>
      <c r="K483" s="597"/>
      <c r="L483" s="597"/>
      <c r="M483" s="597"/>
      <c r="N483" s="597"/>
      <c r="O483" s="597"/>
      <c r="P483" s="597"/>
      <c r="Q483" s="597"/>
      <c r="R483" s="597"/>
      <c r="S483" s="597"/>
      <c r="T483" s="597"/>
      <c r="U483" s="597"/>
      <c r="V483" s="597"/>
      <c r="W483" s="597"/>
      <c r="X483" s="597"/>
      <c r="Y483" s="597"/>
      <c r="Z483" s="597"/>
      <c r="AA483" s="597"/>
      <c r="AB483" s="597"/>
      <c r="AC483" s="597"/>
      <c r="AD483" s="597"/>
      <c r="AE483" s="597"/>
      <c r="AF483" s="597"/>
      <c r="AG483" s="597"/>
      <c r="AH483" s="597"/>
      <c r="AI483" s="597"/>
      <c r="AJ483" s="597"/>
      <c r="AK483" s="597"/>
      <c r="AL483" s="597"/>
      <c r="AM483" s="597"/>
    </row>
    <row r="484" spans="3:45" ht="12.75" hidden="1" customHeight="1">
      <c r="C484" s="541"/>
      <c r="D484" s="541"/>
      <c r="E484" s="541"/>
      <c r="F484" s="541"/>
      <c r="G484" s="541"/>
      <c r="H484" s="597"/>
      <c r="I484" s="597"/>
      <c r="J484" s="597"/>
      <c r="K484" s="597"/>
      <c r="L484" s="597"/>
      <c r="M484" s="597"/>
      <c r="N484" s="597"/>
      <c r="O484" s="597"/>
      <c r="P484" s="597"/>
      <c r="Q484" s="597"/>
      <c r="R484" s="597"/>
      <c r="S484" s="597"/>
      <c r="T484" s="597"/>
      <c r="U484" s="597"/>
      <c r="V484" s="597"/>
      <c r="W484" s="597"/>
      <c r="X484" s="597"/>
      <c r="Y484" s="597"/>
      <c r="Z484" s="597"/>
      <c r="AA484" s="597"/>
      <c r="AB484" s="597"/>
      <c r="AC484" s="597"/>
      <c r="AD484" s="597"/>
      <c r="AE484" s="597"/>
      <c r="AF484" s="597"/>
      <c r="AG484" s="597"/>
      <c r="AH484" s="597"/>
      <c r="AI484" s="597"/>
      <c r="AJ484" s="597"/>
      <c r="AK484" s="597"/>
      <c r="AL484" s="597"/>
      <c r="AM484" s="597"/>
    </row>
    <row r="485" spans="3:45" ht="12.75" hidden="1" customHeight="1">
      <c r="C485" s="433"/>
      <c r="D485" s="433"/>
      <c r="E485" s="433"/>
      <c r="F485" s="433"/>
      <c r="G485" s="433"/>
      <c r="H485" s="598"/>
      <c r="I485" s="598"/>
      <c r="J485" s="598"/>
      <c r="K485" s="598"/>
      <c r="L485" s="598"/>
      <c r="M485" s="598"/>
      <c r="N485" s="598"/>
      <c r="O485" s="598"/>
      <c r="P485" s="598"/>
      <c r="Q485" s="598"/>
      <c r="R485" s="598"/>
      <c r="S485" s="598"/>
      <c r="T485" s="598"/>
      <c r="U485" s="598"/>
      <c r="V485" s="598"/>
      <c r="W485" s="598"/>
      <c r="X485" s="598"/>
      <c r="Y485" s="598"/>
      <c r="Z485" s="598"/>
      <c r="AA485" s="598"/>
      <c r="AB485" s="598"/>
      <c r="AC485" s="598"/>
      <c r="AD485" s="598"/>
      <c r="AE485" s="598"/>
      <c r="AF485" s="598"/>
      <c r="AG485" s="598"/>
      <c r="AH485" s="598"/>
      <c r="AI485" s="598"/>
      <c r="AJ485" s="598"/>
      <c r="AK485" s="598"/>
      <c r="AL485" s="598"/>
      <c r="AM485" s="598"/>
    </row>
    <row r="486" spans="3:45" ht="12.75" customHeight="1">
      <c r="C486" s="845"/>
      <c r="D486" s="845"/>
      <c r="E486" s="845"/>
      <c r="F486" s="845"/>
      <c r="G486" s="845"/>
      <c r="H486" s="99"/>
      <c r="I486" s="99"/>
      <c r="J486" s="99"/>
      <c r="K486" s="99"/>
      <c r="L486" s="99"/>
      <c r="M486" s="99"/>
      <c r="N486" s="99"/>
      <c r="O486" s="99"/>
      <c r="P486" s="99"/>
      <c r="Q486" s="99"/>
      <c r="R486" s="99"/>
      <c r="S486" s="99"/>
      <c r="T486" s="99"/>
      <c r="U486" s="99"/>
      <c r="V486" s="99"/>
      <c r="W486" s="99"/>
      <c r="X486" s="99"/>
      <c r="Y486" s="99"/>
      <c r="Z486" s="99"/>
      <c r="AA486" s="99"/>
      <c r="AB486" s="99"/>
      <c r="AC486" s="99"/>
      <c r="AD486" s="99"/>
      <c r="AE486" s="99"/>
      <c r="AF486" s="99"/>
      <c r="AG486" s="99"/>
      <c r="AH486" s="99"/>
      <c r="AI486" s="99"/>
      <c r="AJ486" s="99"/>
      <c r="AK486" s="99"/>
      <c r="AL486" s="99"/>
      <c r="AM486" s="99"/>
    </row>
    <row r="488" spans="3:45" ht="12.75" customHeight="1">
      <c r="C488" s="200" t="s">
        <v>1474</v>
      </c>
      <c r="D488" s="200"/>
      <c r="E488" s="200"/>
      <c r="F488" s="200"/>
      <c r="G488" s="200"/>
      <c r="H488" s="200"/>
      <c r="I488" s="200"/>
      <c r="J488" s="200"/>
      <c r="K488" s="200"/>
      <c r="L488" s="200"/>
      <c r="M488" s="200"/>
      <c r="N488" s="200"/>
      <c r="O488" s="200"/>
      <c r="P488" s="200"/>
      <c r="Q488" s="200"/>
      <c r="R488" s="200"/>
      <c r="S488" s="200"/>
      <c r="T488" s="200"/>
      <c r="U488" s="200"/>
      <c r="V488" s="200"/>
      <c r="W488" s="200"/>
      <c r="X488" s="200"/>
      <c r="Y488" s="200"/>
      <c r="Z488" s="200"/>
      <c r="AA488" s="200"/>
      <c r="AB488" s="200"/>
      <c r="AC488" s="200"/>
      <c r="AD488" s="200"/>
      <c r="AE488" s="200"/>
      <c r="AF488" s="200"/>
      <c r="AG488" s="200"/>
      <c r="AH488" s="200"/>
      <c r="AI488" s="200"/>
      <c r="AJ488" s="200"/>
      <c r="AK488" s="200"/>
      <c r="AL488" s="200"/>
      <c r="AM488" s="200"/>
      <c r="AN488" s="200"/>
      <c r="AO488" s="200"/>
      <c r="AP488" s="200"/>
      <c r="AQ488" s="200"/>
      <c r="AR488" s="200"/>
      <c r="AS488" s="200"/>
    </row>
    <row r="489" spans="3:45" ht="12.75" customHeight="1">
      <c r="C489" s="200"/>
      <c r="D489" s="200"/>
      <c r="E489" s="200"/>
      <c r="F489" s="200"/>
      <c r="G489" s="200"/>
      <c r="H489" s="200"/>
      <c r="I489" s="200"/>
      <c r="J489" s="200"/>
      <c r="K489" s="200"/>
      <c r="L489" s="200"/>
      <c r="M489" s="200"/>
      <c r="N489" s="200"/>
      <c r="O489" s="200"/>
      <c r="P489" s="200"/>
      <c r="Q489" s="200"/>
      <c r="R489" s="200"/>
      <c r="S489" s="200"/>
      <c r="T489" s="200"/>
      <c r="U489" s="200"/>
      <c r="V489" s="200"/>
      <c r="W489" s="200"/>
      <c r="X489" s="200"/>
      <c r="Y489" s="200"/>
      <c r="Z489" s="200"/>
      <c r="AA489" s="200"/>
      <c r="AB489" s="200"/>
      <c r="AC489" s="200"/>
      <c r="AD489" s="200"/>
      <c r="AE489" s="200"/>
      <c r="AF489" s="200"/>
      <c r="AG489" s="200"/>
      <c r="AH489" s="200"/>
      <c r="AI489" s="200"/>
      <c r="AJ489" s="200"/>
      <c r="AK489" s="200"/>
      <c r="AL489" s="200"/>
      <c r="AM489" s="200"/>
      <c r="AN489" s="200"/>
      <c r="AO489" s="200"/>
      <c r="AP489" s="200"/>
      <c r="AQ489" s="200"/>
      <c r="AR489" s="200"/>
      <c r="AS489" s="200"/>
    </row>
    <row r="490" spans="3:45" ht="12.75" customHeight="1">
      <c r="C490" s="155"/>
      <c r="D490" s="155"/>
      <c r="E490" s="155"/>
      <c r="F490" s="155"/>
      <c r="G490" s="155"/>
      <c r="H490" s="155"/>
      <c r="I490" s="155"/>
      <c r="J490" s="155"/>
      <c r="K490" s="155"/>
      <c r="L490" s="155"/>
      <c r="M490" s="155"/>
      <c r="N490" s="155"/>
      <c r="O490" s="155"/>
      <c r="P490" s="155"/>
      <c r="Q490" s="155"/>
      <c r="R490" s="155"/>
      <c r="S490" s="155"/>
      <c r="T490" s="155"/>
      <c r="U490" s="155"/>
      <c r="V490" s="155"/>
      <c r="W490" s="155"/>
      <c r="X490" s="155"/>
      <c r="Y490" s="155"/>
      <c r="Z490" s="155"/>
      <c r="AA490" s="155"/>
      <c r="AB490" s="155"/>
      <c r="AC490" s="155"/>
      <c r="AD490" s="155"/>
      <c r="AE490" s="155"/>
      <c r="AF490" s="155"/>
      <c r="AG490" s="155"/>
      <c r="AH490" s="155"/>
      <c r="AI490" s="155"/>
      <c r="AJ490" s="155"/>
      <c r="AK490" s="155"/>
      <c r="AL490" s="155"/>
      <c r="AM490" s="155"/>
      <c r="AN490" s="155"/>
      <c r="AO490" s="155"/>
      <c r="AP490" s="155"/>
      <c r="AQ490" s="155"/>
      <c r="AR490" s="155"/>
      <c r="AS490" s="155"/>
    </row>
    <row r="491" spans="3:45" ht="12.75" customHeight="1">
      <c r="C491" s="155"/>
      <c r="D491" s="155"/>
      <c r="E491" s="155"/>
      <c r="F491" s="155"/>
      <c r="G491" s="155"/>
      <c r="H491" s="155"/>
      <c r="I491" s="155"/>
      <c r="J491" s="155"/>
      <c r="K491" s="155"/>
      <c r="L491" s="155"/>
      <c r="M491" s="155"/>
      <c r="N491" s="155"/>
      <c r="O491" s="155"/>
      <c r="P491" s="155"/>
      <c r="Q491" s="155"/>
      <c r="R491" s="155"/>
      <c r="S491" s="155"/>
      <c r="T491" s="155"/>
      <c r="U491" s="155"/>
      <c r="V491" s="155"/>
      <c r="W491" s="155"/>
      <c r="X491" s="155"/>
      <c r="Y491" s="155"/>
      <c r="Z491" s="155"/>
      <c r="AA491" s="155"/>
      <c r="AB491" s="155"/>
      <c r="AC491" s="155"/>
      <c r="AD491" s="155"/>
      <c r="AE491" s="155"/>
      <c r="AF491" s="155"/>
      <c r="AG491" s="155"/>
      <c r="AH491" s="155"/>
      <c r="AI491" s="155"/>
      <c r="AJ491" s="155"/>
      <c r="AK491" s="155"/>
      <c r="AL491" s="155"/>
      <c r="AM491" s="155"/>
      <c r="AN491" s="155"/>
      <c r="AO491" s="155"/>
      <c r="AP491" s="155"/>
      <c r="AQ491" s="155"/>
      <c r="AR491" s="155"/>
      <c r="AS491" s="155"/>
    </row>
    <row r="492" spans="3:45" ht="12.75" customHeight="1">
      <c r="C492" s="68"/>
    </row>
    <row r="493" spans="3:45" ht="12.75" customHeight="1">
      <c r="C493" s="243" t="s">
        <v>59</v>
      </c>
      <c r="D493" s="243"/>
      <c r="E493" s="243"/>
      <c r="F493" s="243"/>
      <c r="G493" s="243"/>
      <c r="H493" s="243" t="s">
        <v>16</v>
      </c>
      <c r="I493" s="243"/>
      <c r="J493" s="243"/>
      <c r="K493" s="243"/>
      <c r="L493" s="243"/>
      <c r="M493" s="243"/>
      <c r="N493" s="243"/>
      <c r="O493" s="243"/>
      <c r="P493" s="243"/>
      <c r="Q493" s="243"/>
      <c r="R493" s="243"/>
      <c r="S493" s="243"/>
      <c r="T493" s="243"/>
      <c r="U493" s="243"/>
      <c r="V493" s="243"/>
      <c r="W493" s="243"/>
      <c r="X493" s="243"/>
      <c r="Y493" s="243"/>
      <c r="Z493" s="243"/>
      <c r="AA493" s="243"/>
      <c r="AB493" s="243"/>
      <c r="AC493" s="243"/>
      <c r="AD493" s="243"/>
      <c r="AE493" s="243"/>
      <c r="AF493" s="243"/>
      <c r="AG493" s="243"/>
      <c r="AH493" s="243"/>
      <c r="AI493" s="243"/>
      <c r="AJ493" s="243"/>
      <c r="AK493" s="243"/>
      <c r="AL493" s="243"/>
      <c r="AM493" s="243"/>
      <c r="AN493" s="243"/>
      <c r="AO493" s="243"/>
      <c r="AP493" s="243"/>
      <c r="AQ493" s="243"/>
    </row>
    <row r="494" spans="3:45" ht="12.75" customHeight="1">
      <c r="C494" s="243"/>
      <c r="D494" s="243"/>
      <c r="E494" s="243"/>
      <c r="F494" s="243"/>
      <c r="G494" s="243"/>
      <c r="H494" s="243" t="s">
        <v>60</v>
      </c>
      <c r="I494" s="243"/>
      <c r="J494" s="243"/>
      <c r="K494" s="243"/>
      <c r="L494" s="243" t="s">
        <v>61</v>
      </c>
      <c r="M494" s="243"/>
      <c r="N494" s="243"/>
      <c r="O494" s="243"/>
      <c r="P494" s="243" t="s">
        <v>1460</v>
      </c>
      <c r="Q494" s="243"/>
      <c r="R494" s="243"/>
      <c r="S494" s="243"/>
      <c r="T494" s="243" t="s">
        <v>65</v>
      </c>
      <c r="U494" s="243"/>
      <c r="V494" s="243"/>
      <c r="W494" s="243"/>
      <c r="X494" s="243" t="s">
        <v>62</v>
      </c>
      <c r="Y494" s="243"/>
      <c r="Z494" s="243"/>
      <c r="AA494" s="243"/>
      <c r="AB494" s="243" t="s">
        <v>63</v>
      </c>
      <c r="AC494" s="243"/>
      <c r="AD494" s="243"/>
      <c r="AE494" s="243"/>
      <c r="AF494" s="243" t="s">
        <v>64</v>
      </c>
      <c r="AG494" s="243"/>
      <c r="AH494" s="243"/>
      <c r="AI494" s="243"/>
      <c r="AJ494" s="243" t="s">
        <v>1443</v>
      </c>
      <c r="AK494" s="243"/>
      <c r="AL494" s="243"/>
      <c r="AM494" s="243"/>
      <c r="AN494" s="243" t="s">
        <v>38</v>
      </c>
      <c r="AO494" s="243"/>
      <c r="AP494" s="243"/>
      <c r="AQ494" s="243"/>
    </row>
    <row r="495" spans="3:45" ht="12.75" customHeight="1">
      <c r="C495" s="243"/>
      <c r="D495" s="243"/>
      <c r="E495" s="243"/>
      <c r="F495" s="243"/>
      <c r="G495" s="243"/>
      <c r="H495" s="243"/>
      <c r="I495" s="243"/>
      <c r="J495" s="243"/>
      <c r="K495" s="243"/>
      <c r="L495" s="243"/>
      <c r="M495" s="243"/>
      <c r="N495" s="243"/>
      <c r="O495" s="243"/>
      <c r="P495" s="243"/>
      <c r="Q495" s="243"/>
      <c r="R495" s="243"/>
      <c r="S495" s="243"/>
      <c r="T495" s="243"/>
      <c r="U495" s="243"/>
      <c r="V495" s="243"/>
      <c r="W495" s="243"/>
      <c r="X495" s="243"/>
      <c r="Y495" s="243"/>
      <c r="Z495" s="243"/>
      <c r="AA495" s="243"/>
      <c r="AB495" s="243"/>
      <c r="AC495" s="243"/>
      <c r="AD495" s="243"/>
      <c r="AE495" s="243"/>
      <c r="AF495" s="243"/>
      <c r="AG495" s="243"/>
      <c r="AH495" s="243"/>
      <c r="AI495" s="243"/>
      <c r="AJ495" s="243"/>
      <c r="AK495" s="243"/>
      <c r="AL495" s="243"/>
      <c r="AM495" s="243"/>
      <c r="AN495" s="243"/>
      <c r="AO495" s="243"/>
      <c r="AP495" s="243"/>
      <c r="AQ495" s="243"/>
    </row>
    <row r="496" spans="3:45" ht="12.75" customHeight="1">
      <c r="C496" s="243"/>
      <c r="D496" s="243"/>
      <c r="E496" s="243"/>
      <c r="F496" s="243"/>
      <c r="G496" s="243"/>
      <c r="H496" s="243"/>
      <c r="I496" s="243"/>
      <c r="J496" s="243"/>
      <c r="K496" s="243"/>
      <c r="L496" s="243"/>
      <c r="M496" s="243"/>
      <c r="N496" s="243"/>
      <c r="O496" s="243"/>
      <c r="P496" s="243"/>
      <c r="Q496" s="243"/>
      <c r="R496" s="243"/>
      <c r="S496" s="243"/>
      <c r="T496" s="243"/>
      <c r="U496" s="243"/>
      <c r="V496" s="243"/>
      <c r="W496" s="243"/>
      <c r="X496" s="243"/>
      <c r="Y496" s="243"/>
      <c r="Z496" s="243"/>
      <c r="AA496" s="243"/>
      <c r="AB496" s="243"/>
      <c r="AC496" s="243"/>
      <c r="AD496" s="243"/>
      <c r="AE496" s="243"/>
      <c r="AF496" s="243"/>
      <c r="AG496" s="243"/>
      <c r="AH496" s="243"/>
      <c r="AI496" s="243"/>
      <c r="AJ496" s="243"/>
      <c r="AK496" s="243"/>
      <c r="AL496" s="243"/>
      <c r="AM496" s="243"/>
      <c r="AN496" s="243"/>
      <c r="AO496" s="243"/>
      <c r="AP496" s="243"/>
      <c r="AQ496" s="243"/>
    </row>
    <row r="497" spans="3:43" ht="12.75" customHeight="1">
      <c r="C497" s="243"/>
      <c r="D497" s="243"/>
      <c r="E497" s="243"/>
      <c r="F497" s="243"/>
      <c r="G497" s="243"/>
      <c r="H497" s="243"/>
      <c r="I497" s="243"/>
      <c r="J497" s="243"/>
      <c r="K497" s="243"/>
      <c r="L497" s="243"/>
      <c r="M497" s="243"/>
      <c r="N497" s="243"/>
      <c r="O497" s="243"/>
      <c r="P497" s="243"/>
      <c r="Q497" s="243"/>
      <c r="R497" s="243"/>
      <c r="S497" s="243"/>
      <c r="T497" s="243"/>
      <c r="U497" s="243"/>
      <c r="V497" s="243"/>
      <c r="W497" s="243"/>
      <c r="X497" s="243"/>
      <c r="Y497" s="243"/>
      <c r="Z497" s="243"/>
      <c r="AA497" s="243"/>
      <c r="AB497" s="243"/>
      <c r="AC497" s="243"/>
      <c r="AD497" s="243"/>
      <c r="AE497" s="243"/>
      <c r="AF497" s="243"/>
      <c r="AG497" s="243"/>
      <c r="AH497" s="243"/>
      <c r="AI497" s="243"/>
      <c r="AJ497" s="243"/>
      <c r="AK497" s="243"/>
      <c r="AL497" s="243"/>
      <c r="AM497" s="243"/>
      <c r="AN497" s="243"/>
      <c r="AO497" s="243"/>
      <c r="AP497" s="243"/>
      <c r="AQ497" s="243"/>
    </row>
    <row r="498" spans="3:43" ht="12.75" customHeight="1">
      <c r="C498" s="243"/>
      <c r="D498" s="243"/>
      <c r="E498" s="243"/>
      <c r="F498" s="243"/>
      <c r="G498" s="243"/>
      <c r="H498" s="243"/>
      <c r="I498" s="243"/>
      <c r="J498" s="243"/>
      <c r="K498" s="243"/>
      <c r="L498" s="243"/>
      <c r="M498" s="243"/>
      <c r="N498" s="243"/>
      <c r="O498" s="243"/>
      <c r="P498" s="243"/>
      <c r="Q498" s="243"/>
      <c r="R498" s="243"/>
      <c r="S498" s="243"/>
      <c r="T498" s="243"/>
      <c r="U498" s="243"/>
      <c r="V498" s="243"/>
      <c r="W498" s="243"/>
      <c r="X498" s="243"/>
      <c r="Y498" s="243"/>
      <c r="Z498" s="243"/>
      <c r="AA498" s="243"/>
      <c r="AB498" s="243"/>
      <c r="AC498" s="243"/>
      <c r="AD498" s="243"/>
      <c r="AE498" s="243"/>
      <c r="AF498" s="243"/>
      <c r="AG498" s="243"/>
      <c r="AH498" s="243"/>
      <c r="AI498" s="243"/>
      <c r="AJ498" s="243"/>
      <c r="AK498" s="243"/>
      <c r="AL498" s="243"/>
      <c r="AM498" s="243"/>
      <c r="AN498" s="243"/>
      <c r="AO498" s="243"/>
      <c r="AP498" s="243"/>
      <c r="AQ498" s="243"/>
    </row>
    <row r="499" spans="3:43" ht="12.75" customHeight="1">
      <c r="C499" s="243"/>
      <c r="D499" s="243"/>
      <c r="E499" s="243"/>
      <c r="F499" s="243"/>
      <c r="G499" s="243"/>
      <c r="H499" s="243"/>
      <c r="I499" s="243"/>
      <c r="J499" s="243"/>
      <c r="K499" s="243"/>
      <c r="L499" s="243"/>
      <c r="M499" s="243"/>
      <c r="N499" s="243"/>
      <c r="O499" s="243"/>
      <c r="P499" s="243"/>
      <c r="Q499" s="243"/>
      <c r="R499" s="243"/>
      <c r="S499" s="243"/>
      <c r="T499" s="243"/>
      <c r="U499" s="243"/>
      <c r="V499" s="243"/>
      <c r="W499" s="243"/>
      <c r="X499" s="243"/>
      <c r="Y499" s="243"/>
      <c r="Z499" s="243"/>
      <c r="AA499" s="243"/>
      <c r="AB499" s="243"/>
      <c r="AC499" s="243"/>
      <c r="AD499" s="243"/>
      <c r="AE499" s="243"/>
      <c r="AF499" s="243"/>
      <c r="AG499" s="243"/>
      <c r="AH499" s="243"/>
      <c r="AI499" s="243"/>
      <c r="AJ499" s="243"/>
      <c r="AK499" s="243"/>
      <c r="AL499" s="243"/>
      <c r="AM499" s="243"/>
      <c r="AN499" s="243"/>
      <c r="AO499" s="243"/>
      <c r="AP499" s="243"/>
      <c r="AQ499" s="243"/>
    </row>
    <row r="500" spans="3:43" ht="12.75" customHeight="1">
      <c r="C500" s="265"/>
      <c r="D500" s="265"/>
      <c r="E500" s="265"/>
      <c r="F500" s="265"/>
      <c r="G500" s="265"/>
      <c r="H500" s="265"/>
      <c r="I500" s="265"/>
      <c r="J500" s="265"/>
      <c r="K500" s="265"/>
      <c r="L500" s="265"/>
      <c r="M500" s="265"/>
      <c r="N500" s="265"/>
      <c r="O500" s="265"/>
      <c r="P500" s="265"/>
      <c r="Q500" s="265"/>
      <c r="R500" s="265"/>
      <c r="S500" s="265"/>
      <c r="T500" s="265"/>
      <c r="U500" s="265"/>
      <c r="V500" s="265"/>
      <c r="W500" s="265"/>
      <c r="X500" s="265"/>
      <c r="Y500" s="265"/>
      <c r="Z500" s="265"/>
      <c r="AA500" s="265"/>
      <c r="AB500" s="265"/>
      <c r="AC500" s="265"/>
      <c r="AD500" s="265"/>
      <c r="AE500" s="265"/>
      <c r="AF500" s="265"/>
      <c r="AG500" s="265"/>
      <c r="AH500" s="265"/>
      <c r="AI500" s="265"/>
      <c r="AJ500" s="265"/>
      <c r="AK500" s="265"/>
      <c r="AL500" s="265"/>
      <c r="AM500" s="265"/>
      <c r="AN500" s="265"/>
      <c r="AO500" s="265"/>
      <c r="AP500" s="265"/>
      <c r="AQ500" s="265"/>
    </row>
    <row r="501" spans="3:43" ht="12.75" customHeight="1">
      <c r="C501" s="600" t="s">
        <v>28</v>
      </c>
      <c r="D501" s="600"/>
      <c r="E501" s="600"/>
      <c r="F501" s="600"/>
      <c r="G501" s="600"/>
      <c r="H501" s="600" t="s">
        <v>32</v>
      </c>
      <c r="I501" s="600"/>
      <c r="J501" s="600"/>
      <c r="K501" s="600"/>
      <c r="L501" s="600" t="s">
        <v>33</v>
      </c>
      <c r="M501" s="600"/>
      <c r="N501" s="600"/>
      <c r="O501" s="600"/>
      <c r="P501" s="600" t="s">
        <v>35</v>
      </c>
      <c r="Q501" s="600"/>
      <c r="R501" s="600"/>
      <c r="S501" s="600"/>
      <c r="T501" s="600" t="s">
        <v>37</v>
      </c>
      <c r="U501" s="600"/>
      <c r="V501" s="600"/>
      <c r="W501" s="600"/>
      <c r="X501" s="600" t="s">
        <v>40</v>
      </c>
      <c r="Y501" s="600"/>
      <c r="Z501" s="600"/>
      <c r="AA501" s="600"/>
      <c r="AB501" s="600" t="s">
        <v>46</v>
      </c>
      <c r="AC501" s="600"/>
      <c r="AD501" s="600"/>
      <c r="AE501" s="600"/>
      <c r="AF501" s="600" t="s">
        <v>47</v>
      </c>
      <c r="AG501" s="600"/>
      <c r="AH501" s="600"/>
      <c r="AI501" s="600"/>
      <c r="AJ501" s="600" t="s">
        <v>48</v>
      </c>
      <c r="AK501" s="600"/>
      <c r="AL501" s="600"/>
      <c r="AM501" s="600"/>
      <c r="AN501" s="600" t="s">
        <v>66</v>
      </c>
      <c r="AO501" s="600"/>
      <c r="AP501" s="600"/>
      <c r="AQ501" s="600"/>
    </row>
    <row r="502" spans="3:43" ht="12.75" customHeight="1">
      <c r="C502" s="599" t="s">
        <v>49</v>
      </c>
      <c r="D502" s="599"/>
      <c r="E502" s="599"/>
      <c r="F502" s="599"/>
      <c r="G502" s="599"/>
      <c r="H502" s="599"/>
      <c r="I502" s="599"/>
      <c r="J502" s="599"/>
      <c r="K502" s="599"/>
      <c r="L502" s="599"/>
      <c r="M502" s="599"/>
      <c r="N502" s="599"/>
      <c r="O502" s="599"/>
      <c r="P502" s="599"/>
      <c r="Q502" s="599"/>
      <c r="R502" s="599"/>
      <c r="S502" s="599"/>
      <c r="T502" s="599"/>
      <c r="U502" s="599"/>
      <c r="V502" s="599"/>
      <c r="W502" s="599"/>
      <c r="X502" s="599"/>
      <c r="Y502" s="599"/>
      <c r="Z502" s="599"/>
      <c r="AA502" s="599"/>
      <c r="AB502" s="599"/>
      <c r="AC502" s="599"/>
      <c r="AD502" s="599"/>
      <c r="AE502" s="599"/>
      <c r="AF502" s="599"/>
      <c r="AG502" s="599"/>
      <c r="AH502" s="599"/>
      <c r="AI502" s="599"/>
      <c r="AJ502" s="599"/>
      <c r="AK502" s="599"/>
      <c r="AL502" s="599"/>
      <c r="AM502" s="599"/>
      <c r="AN502" s="599"/>
      <c r="AO502" s="599"/>
      <c r="AP502" s="599"/>
      <c r="AQ502" s="599"/>
    </row>
    <row r="503" spans="3:43" ht="12.75" customHeight="1">
      <c r="C503" s="432" t="s">
        <v>50</v>
      </c>
      <c r="D503" s="432"/>
      <c r="E503" s="432"/>
      <c r="F503" s="432"/>
      <c r="G503" s="432"/>
      <c r="H503" s="448">
        <v>15600</v>
      </c>
      <c r="I503" s="448"/>
      <c r="J503" s="448"/>
      <c r="K503" s="448"/>
      <c r="L503" s="448">
        <v>594556</v>
      </c>
      <c r="M503" s="448"/>
      <c r="N503" s="448"/>
      <c r="O503" s="448"/>
      <c r="P503" s="448">
        <v>347300</v>
      </c>
      <c r="Q503" s="448"/>
      <c r="R503" s="448"/>
      <c r="S503" s="448"/>
      <c r="T503" s="448"/>
      <c r="U503" s="448"/>
      <c r="V503" s="448"/>
      <c r="W503" s="448"/>
      <c r="X503" s="448"/>
      <c r="Y503" s="448"/>
      <c r="Z503" s="448"/>
      <c r="AA503" s="448"/>
      <c r="AB503" s="448"/>
      <c r="AC503" s="448"/>
      <c r="AD503" s="448"/>
      <c r="AE503" s="448"/>
      <c r="AF503" s="448">
        <v>40238</v>
      </c>
      <c r="AG503" s="448"/>
      <c r="AH503" s="448"/>
      <c r="AI503" s="448"/>
      <c r="AJ503" s="448"/>
      <c r="AK503" s="448"/>
      <c r="AL503" s="448"/>
      <c r="AM503" s="448"/>
      <c r="AN503" s="448">
        <f>SUM(H503:AM506)</f>
        <v>997694</v>
      </c>
      <c r="AO503" s="448"/>
      <c r="AP503" s="448"/>
      <c r="AQ503" s="448"/>
    </row>
    <row r="504" spans="3:43" ht="12.75" customHeight="1">
      <c r="C504" s="541"/>
      <c r="D504" s="541"/>
      <c r="E504" s="541"/>
      <c r="F504" s="541"/>
      <c r="G504" s="541"/>
      <c r="H504" s="537"/>
      <c r="I504" s="537"/>
      <c r="J504" s="537"/>
      <c r="K504" s="537"/>
      <c r="L504" s="537"/>
      <c r="M504" s="537"/>
      <c r="N504" s="537"/>
      <c r="O504" s="537"/>
      <c r="P504" s="537"/>
      <c r="Q504" s="537"/>
      <c r="R504" s="537"/>
      <c r="S504" s="537"/>
      <c r="T504" s="537"/>
      <c r="U504" s="537"/>
      <c r="V504" s="537"/>
      <c r="W504" s="537"/>
      <c r="X504" s="537"/>
      <c r="Y504" s="537"/>
      <c r="Z504" s="537"/>
      <c r="AA504" s="537"/>
      <c r="AB504" s="537"/>
      <c r="AC504" s="537"/>
      <c r="AD504" s="537"/>
      <c r="AE504" s="537"/>
      <c r="AF504" s="537"/>
      <c r="AG504" s="537"/>
      <c r="AH504" s="537"/>
      <c r="AI504" s="537"/>
      <c r="AJ504" s="537"/>
      <c r="AK504" s="537"/>
      <c r="AL504" s="537"/>
      <c r="AM504" s="537"/>
      <c r="AN504" s="537"/>
      <c r="AO504" s="537"/>
      <c r="AP504" s="537"/>
      <c r="AQ504" s="537"/>
    </row>
    <row r="505" spans="3:43" ht="12.75" customHeight="1">
      <c r="C505" s="541"/>
      <c r="D505" s="541"/>
      <c r="E505" s="541"/>
      <c r="F505" s="541"/>
      <c r="G505" s="541"/>
      <c r="H505" s="537"/>
      <c r="I505" s="537"/>
      <c r="J505" s="537"/>
      <c r="K505" s="537"/>
      <c r="L505" s="537"/>
      <c r="M505" s="537"/>
      <c r="N505" s="537"/>
      <c r="O505" s="537"/>
      <c r="P505" s="537"/>
      <c r="Q505" s="537"/>
      <c r="R505" s="537"/>
      <c r="S505" s="537"/>
      <c r="T505" s="537"/>
      <c r="U505" s="537"/>
      <c r="V505" s="537"/>
      <c r="W505" s="537"/>
      <c r="X505" s="537"/>
      <c r="Y505" s="537"/>
      <c r="Z505" s="537"/>
      <c r="AA505" s="537"/>
      <c r="AB505" s="537"/>
      <c r="AC505" s="537"/>
      <c r="AD505" s="537"/>
      <c r="AE505" s="537"/>
      <c r="AF505" s="537"/>
      <c r="AG505" s="537"/>
      <c r="AH505" s="537"/>
      <c r="AI505" s="537"/>
      <c r="AJ505" s="537"/>
      <c r="AK505" s="537"/>
      <c r="AL505" s="537"/>
      <c r="AM505" s="537"/>
      <c r="AN505" s="537"/>
      <c r="AO505" s="537"/>
      <c r="AP505" s="537"/>
      <c r="AQ505" s="537"/>
    </row>
    <row r="506" spans="3:43" ht="12.75" customHeight="1">
      <c r="C506" s="541"/>
      <c r="D506" s="541"/>
      <c r="E506" s="541"/>
      <c r="F506" s="541"/>
      <c r="G506" s="541"/>
      <c r="H506" s="537"/>
      <c r="I506" s="537"/>
      <c r="J506" s="537"/>
      <c r="K506" s="537"/>
      <c r="L506" s="537"/>
      <c r="M506" s="537"/>
      <c r="N506" s="537"/>
      <c r="O506" s="537"/>
      <c r="P506" s="537"/>
      <c r="Q506" s="537"/>
      <c r="R506" s="537"/>
      <c r="S506" s="537"/>
      <c r="T506" s="537"/>
      <c r="U506" s="537"/>
      <c r="V506" s="537"/>
      <c r="W506" s="537"/>
      <c r="X506" s="537"/>
      <c r="Y506" s="537"/>
      <c r="Z506" s="537"/>
      <c r="AA506" s="537"/>
      <c r="AB506" s="537"/>
      <c r="AC506" s="537"/>
      <c r="AD506" s="537"/>
      <c r="AE506" s="537"/>
      <c r="AF506" s="537"/>
      <c r="AG506" s="537"/>
      <c r="AH506" s="537"/>
      <c r="AI506" s="537"/>
      <c r="AJ506" s="537"/>
      <c r="AK506" s="537"/>
      <c r="AL506" s="537"/>
      <c r="AM506" s="537"/>
      <c r="AN506" s="537"/>
      <c r="AO506" s="537"/>
      <c r="AP506" s="537"/>
      <c r="AQ506" s="537"/>
    </row>
    <row r="507" spans="3:43" ht="12.75" customHeight="1">
      <c r="C507" s="268" t="s">
        <v>51</v>
      </c>
      <c r="D507" s="268"/>
      <c r="E507" s="268"/>
      <c r="F507" s="268"/>
      <c r="G507" s="268"/>
      <c r="H507" s="169"/>
      <c r="I507" s="169"/>
      <c r="J507" s="169"/>
      <c r="K507" s="169"/>
      <c r="L507" s="169"/>
      <c r="M507" s="169"/>
      <c r="N507" s="169"/>
      <c r="O507" s="169"/>
      <c r="P507" s="169">
        <v>132667</v>
      </c>
      <c r="Q507" s="169"/>
      <c r="R507" s="169"/>
      <c r="S507" s="169"/>
      <c r="T507" s="169"/>
      <c r="U507" s="169"/>
      <c r="V507" s="169"/>
      <c r="W507" s="169"/>
      <c r="X507" s="169"/>
      <c r="Y507" s="169"/>
      <c r="Z507" s="169"/>
      <c r="AA507" s="169"/>
      <c r="AB507" s="169"/>
      <c r="AC507" s="169"/>
      <c r="AD507" s="169"/>
      <c r="AE507" s="169"/>
      <c r="AF507" s="169">
        <v>105267</v>
      </c>
      <c r="AG507" s="169"/>
      <c r="AH507" s="169"/>
      <c r="AI507" s="169"/>
      <c r="AJ507" s="169">
        <v>798</v>
      </c>
      <c r="AK507" s="169"/>
      <c r="AL507" s="169"/>
      <c r="AM507" s="169"/>
      <c r="AN507" s="169">
        <f>SUM(H507:AM507)</f>
        <v>238732</v>
      </c>
      <c r="AO507" s="169"/>
      <c r="AP507" s="169"/>
      <c r="AQ507" s="169"/>
    </row>
    <row r="508" spans="3:43" ht="12.75" customHeight="1">
      <c r="C508" s="268" t="s">
        <v>52</v>
      </c>
      <c r="D508" s="268"/>
      <c r="E508" s="268"/>
      <c r="F508" s="268"/>
      <c r="G508" s="268"/>
      <c r="H508" s="169"/>
      <c r="I508" s="169"/>
      <c r="J508" s="169"/>
      <c r="K508" s="169"/>
      <c r="L508" s="169"/>
      <c r="M508" s="169"/>
      <c r="N508" s="169"/>
      <c r="O508" s="169"/>
      <c r="P508" s="169">
        <v>48431</v>
      </c>
      <c r="Q508" s="169"/>
      <c r="R508" s="169"/>
      <c r="S508" s="169"/>
      <c r="T508" s="169"/>
      <c r="U508" s="169"/>
      <c r="V508" s="169"/>
      <c r="W508" s="169"/>
      <c r="X508" s="169"/>
      <c r="Y508" s="169"/>
      <c r="Z508" s="169"/>
      <c r="AA508" s="169"/>
      <c r="AB508" s="169"/>
      <c r="AC508" s="169"/>
      <c r="AD508" s="169"/>
      <c r="AE508" s="169"/>
      <c r="AF508" s="169">
        <v>132667</v>
      </c>
      <c r="AG508" s="169"/>
      <c r="AH508" s="169"/>
      <c r="AI508" s="169"/>
      <c r="AJ508" s="169">
        <v>798</v>
      </c>
      <c r="AK508" s="169"/>
      <c r="AL508" s="169"/>
      <c r="AM508" s="169"/>
      <c r="AN508" s="169">
        <f>SUM(H508:AM508)</f>
        <v>181896</v>
      </c>
      <c r="AO508" s="169"/>
      <c r="AP508" s="169"/>
      <c r="AQ508" s="169"/>
    </row>
    <row r="509" spans="3:43" ht="12.75" customHeight="1">
      <c r="C509" s="268" t="s">
        <v>53</v>
      </c>
      <c r="D509" s="268"/>
      <c r="E509" s="268"/>
      <c r="F509" s="268"/>
      <c r="G509" s="268"/>
      <c r="H509" s="169"/>
      <c r="I509" s="169"/>
      <c r="J509" s="169"/>
      <c r="K509" s="169"/>
      <c r="L509" s="169"/>
      <c r="M509" s="169"/>
      <c r="N509" s="169"/>
      <c r="O509" s="169"/>
      <c r="P509" s="169"/>
      <c r="Q509" s="169"/>
      <c r="R509" s="169"/>
      <c r="S509" s="169"/>
      <c r="T509" s="169"/>
      <c r="U509" s="169"/>
      <c r="V509" s="169"/>
      <c r="W509" s="169"/>
      <c r="X509" s="169"/>
      <c r="Y509" s="169"/>
      <c r="Z509" s="169"/>
      <c r="AA509" s="169"/>
      <c r="AB509" s="169"/>
      <c r="AC509" s="169"/>
      <c r="AD509" s="169"/>
      <c r="AE509" s="169"/>
      <c r="AF509" s="169"/>
      <c r="AG509" s="169"/>
      <c r="AH509" s="169"/>
      <c r="AI509" s="169"/>
      <c r="AJ509" s="169"/>
      <c r="AK509" s="169"/>
      <c r="AL509" s="169"/>
      <c r="AM509" s="169"/>
      <c r="AN509" s="169">
        <f>SUM(H509:AM509)</f>
        <v>0</v>
      </c>
      <c r="AO509" s="169"/>
      <c r="AP509" s="169"/>
      <c r="AQ509" s="169"/>
    </row>
    <row r="510" spans="3:43" ht="12.75" customHeight="1">
      <c r="C510" s="541" t="s">
        <v>54</v>
      </c>
      <c r="D510" s="541"/>
      <c r="E510" s="541"/>
      <c r="F510" s="541"/>
      <c r="G510" s="541"/>
      <c r="H510" s="537">
        <f>H503+H507-H508+H509</f>
        <v>15600</v>
      </c>
      <c r="I510" s="537"/>
      <c r="J510" s="537"/>
      <c r="K510" s="537"/>
      <c r="L510" s="537">
        <f t="shared" ref="L510" si="36">L503+L507-L508+L509</f>
        <v>594556</v>
      </c>
      <c r="M510" s="537"/>
      <c r="N510" s="537"/>
      <c r="O510" s="537"/>
      <c r="P510" s="537">
        <f t="shared" ref="P510" si="37">P503+P507-P508+P509</f>
        <v>431536</v>
      </c>
      <c r="Q510" s="537"/>
      <c r="R510" s="537"/>
      <c r="S510" s="537"/>
      <c r="T510" s="537">
        <f t="shared" ref="T510" si="38">T503+T507-T508+T509</f>
        <v>0</v>
      </c>
      <c r="U510" s="537"/>
      <c r="V510" s="537"/>
      <c r="W510" s="537"/>
      <c r="X510" s="537">
        <f t="shared" ref="X510" si="39">X503+X507-X508+X509</f>
        <v>0</v>
      </c>
      <c r="Y510" s="537"/>
      <c r="Z510" s="537"/>
      <c r="AA510" s="537"/>
      <c r="AB510" s="537">
        <f t="shared" ref="AB510" si="40">AB503+AB507-AB508+AB509</f>
        <v>0</v>
      </c>
      <c r="AC510" s="537"/>
      <c r="AD510" s="537"/>
      <c r="AE510" s="537"/>
      <c r="AF510" s="537">
        <f t="shared" ref="AF510" si="41">AF503+AF507-AF508+AF509</f>
        <v>12838</v>
      </c>
      <c r="AG510" s="537"/>
      <c r="AH510" s="537"/>
      <c r="AI510" s="537"/>
      <c r="AJ510" s="537">
        <f t="shared" ref="AJ510" si="42">AJ503+AJ507-AJ508+AJ509</f>
        <v>0</v>
      </c>
      <c r="AK510" s="537"/>
      <c r="AL510" s="537"/>
      <c r="AM510" s="537"/>
      <c r="AN510" s="537">
        <f t="shared" ref="AN510" si="43">AN503+AN507-AN508+AN509</f>
        <v>1054530</v>
      </c>
      <c r="AO510" s="537"/>
      <c r="AP510" s="537"/>
      <c r="AQ510" s="537"/>
    </row>
    <row r="511" spans="3:43" ht="12.75" customHeight="1">
      <c r="C511" s="541"/>
      <c r="D511" s="541"/>
      <c r="E511" s="541"/>
      <c r="F511" s="541"/>
      <c r="G511" s="541"/>
      <c r="H511" s="537"/>
      <c r="I511" s="537"/>
      <c r="J511" s="537"/>
      <c r="K511" s="537"/>
      <c r="L511" s="537"/>
      <c r="M511" s="537"/>
      <c r="N511" s="537"/>
      <c r="O511" s="537"/>
      <c r="P511" s="537"/>
      <c r="Q511" s="537"/>
      <c r="R511" s="537"/>
      <c r="S511" s="537"/>
      <c r="T511" s="537"/>
      <c r="U511" s="537"/>
      <c r="V511" s="537"/>
      <c r="W511" s="537"/>
      <c r="X511" s="537"/>
      <c r="Y511" s="537"/>
      <c r="Z511" s="537"/>
      <c r="AA511" s="537"/>
      <c r="AB511" s="537"/>
      <c r="AC511" s="537"/>
      <c r="AD511" s="537"/>
      <c r="AE511" s="537"/>
      <c r="AF511" s="537"/>
      <c r="AG511" s="537"/>
      <c r="AH511" s="537"/>
      <c r="AI511" s="537"/>
      <c r="AJ511" s="537"/>
      <c r="AK511" s="537"/>
      <c r="AL511" s="537"/>
      <c r="AM511" s="537"/>
      <c r="AN511" s="537"/>
      <c r="AO511" s="537"/>
      <c r="AP511" s="537"/>
      <c r="AQ511" s="537"/>
    </row>
    <row r="512" spans="3:43" ht="12.75" customHeight="1">
      <c r="C512" s="541"/>
      <c r="D512" s="541"/>
      <c r="E512" s="541"/>
      <c r="F512" s="541"/>
      <c r="G512" s="541"/>
      <c r="H512" s="537"/>
      <c r="I512" s="537"/>
      <c r="J512" s="537"/>
      <c r="K512" s="537"/>
      <c r="L512" s="537"/>
      <c r="M512" s="537"/>
      <c r="N512" s="537"/>
      <c r="O512" s="537"/>
      <c r="P512" s="537"/>
      <c r="Q512" s="537"/>
      <c r="R512" s="537"/>
      <c r="S512" s="537"/>
      <c r="T512" s="537"/>
      <c r="U512" s="537"/>
      <c r="V512" s="537"/>
      <c r="W512" s="537"/>
      <c r="X512" s="537"/>
      <c r="Y512" s="537"/>
      <c r="Z512" s="537"/>
      <c r="AA512" s="537"/>
      <c r="AB512" s="537"/>
      <c r="AC512" s="537"/>
      <c r="AD512" s="537"/>
      <c r="AE512" s="537"/>
      <c r="AF512" s="537"/>
      <c r="AG512" s="537"/>
      <c r="AH512" s="537"/>
      <c r="AI512" s="537"/>
      <c r="AJ512" s="537"/>
      <c r="AK512" s="537"/>
      <c r="AL512" s="537"/>
      <c r="AM512" s="537"/>
      <c r="AN512" s="537"/>
      <c r="AO512" s="537"/>
      <c r="AP512" s="537"/>
      <c r="AQ512" s="537"/>
    </row>
    <row r="513" spans="3:43" ht="12.75" customHeight="1">
      <c r="C513" s="433"/>
      <c r="D513" s="433"/>
      <c r="E513" s="433"/>
      <c r="F513" s="433"/>
      <c r="G513" s="433"/>
      <c r="H513" s="449"/>
      <c r="I513" s="449"/>
      <c r="J513" s="449"/>
      <c r="K513" s="449"/>
      <c r="L513" s="449"/>
      <c r="M513" s="449"/>
      <c r="N513" s="449"/>
      <c r="O513" s="449"/>
      <c r="P513" s="449"/>
      <c r="Q513" s="449"/>
      <c r="R513" s="449"/>
      <c r="S513" s="449"/>
      <c r="T513" s="449"/>
      <c r="U513" s="449"/>
      <c r="V513" s="449"/>
      <c r="W513" s="449"/>
      <c r="X513" s="449"/>
      <c r="Y513" s="449"/>
      <c r="Z513" s="449"/>
      <c r="AA513" s="449"/>
      <c r="AB513" s="449"/>
      <c r="AC513" s="449"/>
      <c r="AD513" s="449"/>
      <c r="AE513" s="449"/>
      <c r="AF513" s="449"/>
      <c r="AG513" s="449"/>
      <c r="AH513" s="449"/>
      <c r="AI513" s="449"/>
      <c r="AJ513" s="449"/>
      <c r="AK513" s="449"/>
      <c r="AL513" s="449"/>
      <c r="AM513" s="449"/>
      <c r="AN513" s="449"/>
      <c r="AO513" s="449"/>
      <c r="AP513" s="449"/>
      <c r="AQ513" s="449"/>
    </row>
    <row r="514" spans="3:43" ht="12.75" customHeight="1">
      <c r="C514" s="599" t="s">
        <v>55</v>
      </c>
      <c r="D514" s="599"/>
      <c r="E514" s="599"/>
      <c r="F514" s="599"/>
      <c r="G514" s="599"/>
      <c r="H514" s="599"/>
      <c r="I514" s="599"/>
      <c r="J514" s="599"/>
      <c r="K514" s="599"/>
      <c r="L514" s="599"/>
      <c r="M514" s="599"/>
      <c r="N514" s="599"/>
      <c r="O514" s="599"/>
      <c r="P514" s="599"/>
      <c r="Q514" s="599"/>
      <c r="R514" s="599"/>
      <c r="S514" s="599"/>
      <c r="T514" s="599"/>
      <c r="U514" s="599"/>
      <c r="V514" s="599"/>
      <c r="W514" s="599"/>
      <c r="X514" s="599"/>
      <c r="Y514" s="599"/>
      <c r="Z514" s="599"/>
      <c r="AA514" s="599"/>
      <c r="AB514" s="599"/>
      <c r="AC514" s="599"/>
      <c r="AD514" s="599"/>
      <c r="AE514" s="599"/>
      <c r="AF514" s="599"/>
      <c r="AG514" s="599"/>
      <c r="AH514" s="599"/>
      <c r="AI514" s="599"/>
      <c r="AJ514" s="599"/>
      <c r="AK514" s="599"/>
      <c r="AL514" s="599"/>
      <c r="AM514" s="599"/>
      <c r="AN514" s="599"/>
      <c r="AO514" s="599"/>
      <c r="AP514" s="599"/>
      <c r="AQ514" s="599"/>
    </row>
    <row r="515" spans="3:43" ht="12.75" customHeight="1">
      <c r="C515" s="432" t="s">
        <v>50</v>
      </c>
      <c r="D515" s="432"/>
      <c r="E515" s="432"/>
      <c r="F515" s="432"/>
      <c r="G515" s="432"/>
      <c r="H515" s="448"/>
      <c r="I515" s="448"/>
      <c r="J515" s="448"/>
      <c r="K515" s="448"/>
      <c r="L515" s="448">
        <v>18910</v>
      </c>
      <c r="M515" s="448"/>
      <c r="N515" s="448"/>
      <c r="O515" s="448"/>
      <c r="P515" s="448">
        <v>191629</v>
      </c>
      <c r="Q515" s="448"/>
      <c r="R515" s="448"/>
      <c r="S515" s="448"/>
      <c r="T515" s="448"/>
      <c r="U515" s="448"/>
      <c r="V515" s="448"/>
      <c r="W515" s="448"/>
      <c r="X515" s="448"/>
      <c r="Y515" s="448"/>
      <c r="Z515" s="448"/>
      <c r="AA515" s="448"/>
      <c r="AB515" s="448"/>
      <c r="AC515" s="448"/>
      <c r="AD515" s="448"/>
      <c r="AE515" s="448"/>
      <c r="AF515" s="448"/>
      <c r="AG515" s="448"/>
      <c r="AH515" s="448"/>
      <c r="AI515" s="448"/>
      <c r="AJ515" s="448"/>
      <c r="AK515" s="448"/>
      <c r="AL515" s="448"/>
      <c r="AM515" s="448"/>
      <c r="AN515" s="448">
        <f>SUM(H515:AM518)</f>
        <v>210539</v>
      </c>
      <c r="AO515" s="448"/>
      <c r="AP515" s="448"/>
      <c r="AQ515" s="448"/>
    </row>
    <row r="516" spans="3:43" ht="12.75" customHeight="1">
      <c r="C516" s="541"/>
      <c r="D516" s="541"/>
      <c r="E516" s="541"/>
      <c r="F516" s="541"/>
      <c r="G516" s="541"/>
      <c r="H516" s="537"/>
      <c r="I516" s="537"/>
      <c r="J516" s="537"/>
      <c r="K516" s="537"/>
      <c r="L516" s="537"/>
      <c r="M516" s="537"/>
      <c r="N516" s="537"/>
      <c r="O516" s="537"/>
      <c r="P516" s="537"/>
      <c r="Q516" s="537"/>
      <c r="R516" s="537"/>
      <c r="S516" s="537"/>
      <c r="T516" s="537"/>
      <c r="U516" s="537"/>
      <c r="V516" s="537"/>
      <c r="W516" s="537"/>
      <c r="X516" s="537"/>
      <c r="Y516" s="537"/>
      <c r="Z516" s="537"/>
      <c r="AA516" s="537"/>
      <c r="AB516" s="537"/>
      <c r="AC516" s="537"/>
      <c r="AD516" s="537"/>
      <c r="AE516" s="537"/>
      <c r="AF516" s="537"/>
      <c r="AG516" s="537"/>
      <c r="AH516" s="537"/>
      <c r="AI516" s="537"/>
      <c r="AJ516" s="537"/>
      <c r="AK516" s="537"/>
      <c r="AL516" s="537"/>
      <c r="AM516" s="537"/>
      <c r="AN516" s="537"/>
      <c r="AO516" s="537"/>
      <c r="AP516" s="537"/>
      <c r="AQ516" s="537"/>
    </row>
    <row r="517" spans="3:43" ht="12.75" customHeight="1">
      <c r="C517" s="541"/>
      <c r="D517" s="541"/>
      <c r="E517" s="541"/>
      <c r="F517" s="541"/>
      <c r="G517" s="541"/>
      <c r="H517" s="537"/>
      <c r="I517" s="537"/>
      <c r="J517" s="537"/>
      <c r="K517" s="537"/>
      <c r="L517" s="537"/>
      <c r="M517" s="537"/>
      <c r="N517" s="537"/>
      <c r="O517" s="537"/>
      <c r="P517" s="537"/>
      <c r="Q517" s="537"/>
      <c r="R517" s="537"/>
      <c r="S517" s="537"/>
      <c r="T517" s="537"/>
      <c r="U517" s="537"/>
      <c r="V517" s="537"/>
      <c r="W517" s="537"/>
      <c r="X517" s="537"/>
      <c r="Y517" s="537"/>
      <c r="Z517" s="537"/>
      <c r="AA517" s="537"/>
      <c r="AB517" s="537"/>
      <c r="AC517" s="537"/>
      <c r="AD517" s="537"/>
      <c r="AE517" s="537"/>
      <c r="AF517" s="537"/>
      <c r="AG517" s="537"/>
      <c r="AH517" s="537"/>
      <c r="AI517" s="537"/>
      <c r="AJ517" s="537"/>
      <c r="AK517" s="537"/>
      <c r="AL517" s="537"/>
      <c r="AM517" s="537"/>
      <c r="AN517" s="537"/>
      <c r="AO517" s="537"/>
      <c r="AP517" s="537"/>
      <c r="AQ517" s="537"/>
    </row>
    <row r="518" spans="3:43" ht="12.75" customHeight="1">
      <c r="C518" s="541"/>
      <c r="D518" s="541"/>
      <c r="E518" s="541"/>
      <c r="F518" s="541"/>
      <c r="G518" s="541"/>
      <c r="H518" s="537"/>
      <c r="I518" s="537"/>
      <c r="J518" s="537"/>
      <c r="K518" s="537"/>
      <c r="L518" s="537"/>
      <c r="M518" s="537"/>
      <c r="N518" s="537"/>
      <c r="O518" s="537"/>
      <c r="P518" s="537"/>
      <c r="Q518" s="537"/>
      <c r="R518" s="537"/>
      <c r="S518" s="537"/>
      <c r="T518" s="537"/>
      <c r="U518" s="537"/>
      <c r="V518" s="537"/>
      <c r="W518" s="537"/>
      <c r="X518" s="537"/>
      <c r="Y518" s="537"/>
      <c r="Z518" s="537"/>
      <c r="AA518" s="537"/>
      <c r="AB518" s="537"/>
      <c r="AC518" s="537"/>
      <c r="AD518" s="537"/>
      <c r="AE518" s="537"/>
      <c r="AF518" s="537"/>
      <c r="AG518" s="537"/>
      <c r="AH518" s="537"/>
      <c r="AI518" s="537"/>
      <c r="AJ518" s="537"/>
      <c r="AK518" s="537"/>
      <c r="AL518" s="537"/>
      <c r="AM518" s="537"/>
      <c r="AN518" s="537"/>
      <c r="AO518" s="537"/>
      <c r="AP518" s="537"/>
      <c r="AQ518" s="537"/>
    </row>
    <row r="519" spans="3:43" ht="12.75" customHeight="1">
      <c r="C519" s="268" t="s">
        <v>51</v>
      </c>
      <c r="D519" s="268"/>
      <c r="E519" s="268"/>
      <c r="F519" s="268"/>
      <c r="G519" s="268"/>
      <c r="H519" s="169"/>
      <c r="I519" s="169"/>
      <c r="J519" s="169"/>
      <c r="K519" s="169"/>
      <c r="L519" s="169">
        <v>20766</v>
      </c>
      <c r="M519" s="169"/>
      <c r="N519" s="169"/>
      <c r="O519" s="169"/>
      <c r="P519" s="169">
        <v>28815</v>
      </c>
      <c r="Q519" s="169"/>
      <c r="R519" s="169"/>
      <c r="S519" s="169"/>
      <c r="T519" s="169"/>
      <c r="U519" s="169"/>
      <c r="V519" s="169"/>
      <c r="W519" s="169"/>
      <c r="X519" s="169"/>
      <c r="Y519" s="169"/>
      <c r="Z519" s="169"/>
      <c r="AA519" s="169"/>
      <c r="AB519" s="169"/>
      <c r="AC519" s="169"/>
      <c r="AD519" s="169"/>
      <c r="AE519" s="169"/>
      <c r="AF519" s="169"/>
      <c r="AG519" s="169"/>
      <c r="AH519" s="169"/>
      <c r="AI519" s="169"/>
      <c r="AJ519" s="169"/>
      <c r="AK519" s="169"/>
      <c r="AL519" s="169"/>
      <c r="AM519" s="169"/>
      <c r="AN519" s="169">
        <f>SUM(H519:AM519)</f>
        <v>49581</v>
      </c>
      <c r="AO519" s="169"/>
      <c r="AP519" s="169"/>
      <c r="AQ519" s="169"/>
    </row>
    <row r="520" spans="3:43" ht="12.75" customHeight="1">
      <c r="C520" s="268" t="s">
        <v>52</v>
      </c>
      <c r="D520" s="268"/>
      <c r="E520" s="268"/>
      <c r="F520" s="268"/>
      <c r="G520" s="268"/>
      <c r="H520" s="169"/>
      <c r="I520" s="169"/>
      <c r="J520" s="169"/>
      <c r="K520" s="169"/>
      <c r="L520" s="169"/>
      <c r="M520" s="169"/>
      <c r="N520" s="169"/>
      <c r="O520" s="169"/>
      <c r="P520" s="169">
        <v>48431</v>
      </c>
      <c r="Q520" s="169"/>
      <c r="R520" s="169"/>
      <c r="S520" s="169"/>
      <c r="T520" s="169"/>
      <c r="U520" s="169"/>
      <c r="V520" s="169"/>
      <c r="W520" s="169"/>
      <c r="X520" s="169"/>
      <c r="Y520" s="169"/>
      <c r="Z520" s="169"/>
      <c r="AA520" s="169"/>
      <c r="AB520" s="169"/>
      <c r="AC520" s="169"/>
      <c r="AD520" s="169"/>
      <c r="AE520" s="169"/>
      <c r="AF520" s="169"/>
      <c r="AG520" s="169"/>
      <c r="AH520" s="169"/>
      <c r="AI520" s="169"/>
      <c r="AJ520" s="169"/>
      <c r="AK520" s="169"/>
      <c r="AL520" s="169"/>
      <c r="AM520" s="169"/>
      <c r="AN520" s="169">
        <f>SUM(H520:AM520)</f>
        <v>48431</v>
      </c>
      <c r="AO520" s="169"/>
      <c r="AP520" s="169"/>
      <c r="AQ520" s="169"/>
    </row>
    <row r="521" spans="3:43" ht="12.75" customHeight="1">
      <c r="C521" s="268" t="s">
        <v>53</v>
      </c>
      <c r="D521" s="268"/>
      <c r="E521" s="268"/>
      <c r="F521" s="268"/>
      <c r="G521" s="268"/>
      <c r="H521" s="169"/>
      <c r="I521" s="169"/>
      <c r="J521" s="169"/>
      <c r="K521" s="169"/>
      <c r="L521" s="169"/>
      <c r="M521" s="169"/>
      <c r="N521" s="169"/>
      <c r="O521" s="169"/>
      <c r="P521" s="169"/>
      <c r="Q521" s="169"/>
      <c r="R521" s="169"/>
      <c r="S521" s="169"/>
      <c r="T521" s="169"/>
      <c r="U521" s="169"/>
      <c r="V521" s="169"/>
      <c r="W521" s="169"/>
      <c r="X521" s="169"/>
      <c r="Y521" s="169"/>
      <c r="Z521" s="169"/>
      <c r="AA521" s="169"/>
      <c r="AB521" s="169"/>
      <c r="AC521" s="169"/>
      <c r="AD521" s="169"/>
      <c r="AE521" s="169"/>
      <c r="AF521" s="169"/>
      <c r="AG521" s="169"/>
      <c r="AH521" s="169"/>
      <c r="AI521" s="169"/>
      <c r="AJ521" s="169"/>
      <c r="AK521" s="169"/>
      <c r="AL521" s="169"/>
      <c r="AM521" s="169"/>
      <c r="AN521" s="169">
        <f>SUM(H521:AM521)</f>
        <v>0</v>
      </c>
      <c r="AO521" s="169"/>
      <c r="AP521" s="169"/>
      <c r="AQ521" s="169"/>
    </row>
    <row r="522" spans="3:43" ht="12.75" customHeight="1">
      <c r="C522" s="541" t="s">
        <v>54</v>
      </c>
      <c r="D522" s="541"/>
      <c r="E522" s="541"/>
      <c r="F522" s="541"/>
      <c r="G522" s="541"/>
      <c r="H522" s="537">
        <f>H515+H519-H520+H521</f>
        <v>0</v>
      </c>
      <c r="I522" s="537"/>
      <c r="J522" s="537"/>
      <c r="K522" s="537"/>
      <c r="L522" s="537">
        <f t="shared" ref="L522" si="44">L515+L519-L520+L521</f>
        <v>39676</v>
      </c>
      <c r="M522" s="537"/>
      <c r="N522" s="537"/>
      <c r="O522" s="537"/>
      <c r="P522" s="537">
        <f t="shared" ref="P522" si="45">P515+P519-P520+P521</f>
        <v>172013</v>
      </c>
      <c r="Q522" s="537"/>
      <c r="R522" s="537"/>
      <c r="S522" s="537"/>
      <c r="T522" s="537">
        <f t="shared" ref="T522" si="46">T515+T519-T520+T521</f>
        <v>0</v>
      </c>
      <c r="U522" s="537"/>
      <c r="V522" s="537"/>
      <c r="W522" s="537"/>
      <c r="X522" s="537">
        <f t="shared" ref="X522" si="47">X515+X519-X520+X521</f>
        <v>0</v>
      </c>
      <c r="Y522" s="537"/>
      <c r="Z522" s="537"/>
      <c r="AA522" s="537"/>
      <c r="AB522" s="537">
        <f t="shared" ref="AB522" si="48">AB515+AB519-AB520+AB521</f>
        <v>0</v>
      </c>
      <c r="AC522" s="537"/>
      <c r="AD522" s="537"/>
      <c r="AE522" s="537"/>
      <c r="AF522" s="537">
        <f t="shared" ref="AF522" si="49">AF515+AF519-AF520+AF521</f>
        <v>0</v>
      </c>
      <c r="AG522" s="537"/>
      <c r="AH522" s="537"/>
      <c r="AI522" s="537"/>
      <c r="AJ522" s="537">
        <f t="shared" ref="AJ522" si="50">AJ515+AJ519-AJ520+AJ521</f>
        <v>0</v>
      </c>
      <c r="AK522" s="537"/>
      <c r="AL522" s="537"/>
      <c r="AM522" s="537"/>
      <c r="AN522" s="537">
        <f t="shared" ref="AN522" si="51">AN515+AN519-AN520+AN521</f>
        <v>211689</v>
      </c>
      <c r="AO522" s="537"/>
      <c r="AP522" s="537"/>
      <c r="AQ522" s="537"/>
    </row>
    <row r="523" spans="3:43" ht="12.75" customHeight="1">
      <c r="C523" s="541"/>
      <c r="D523" s="541"/>
      <c r="E523" s="541"/>
      <c r="F523" s="541"/>
      <c r="G523" s="541"/>
      <c r="H523" s="537"/>
      <c r="I523" s="537"/>
      <c r="J523" s="537"/>
      <c r="K523" s="537"/>
      <c r="L523" s="537"/>
      <c r="M523" s="537"/>
      <c r="N523" s="537"/>
      <c r="O523" s="537"/>
      <c r="P523" s="537"/>
      <c r="Q523" s="537"/>
      <c r="R523" s="537"/>
      <c r="S523" s="537"/>
      <c r="T523" s="537"/>
      <c r="U523" s="537"/>
      <c r="V523" s="537"/>
      <c r="W523" s="537"/>
      <c r="X523" s="537"/>
      <c r="Y523" s="537"/>
      <c r="Z523" s="537"/>
      <c r="AA523" s="537"/>
      <c r="AB523" s="537"/>
      <c r="AC523" s="537"/>
      <c r="AD523" s="537"/>
      <c r="AE523" s="537"/>
      <c r="AF523" s="537"/>
      <c r="AG523" s="537"/>
      <c r="AH523" s="537"/>
      <c r="AI523" s="537"/>
      <c r="AJ523" s="537"/>
      <c r="AK523" s="537"/>
      <c r="AL523" s="537"/>
      <c r="AM523" s="537"/>
      <c r="AN523" s="537"/>
      <c r="AO523" s="537"/>
      <c r="AP523" s="537"/>
      <c r="AQ523" s="537"/>
    </row>
    <row r="524" spans="3:43" ht="12.75" customHeight="1">
      <c r="C524" s="541"/>
      <c r="D524" s="541"/>
      <c r="E524" s="541"/>
      <c r="F524" s="541"/>
      <c r="G524" s="541"/>
      <c r="H524" s="537"/>
      <c r="I524" s="537"/>
      <c r="J524" s="537"/>
      <c r="K524" s="537"/>
      <c r="L524" s="537"/>
      <c r="M524" s="537"/>
      <c r="N524" s="537"/>
      <c r="O524" s="537"/>
      <c r="P524" s="537"/>
      <c r="Q524" s="537"/>
      <c r="R524" s="537"/>
      <c r="S524" s="537"/>
      <c r="T524" s="537"/>
      <c r="U524" s="537"/>
      <c r="V524" s="537"/>
      <c r="W524" s="537"/>
      <c r="X524" s="537"/>
      <c r="Y524" s="537"/>
      <c r="Z524" s="537"/>
      <c r="AA524" s="537"/>
      <c r="AB524" s="537"/>
      <c r="AC524" s="537"/>
      <c r="AD524" s="537"/>
      <c r="AE524" s="537"/>
      <c r="AF524" s="537"/>
      <c r="AG524" s="537"/>
      <c r="AH524" s="537"/>
      <c r="AI524" s="537"/>
      <c r="AJ524" s="537"/>
      <c r="AK524" s="537"/>
      <c r="AL524" s="537"/>
      <c r="AM524" s="537"/>
      <c r="AN524" s="537"/>
      <c r="AO524" s="537"/>
      <c r="AP524" s="537"/>
      <c r="AQ524" s="537"/>
    </row>
    <row r="525" spans="3:43" ht="12.75" customHeight="1">
      <c r="C525" s="433"/>
      <c r="D525" s="433"/>
      <c r="E525" s="433"/>
      <c r="F525" s="433"/>
      <c r="G525" s="433"/>
      <c r="H525" s="449"/>
      <c r="I525" s="449"/>
      <c r="J525" s="449"/>
      <c r="K525" s="449"/>
      <c r="L525" s="449"/>
      <c r="M525" s="449"/>
      <c r="N525" s="449"/>
      <c r="O525" s="449"/>
      <c r="P525" s="449"/>
      <c r="Q525" s="449"/>
      <c r="R525" s="449"/>
      <c r="S525" s="449"/>
      <c r="T525" s="449"/>
      <c r="U525" s="449"/>
      <c r="V525" s="449"/>
      <c r="W525" s="449"/>
      <c r="X525" s="449"/>
      <c r="Y525" s="449"/>
      <c r="Z525" s="449"/>
      <c r="AA525" s="449"/>
      <c r="AB525" s="449"/>
      <c r="AC525" s="449"/>
      <c r="AD525" s="449"/>
      <c r="AE525" s="449"/>
      <c r="AF525" s="449"/>
      <c r="AG525" s="449"/>
      <c r="AH525" s="449"/>
      <c r="AI525" s="449"/>
      <c r="AJ525" s="449"/>
      <c r="AK525" s="449"/>
      <c r="AL525" s="449"/>
      <c r="AM525" s="449"/>
      <c r="AN525" s="449"/>
      <c r="AO525" s="449"/>
      <c r="AP525" s="449"/>
      <c r="AQ525" s="449"/>
    </row>
    <row r="526" spans="3:43" ht="12.75" customHeight="1">
      <c r="C526" s="599" t="s">
        <v>56</v>
      </c>
      <c r="D526" s="599"/>
      <c r="E526" s="599"/>
      <c r="F526" s="599"/>
      <c r="G526" s="599"/>
      <c r="H526" s="599"/>
      <c r="I526" s="599"/>
      <c r="J526" s="599"/>
      <c r="K526" s="599"/>
      <c r="L526" s="599"/>
      <c r="M526" s="599"/>
      <c r="N526" s="599"/>
      <c r="O526" s="599"/>
      <c r="P526" s="599"/>
      <c r="Q526" s="599"/>
      <c r="R526" s="599"/>
      <c r="S526" s="599"/>
      <c r="T526" s="599"/>
      <c r="U526" s="599"/>
      <c r="V526" s="599"/>
      <c r="W526" s="599"/>
      <c r="X526" s="599"/>
      <c r="Y526" s="599"/>
      <c r="Z526" s="599"/>
      <c r="AA526" s="599"/>
      <c r="AB526" s="599"/>
      <c r="AC526" s="599"/>
      <c r="AD526" s="599"/>
      <c r="AE526" s="599"/>
      <c r="AF526" s="599"/>
      <c r="AG526" s="599"/>
      <c r="AH526" s="599"/>
      <c r="AI526" s="599"/>
      <c r="AJ526" s="599"/>
      <c r="AK526" s="599"/>
      <c r="AL526" s="599"/>
      <c r="AM526" s="599"/>
      <c r="AN526" s="599"/>
      <c r="AO526" s="599"/>
      <c r="AP526" s="599"/>
      <c r="AQ526" s="599"/>
    </row>
    <row r="527" spans="3:43" ht="12.75" customHeight="1">
      <c r="C527" s="432" t="s">
        <v>50</v>
      </c>
      <c r="D527" s="432"/>
      <c r="E527" s="432"/>
      <c r="F527" s="432"/>
      <c r="G527" s="432"/>
      <c r="H527" s="448"/>
      <c r="I527" s="448"/>
      <c r="J527" s="448"/>
      <c r="K527" s="448"/>
      <c r="L527" s="448"/>
      <c r="M527" s="448"/>
      <c r="N527" s="448"/>
      <c r="O527" s="448"/>
      <c r="P527" s="448"/>
      <c r="Q527" s="448"/>
      <c r="R527" s="448"/>
      <c r="S527" s="448"/>
      <c r="T527" s="448"/>
      <c r="U527" s="448"/>
      <c r="V527" s="448"/>
      <c r="W527" s="448"/>
      <c r="X527" s="448"/>
      <c r="Y527" s="448"/>
      <c r="Z527" s="448"/>
      <c r="AA527" s="448"/>
      <c r="AB527" s="448"/>
      <c r="AC527" s="448"/>
      <c r="AD527" s="448"/>
      <c r="AE527" s="448"/>
      <c r="AF527" s="448"/>
      <c r="AG527" s="448"/>
      <c r="AH527" s="448"/>
      <c r="AI527" s="448"/>
      <c r="AJ527" s="448"/>
      <c r="AK527" s="448"/>
      <c r="AL527" s="448"/>
      <c r="AM527" s="448"/>
      <c r="AN527" s="448">
        <f>SUM(H527:AM530)</f>
        <v>0</v>
      </c>
      <c r="AO527" s="448"/>
      <c r="AP527" s="448"/>
      <c r="AQ527" s="448"/>
    </row>
    <row r="528" spans="3:43" ht="12.75" customHeight="1">
      <c r="C528" s="541"/>
      <c r="D528" s="541"/>
      <c r="E528" s="541"/>
      <c r="F528" s="541"/>
      <c r="G528" s="541"/>
      <c r="H528" s="537"/>
      <c r="I528" s="537"/>
      <c r="J528" s="537"/>
      <c r="K528" s="537"/>
      <c r="L528" s="537"/>
      <c r="M528" s="537"/>
      <c r="N528" s="537"/>
      <c r="O528" s="537"/>
      <c r="P528" s="537"/>
      <c r="Q528" s="537"/>
      <c r="R528" s="537"/>
      <c r="S528" s="537"/>
      <c r="T528" s="537"/>
      <c r="U528" s="537"/>
      <c r="V528" s="537"/>
      <c r="W528" s="537"/>
      <c r="X528" s="537"/>
      <c r="Y528" s="537"/>
      <c r="Z528" s="537"/>
      <c r="AA528" s="537"/>
      <c r="AB528" s="537"/>
      <c r="AC528" s="537"/>
      <c r="AD528" s="537"/>
      <c r="AE528" s="537"/>
      <c r="AF528" s="537"/>
      <c r="AG528" s="537"/>
      <c r="AH528" s="537"/>
      <c r="AI528" s="537"/>
      <c r="AJ528" s="537"/>
      <c r="AK528" s="537"/>
      <c r="AL528" s="537"/>
      <c r="AM528" s="537"/>
      <c r="AN528" s="537"/>
      <c r="AO528" s="537"/>
      <c r="AP528" s="537"/>
      <c r="AQ528" s="537"/>
    </row>
    <row r="529" spans="3:43" ht="12.75" customHeight="1">
      <c r="C529" s="541"/>
      <c r="D529" s="541"/>
      <c r="E529" s="541"/>
      <c r="F529" s="541"/>
      <c r="G529" s="541"/>
      <c r="H529" s="537"/>
      <c r="I529" s="537"/>
      <c r="J529" s="537"/>
      <c r="K529" s="537"/>
      <c r="L529" s="537"/>
      <c r="M529" s="537"/>
      <c r="N529" s="537"/>
      <c r="O529" s="537"/>
      <c r="P529" s="537"/>
      <c r="Q529" s="537"/>
      <c r="R529" s="537"/>
      <c r="S529" s="537"/>
      <c r="T529" s="537"/>
      <c r="U529" s="537"/>
      <c r="V529" s="537"/>
      <c r="W529" s="537"/>
      <c r="X529" s="537"/>
      <c r="Y529" s="537"/>
      <c r="Z529" s="537"/>
      <c r="AA529" s="537"/>
      <c r="AB529" s="537"/>
      <c r="AC529" s="537"/>
      <c r="AD529" s="537"/>
      <c r="AE529" s="537"/>
      <c r="AF529" s="537"/>
      <c r="AG529" s="537"/>
      <c r="AH529" s="537"/>
      <c r="AI529" s="537"/>
      <c r="AJ529" s="537"/>
      <c r="AK529" s="537"/>
      <c r="AL529" s="537"/>
      <c r="AM529" s="537"/>
      <c r="AN529" s="537"/>
      <c r="AO529" s="537"/>
      <c r="AP529" s="537"/>
      <c r="AQ529" s="537"/>
    </row>
    <row r="530" spans="3:43" ht="12.75" customHeight="1">
      <c r="C530" s="541"/>
      <c r="D530" s="541"/>
      <c r="E530" s="541"/>
      <c r="F530" s="541"/>
      <c r="G530" s="541"/>
      <c r="H530" s="537"/>
      <c r="I530" s="537"/>
      <c r="J530" s="537"/>
      <c r="K530" s="537"/>
      <c r="L530" s="537"/>
      <c r="M530" s="537"/>
      <c r="N530" s="537"/>
      <c r="O530" s="537"/>
      <c r="P530" s="537"/>
      <c r="Q530" s="537"/>
      <c r="R530" s="537"/>
      <c r="S530" s="537"/>
      <c r="T530" s="537"/>
      <c r="U530" s="537"/>
      <c r="V530" s="537"/>
      <c r="W530" s="537"/>
      <c r="X530" s="537"/>
      <c r="Y530" s="537"/>
      <c r="Z530" s="537"/>
      <c r="AA530" s="537"/>
      <c r="AB530" s="537"/>
      <c r="AC530" s="537"/>
      <c r="AD530" s="537"/>
      <c r="AE530" s="537"/>
      <c r="AF530" s="537"/>
      <c r="AG530" s="537"/>
      <c r="AH530" s="537"/>
      <c r="AI530" s="537"/>
      <c r="AJ530" s="537"/>
      <c r="AK530" s="537"/>
      <c r="AL530" s="537"/>
      <c r="AM530" s="537"/>
      <c r="AN530" s="537"/>
      <c r="AO530" s="537"/>
      <c r="AP530" s="537"/>
      <c r="AQ530" s="537"/>
    </row>
    <row r="531" spans="3:43" ht="12.75" customHeight="1">
      <c r="C531" s="268" t="s">
        <v>51</v>
      </c>
      <c r="D531" s="268"/>
      <c r="E531" s="268"/>
      <c r="F531" s="268"/>
      <c r="G531" s="268"/>
      <c r="H531" s="169"/>
      <c r="I531" s="169"/>
      <c r="J531" s="169"/>
      <c r="K531" s="169"/>
      <c r="L531" s="169"/>
      <c r="M531" s="169"/>
      <c r="N531" s="169"/>
      <c r="O531" s="169"/>
      <c r="P531" s="169"/>
      <c r="Q531" s="169"/>
      <c r="R531" s="169"/>
      <c r="S531" s="169"/>
      <c r="T531" s="169"/>
      <c r="U531" s="169"/>
      <c r="V531" s="169"/>
      <c r="W531" s="169"/>
      <c r="X531" s="169"/>
      <c r="Y531" s="169"/>
      <c r="Z531" s="169"/>
      <c r="AA531" s="169"/>
      <c r="AB531" s="169"/>
      <c r="AC531" s="169"/>
      <c r="AD531" s="169"/>
      <c r="AE531" s="169"/>
      <c r="AF531" s="169"/>
      <c r="AG531" s="169"/>
      <c r="AH531" s="169"/>
      <c r="AI531" s="169"/>
      <c r="AJ531" s="169"/>
      <c r="AK531" s="169"/>
      <c r="AL531" s="169"/>
      <c r="AM531" s="169"/>
      <c r="AN531" s="169">
        <f>SUM(H531:AM531)</f>
        <v>0</v>
      </c>
      <c r="AO531" s="169"/>
      <c r="AP531" s="169"/>
      <c r="AQ531" s="169"/>
    </row>
    <row r="532" spans="3:43" ht="12.75" customHeight="1">
      <c r="C532" s="268" t="s">
        <v>52</v>
      </c>
      <c r="D532" s="268"/>
      <c r="E532" s="268"/>
      <c r="F532" s="268"/>
      <c r="G532" s="268"/>
      <c r="H532" s="169"/>
      <c r="I532" s="169"/>
      <c r="J532" s="169"/>
      <c r="K532" s="169"/>
      <c r="L532" s="169"/>
      <c r="M532" s="169"/>
      <c r="N532" s="169"/>
      <c r="O532" s="169"/>
      <c r="P532" s="169"/>
      <c r="Q532" s="169"/>
      <c r="R532" s="169"/>
      <c r="S532" s="169"/>
      <c r="T532" s="169"/>
      <c r="U532" s="169"/>
      <c r="V532" s="169"/>
      <c r="W532" s="169"/>
      <c r="X532" s="169"/>
      <c r="Y532" s="169"/>
      <c r="Z532" s="169"/>
      <c r="AA532" s="169"/>
      <c r="AB532" s="169"/>
      <c r="AC532" s="169"/>
      <c r="AD532" s="169"/>
      <c r="AE532" s="169"/>
      <c r="AF532" s="169"/>
      <c r="AG532" s="169"/>
      <c r="AH532" s="169"/>
      <c r="AI532" s="169"/>
      <c r="AJ532" s="169"/>
      <c r="AK532" s="169"/>
      <c r="AL532" s="169"/>
      <c r="AM532" s="169"/>
      <c r="AN532" s="169">
        <f>SUM(H532:AM532)</f>
        <v>0</v>
      </c>
      <c r="AO532" s="169"/>
      <c r="AP532" s="169"/>
      <c r="AQ532" s="169"/>
    </row>
    <row r="533" spans="3:43" ht="12.75" customHeight="1">
      <c r="C533" s="268" t="s">
        <v>53</v>
      </c>
      <c r="D533" s="268"/>
      <c r="E533" s="268"/>
      <c r="F533" s="268"/>
      <c r="G533" s="268"/>
      <c r="H533" s="169"/>
      <c r="I533" s="169"/>
      <c r="J533" s="169"/>
      <c r="K533" s="169"/>
      <c r="L533" s="169"/>
      <c r="M533" s="169"/>
      <c r="N533" s="169"/>
      <c r="O533" s="169"/>
      <c r="P533" s="169"/>
      <c r="Q533" s="169"/>
      <c r="R533" s="169"/>
      <c r="S533" s="169"/>
      <c r="T533" s="169"/>
      <c r="U533" s="169"/>
      <c r="V533" s="169"/>
      <c r="W533" s="169"/>
      <c r="X533" s="169"/>
      <c r="Y533" s="169"/>
      <c r="Z533" s="169"/>
      <c r="AA533" s="169"/>
      <c r="AB533" s="169"/>
      <c r="AC533" s="169"/>
      <c r="AD533" s="169"/>
      <c r="AE533" s="169"/>
      <c r="AF533" s="169"/>
      <c r="AG533" s="169"/>
      <c r="AH533" s="169"/>
      <c r="AI533" s="169"/>
      <c r="AJ533" s="169"/>
      <c r="AK533" s="169"/>
      <c r="AL533" s="169"/>
      <c r="AM533" s="169"/>
      <c r="AN533" s="169">
        <f>SUM(H533:AM533)</f>
        <v>0</v>
      </c>
      <c r="AO533" s="169"/>
      <c r="AP533" s="169"/>
      <c r="AQ533" s="169"/>
    </row>
    <row r="534" spans="3:43" ht="12.75" customHeight="1">
      <c r="C534" s="541" t="s">
        <v>54</v>
      </c>
      <c r="D534" s="541"/>
      <c r="E534" s="541"/>
      <c r="F534" s="541"/>
      <c r="G534" s="541"/>
      <c r="H534" s="537">
        <f>H527+H531-H532+H533</f>
        <v>0</v>
      </c>
      <c r="I534" s="537"/>
      <c r="J534" s="537"/>
      <c r="K534" s="537"/>
      <c r="L534" s="537">
        <f t="shared" ref="L534" si="52">L527+L531-L532+L533</f>
        <v>0</v>
      </c>
      <c r="M534" s="537"/>
      <c r="N534" s="537"/>
      <c r="O534" s="537"/>
      <c r="P534" s="537">
        <f t="shared" ref="P534" si="53">P527+P531-P532+P533</f>
        <v>0</v>
      </c>
      <c r="Q534" s="537"/>
      <c r="R534" s="537"/>
      <c r="S534" s="537"/>
      <c r="T534" s="537">
        <f t="shared" ref="T534" si="54">T527+T531-T532+T533</f>
        <v>0</v>
      </c>
      <c r="U534" s="537"/>
      <c r="V534" s="537"/>
      <c r="W534" s="537"/>
      <c r="X534" s="537">
        <f t="shared" ref="X534" si="55">X527+X531-X532+X533</f>
        <v>0</v>
      </c>
      <c r="Y534" s="537"/>
      <c r="Z534" s="537"/>
      <c r="AA534" s="537"/>
      <c r="AB534" s="537">
        <f t="shared" ref="AB534" si="56">AB527+AB531-AB532+AB533</f>
        <v>0</v>
      </c>
      <c r="AC534" s="537"/>
      <c r="AD534" s="537"/>
      <c r="AE534" s="537"/>
      <c r="AF534" s="537">
        <f t="shared" ref="AF534" si="57">AF527+AF531-AF532+AF533</f>
        <v>0</v>
      </c>
      <c r="AG534" s="537"/>
      <c r="AH534" s="537"/>
      <c r="AI534" s="537"/>
      <c r="AJ534" s="537">
        <f t="shared" ref="AJ534" si="58">AJ527+AJ531-AJ532+AJ533</f>
        <v>0</v>
      </c>
      <c r="AK534" s="537"/>
      <c r="AL534" s="537"/>
      <c r="AM534" s="537"/>
      <c r="AN534" s="537">
        <f t="shared" ref="AN534" si="59">AN527+AN531-AN532+AN533</f>
        <v>0</v>
      </c>
      <c r="AO534" s="537"/>
      <c r="AP534" s="537"/>
      <c r="AQ534" s="537"/>
    </row>
    <row r="535" spans="3:43" ht="12.75" customHeight="1">
      <c r="C535" s="541"/>
      <c r="D535" s="541"/>
      <c r="E535" s="541"/>
      <c r="F535" s="541"/>
      <c r="G535" s="541"/>
      <c r="H535" s="537"/>
      <c r="I535" s="537"/>
      <c r="J535" s="537"/>
      <c r="K535" s="537"/>
      <c r="L535" s="537"/>
      <c r="M535" s="537"/>
      <c r="N535" s="537"/>
      <c r="O535" s="537"/>
      <c r="P535" s="537"/>
      <c r="Q535" s="537"/>
      <c r="R535" s="537"/>
      <c r="S535" s="537"/>
      <c r="T535" s="537"/>
      <c r="U535" s="537"/>
      <c r="V535" s="537"/>
      <c r="W535" s="537"/>
      <c r="X535" s="537"/>
      <c r="Y535" s="537"/>
      <c r="Z535" s="537"/>
      <c r="AA535" s="537"/>
      <c r="AB535" s="537"/>
      <c r="AC535" s="537"/>
      <c r="AD535" s="537"/>
      <c r="AE535" s="537"/>
      <c r="AF535" s="537"/>
      <c r="AG535" s="537"/>
      <c r="AH535" s="537"/>
      <c r="AI535" s="537"/>
      <c r="AJ535" s="537"/>
      <c r="AK535" s="537"/>
      <c r="AL535" s="537"/>
      <c r="AM535" s="537"/>
      <c r="AN535" s="537"/>
      <c r="AO535" s="537"/>
      <c r="AP535" s="537"/>
      <c r="AQ535" s="537"/>
    </row>
    <row r="536" spans="3:43" ht="12.75" customHeight="1">
      <c r="C536" s="541"/>
      <c r="D536" s="541"/>
      <c r="E536" s="541"/>
      <c r="F536" s="541"/>
      <c r="G536" s="541"/>
      <c r="H536" s="537"/>
      <c r="I536" s="537"/>
      <c r="J536" s="537"/>
      <c r="K536" s="537"/>
      <c r="L536" s="537"/>
      <c r="M536" s="537"/>
      <c r="N536" s="537"/>
      <c r="O536" s="537"/>
      <c r="P536" s="537"/>
      <c r="Q536" s="537"/>
      <c r="R536" s="537"/>
      <c r="S536" s="537"/>
      <c r="T536" s="537"/>
      <c r="U536" s="537"/>
      <c r="V536" s="537"/>
      <c r="W536" s="537"/>
      <c r="X536" s="537"/>
      <c r="Y536" s="537"/>
      <c r="Z536" s="537"/>
      <c r="AA536" s="537"/>
      <c r="AB536" s="537"/>
      <c r="AC536" s="537"/>
      <c r="AD536" s="537"/>
      <c r="AE536" s="537"/>
      <c r="AF536" s="537"/>
      <c r="AG536" s="537"/>
      <c r="AH536" s="537"/>
      <c r="AI536" s="537"/>
      <c r="AJ536" s="537"/>
      <c r="AK536" s="537"/>
      <c r="AL536" s="537"/>
      <c r="AM536" s="537"/>
      <c r="AN536" s="537"/>
      <c r="AO536" s="537"/>
      <c r="AP536" s="537"/>
      <c r="AQ536" s="537"/>
    </row>
    <row r="537" spans="3:43" ht="12.75" customHeight="1">
      <c r="C537" s="433"/>
      <c r="D537" s="433"/>
      <c r="E537" s="433"/>
      <c r="F537" s="433"/>
      <c r="G537" s="433"/>
      <c r="H537" s="449"/>
      <c r="I537" s="449"/>
      <c r="J537" s="449"/>
      <c r="K537" s="449"/>
      <c r="L537" s="449"/>
      <c r="M537" s="449"/>
      <c r="N537" s="449"/>
      <c r="O537" s="449"/>
      <c r="P537" s="449"/>
      <c r="Q537" s="449"/>
      <c r="R537" s="449"/>
      <c r="S537" s="449"/>
      <c r="T537" s="449"/>
      <c r="U537" s="449"/>
      <c r="V537" s="449"/>
      <c r="W537" s="449"/>
      <c r="X537" s="449"/>
      <c r="Y537" s="449"/>
      <c r="Z537" s="449"/>
      <c r="AA537" s="449"/>
      <c r="AB537" s="449"/>
      <c r="AC537" s="449"/>
      <c r="AD537" s="449"/>
      <c r="AE537" s="449"/>
      <c r="AF537" s="449"/>
      <c r="AG537" s="449"/>
      <c r="AH537" s="449"/>
      <c r="AI537" s="449"/>
      <c r="AJ537" s="449"/>
      <c r="AK537" s="449"/>
      <c r="AL537" s="449"/>
      <c r="AM537" s="449"/>
      <c r="AN537" s="449"/>
      <c r="AO537" s="449"/>
      <c r="AP537" s="449"/>
      <c r="AQ537" s="449"/>
    </row>
    <row r="538" spans="3:43" ht="12.75" customHeight="1">
      <c r="C538" s="599" t="s">
        <v>57</v>
      </c>
      <c r="D538" s="599"/>
      <c r="E538" s="599"/>
      <c r="F538" s="599"/>
      <c r="G538" s="599"/>
      <c r="H538" s="599"/>
      <c r="I538" s="599"/>
      <c r="J538" s="599"/>
      <c r="K538" s="599"/>
      <c r="L538" s="599"/>
      <c r="M538" s="599"/>
      <c r="N538" s="599"/>
      <c r="O538" s="599"/>
      <c r="P538" s="599"/>
      <c r="Q538" s="599"/>
      <c r="R538" s="599"/>
      <c r="S538" s="599"/>
      <c r="T538" s="599"/>
      <c r="U538" s="599"/>
      <c r="V538" s="599"/>
      <c r="W538" s="599"/>
      <c r="X538" s="599"/>
      <c r="Y538" s="599"/>
      <c r="Z538" s="599"/>
      <c r="AA538" s="599"/>
      <c r="AB538" s="599"/>
      <c r="AC538" s="599"/>
      <c r="AD538" s="599"/>
      <c r="AE538" s="599"/>
      <c r="AF538" s="599"/>
      <c r="AG538" s="599"/>
      <c r="AH538" s="599"/>
      <c r="AI538" s="599"/>
      <c r="AJ538" s="599"/>
      <c r="AK538" s="599"/>
      <c r="AL538" s="599"/>
      <c r="AM538" s="599"/>
      <c r="AN538" s="599"/>
      <c r="AO538" s="599"/>
      <c r="AP538" s="599"/>
      <c r="AQ538" s="599"/>
    </row>
    <row r="539" spans="3:43" ht="12.75" customHeight="1">
      <c r="C539" s="432" t="s">
        <v>50</v>
      </c>
      <c r="D539" s="432"/>
      <c r="E539" s="432"/>
      <c r="F539" s="432"/>
      <c r="G539" s="432"/>
      <c r="H539" s="596">
        <f>H503-H515-H527</f>
        <v>15600</v>
      </c>
      <c r="I539" s="596"/>
      <c r="J539" s="596"/>
      <c r="K539" s="596"/>
      <c r="L539" s="596">
        <f>L503-L515-L527</f>
        <v>575646</v>
      </c>
      <c r="M539" s="596"/>
      <c r="N539" s="596"/>
      <c r="O539" s="596"/>
      <c r="P539" s="596">
        <f>P503-P515-P527</f>
        <v>155671</v>
      </c>
      <c r="Q539" s="596"/>
      <c r="R539" s="596"/>
      <c r="S539" s="596"/>
      <c r="T539" s="596">
        <f>T503-T515-T527</f>
        <v>0</v>
      </c>
      <c r="U539" s="596"/>
      <c r="V539" s="596"/>
      <c r="W539" s="596"/>
      <c r="X539" s="596">
        <f>X503-X515-X527</f>
        <v>0</v>
      </c>
      <c r="Y539" s="596"/>
      <c r="Z539" s="596"/>
      <c r="AA539" s="596"/>
      <c r="AB539" s="596">
        <f>AB503-AB515-AB527</f>
        <v>0</v>
      </c>
      <c r="AC539" s="596"/>
      <c r="AD539" s="596"/>
      <c r="AE539" s="596"/>
      <c r="AF539" s="596">
        <f>AF503-AF515-AF527</f>
        <v>40238</v>
      </c>
      <c r="AG539" s="596"/>
      <c r="AH539" s="596"/>
      <c r="AI539" s="596"/>
      <c r="AJ539" s="596">
        <f>AJ503-AJ515-AJ527</f>
        <v>0</v>
      </c>
      <c r="AK539" s="596"/>
      <c r="AL539" s="596"/>
      <c r="AM539" s="596"/>
      <c r="AN539" s="596">
        <f>SUM(H539:AM542)</f>
        <v>787155</v>
      </c>
      <c r="AO539" s="596"/>
      <c r="AP539" s="596"/>
      <c r="AQ539" s="596"/>
    </row>
    <row r="540" spans="3:43" ht="12.75" customHeight="1">
      <c r="C540" s="541"/>
      <c r="D540" s="541"/>
      <c r="E540" s="541"/>
      <c r="F540" s="541"/>
      <c r="G540" s="541"/>
      <c r="H540" s="597"/>
      <c r="I540" s="597"/>
      <c r="J540" s="597"/>
      <c r="K540" s="597"/>
      <c r="L540" s="597"/>
      <c r="M540" s="597"/>
      <c r="N540" s="597"/>
      <c r="O540" s="597"/>
      <c r="P540" s="597"/>
      <c r="Q540" s="597"/>
      <c r="R540" s="597"/>
      <c r="S540" s="597"/>
      <c r="T540" s="597"/>
      <c r="U540" s="597"/>
      <c r="V540" s="597"/>
      <c r="W540" s="597"/>
      <c r="X540" s="597"/>
      <c r="Y540" s="597"/>
      <c r="Z540" s="597"/>
      <c r="AA540" s="597"/>
      <c r="AB540" s="597"/>
      <c r="AC540" s="597"/>
      <c r="AD540" s="597"/>
      <c r="AE540" s="597"/>
      <c r="AF540" s="597"/>
      <c r="AG540" s="597"/>
      <c r="AH540" s="597"/>
      <c r="AI540" s="597"/>
      <c r="AJ540" s="597"/>
      <c r="AK540" s="597"/>
      <c r="AL540" s="597"/>
      <c r="AM540" s="597"/>
      <c r="AN540" s="597"/>
      <c r="AO540" s="597"/>
      <c r="AP540" s="597"/>
      <c r="AQ540" s="597"/>
    </row>
    <row r="541" spans="3:43" ht="12.75" customHeight="1">
      <c r="C541" s="541"/>
      <c r="D541" s="541"/>
      <c r="E541" s="541"/>
      <c r="F541" s="541"/>
      <c r="G541" s="541"/>
      <c r="H541" s="597"/>
      <c r="I541" s="597"/>
      <c r="J541" s="597"/>
      <c r="K541" s="597"/>
      <c r="L541" s="597"/>
      <c r="M541" s="597"/>
      <c r="N541" s="597"/>
      <c r="O541" s="597"/>
      <c r="P541" s="597"/>
      <c r="Q541" s="597"/>
      <c r="R541" s="597"/>
      <c r="S541" s="597"/>
      <c r="T541" s="597"/>
      <c r="U541" s="597"/>
      <c r="V541" s="597"/>
      <c r="W541" s="597"/>
      <c r="X541" s="597"/>
      <c r="Y541" s="597"/>
      <c r="Z541" s="597"/>
      <c r="AA541" s="597"/>
      <c r="AB541" s="597"/>
      <c r="AC541" s="597"/>
      <c r="AD541" s="597"/>
      <c r="AE541" s="597"/>
      <c r="AF541" s="597"/>
      <c r="AG541" s="597"/>
      <c r="AH541" s="597"/>
      <c r="AI541" s="597"/>
      <c r="AJ541" s="597"/>
      <c r="AK541" s="597"/>
      <c r="AL541" s="597"/>
      <c r="AM541" s="597"/>
      <c r="AN541" s="597"/>
      <c r="AO541" s="597"/>
      <c r="AP541" s="597"/>
      <c r="AQ541" s="597"/>
    </row>
    <row r="542" spans="3:43" ht="12.75" customHeight="1">
      <c r="C542" s="433"/>
      <c r="D542" s="433"/>
      <c r="E542" s="433"/>
      <c r="F542" s="433"/>
      <c r="G542" s="433"/>
      <c r="H542" s="598"/>
      <c r="I542" s="598"/>
      <c r="J542" s="598"/>
      <c r="K542" s="598"/>
      <c r="L542" s="598"/>
      <c r="M542" s="598"/>
      <c r="N542" s="598"/>
      <c r="O542" s="598"/>
      <c r="P542" s="598"/>
      <c r="Q542" s="598"/>
      <c r="R542" s="598"/>
      <c r="S542" s="598"/>
      <c r="T542" s="598"/>
      <c r="U542" s="598"/>
      <c r="V542" s="598"/>
      <c r="W542" s="598"/>
      <c r="X542" s="598"/>
      <c r="Y542" s="598"/>
      <c r="Z542" s="598"/>
      <c r="AA542" s="598"/>
      <c r="AB542" s="598"/>
      <c r="AC542" s="598"/>
      <c r="AD542" s="598"/>
      <c r="AE542" s="598"/>
      <c r="AF542" s="598"/>
      <c r="AG542" s="598"/>
      <c r="AH542" s="598"/>
      <c r="AI542" s="598"/>
      <c r="AJ542" s="598"/>
      <c r="AK542" s="598"/>
      <c r="AL542" s="598"/>
      <c r="AM542" s="598"/>
      <c r="AN542" s="598"/>
      <c r="AO542" s="598"/>
      <c r="AP542" s="598"/>
      <c r="AQ542" s="598"/>
    </row>
    <row r="543" spans="3:43" ht="12.75" customHeight="1">
      <c r="C543" s="432" t="s">
        <v>54</v>
      </c>
      <c r="D543" s="432"/>
      <c r="E543" s="432"/>
      <c r="F543" s="432"/>
      <c r="G543" s="432"/>
      <c r="H543" s="596">
        <f>H510-H522-H534</f>
        <v>15600</v>
      </c>
      <c r="I543" s="596"/>
      <c r="J543" s="596"/>
      <c r="K543" s="596"/>
      <c r="L543" s="596">
        <f>L510-L522-L534</f>
        <v>554880</v>
      </c>
      <c r="M543" s="596"/>
      <c r="N543" s="596"/>
      <c r="O543" s="596"/>
      <c r="P543" s="596">
        <f>P510-P522-P534</f>
        <v>259523</v>
      </c>
      <c r="Q543" s="596"/>
      <c r="R543" s="596"/>
      <c r="S543" s="596"/>
      <c r="T543" s="596">
        <f>T510-T522-T534</f>
        <v>0</v>
      </c>
      <c r="U543" s="596"/>
      <c r="V543" s="596"/>
      <c r="W543" s="596"/>
      <c r="X543" s="596">
        <f>X510-X522-X534</f>
        <v>0</v>
      </c>
      <c r="Y543" s="596"/>
      <c r="Z543" s="596"/>
      <c r="AA543" s="596"/>
      <c r="AB543" s="596">
        <f>AB510-AB522-AB534</f>
        <v>0</v>
      </c>
      <c r="AC543" s="596"/>
      <c r="AD543" s="596"/>
      <c r="AE543" s="596"/>
      <c r="AF543" s="596">
        <f>AF510-AF522-AF534</f>
        <v>12838</v>
      </c>
      <c r="AG543" s="596"/>
      <c r="AH543" s="596"/>
      <c r="AI543" s="596"/>
      <c r="AJ543" s="596">
        <f>AJ510-AJ522-AJ534</f>
        <v>0</v>
      </c>
      <c r="AK543" s="596"/>
      <c r="AL543" s="596"/>
      <c r="AM543" s="596"/>
      <c r="AN543" s="596">
        <f>SUM(H543:AM546)</f>
        <v>842841</v>
      </c>
      <c r="AO543" s="596"/>
      <c r="AP543" s="596"/>
      <c r="AQ543" s="596"/>
    </row>
    <row r="544" spans="3:43" ht="12.75" customHeight="1">
      <c r="C544" s="541"/>
      <c r="D544" s="541"/>
      <c r="E544" s="541"/>
      <c r="F544" s="541"/>
      <c r="G544" s="541"/>
      <c r="H544" s="597"/>
      <c r="I544" s="597"/>
      <c r="J544" s="597"/>
      <c r="K544" s="597"/>
      <c r="L544" s="597"/>
      <c r="M544" s="597"/>
      <c r="N544" s="597"/>
      <c r="O544" s="597"/>
      <c r="P544" s="597"/>
      <c r="Q544" s="597"/>
      <c r="R544" s="597"/>
      <c r="S544" s="597"/>
      <c r="T544" s="597"/>
      <c r="U544" s="597"/>
      <c r="V544" s="597"/>
      <c r="W544" s="597"/>
      <c r="X544" s="597"/>
      <c r="Y544" s="597"/>
      <c r="Z544" s="597"/>
      <c r="AA544" s="597"/>
      <c r="AB544" s="597"/>
      <c r="AC544" s="597"/>
      <c r="AD544" s="597"/>
      <c r="AE544" s="597"/>
      <c r="AF544" s="597"/>
      <c r="AG544" s="597"/>
      <c r="AH544" s="597"/>
      <c r="AI544" s="597"/>
      <c r="AJ544" s="597"/>
      <c r="AK544" s="597"/>
      <c r="AL544" s="597"/>
      <c r="AM544" s="597"/>
      <c r="AN544" s="597"/>
      <c r="AO544" s="597"/>
      <c r="AP544" s="597"/>
      <c r="AQ544" s="597"/>
    </row>
    <row r="545" spans="3:43" ht="12.75" customHeight="1">
      <c r="C545" s="541"/>
      <c r="D545" s="541"/>
      <c r="E545" s="541"/>
      <c r="F545" s="541"/>
      <c r="G545" s="541"/>
      <c r="H545" s="597"/>
      <c r="I545" s="597"/>
      <c r="J545" s="597"/>
      <c r="K545" s="597"/>
      <c r="L545" s="597"/>
      <c r="M545" s="597"/>
      <c r="N545" s="597"/>
      <c r="O545" s="597"/>
      <c r="P545" s="597"/>
      <c r="Q545" s="597"/>
      <c r="R545" s="597"/>
      <c r="S545" s="597"/>
      <c r="T545" s="597"/>
      <c r="U545" s="597"/>
      <c r="V545" s="597"/>
      <c r="W545" s="597"/>
      <c r="X545" s="597"/>
      <c r="Y545" s="597"/>
      <c r="Z545" s="597"/>
      <c r="AA545" s="597"/>
      <c r="AB545" s="597"/>
      <c r="AC545" s="597"/>
      <c r="AD545" s="597"/>
      <c r="AE545" s="597"/>
      <c r="AF545" s="597"/>
      <c r="AG545" s="597"/>
      <c r="AH545" s="597"/>
      <c r="AI545" s="597"/>
      <c r="AJ545" s="597"/>
      <c r="AK545" s="597"/>
      <c r="AL545" s="597"/>
      <c r="AM545" s="597"/>
      <c r="AN545" s="597"/>
      <c r="AO545" s="597"/>
      <c r="AP545" s="597"/>
      <c r="AQ545" s="597"/>
    </row>
    <row r="546" spans="3:43" ht="12.75" customHeight="1">
      <c r="C546" s="433"/>
      <c r="D546" s="433"/>
      <c r="E546" s="433"/>
      <c r="F546" s="433"/>
      <c r="G546" s="433"/>
      <c r="H546" s="598"/>
      <c r="I546" s="598"/>
      <c r="J546" s="598"/>
      <c r="K546" s="598"/>
      <c r="L546" s="598"/>
      <c r="M546" s="598"/>
      <c r="N546" s="598"/>
      <c r="O546" s="598"/>
      <c r="P546" s="598"/>
      <c r="Q546" s="598"/>
      <c r="R546" s="598"/>
      <c r="S546" s="598"/>
      <c r="T546" s="598"/>
      <c r="U546" s="598"/>
      <c r="V546" s="598"/>
      <c r="W546" s="598"/>
      <c r="X546" s="598"/>
      <c r="Y546" s="598"/>
      <c r="Z546" s="598"/>
      <c r="AA546" s="598"/>
      <c r="AB546" s="598"/>
      <c r="AC546" s="598"/>
      <c r="AD546" s="598"/>
      <c r="AE546" s="598"/>
      <c r="AF546" s="598"/>
      <c r="AG546" s="598"/>
      <c r="AH546" s="598"/>
      <c r="AI546" s="598"/>
      <c r="AJ546" s="598"/>
      <c r="AK546" s="598"/>
      <c r="AL546" s="598"/>
      <c r="AM546" s="598"/>
      <c r="AN546" s="598"/>
      <c r="AO546" s="598"/>
      <c r="AP546" s="598"/>
      <c r="AQ546" s="598"/>
    </row>
    <row r="547" spans="3:43" ht="12.75" customHeight="1">
      <c r="C547" s="68"/>
    </row>
    <row r="548" spans="3:43" ht="12.75" customHeight="1">
      <c r="C548" s="243" t="s">
        <v>59</v>
      </c>
      <c r="D548" s="243"/>
      <c r="E548" s="243"/>
      <c r="F548" s="243"/>
      <c r="G548" s="243"/>
      <c r="H548" s="243" t="s">
        <v>17</v>
      </c>
      <c r="I548" s="243"/>
      <c r="J548" s="243"/>
      <c r="K548" s="243"/>
      <c r="L548" s="243"/>
      <c r="M548" s="243"/>
      <c r="N548" s="243"/>
      <c r="O548" s="243"/>
      <c r="P548" s="243"/>
      <c r="Q548" s="243"/>
      <c r="R548" s="243"/>
      <c r="S548" s="243"/>
      <c r="T548" s="243"/>
      <c r="U548" s="243"/>
      <c r="V548" s="243"/>
      <c r="W548" s="243"/>
      <c r="X548" s="243"/>
      <c r="Y548" s="243"/>
      <c r="Z548" s="243"/>
      <c r="AA548" s="243"/>
      <c r="AB548" s="243"/>
      <c r="AC548" s="243"/>
      <c r="AD548" s="243"/>
      <c r="AE548" s="243"/>
      <c r="AF548" s="243"/>
      <c r="AG548" s="243"/>
      <c r="AH548" s="243"/>
      <c r="AI548" s="243"/>
      <c r="AJ548" s="243"/>
      <c r="AK548" s="243"/>
      <c r="AL548" s="243"/>
      <c r="AM548" s="243"/>
      <c r="AN548" s="243"/>
      <c r="AO548" s="243"/>
      <c r="AP548" s="243"/>
      <c r="AQ548" s="243"/>
    </row>
    <row r="549" spans="3:43" ht="12.75" customHeight="1">
      <c r="C549" s="243"/>
      <c r="D549" s="243"/>
      <c r="E549" s="243"/>
      <c r="F549" s="243"/>
      <c r="G549" s="243"/>
      <c r="H549" s="243" t="s">
        <v>60</v>
      </c>
      <c r="I549" s="243"/>
      <c r="J549" s="243"/>
      <c r="K549" s="243"/>
      <c r="L549" s="243" t="s">
        <v>61</v>
      </c>
      <c r="M549" s="243"/>
      <c r="N549" s="243"/>
      <c r="O549" s="243"/>
      <c r="P549" s="243" t="s">
        <v>1460</v>
      </c>
      <c r="Q549" s="243"/>
      <c r="R549" s="243"/>
      <c r="S549" s="243"/>
      <c r="T549" s="243" t="s">
        <v>65</v>
      </c>
      <c r="U549" s="243"/>
      <c r="V549" s="243"/>
      <c r="W549" s="243"/>
      <c r="X549" s="243" t="s">
        <v>62</v>
      </c>
      <c r="Y549" s="243"/>
      <c r="Z549" s="243"/>
      <c r="AA549" s="243"/>
      <c r="AB549" s="243" t="s">
        <v>63</v>
      </c>
      <c r="AC549" s="243"/>
      <c r="AD549" s="243"/>
      <c r="AE549" s="243"/>
      <c r="AF549" s="243" t="s">
        <v>64</v>
      </c>
      <c r="AG549" s="243"/>
      <c r="AH549" s="243"/>
      <c r="AI549" s="243"/>
      <c r="AJ549" s="243" t="s">
        <v>1443</v>
      </c>
      <c r="AK549" s="243"/>
      <c r="AL549" s="243"/>
      <c r="AM549" s="243"/>
      <c r="AN549" s="243" t="s">
        <v>38</v>
      </c>
      <c r="AO549" s="243"/>
      <c r="AP549" s="243"/>
      <c r="AQ549" s="243"/>
    </row>
    <row r="550" spans="3:43" ht="12.75" customHeight="1">
      <c r="C550" s="243"/>
      <c r="D550" s="243"/>
      <c r="E550" s="243"/>
      <c r="F550" s="243"/>
      <c r="G550" s="243"/>
      <c r="H550" s="243"/>
      <c r="I550" s="243"/>
      <c r="J550" s="243"/>
      <c r="K550" s="243"/>
      <c r="L550" s="243"/>
      <c r="M550" s="243"/>
      <c r="N550" s="243"/>
      <c r="O550" s="243"/>
      <c r="P550" s="243"/>
      <c r="Q550" s="243"/>
      <c r="R550" s="243"/>
      <c r="S550" s="243"/>
      <c r="T550" s="243"/>
      <c r="U550" s="243"/>
      <c r="V550" s="243"/>
      <c r="W550" s="243"/>
      <c r="X550" s="243"/>
      <c r="Y550" s="243"/>
      <c r="Z550" s="243"/>
      <c r="AA550" s="243"/>
      <c r="AB550" s="243"/>
      <c r="AC550" s="243"/>
      <c r="AD550" s="243"/>
      <c r="AE550" s="243"/>
      <c r="AF550" s="243"/>
      <c r="AG550" s="243"/>
      <c r="AH550" s="243"/>
      <c r="AI550" s="243"/>
      <c r="AJ550" s="243"/>
      <c r="AK550" s="243"/>
      <c r="AL550" s="243"/>
      <c r="AM550" s="243"/>
      <c r="AN550" s="243"/>
      <c r="AO550" s="243"/>
      <c r="AP550" s="243"/>
      <c r="AQ550" s="243"/>
    </row>
    <row r="551" spans="3:43" ht="12.75" customHeight="1">
      <c r="C551" s="243"/>
      <c r="D551" s="243"/>
      <c r="E551" s="243"/>
      <c r="F551" s="243"/>
      <c r="G551" s="243"/>
      <c r="H551" s="243"/>
      <c r="I551" s="243"/>
      <c r="J551" s="243"/>
      <c r="K551" s="243"/>
      <c r="L551" s="243"/>
      <c r="M551" s="243"/>
      <c r="N551" s="243"/>
      <c r="O551" s="243"/>
      <c r="P551" s="243"/>
      <c r="Q551" s="243"/>
      <c r="R551" s="243"/>
      <c r="S551" s="243"/>
      <c r="T551" s="243"/>
      <c r="U551" s="243"/>
      <c r="V551" s="243"/>
      <c r="W551" s="243"/>
      <c r="X551" s="243"/>
      <c r="Y551" s="243"/>
      <c r="Z551" s="243"/>
      <c r="AA551" s="243"/>
      <c r="AB551" s="243"/>
      <c r="AC551" s="243"/>
      <c r="AD551" s="243"/>
      <c r="AE551" s="243"/>
      <c r="AF551" s="243"/>
      <c r="AG551" s="243"/>
      <c r="AH551" s="243"/>
      <c r="AI551" s="243"/>
      <c r="AJ551" s="243"/>
      <c r="AK551" s="243"/>
      <c r="AL551" s="243"/>
      <c r="AM551" s="243"/>
      <c r="AN551" s="243"/>
      <c r="AO551" s="243"/>
      <c r="AP551" s="243"/>
      <c r="AQ551" s="243"/>
    </row>
    <row r="552" spans="3:43" ht="12.75" customHeight="1">
      <c r="C552" s="243"/>
      <c r="D552" s="243"/>
      <c r="E552" s="243"/>
      <c r="F552" s="243"/>
      <c r="G552" s="243"/>
      <c r="H552" s="243"/>
      <c r="I552" s="243"/>
      <c r="J552" s="243"/>
      <c r="K552" s="243"/>
      <c r="L552" s="243"/>
      <c r="M552" s="243"/>
      <c r="N552" s="243"/>
      <c r="O552" s="243"/>
      <c r="P552" s="243"/>
      <c r="Q552" s="243"/>
      <c r="R552" s="243"/>
      <c r="S552" s="243"/>
      <c r="T552" s="243"/>
      <c r="U552" s="243"/>
      <c r="V552" s="243"/>
      <c r="W552" s="243"/>
      <c r="X552" s="243"/>
      <c r="Y552" s="243"/>
      <c r="Z552" s="243"/>
      <c r="AA552" s="243"/>
      <c r="AB552" s="243"/>
      <c r="AC552" s="243"/>
      <c r="AD552" s="243"/>
      <c r="AE552" s="243"/>
      <c r="AF552" s="243"/>
      <c r="AG552" s="243"/>
      <c r="AH552" s="243"/>
      <c r="AI552" s="243"/>
      <c r="AJ552" s="243"/>
      <c r="AK552" s="243"/>
      <c r="AL552" s="243"/>
      <c r="AM552" s="243"/>
      <c r="AN552" s="243"/>
      <c r="AO552" s="243"/>
      <c r="AP552" s="243"/>
      <c r="AQ552" s="243"/>
    </row>
    <row r="553" spans="3:43" ht="12.75" customHeight="1">
      <c r="C553" s="243"/>
      <c r="D553" s="243"/>
      <c r="E553" s="243"/>
      <c r="F553" s="243"/>
      <c r="G553" s="243"/>
      <c r="H553" s="243"/>
      <c r="I553" s="243"/>
      <c r="J553" s="243"/>
      <c r="K553" s="243"/>
      <c r="L553" s="243"/>
      <c r="M553" s="243"/>
      <c r="N553" s="243"/>
      <c r="O553" s="243"/>
      <c r="P553" s="243"/>
      <c r="Q553" s="243"/>
      <c r="R553" s="243"/>
      <c r="S553" s="243"/>
      <c r="T553" s="243"/>
      <c r="U553" s="243"/>
      <c r="V553" s="243"/>
      <c r="W553" s="243"/>
      <c r="X553" s="243"/>
      <c r="Y553" s="243"/>
      <c r="Z553" s="243"/>
      <c r="AA553" s="243"/>
      <c r="AB553" s="243"/>
      <c r="AC553" s="243"/>
      <c r="AD553" s="243"/>
      <c r="AE553" s="243"/>
      <c r="AF553" s="243"/>
      <c r="AG553" s="243"/>
      <c r="AH553" s="243"/>
      <c r="AI553" s="243"/>
      <c r="AJ553" s="243"/>
      <c r="AK553" s="243"/>
      <c r="AL553" s="243"/>
      <c r="AM553" s="243"/>
      <c r="AN553" s="243"/>
      <c r="AO553" s="243"/>
      <c r="AP553" s="243"/>
      <c r="AQ553" s="243"/>
    </row>
    <row r="554" spans="3:43" ht="12.75" customHeight="1">
      <c r="C554" s="243"/>
      <c r="D554" s="243"/>
      <c r="E554" s="243"/>
      <c r="F554" s="243"/>
      <c r="G554" s="243"/>
      <c r="H554" s="243"/>
      <c r="I554" s="243"/>
      <c r="J554" s="243"/>
      <c r="K554" s="243"/>
      <c r="L554" s="243"/>
      <c r="M554" s="243"/>
      <c r="N554" s="243"/>
      <c r="O554" s="243"/>
      <c r="P554" s="243"/>
      <c r="Q554" s="243"/>
      <c r="R554" s="243"/>
      <c r="S554" s="243"/>
      <c r="T554" s="243"/>
      <c r="U554" s="243"/>
      <c r="V554" s="243"/>
      <c r="W554" s="243"/>
      <c r="X554" s="243"/>
      <c r="Y554" s="243"/>
      <c r="Z554" s="243"/>
      <c r="AA554" s="243"/>
      <c r="AB554" s="243"/>
      <c r="AC554" s="243"/>
      <c r="AD554" s="243"/>
      <c r="AE554" s="243"/>
      <c r="AF554" s="243"/>
      <c r="AG554" s="243"/>
      <c r="AH554" s="243"/>
      <c r="AI554" s="243"/>
      <c r="AJ554" s="243"/>
      <c r="AK554" s="243"/>
      <c r="AL554" s="243"/>
      <c r="AM554" s="243"/>
      <c r="AN554" s="243"/>
      <c r="AO554" s="243"/>
      <c r="AP554" s="243"/>
      <c r="AQ554" s="243"/>
    </row>
    <row r="555" spans="3:43" ht="12.75" customHeight="1">
      <c r="C555" s="265"/>
      <c r="D555" s="265"/>
      <c r="E555" s="265"/>
      <c r="F555" s="265"/>
      <c r="G555" s="265"/>
      <c r="H555" s="265"/>
      <c r="I555" s="265"/>
      <c r="J555" s="265"/>
      <c r="K555" s="265"/>
      <c r="L555" s="265"/>
      <c r="M555" s="265"/>
      <c r="N555" s="265"/>
      <c r="O555" s="265"/>
      <c r="P555" s="265"/>
      <c r="Q555" s="265"/>
      <c r="R555" s="265"/>
      <c r="S555" s="265"/>
      <c r="T555" s="265"/>
      <c r="U555" s="265"/>
      <c r="V555" s="265"/>
      <c r="W555" s="265"/>
      <c r="X555" s="265"/>
      <c r="Y555" s="265"/>
      <c r="Z555" s="265"/>
      <c r="AA555" s="265"/>
      <c r="AB555" s="265"/>
      <c r="AC555" s="265"/>
      <c r="AD555" s="265"/>
      <c r="AE555" s="265"/>
      <c r="AF555" s="265"/>
      <c r="AG555" s="265"/>
      <c r="AH555" s="265"/>
      <c r="AI555" s="265"/>
      <c r="AJ555" s="265"/>
      <c r="AK555" s="265"/>
      <c r="AL555" s="265"/>
      <c r="AM555" s="265"/>
      <c r="AN555" s="265"/>
      <c r="AO555" s="265"/>
      <c r="AP555" s="265"/>
      <c r="AQ555" s="265"/>
    </row>
    <row r="556" spans="3:43" ht="12.75" customHeight="1">
      <c r="C556" s="600" t="s">
        <v>28</v>
      </c>
      <c r="D556" s="600"/>
      <c r="E556" s="600"/>
      <c r="F556" s="600"/>
      <c r="G556" s="600"/>
      <c r="H556" s="600" t="s">
        <v>32</v>
      </c>
      <c r="I556" s="600"/>
      <c r="J556" s="600"/>
      <c r="K556" s="600"/>
      <c r="L556" s="600" t="s">
        <v>33</v>
      </c>
      <c r="M556" s="600"/>
      <c r="N556" s="600"/>
      <c r="O556" s="600"/>
      <c r="P556" s="600" t="s">
        <v>35</v>
      </c>
      <c r="Q556" s="600"/>
      <c r="R556" s="600"/>
      <c r="S556" s="600"/>
      <c r="T556" s="600" t="s">
        <v>37</v>
      </c>
      <c r="U556" s="600"/>
      <c r="V556" s="600"/>
      <c r="W556" s="600"/>
      <c r="X556" s="600" t="s">
        <v>40</v>
      </c>
      <c r="Y556" s="600"/>
      <c r="Z556" s="600"/>
      <c r="AA556" s="600"/>
      <c r="AB556" s="600" t="s">
        <v>46</v>
      </c>
      <c r="AC556" s="600"/>
      <c r="AD556" s="600"/>
      <c r="AE556" s="600"/>
      <c r="AF556" s="600" t="s">
        <v>47</v>
      </c>
      <c r="AG556" s="600"/>
      <c r="AH556" s="600"/>
      <c r="AI556" s="600"/>
      <c r="AJ556" s="600" t="s">
        <v>48</v>
      </c>
      <c r="AK556" s="600"/>
      <c r="AL556" s="600"/>
      <c r="AM556" s="600"/>
      <c r="AN556" s="600" t="s">
        <v>66</v>
      </c>
      <c r="AO556" s="600"/>
      <c r="AP556" s="600"/>
      <c r="AQ556" s="600"/>
    </row>
    <row r="557" spans="3:43" ht="12.75" customHeight="1">
      <c r="C557" s="599" t="s">
        <v>49</v>
      </c>
      <c r="D557" s="599"/>
      <c r="E557" s="599"/>
      <c r="F557" s="599"/>
      <c r="G557" s="599"/>
      <c r="H557" s="599"/>
      <c r="I557" s="599"/>
      <c r="J557" s="599"/>
      <c r="K557" s="599"/>
      <c r="L557" s="599"/>
      <c r="M557" s="599"/>
      <c r="N557" s="599"/>
      <c r="O557" s="599"/>
      <c r="P557" s="599"/>
      <c r="Q557" s="599"/>
      <c r="R557" s="599"/>
      <c r="S557" s="599"/>
      <c r="T557" s="599"/>
      <c r="U557" s="599"/>
      <c r="V557" s="599"/>
      <c r="W557" s="599"/>
      <c r="X557" s="599"/>
      <c r="Y557" s="599"/>
      <c r="Z557" s="599"/>
      <c r="AA557" s="599"/>
      <c r="AB557" s="599"/>
      <c r="AC557" s="599"/>
      <c r="AD557" s="599"/>
      <c r="AE557" s="599"/>
      <c r="AF557" s="599"/>
      <c r="AG557" s="599"/>
      <c r="AH557" s="599"/>
      <c r="AI557" s="599"/>
      <c r="AJ557" s="599"/>
      <c r="AK557" s="599"/>
      <c r="AL557" s="599"/>
      <c r="AM557" s="599"/>
      <c r="AN557" s="599"/>
      <c r="AO557" s="599"/>
      <c r="AP557" s="599"/>
      <c r="AQ557" s="599"/>
    </row>
    <row r="558" spans="3:43" ht="12.75" customHeight="1">
      <c r="C558" s="432" t="s">
        <v>50</v>
      </c>
      <c r="D558" s="432"/>
      <c r="E558" s="432"/>
      <c r="F558" s="432"/>
      <c r="G558" s="432"/>
      <c r="H558" s="448">
        <v>15600</v>
      </c>
      <c r="I558" s="448"/>
      <c r="J558" s="448"/>
      <c r="K558" s="448"/>
      <c r="L558" s="448"/>
      <c r="M558" s="448"/>
      <c r="N558" s="448"/>
      <c r="O558" s="448"/>
      <c r="P558" s="448">
        <v>374023</v>
      </c>
      <c r="Q558" s="448"/>
      <c r="R558" s="448"/>
      <c r="S558" s="448"/>
      <c r="T558" s="448"/>
      <c r="U558" s="448"/>
      <c r="V558" s="448"/>
      <c r="W558" s="448"/>
      <c r="X558" s="448"/>
      <c r="Y558" s="448"/>
      <c r="Z558" s="448"/>
      <c r="AA558" s="448"/>
      <c r="AB558" s="448"/>
      <c r="AC558" s="448"/>
      <c r="AD558" s="448"/>
      <c r="AE558" s="448"/>
      <c r="AF558" s="448">
        <v>592863</v>
      </c>
      <c r="AG558" s="448"/>
      <c r="AH558" s="448"/>
      <c r="AI558" s="448"/>
      <c r="AJ558" s="448"/>
      <c r="AK558" s="448"/>
      <c r="AL558" s="448"/>
      <c r="AM558" s="448"/>
      <c r="AN558" s="448">
        <f>SUM(H558:AM561)</f>
        <v>982486</v>
      </c>
      <c r="AO558" s="448"/>
      <c r="AP558" s="448"/>
      <c r="AQ558" s="448"/>
    </row>
    <row r="559" spans="3:43" ht="12.75" customHeight="1">
      <c r="C559" s="541"/>
      <c r="D559" s="541"/>
      <c r="E559" s="541"/>
      <c r="F559" s="541"/>
      <c r="G559" s="541"/>
      <c r="H559" s="537"/>
      <c r="I559" s="537"/>
      <c r="J559" s="537"/>
      <c r="K559" s="537"/>
      <c r="L559" s="537"/>
      <c r="M559" s="537"/>
      <c r="N559" s="537"/>
      <c r="O559" s="537"/>
      <c r="P559" s="537"/>
      <c r="Q559" s="537"/>
      <c r="R559" s="537"/>
      <c r="S559" s="537"/>
      <c r="T559" s="537"/>
      <c r="U559" s="537"/>
      <c r="V559" s="537"/>
      <c r="W559" s="537"/>
      <c r="X559" s="537"/>
      <c r="Y559" s="537"/>
      <c r="Z559" s="537"/>
      <c r="AA559" s="537"/>
      <c r="AB559" s="537"/>
      <c r="AC559" s="537"/>
      <c r="AD559" s="537"/>
      <c r="AE559" s="537"/>
      <c r="AF559" s="537"/>
      <c r="AG559" s="537"/>
      <c r="AH559" s="537"/>
      <c r="AI559" s="537"/>
      <c r="AJ559" s="537"/>
      <c r="AK559" s="537"/>
      <c r="AL559" s="537"/>
      <c r="AM559" s="537"/>
      <c r="AN559" s="537"/>
      <c r="AO559" s="537"/>
      <c r="AP559" s="537"/>
      <c r="AQ559" s="537"/>
    </row>
    <row r="560" spans="3:43" ht="12.75" customHeight="1">
      <c r="C560" s="541"/>
      <c r="D560" s="541"/>
      <c r="E560" s="541"/>
      <c r="F560" s="541"/>
      <c r="G560" s="541"/>
      <c r="H560" s="537"/>
      <c r="I560" s="537"/>
      <c r="J560" s="537"/>
      <c r="K560" s="537"/>
      <c r="L560" s="537"/>
      <c r="M560" s="537"/>
      <c r="N560" s="537"/>
      <c r="O560" s="537"/>
      <c r="P560" s="537"/>
      <c r="Q560" s="537"/>
      <c r="R560" s="537"/>
      <c r="S560" s="537"/>
      <c r="T560" s="537"/>
      <c r="U560" s="537"/>
      <c r="V560" s="537"/>
      <c r="W560" s="537"/>
      <c r="X560" s="537"/>
      <c r="Y560" s="537"/>
      <c r="Z560" s="537"/>
      <c r="AA560" s="537"/>
      <c r="AB560" s="537"/>
      <c r="AC560" s="537"/>
      <c r="AD560" s="537"/>
      <c r="AE560" s="537"/>
      <c r="AF560" s="537"/>
      <c r="AG560" s="537"/>
      <c r="AH560" s="537"/>
      <c r="AI560" s="537"/>
      <c r="AJ560" s="537"/>
      <c r="AK560" s="537"/>
      <c r="AL560" s="537"/>
      <c r="AM560" s="537"/>
      <c r="AN560" s="537"/>
      <c r="AO560" s="537"/>
      <c r="AP560" s="537"/>
      <c r="AQ560" s="537"/>
    </row>
    <row r="561" spans="3:43" ht="12.75" customHeight="1">
      <c r="C561" s="541"/>
      <c r="D561" s="541"/>
      <c r="E561" s="541"/>
      <c r="F561" s="541"/>
      <c r="G561" s="541"/>
      <c r="H561" s="537"/>
      <c r="I561" s="537"/>
      <c r="J561" s="537"/>
      <c r="K561" s="537"/>
      <c r="L561" s="537"/>
      <c r="M561" s="537"/>
      <c r="N561" s="537"/>
      <c r="O561" s="537"/>
      <c r="P561" s="537"/>
      <c r="Q561" s="537"/>
      <c r="R561" s="537"/>
      <c r="S561" s="537"/>
      <c r="T561" s="537"/>
      <c r="U561" s="537"/>
      <c r="V561" s="537"/>
      <c r="W561" s="537"/>
      <c r="X561" s="537"/>
      <c r="Y561" s="537"/>
      <c r="Z561" s="537"/>
      <c r="AA561" s="537"/>
      <c r="AB561" s="537"/>
      <c r="AC561" s="537"/>
      <c r="AD561" s="537"/>
      <c r="AE561" s="537"/>
      <c r="AF561" s="537"/>
      <c r="AG561" s="537"/>
      <c r="AH561" s="537"/>
      <c r="AI561" s="537"/>
      <c r="AJ561" s="537"/>
      <c r="AK561" s="537"/>
      <c r="AL561" s="537"/>
      <c r="AM561" s="537"/>
      <c r="AN561" s="537"/>
      <c r="AO561" s="537"/>
      <c r="AP561" s="537"/>
      <c r="AQ561" s="537"/>
    </row>
    <row r="562" spans="3:43" ht="12.75" customHeight="1">
      <c r="C562" s="268" t="s">
        <v>51</v>
      </c>
      <c r="D562" s="268"/>
      <c r="E562" s="268"/>
      <c r="F562" s="268"/>
      <c r="G562" s="268"/>
      <c r="H562" s="169"/>
      <c r="I562" s="169"/>
      <c r="J562" s="169"/>
      <c r="K562" s="169"/>
      <c r="L562" s="169">
        <v>594556</v>
      </c>
      <c r="M562" s="169"/>
      <c r="N562" s="169"/>
      <c r="O562" s="169"/>
      <c r="P562" s="169">
        <v>42842</v>
      </c>
      <c r="Q562" s="169"/>
      <c r="R562" s="169"/>
      <c r="S562" s="169"/>
      <c r="T562" s="169"/>
      <c r="U562" s="169"/>
      <c r="V562" s="169"/>
      <c r="W562" s="169"/>
      <c r="X562" s="169"/>
      <c r="Y562" s="169"/>
      <c r="Z562" s="169"/>
      <c r="AA562" s="169"/>
      <c r="AB562" s="169"/>
      <c r="AC562" s="169"/>
      <c r="AD562" s="169"/>
      <c r="AE562" s="169"/>
      <c r="AF562" s="169">
        <v>279342</v>
      </c>
      <c r="AG562" s="169"/>
      <c r="AH562" s="169"/>
      <c r="AI562" s="169"/>
      <c r="AJ562" s="169">
        <v>13265</v>
      </c>
      <c r="AK562" s="169"/>
      <c r="AL562" s="169"/>
      <c r="AM562" s="169"/>
      <c r="AN562" s="169">
        <f>SUM(H562:AM562)</f>
        <v>930005</v>
      </c>
      <c r="AO562" s="169"/>
      <c r="AP562" s="169"/>
      <c r="AQ562" s="169"/>
    </row>
    <row r="563" spans="3:43" ht="12.75" customHeight="1">
      <c r="C563" s="268" t="s">
        <v>52</v>
      </c>
      <c r="D563" s="268"/>
      <c r="E563" s="268"/>
      <c r="F563" s="268"/>
      <c r="G563" s="268"/>
      <c r="H563" s="169"/>
      <c r="I563" s="169"/>
      <c r="J563" s="169"/>
      <c r="K563" s="169"/>
      <c r="L563" s="169"/>
      <c r="M563" s="169"/>
      <c r="N563" s="169"/>
      <c r="O563" s="169"/>
      <c r="P563" s="169">
        <v>69565</v>
      </c>
      <c r="Q563" s="169"/>
      <c r="R563" s="169"/>
      <c r="S563" s="169"/>
      <c r="T563" s="169"/>
      <c r="U563" s="169"/>
      <c r="V563" s="169"/>
      <c r="W563" s="169"/>
      <c r="X563" s="169"/>
      <c r="Y563" s="169"/>
      <c r="Z563" s="169"/>
      <c r="AA563" s="169"/>
      <c r="AB563" s="169"/>
      <c r="AC563" s="169"/>
      <c r="AD563" s="169"/>
      <c r="AE563" s="169"/>
      <c r="AF563" s="169">
        <v>831967</v>
      </c>
      <c r="AG563" s="169"/>
      <c r="AH563" s="169"/>
      <c r="AI563" s="169"/>
      <c r="AJ563" s="169">
        <v>13265</v>
      </c>
      <c r="AK563" s="169"/>
      <c r="AL563" s="169"/>
      <c r="AM563" s="169"/>
      <c r="AN563" s="169">
        <f>SUM(H563:AM563)</f>
        <v>914797</v>
      </c>
      <c r="AO563" s="169"/>
      <c r="AP563" s="169"/>
      <c r="AQ563" s="169"/>
    </row>
    <row r="564" spans="3:43" ht="12.75" customHeight="1">
      <c r="C564" s="268" t="s">
        <v>53</v>
      </c>
      <c r="D564" s="268"/>
      <c r="E564" s="268"/>
      <c r="F564" s="268"/>
      <c r="G564" s="268"/>
      <c r="H564" s="169"/>
      <c r="I564" s="169"/>
      <c r="J564" s="169"/>
      <c r="K564" s="169"/>
      <c r="L564" s="169"/>
      <c r="M564" s="169"/>
      <c r="N564" s="169"/>
      <c r="O564" s="169"/>
      <c r="P564" s="169"/>
      <c r="Q564" s="169"/>
      <c r="R564" s="169"/>
      <c r="S564" s="169"/>
      <c r="T564" s="169"/>
      <c r="U564" s="169"/>
      <c r="V564" s="169"/>
      <c r="W564" s="169"/>
      <c r="X564" s="169"/>
      <c r="Y564" s="169"/>
      <c r="Z564" s="169"/>
      <c r="AA564" s="169"/>
      <c r="AB564" s="169"/>
      <c r="AC564" s="169"/>
      <c r="AD564" s="169"/>
      <c r="AE564" s="169"/>
      <c r="AF564" s="169"/>
      <c r="AG564" s="169"/>
      <c r="AH564" s="169"/>
      <c r="AI564" s="169"/>
      <c r="AJ564" s="169"/>
      <c r="AK564" s="169"/>
      <c r="AL564" s="169"/>
      <c r="AM564" s="169"/>
      <c r="AN564" s="169">
        <f>SUM(H564:AM564)</f>
        <v>0</v>
      </c>
      <c r="AO564" s="169"/>
      <c r="AP564" s="169"/>
      <c r="AQ564" s="169"/>
    </row>
    <row r="565" spans="3:43" ht="12.75" customHeight="1">
      <c r="C565" s="541" t="s">
        <v>54</v>
      </c>
      <c r="D565" s="541"/>
      <c r="E565" s="541"/>
      <c r="F565" s="541"/>
      <c r="G565" s="541"/>
      <c r="H565" s="537">
        <f>H558+H562-H563+H564</f>
        <v>15600</v>
      </c>
      <c r="I565" s="537"/>
      <c r="J565" s="537"/>
      <c r="K565" s="537"/>
      <c r="L565" s="537">
        <f t="shared" ref="L565" si="60">L558+L562-L563+L564</f>
        <v>594556</v>
      </c>
      <c r="M565" s="537"/>
      <c r="N565" s="537"/>
      <c r="O565" s="537"/>
      <c r="P565" s="537">
        <f t="shared" ref="P565" si="61">P558+P562-P563+P564</f>
        <v>347300</v>
      </c>
      <c r="Q565" s="537"/>
      <c r="R565" s="537"/>
      <c r="S565" s="537"/>
      <c r="T565" s="537">
        <f t="shared" ref="T565" si="62">T558+T562-T563+T564</f>
        <v>0</v>
      </c>
      <c r="U565" s="537"/>
      <c r="V565" s="537"/>
      <c r="W565" s="537"/>
      <c r="X565" s="537">
        <f t="shared" ref="X565" si="63">X558+X562-X563+X564</f>
        <v>0</v>
      </c>
      <c r="Y565" s="537"/>
      <c r="Z565" s="537"/>
      <c r="AA565" s="537"/>
      <c r="AB565" s="537">
        <f t="shared" ref="AB565" si="64">AB558+AB562-AB563+AB564</f>
        <v>0</v>
      </c>
      <c r="AC565" s="537"/>
      <c r="AD565" s="537"/>
      <c r="AE565" s="537"/>
      <c r="AF565" s="537">
        <f t="shared" ref="AF565" si="65">AF558+AF562-AF563+AF564</f>
        <v>40238</v>
      </c>
      <c r="AG565" s="537"/>
      <c r="AH565" s="537"/>
      <c r="AI565" s="537"/>
      <c r="AJ565" s="537">
        <f t="shared" ref="AJ565" si="66">AJ558+AJ562-AJ563+AJ564</f>
        <v>0</v>
      </c>
      <c r="AK565" s="537"/>
      <c r="AL565" s="537"/>
      <c r="AM565" s="537"/>
      <c r="AN565" s="537">
        <f t="shared" ref="AN565" si="67">AN558+AN562-AN563+AN564</f>
        <v>997694</v>
      </c>
      <c r="AO565" s="537"/>
      <c r="AP565" s="537"/>
      <c r="AQ565" s="537"/>
    </row>
    <row r="566" spans="3:43" ht="12.75" customHeight="1">
      <c r="C566" s="541"/>
      <c r="D566" s="541"/>
      <c r="E566" s="541"/>
      <c r="F566" s="541"/>
      <c r="G566" s="541"/>
      <c r="H566" s="537"/>
      <c r="I566" s="537"/>
      <c r="J566" s="537"/>
      <c r="K566" s="537"/>
      <c r="L566" s="537"/>
      <c r="M566" s="537"/>
      <c r="N566" s="537"/>
      <c r="O566" s="537"/>
      <c r="P566" s="537"/>
      <c r="Q566" s="537"/>
      <c r="R566" s="537"/>
      <c r="S566" s="537"/>
      <c r="T566" s="537"/>
      <c r="U566" s="537"/>
      <c r="V566" s="537"/>
      <c r="W566" s="537"/>
      <c r="X566" s="537"/>
      <c r="Y566" s="537"/>
      <c r="Z566" s="537"/>
      <c r="AA566" s="537"/>
      <c r="AB566" s="537"/>
      <c r="AC566" s="537"/>
      <c r="AD566" s="537"/>
      <c r="AE566" s="537"/>
      <c r="AF566" s="537"/>
      <c r="AG566" s="537"/>
      <c r="AH566" s="537"/>
      <c r="AI566" s="537"/>
      <c r="AJ566" s="537"/>
      <c r="AK566" s="537"/>
      <c r="AL566" s="537"/>
      <c r="AM566" s="537"/>
      <c r="AN566" s="537"/>
      <c r="AO566" s="537"/>
      <c r="AP566" s="537"/>
      <c r="AQ566" s="537"/>
    </row>
    <row r="567" spans="3:43" ht="12.75" customHeight="1">
      <c r="C567" s="541"/>
      <c r="D567" s="541"/>
      <c r="E567" s="541"/>
      <c r="F567" s="541"/>
      <c r="G567" s="541"/>
      <c r="H567" s="537"/>
      <c r="I567" s="537"/>
      <c r="J567" s="537"/>
      <c r="K567" s="537"/>
      <c r="L567" s="537"/>
      <c r="M567" s="537"/>
      <c r="N567" s="537"/>
      <c r="O567" s="537"/>
      <c r="P567" s="537"/>
      <c r="Q567" s="537"/>
      <c r="R567" s="537"/>
      <c r="S567" s="537"/>
      <c r="T567" s="537"/>
      <c r="U567" s="537"/>
      <c r="V567" s="537"/>
      <c r="W567" s="537"/>
      <c r="X567" s="537"/>
      <c r="Y567" s="537"/>
      <c r="Z567" s="537"/>
      <c r="AA567" s="537"/>
      <c r="AB567" s="537"/>
      <c r="AC567" s="537"/>
      <c r="AD567" s="537"/>
      <c r="AE567" s="537"/>
      <c r="AF567" s="537"/>
      <c r="AG567" s="537"/>
      <c r="AH567" s="537"/>
      <c r="AI567" s="537"/>
      <c r="AJ567" s="537"/>
      <c r="AK567" s="537"/>
      <c r="AL567" s="537"/>
      <c r="AM567" s="537"/>
      <c r="AN567" s="537"/>
      <c r="AO567" s="537"/>
      <c r="AP567" s="537"/>
      <c r="AQ567" s="537"/>
    </row>
    <row r="568" spans="3:43" ht="12.75" customHeight="1">
      <c r="C568" s="433"/>
      <c r="D568" s="433"/>
      <c r="E568" s="433"/>
      <c r="F568" s="433"/>
      <c r="G568" s="433"/>
      <c r="H568" s="449"/>
      <c r="I568" s="449"/>
      <c r="J568" s="449"/>
      <c r="K568" s="449"/>
      <c r="L568" s="449"/>
      <c r="M568" s="449"/>
      <c r="N568" s="449"/>
      <c r="O568" s="449"/>
      <c r="P568" s="449"/>
      <c r="Q568" s="449"/>
      <c r="R568" s="449"/>
      <c r="S568" s="449"/>
      <c r="T568" s="449"/>
      <c r="U568" s="449"/>
      <c r="V568" s="449"/>
      <c r="W568" s="449"/>
      <c r="X568" s="449"/>
      <c r="Y568" s="449"/>
      <c r="Z568" s="449"/>
      <c r="AA568" s="449"/>
      <c r="AB568" s="449"/>
      <c r="AC568" s="449"/>
      <c r="AD568" s="449"/>
      <c r="AE568" s="449"/>
      <c r="AF568" s="449"/>
      <c r="AG568" s="449"/>
      <c r="AH568" s="449"/>
      <c r="AI568" s="449"/>
      <c r="AJ568" s="449"/>
      <c r="AK568" s="449"/>
      <c r="AL568" s="449"/>
      <c r="AM568" s="449"/>
      <c r="AN568" s="449"/>
      <c r="AO568" s="449"/>
      <c r="AP568" s="449"/>
      <c r="AQ568" s="449"/>
    </row>
    <row r="569" spans="3:43" ht="12.75" customHeight="1">
      <c r="C569" s="599" t="s">
        <v>55</v>
      </c>
      <c r="D569" s="599"/>
      <c r="E569" s="599"/>
      <c r="F569" s="599"/>
      <c r="G569" s="599"/>
      <c r="H569" s="599"/>
      <c r="I569" s="599"/>
      <c r="J569" s="599"/>
      <c r="K569" s="599"/>
      <c r="L569" s="599"/>
      <c r="M569" s="599"/>
      <c r="N569" s="599"/>
      <c r="O569" s="599"/>
      <c r="P569" s="599"/>
      <c r="Q569" s="599"/>
      <c r="R569" s="599"/>
      <c r="S569" s="599"/>
      <c r="T569" s="599"/>
      <c r="U569" s="599"/>
      <c r="V569" s="599"/>
      <c r="W569" s="599"/>
      <c r="X569" s="599"/>
      <c r="Y569" s="599"/>
      <c r="Z569" s="599"/>
      <c r="AA569" s="599"/>
      <c r="AB569" s="599"/>
      <c r="AC569" s="599"/>
      <c r="AD569" s="599"/>
      <c r="AE569" s="599"/>
      <c r="AF569" s="599"/>
      <c r="AG569" s="599"/>
      <c r="AH569" s="599"/>
      <c r="AI569" s="599"/>
      <c r="AJ569" s="599"/>
      <c r="AK569" s="599"/>
      <c r="AL569" s="599"/>
      <c r="AM569" s="599"/>
      <c r="AN569" s="599"/>
      <c r="AO569" s="599"/>
      <c r="AP569" s="599"/>
      <c r="AQ569" s="599"/>
    </row>
    <row r="570" spans="3:43" ht="12.75" customHeight="1">
      <c r="C570" s="432" t="s">
        <v>50</v>
      </c>
      <c r="D570" s="432"/>
      <c r="E570" s="432"/>
      <c r="F570" s="432"/>
      <c r="G570" s="432"/>
      <c r="H570" s="448"/>
      <c r="I570" s="448"/>
      <c r="J570" s="448"/>
      <c r="K570" s="448"/>
      <c r="L570" s="448"/>
      <c r="M570" s="448"/>
      <c r="N570" s="448"/>
      <c r="O570" s="448"/>
      <c r="P570" s="448">
        <v>233314</v>
      </c>
      <c r="Q570" s="448"/>
      <c r="R570" s="448"/>
      <c r="S570" s="448"/>
      <c r="T570" s="448"/>
      <c r="U570" s="448"/>
      <c r="V570" s="448"/>
      <c r="W570" s="448"/>
      <c r="X570" s="448"/>
      <c r="Y570" s="448"/>
      <c r="Z570" s="448"/>
      <c r="AA570" s="448"/>
      <c r="AB570" s="448"/>
      <c r="AC570" s="448"/>
      <c r="AD570" s="448"/>
      <c r="AE570" s="448"/>
      <c r="AF570" s="448"/>
      <c r="AG570" s="448"/>
      <c r="AH570" s="448"/>
      <c r="AI570" s="448"/>
      <c r="AJ570" s="448"/>
      <c r="AK570" s="448"/>
      <c r="AL570" s="448"/>
      <c r="AM570" s="448"/>
      <c r="AN570" s="448">
        <f>SUM(H570:AM573)</f>
        <v>233314</v>
      </c>
      <c r="AO570" s="448"/>
      <c r="AP570" s="448"/>
      <c r="AQ570" s="448"/>
    </row>
    <row r="571" spans="3:43" ht="12.75" customHeight="1">
      <c r="C571" s="541"/>
      <c r="D571" s="541"/>
      <c r="E571" s="541"/>
      <c r="F571" s="541"/>
      <c r="G571" s="541"/>
      <c r="H571" s="537"/>
      <c r="I571" s="537"/>
      <c r="J571" s="537"/>
      <c r="K571" s="537"/>
      <c r="L571" s="537"/>
      <c r="M571" s="537"/>
      <c r="N571" s="537"/>
      <c r="O571" s="537"/>
      <c r="P571" s="537"/>
      <c r="Q571" s="537"/>
      <c r="R571" s="537"/>
      <c r="S571" s="537"/>
      <c r="T571" s="537"/>
      <c r="U571" s="537"/>
      <c r="V571" s="537"/>
      <c r="W571" s="537"/>
      <c r="X571" s="537"/>
      <c r="Y571" s="537"/>
      <c r="Z571" s="537"/>
      <c r="AA571" s="537"/>
      <c r="AB571" s="537"/>
      <c r="AC571" s="537"/>
      <c r="AD571" s="537"/>
      <c r="AE571" s="537"/>
      <c r="AF571" s="537"/>
      <c r="AG571" s="537"/>
      <c r="AH571" s="537"/>
      <c r="AI571" s="537"/>
      <c r="AJ571" s="537"/>
      <c r="AK571" s="537"/>
      <c r="AL571" s="537"/>
      <c r="AM571" s="537"/>
      <c r="AN571" s="537"/>
      <c r="AO571" s="537"/>
      <c r="AP571" s="537"/>
      <c r="AQ571" s="537"/>
    </row>
    <row r="572" spans="3:43" ht="12.75" customHeight="1">
      <c r="C572" s="541"/>
      <c r="D572" s="541"/>
      <c r="E572" s="541"/>
      <c r="F572" s="541"/>
      <c r="G572" s="541"/>
      <c r="H572" s="537"/>
      <c r="I572" s="537"/>
      <c r="J572" s="537"/>
      <c r="K572" s="537"/>
      <c r="L572" s="537"/>
      <c r="M572" s="537"/>
      <c r="N572" s="537"/>
      <c r="O572" s="537"/>
      <c r="P572" s="537"/>
      <c r="Q572" s="537"/>
      <c r="R572" s="537"/>
      <c r="S572" s="537"/>
      <c r="T572" s="537"/>
      <c r="U572" s="537"/>
      <c r="V572" s="537"/>
      <c r="W572" s="537"/>
      <c r="X572" s="537"/>
      <c r="Y572" s="537"/>
      <c r="Z572" s="537"/>
      <c r="AA572" s="537"/>
      <c r="AB572" s="537"/>
      <c r="AC572" s="537"/>
      <c r="AD572" s="537"/>
      <c r="AE572" s="537"/>
      <c r="AF572" s="537"/>
      <c r="AG572" s="537"/>
      <c r="AH572" s="537"/>
      <c r="AI572" s="537"/>
      <c r="AJ572" s="537"/>
      <c r="AK572" s="537"/>
      <c r="AL572" s="537"/>
      <c r="AM572" s="537"/>
      <c r="AN572" s="537"/>
      <c r="AO572" s="537"/>
      <c r="AP572" s="537"/>
      <c r="AQ572" s="537"/>
    </row>
    <row r="573" spans="3:43" ht="12.75" customHeight="1">
      <c r="C573" s="541"/>
      <c r="D573" s="541"/>
      <c r="E573" s="541"/>
      <c r="F573" s="541"/>
      <c r="G573" s="541"/>
      <c r="H573" s="537"/>
      <c r="I573" s="537"/>
      <c r="J573" s="537"/>
      <c r="K573" s="537"/>
      <c r="L573" s="537"/>
      <c r="M573" s="537"/>
      <c r="N573" s="537"/>
      <c r="O573" s="537"/>
      <c r="P573" s="537"/>
      <c r="Q573" s="537"/>
      <c r="R573" s="537"/>
      <c r="S573" s="537"/>
      <c r="T573" s="537"/>
      <c r="U573" s="537"/>
      <c r="V573" s="537"/>
      <c r="W573" s="537"/>
      <c r="X573" s="537"/>
      <c r="Y573" s="537"/>
      <c r="Z573" s="537"/>
      <c r="AA573" s="537"/>
      <c r="AB573" s="537"/>
      <c r="AC573" s="537"/>
      <c r="AD573" s="537"/>
      <c r="AE573" s="537"/>
      <c r="AF573" s="537"/>
      <c r="AG573" s="537"/>
      <c r="AH573" s="537"/>
      <c r="AI573" s="537"/>
      <c r="AJ573" s="537"/>
      <c r="AK573" s="537"/>
      <c r="AL573" s="537"/>
      <c r="AM573" s="537"/>
      <c r="AN573" s="537"/>
      <c r="AO573" s="537"/>
      <c r="AP573" s="537"/>
      <c r="AQ573" s="537"/>
    </row>
    <row r="574" spans="3:43" ht="12.75" customHeight="1">
      <c r="C574" s="268" t="s">
        <v>51</v>
      </c>
      <c r="D574" s="268"/>
      <c r="E574" s="268"/>
      <c r="F574" s="268"/>
      <c r="G574" s="268"/>
      <c r="H574" s="169"/>
      <c r="I574" s="169"/>
      <c r="J574" s="169"/>
      <c r="K574" s="169"/>
      <c r="L574" s="169">
        <v>18910</v>
      </c>
      <c r="M574" s="169"/>
      <c r="N574" s="169"/>
      <c r="O574" s="169"/>
      <c r="P574" s="169">
        <v>27880</v>
      </c>
      <c r="Q574" s="169"/>
      <c r="R574" s="169"/>
      <c r="S574" s="169"/>
      <c r="T574" s="169"/>
      <c r="U574" s="169"/>
      <c r="V574" s="169"/>
      <c r="W574" s="169"/>
      <c r="X574" s="169"/>
      <c r="Y574" s="169"/>
      <c r="Z574" s="169"/>
      <c r="AA574" s="169"/>
      <c r="AB574" s="169"/>
      <c r="AC574" s="169"/>
      <c r="AD574" s="169"/>
      <c r="AE574" s="169"/>
      <c r="AF574" s="169"/>
      <c r="AG574" s="169"/>
      <c r="AH574" s="169"/>
      <c r="AI574" s="169"/>
      <c r="AJ574" s="169"/>
      <c r="AK574" s="169"/>
      <c r="AL574" s="169"/>
      <c r="AM574" s="169"/>
      <c r="AN574" s="169">
        <f>SUM(H574:AM574)</f>
        <v>46790</v>
      </c>
      <c r="AO574" s="169"/>
      <c r="AP574" s="169"/>
      <c r="AQ574" s="169"/>
    </row>
    <row r="575" spans="3:43" ht="12.75" customHeight="1">
      <c r="C575" s="268" t="s">
        <v>52</v>
      </c>
      <c r="D575" s="268"/>
      <c r="E575" s="268"/>
      <c r="F575" s="268"/>
      <c r="G575" s="268"/>
      <c r="H575" s="169"/>
      <c r="I575" s="169"/>
      <c r="J575" s="169"/>
      <c r="K575" s="169"/>
      <c r="L575" s="169"/>
      <c r="M575" s="169"/>
      <c r="N575" s="169"/>
      <c r="O575" s="169"/>
      <c r="P575" s="169">
        <v>69565</v>
      </c>
      <c r="Q575" s="169"/>
      <c r="R575" s="169"/>
      <c r="S575" s="169"/>
      <c r="T575" s="169"/>
      <c r="U575" s="169"/>
      <c r="V575" s="169"/>
      <c r="W575" s="169"/>
      <c r="X575" s="169"/>
      <c r="Y575" s="169"/>
      <c r="Z575" s="169"/>
      <c r="AA575" s="169"/>
      <c r="AB575" s="169"/>
      <c r="AC575" s="169"/>
      <c r="AD575" s="169"/>
      <c r="AE575" s="169"/>
      <c r="AF575" s="169"/>
      <c r="AG575" s="169"/>
      <c r="AH575" s="169"/>
      <c r="AI575" s="169"/>
      <c r="AJ575" s="169"/>
      <c r="AK575" s="169"/>
      <c r="AL575" s="169"/>
      <c r="AM575" s="169"/>
      <c r="AN575" s="169">
        <f>SUM(H575:AM575)</f>
        <v>69565</v>
      </c>
      <c r="AO575" s="169"/>
      <c r="AP575" s="169"/>
      <c r="AQ575" s="169"/>
    </row>
    <row r="576" spans="3:43" ht="12.75" customHeight="1">
      <c r="C576" s="268" t="s">
        <v>53</v>
      </c>
      <c r="D576" s="268"/>
      <c r="E576" s="268"/>
      <c r="F576" s="268"/>
      <c r="G576" s="268"/>
      <c r="H576" s="169"/>
      <c r="I576" s="169"/>
      <c r="J576" s="169"/>
      <c r="K576" s="169"/>
      <c r="L576" s="169"/>
      <c r="M576" s="169"/>
      <c r="N576" s="169"/>
      <c r="O576" s="169"/>
      <c r="P576" s="169"/>
      <c r="Q576" s="169"/>
      <c r="R576" s="169"/>
      <c r="S576" s="169"/>
      <c r="T576" s="169"/>
      <c r="U576" s="169"/>
      <c r="V576" s="169"/>
      <c r="W576" s="169"/>
      <c r="X576" s="169"/>
      <c r="Y576" s="169"/>
      <c r="Z576" s="169"/>
      <c r="AA576" s="169"/>
      <c r="AB576" s="169"/>
      <c r="AC576" s="169"/>
      <c r="AD576" s="169"/>
      <c r="AE576" s="169"/>
      <c r="AF576" s="169"/>
      <c r="AG576" s="169"/>
      <c r="AH576" s="169"/>
      <c r="AI576" s="169"/>
      <c r="AJ576" s="169"/>
      <c r="AK576" s="169"/>
      <c r="AL576" s="169"/>
      <c r="AM576" s="169"/>
      <c r="AN576" s="169">
        <f>SUM(H576:AM576)</f>
        <v>0</v>
      </c>
      <c r="AO576" s="169"/>
      <c r="AP576" s="169"/>
      <c r="AQ576" s="169"/>
    </row>
    <row r="577" spans="3:43" ht="12.75" customHeight="1">
      <c r="C577" s="541" t="s">
        <v>54</v>
      </c>
      <c r="D577" s="541"/>
      <c r="E577" s="541"/>
      <c r="F577" s="541"/>
      <c r="G577" s="541"/>
      <c r="H577" s="537">
        <f>H570+H574-H575+H576</f>
        <v>0</v>
      </c>
      <c r="I577" s="537"/>
      <c r="J577" s="537"/>
      <c r="K577" s="537"/>
      <c r="L577" s="537">
        <f t="shared" ref="L577" si="68">L570+L574-L575+L576</f>
        <v>18910</v>
      </c>
      <c r="M577" s="537"/>
      <c r="N577" s="537"/>
      <c r="O577" s="537"/>
      <c r="P577" s="537">
        <f t="shared" ref="P577" si="69">P570+P574-P575+P576</f>
        <v>191629</v>
      </c>
      <c r="Q577" s="537"/>
      <c r="R577" s="537"/>
      <c r="S577" s="537"/>
      <c r="T577" s="537">
        <f t="shared" ref="T577" si="70">T570+T574-T575+T576</f>
        <v>0</v>
      </c>
      <c r="U577" s="537"/>
      <c r="V577" s="537"/>
      <c r="W577" s="537"/>
      <c r="X577" s="537">
        <f t="shared" ref="X577" si="71">X570+X574-X575+X576</f>
        <v>0</v>
      </c>
      <c r="Y577" s="537"/>
      <c r="Z577" s="537"/>
      <c r="AA577" s="537"/>
      <c r="AB577" s="537">
        <f t="shared" ref="AB577" si="72">AB570+AB574-AB575+AB576</f>
        <v>0</v>
      </c>
      <c r="AC577" s="537"/>
      <c r="AD577" s="537"/>
      <c r="AE577" s="537"/>
      <c r="AF577" s="537">
        <f t="shared" ref="AF577" si="73">AF570+AF574-AF575+AF576</f>
        <v>0</v>
      </c>
      <c r="AG577" s="537"/>
      <c r="AH577" s="537"/>
      <c r="AI577" s="537"/>
      <c r="AJ577" s="537">
        <f t="shared" ref="AJ577" si="74">AJ570+AJ574-AJ575+AJ576</f>
        <v>0</v>
      </c>
      <c r="AK577" s="537"/>
      <c r="AL577" s="537"/>
      <c r="AM577" s="537"/>
      <c r="AN577" s="537">
        <f t="shared" ref="AN577" si="75">AN570+AN574-AN575+AN576</f>
        <v>210539</v>
      </c>
      <c r="AO577" s="537"/>
      <c r="AP577" s="537"/>
      <c r="AQ577" s="537"/>
    </row>
    <row r="578" spans="3:43" ht="12.75" customHeight="1">
      <c r="C578" s="541"/>
      <c r="D578" s="541"/>
      <c r="E578" s="541"/>
      <c r="F578" s="541"/>
      <c r="G578" s="541"/>
      <c r="H578" s="537"/>
      <c r="I578" s="537"/>
      <c r="J578" s="537"/>
      <c r="K578" s="537"/>
      <c r="L578" s="537"/>
      <c r="M578" s="537"/>
      <c r="N578" s="537"/>
      <c r="O578" s="537"/>
      <c r="P578" s="537"/>
      <c r="Q578" s="537"/>
      <c r="R578" s="537"/>
      <c r="S578" s="537"/>
      <c r="T578" s="537"/>
      <c r="U578" s="537"/>
      <c r="V578" s="537"/>
      <c r="W578" s="537"/>
      <c r="X578" s="537"/>
      <c r="Y578" s="537"/>
      <c r="Z578" s="537"/>
      <c r="AA578" s="537"/>
      <c r="AB578" s="537"/>
      <c r="AC578" s="537"/>
      <c r="AD578" s="537"/>
      <c r="AE578" s="537"/>
      <c r="AF578" s="537"/>
      <c r="AG578" s="537"/>
      <c r="AH578" s="537"/>
      <c r="AI578" s="537"/>
      <c r="AJ578" s="537"/>
      <c r="AK578" s="537"/>
      <c r="AL578" s="537"/>
      <c r="AM578" s="537"/>
      <c r="AN578" s="537"/>
      <c r="AO578" s="537"/>
      <c r="AP578" s="537"/>
      <c r="AQ578" s="537"/>
    </row>
    <row r="579" spans="3:43" ht="12.75" customHeight="1">
      <c r="C579" s="541"/>
      <c r="D579" s="541"/>
      <c r="E579" s="541"/>
      <c r="F579" s="541"/>
      <c r="G579" s="541"/>
      <c r="H579" s="537"/>
      <c r="I579" s="537"/>
      <c r="J579" s="537"/>
      <c r="K579" s="537"/>
      <c r="L579" s="537"/>
      <c r="M579" s="537"/>
      <c r="N579" s="537"/>
      <c r="O579" s="537"/>
      <c r="P579" s="537"/>
      <c r="Q579" s="537"/>
      <c r="R579" s="537"/>
      <c r="S579" s="537"/>
      <c r="T579" s="537"/>
      <c r="U579" s="537"/>
      <c r="V579" s="537"/>
      <c r="W579" s="537"/>
      <c r="X579" s="537"/>
      <c r="Y579" s="537"/>
      <c r="Z579" s="537"/>
      <c r="AA579" s="537"/>
      <c r="AB579" s="537"/>
      <c r="AC579" s="537"/>
      <c r="AD579" s="537"/>
      <c r="AE579" s="537"/>
      <c r="AF579" s="537"/>
      <c r="AG579" s="537"/>
      <c r="AH579" s="537"/>
      <c r="AI579" s="537"/>
      <c r="AJ579" s="537"/>
      <c r="AK579" s="537"/>
      <c r="AL579" s="537"/>
      <c r="AM579" s="537"/>
      <c r="AN579" s="537"/>
      <c r="AO579" s="537"/>
      <c r="AP579" s="537"/>
      <c r="AQ579" s="537"/>
    </row>
    <row r="580" spans="3:43" ht="12.75" customHeight="1">
      <c r="C580" s="433"/>
      <c r="D580" s="433"/>
      <c r="E580" s="433"/>
      <c r="F580" s="433"/>
      <c r="G580" s="433"/>
      <c r="H580" s="449"/>
      <c r="I580" s="449"/>
      <c r="J580" s="449"/>
      <c r="K580" s="449"/>
      <c r="L580" s="449"/>
      <c r="M580" s="449"/>
      <c r="N580" s="449"/>
      <c r="O580" s="449"/>
      <c r="P580" s="449"/>
      <c r="Q580" s="449"/>
      <c r="R580" s="449"/>
      <c r="S580" s="449"/>
      <c r="T580" s="449"/>
      <c r="U580" s="449"/>
      <c r="V580" s="449"/>
      <c r="W580" s="449"/>
      <c r="X580" s="449"/>
      <c r="Y580" s="449"/>
      <c r="Z580" s="449"/>
      <c r="AA580" s="449"/>
      <c r="AB580" s="449"/>
      <c r="AC580" s="449"/>
      <c r="AD580" s="449"/>
      <c r="AE580" s="449"/>
      <c r="AF580" s="449"/>
      <c r="AG580" s="449"/>
      <c r="AH580" s="449"/>
      <c r="AI580" s="449"/>
      <c r="AJ580" s="449"/>
      <c r="AK580" s="449"/>
      <c r="AL580" s="449"/>
      <c r="AM580" s="449"/>
      <c r="AN580" s="449"/>
      <c r="AO580" s="449"/>
      <c r="AP580" s="449"/>
      <c r="AQ580" s="449"/>
    </row>
    <row r="581" spans="3:43" ht="12.75" customHeight="1">
      <c r="C581" s="599" t="s">
        <v>56</v>
      </c>
      <c r="D581" s="599"/>
      <c r="E581" s="599"/>
      <c r="F581" s="599"/>
      <c r="G581" s="599"/>
      <c r="H581" s="599"/>
      <c r="I581" s="599"/>
      <c r="J581" s="599"/>
      <c r="K581" s="599"/>
      <c r="L581" s="599"/>
      <c r="M581" s="599"/>
      <c r="N581" s="599"/>
      <c r="O581" s="599"/>
      <c r="P581" s="599"/>
      <c r="Q581" s="599"/>
      <c r="R581" s="599"/>
      <c r="S581" s="599"/>
      <c r="T581" s="599"/>
      <c r="U581" s="599"/>
      <c r="V581" s="599"/>
      <c r="W581" s="599"/>
      <c r="X581" s="599"/>
      <c r="Y581" s="599"/>
      <c r="Z581" s="599"/>
      <c r="AA581" s="599"/>
      <c r="AB581" s="599"/>
      <c r="AC581" s="599"/>
      <c r="AD581" s="599"/>
      <c r="AE581" s="599"/>
      <c r="AF581" s="599"/>
      <c r="AG581" s="599"/>
      <c r="AH581" s="599"/>
      <c r="AI581" s="599"/>
      <c r="AJ581" s="599"/>
      <c r="AK581" s="599"/>
      <c r="AL581" s="599"/>
      <c r="AM581" s="599"/>
      <c r="AN581" s="599"/>
      <c r="AO581" s="599"/>
      <c r="AP581" s="599"/>
      <c r="AQ581" s="599"/>
    </row>
    <row r="582" spans="3:43" ht="12.75" customHeight="1">
      <c r="C582" s="432" t="s">
        <v>50</v>
      </c>
      <c r="D582" s="432"/>
      <c r="E582" s="432"/>
      <c r="F582" s="432"/>
      <c r="G582" s="432"/>
      <c r="H582" s="448"/>
      <c r="I582" s="448"/>
      <c r="J582" s="448"/>
      <c r="K582" s="448"/>
      <c r="L582" s="448"/>
      <c r="M582" s="448"/>
      <c r="N582" s="448"/>
      <c r="O582" s="448"/>
      <c r="P582" s="448"/>
      <c r="Q582" s="448"/>
      <c r="R582" s="448"/>
      <c r="S582" s="448"/>
      <c r="T582" s="448"/>
      <c r="U582" s="448"/>
      <c r="V582" s="448"/>
      <c r="W582" s="448"/>
      <c r="X582" s="448"/>
      <c r="Y582" s="448"/>
      <c r="Z582" s="448"/>
      <c r="AA582" s="448"/>
      <c r="AB582" s="448"/>
      <c r="AC582" s="448"/>
      <c r="AD582" s="448"/>
      <c r="AE582" s="448"/>
      <c r="AF582" s="448"/>
      <c r="AG582" s="448"/>
      <c r="AH582" s="448"/>
      <c r="AI582" s="448"/>
      <c r="AJ582" s="448"/>
      <c r="AK582" s="448"/>
      <c r="AL582" s="448"/>
      <c r="AM582" s="448"/>
      <c r="AN582" s="448">
        <f>SUM(H582:AM585)</f>
        <v>0</v>
      </c>
      <c r="AO582" s="448"/>
      <c r="AP582" s="448"/>
      <c r="AQ582" s="448"/>
    </row>
    <row r="583" spans="3:43" ht="12.75" customHeight="1">
      <c r="C583" s="541"/>
      <c r="D583" s="541"/>
      <c r="E583" s="541"/>
      <c r="F583" s="541"/>
      <c r="G583" s="541"/>
      <c r="H583" s="537"/>
      <c r="I583" s="537"/>
      <c r="J583" s="537"/>
      <c r="K583" s="537"/>
      <c r="L583" s="537"/>
      <c r="M583" s="537"/>
      <c r="N583" s="537"/>
      <c r="O583" s="537"/>
      <c r="P583" s="537"/>
      <c r="Q583" s="537"/>
      <c r="R583" s="537"/>
      <c r="S583" s="537"/>
      <c r="T583" s="537"/>
      <c r="U583" s="537"/>
      <c r="V583" s="537"/>
      <c r="W583" s="537"/>
      <c r="X583" s="537"/>
      <c r="Y583" s="537"/>
      <c r="Z583" s="537"/>
      <c r="AA583" s="537"/>
      <c r="AB583" s="537"/>
      <c r="AC583" s="537"/>
      <c r="AD583" s="537"/>
      <c r="AE583" s="537"/>
      <c r="AF583" s="537"/>
      <c r="AG583" s="537"/>
      <c r="AH583" s="537"/>
      <c r="AI583" s="537"/>
      <c r="AJ583" s="537"/>
      <c r="AK583" s="537"/>
      <c r="AL583" s="537"/>
      <c r="AM583" s="537"/>
      <c r="AN583" s="537"/>
      <c r="AO583" s="537"/>
      <c r="AP583" s="537"/>
      <c r="AQ583" s="537"/>
    </row>
    <row r="584" spans="3:43" ht="12.75" customHeight="1">
      <c r="C584" s="541"/>
      <c r="D584" s="541"/>
      <c r="E584" s="541"/>
      <c r="F584" s="541"/>
      <c r="G584" s="541"/>
      <c r="H584" s="537"/>
      <c r="I584" s="537"/>
      <c r="J584" s="537"/>
      <c r="K584" s="537"/>
      <c r="L584" s="537"/>
      <c r="M584" s="537"/>
      <c r="N584" s="537"/>
      <c r="O584" s="537"/>
      <c r="P584" s="537"/>
      <c r="Q584" s="537"/>
      <c r="R584" s="537"/>
      <c r="S584" s="537"/>
      <c r="T584" s="537"/>
      <c r="U584" s="537"/>
      <c r="V584" s="537"/>
      <c r="W584" s="537"/>
      <c r="X584" s="537"/>
      <c r="Y584" s="537"/>
      <c r="Z584" s="537"/>
      <c r="AA584" s="537"/>
      <c r="AB584" s="537"/>
      <c r="AC584" s="537"/>
      <c r="AD584" s="537"/>
      <c r="AE584" s="537"/>
      <c r="AF584" s="537"/>
      <c r="AG584" s="537"/>
      <c r="AH584" s="537"/>
      <c r="AI584" s="537"/>
      <c r="AJ584" s="537"/>
      <c r="AK584" s="537"/>
      <c r="AL584" s="537"/>
      <c r="AM584" s="537"/>
      <c r="AN584" s="537"/>
      <c r="AO584" s="537"/>
      <c r="AP584" s="537"/>
      <c r="AQ584" s="537"/>
    </row>
    <row r="585" spans="3:43" ht="12.75" customHeight="1">
      <c r="C585" s="541"/>
      <c r="D585" s="541"/>
      <c r="E585" s="541"/>
      <c r="F585" s="541"/>
      <c r="G585" s="541"/>
      <c r="H585" s="537"/>
      <c r="I585" s="537"/>
      <c r="J585" s="537"/>
      <c r="K585" s="537"/>
      <c r="L585" s="537"/>
      <c r="M585" s="537"/>
      <c r="N585" s="537"/>
      <c r="O585" s="537"/>
      <c r="P585" s="537"/>
      <c r="Q585" s="537"/>
      <c r="R585" s="537"/>
      <c r="S585" s="537"/>
      <c r="T585" s="537"/>
      <c r="U585" s="537"/>
      <c r="V585" s="537"/>
      <c r="W585" s="537"/>
      <c r="X585" s="537"/>
      <c r="Y585" s="537"/>
      <c r="Z585" s="537"/>
      <c r="AA585" s="537"/>
      <c r="AB585" s="537"/>
      <c r="AC585" s="537"/>
      <c r="AD585" s="537"/>
      <c r="AE585" s="537"/>
      <c r="AF585" s="537"/>
      <c r="AG585" s="537"/>
      <c r="AH585" s="537"/>
      <c r="AI585" s="537"/>
      <c r="AJ585" s="537"/>
      <c r="AK585" s="537"/>
      <c r="AL585" s="537"/>
      <c r="AM585" s="537"/>
      <c r="AN585" s="537"/>
      <c r="AO585" s="537"/>
      <c r="AP585" s="537"/>
      <c r="AQ585" s="537"/>
    </row>
    <row r="586" spans="3:43" ht="12.75" customHeight="1">
      <c r="C586" s="268" t="s">
        <v>51</v>
      </c>
      <c r="D586" s="268"/>
      <c r="E586" s="268"/>
      <c r="F586" s="268"/>
      <c r="G586" s="268"/>
      <c r="H586" s="169"/>
      <c r="I586" s="169"/>
      <c r="J586" s="169"/>
      <c r="K586" s="169"/>
      <c r="L586" s="169"/>
      <c r="M586" s="169"/>
      <c r="N586" s="169"/>
      <c r="O586" s="169"/>
      <c r="P586" s="169"/>
      <c r="Q586" s="169"/>
      <c r="R586" s="169"/>
      <c r="S586" s="169"/>
      <c r="T586" s="169"/>
      <c r="U586" s="169"/>
      <c r="V586" s="169"/>
      <c r="W586" s="169"/>
      <c r="X586" s="169"/>
      <c r="Y586" s="169"/>
      <c r="Z586" s="169"/>
      <c r="AA586" s="169"/>
      <c r="AB586" s="169"/>
      <c r="AC586" s="169"/>
      <c r="AD586" s="169"/>
      <c r="AE586" s="169"/>
      <c r="AF586" s="169"/>
      <c r="AG586" s="169"/>
      <c r="AH586" s="169"/>
      <c r="AI586" s="169"/>
      <c r="AJ586" s="169"/>
      <c r="AK586" s="169"/>
      <c r="AL586" s="169"/>
      <c r="AM586" s="169"/>
      <c r="AN586" s="169">
        <f>SUM(H586:AM586)</f>
        <v>0</v>
      </c>
      <c r="AO586" s="169"/>
      <c r="AP586" s="169"/>
      <c r="AQ586" s="169"/>
    </row>
    <row r="587" spans="3:43" ht="12.75" customHeight="1">
      <c r="C587" s="268" t="s">
        <v>52</v>
      </c>
      <c r="D587" s="268"/>
      <c r="E587" s="268"/>
      <c r="F587" s="268"/>
      <c r="G587" s="268"/>
      <c r="H587" s="169"/>
      <c r="I587" s="169"/>
      <c r="J587" s="169"/>
      <c r="K587" s="169"/>
      <c r="L587" s="169"/>
      <c r="M587" s="169"/>
      <c r="N587" s="169"/>
      <c r="O587" s="169"/>
      <c r="P587" s="169"/>
      <c r="Q587" s="169"/>
      <c r="R587" s="169"/>
      <c r="S587" s="169"/>
      <c r="T587" s="169"/>
      <c r="U587" s="169"/>
      <c r="V587" s="169"/>
      <c r="W587" s="169"/>
      <c r="X587" s="169"/>
      <c r="Y587" s="169"/>
      <c r="Z587" s="169"/>
      <c r="AA587" s="169"/>
      <c r="AB587" s="169"/>
      <c r="AC587" s="169"/>
      <c r="AD587" s="169"/>
      <c r="AE587" s="169"/>
      <c r="AF587" s="169"/>
      <c r="AG587" s="169"/>
      <c r="AH587" s="169"/>
      <c r="AI587" s="169"/>
      <c r="AJ587" s="169"/>
      <c r="AK587" s="169"/>
      <c r="AL587" s="169"/>
      <c r="AM587" s="169"/>
      <c r="AN587" s="169">
        <f>SUM(H587:AM587)</f>
        <v>0</v>
      </c>
      <c r="AO587" s="169"/>
      <c r="AP587" s="169"/>
      <c r="AQ587" s="169"/>
    </row>
    <row r="588" spans="3:43" ht="12.75" customHeight="1">
      <c r="C588" s="268" t="s">
        <v>53</v>
      </c>
      <c r="D588" s="268"/>
      <c r="E588" s="268"/>
      <c r="F588" s="268"/>
      <c r="G588" s="268"/>
      <c r="H588" s="169"/>
      <c r="I588" s="169"/>
      <c r="J588" s="169"/>
      <c r="K588" s="169"/>
      <c r="L588" s="169"/>
      <c r="M588" s="169"/>
      <c r="N588" s="169"/>
      <c r="O588" s="169"/>
      <c r="P588" s="169"/>
      <c r="Q588" s="169"/>
      <c r="R588" s="169"/>
      <c r="S588" s="169"/>
      <c r="T588" s="169"/>
      <c r="U588" s="169"/>
      <c r="V588" s="169"/>
      <c r="W588" s="169"/>
      <c r="X588" s="169"/>
      <c r="Y588" s="169"/>
      <c r="Z588" s="169"/>
      <c r="AA588" s="169"/>
      <c r="AB588" s="169"/>
      <c r="AC588" s="169"/>
      <c r="AD588" s="169"/>
      <c r="AE588" s="169"/>
      <c r="AF588" s="169"/>
      <c r="AG588" s="169"/>
      <c r="AH588" s="169"/>
      <c r="AI588" s="169"/>
      <c r="AJ588" s="169"/>
      <c r="AK588" s="169"/>
      <c r="AL588" s="169"/>
      <c r="AM588" s="169"/>
      <c r="AN588" s="169">
        <f>SUM(H588:AM588)</f>
        <v>0</v>
      </c>
      <c r="AO588" s="169"/>
      <c r="AP588" s="169"/>
      <c r="AQ588" s="169"/>
    </row>
    <row r="589" spans="3:43" ht="12.75" customHeight="1">
      <c r="C589" s="541" t="s">
        <v>54</v>
      </c>
      <c r="D589" s="541"/>
      <c r="E589" s="541"/>
      <c r="F589" s="541"/>
      <c r="G589" s="541"/>
      <c r="H589" s="537">
        <f>H582+H586-H587+H588</f>
        <v>0</v>
      </c>
      <c r="I589" s="537"/>
      <c r="J589" s="537"/>
      <c r="K589" s="537"/>
      <c r="L589" s="537">
        <f t="shared" ref="L589" si="76">L582+L586-L587+L588</f>
        <v>0</v>
      </c>
      <c r="M589" s="537"/>
      <c r="N589" s="537"/>
      <c r="O589" s="537"/>
      <c r="P589" s="537">
        <f t="shared" ref="P589" si="77">P582+P586-P587+P588</f>
        <v>0</v>
      </c>
      <c r="Q589" s="537"/>
      <c r="R589" s="537"/>
      <c r="S589" s="537"/>
      <c r="T589" s="537">
        <f t="shared" ref="T589" si="78">T582+T586-T587+T588</f>
        <v>0</v>
      </c>
      <c r="U589" s="537"/>
      <c r="V589" s="537"/>
      <c r="W589" s="537"/>
      <c r="X589" s="537">
        <f t="shared" ref="X589" si="79">X582+X586-X587+X588</f>
        <v>0</v>
      </c>
      <c r="Y589" s="537"/>
      <c r="Z589" s="537"/>
      <c r="AA589" s="537"/>
      <c r="AB589" s="537">
        <f t="shared" ref="AB589" si="80">AB582+AB586-AB587+AB588</f>
        <v>0</v>
      </c>
      <c r="AC589" s="537"/>
      <c r="AD589" s="537"/>
      <c r="AE589" s="537"/>
      <c r="AF589" s="537">
        <f t="shared" ref="AF589" si="81">AF582+AF586-AF587+AF588</f>
        <v>0</v>
      </c>
      <c r="AG589" s="537"/>
      <c r="AH589" s="537"/>
      <c r="AI589" s="537"/>
      <c r="AJ589" s="537">
        <f t="shared" ref="AJ589" si="82">AJ582+AJ586-AJ587+AJ588</f>
        <v>0</v>
      </c>
      <c r="AK589" s="537"/>
      <c r="AL589" s="537"/>
      <c r="AM589" s="537"/>
      <c r="AN589" s="537">
        <f t="shared" ref="AN589" si="83">AN582+AN586-AN587+AN588</f>
        <v>0</v>
      </c>
      <c r="AO589" s="537"/>
      <c r="AP589" s="537"/>
      <c r="AQ589" s="537"/>
    </row>
    <row r="590" spans="3:43" ht="12.75" customHeight="1">
      <c r="C590" s="541"/>
      <c r="D590" s="541"/>
      <c r="E590" s="541"/>
      <c r="F590" s="541"/>
      <c r="G590" s="541"/>
      <c r="H590" s="537"/>
      <c r="I590" s="537"/>
      <c r="J590" s="537"/>
      <c r="K590" s="537"/>
      <c r="L590" s="537"/>
      <c r="M590" s="537"/>
      <c r="N590" s="537"/>
      <c r="O590" s="537"/>
      <c r="P590" s="537"/>
      <c r="Q590" s="537"/>
      <c r="R590" s="537"/>
      <c r="S590" s="537"/>
      <c r="T590" s="537"/>
      <c r="U590" s="537"/>
      <c r="V590" s="537"/>
      <c r="W590" s="537"/>
      <c r="X590" s="537"/>
      <c r="Y590" s="537"/>
      <c r="Z590" s="537"/>
      <c r="AA590" s="537"/>
      <c r="AB590" s="537"/>
      <c r="AC590" s="537"/>
      <c r="AD590" s="537"/>
      <c r="AE590" s="537"/>
      <c r="AF590" s="537"/>
      <c r="AG590" s="537"/>
      <c r="AH590" s="537"/>
      <c r="AI590" s="537"/>
      <c r="AJ590" s="537"/>
      <c r="AK590" s="537"/>
      <c r="AL590" s="537"/>
      <c r="AM590" s="537"/>
      <c r="AN590" s="537"/>
      <c r="AO590" s="537"/>
      <c r="AP590" s="537"/>
      <c r="AQ590" s="537"/>
    </row>
    <row r="591" spans="3:43" ht="12.75" customHeight="1">
      <c r="C591" s="541"/>
      <c r="D591" s="541"/>
      <c r="E591" s="541"/>
      <c r="F591" s="541"/>
      <c r="G591" s="541"/>
      <c r="H591" s="537"/>
      <c r="I591" s="537"/>
      <c r="J591" s="537"/>
      <c r="K591" s="537"/>
      <c r="L591" s="537"/>
      <c r="M591" s="537"/>
      <c r="N591" s="537"/>
      <c r="O591" s="537"/>
      <c r="P591" s="537"/>
      <c r="Q591" s="537"/>
      <c r="R591" s="537"/>
      <c r="S591" s="537"/>
      <c r="T591" s="537"/>
      <c r="U591" s="537"/>
      <c r="V591" s="537"/>
      <c r="W591" s="537"/>
      <c r="X591" s="537"/>
      <c r="Y591" s="537"/>
      <c r="Z591" s="537"/>
      <c r="AA591" s="537"/>
      <c r="AB591" s="537"/>
      <c r="AC591" s="537"/>
      <c r="AD591" s="537"/>
      <c r="AE591" s="537"/>
      <c r="AF591" s="537"/>
      <c r="AG591" s="537"/>
      <c r="AH591" s="537"/>
      <c r="AI591" s="537"/>
      <c r="AJ591" s="537"/>
      <c r="AK591" s="537"/>
      <c r="AL591" s="537"/>
      <c r="AM591" s="537"/>
      <c r="AN591" s="537"/>
      <c r="AO591" s="537"/>
      <c r="AP591" s="537"/>
      <c r="AQ591" s="537"/>
    </row>
    <row r="592" spans="3:43" ht="12.75" customHeight="1">
      <c r="C592" s="433"/>
      <c r="D592" s="433"/>
      <c r="E592" s="433"/>
      <c r="F592" s="433"/>
      <c r="G592" s="433"/>
      <c r="H592" s="449"/>
      <c r="I592" s="449"/>
      <c r="J592" s="449"/>
      <c r="K592" s="449"/>
      <c r="L592" s="449"/>
      <c r="M592" s="449"/>
      <c r="N592" s="449"/>
      <c r="O592" s="449"/>
      <c r="P592" s="449"/>
      <c r="Q592" s="449"/>
      <c r="R592" s="449"/>
      <c r="S592" s="449"/>
      <c r="T592" s="449"/>
      <c r="U592" s="449"/>
      <c r="V592" s="449"/>
      <c r="W592" s="449"/>
      <c r="X592" s="449"/>
      <c r="Y592" s="449"/>
      <c r="Z592" s="449"/>
      <c r="AA592" s="449"/>
      <c r="AB592" s="449"/>
      <c r="AC592" s="449"/>
      <c r="AD592" s="449"/>
      <c r="AE592" s="449"/>
      <c r="AF592" s="449"/>
      <c r="AG592" s="449"/>
      <c r="AH592" s="449"/>
      <c r="AI592" s="449"/>
      <c r="AJ592" s="449"/>
      <c r="AK592" s="449"/>
      <c r="AL592" s="449"/>
      <c r="AM592" s="449"/>
      <c r="AN592" s="449"/>
      <c r="AO592" s="449"/>
      <c r="AP592" s="449"/>
      <c r="AQ592" s="449"/>
    </row>
    <row r="593" spans="3:45" ht="12.75" customHeight="1">
      <c r="C593" s="599" t="s">
        <v>57</v>
      </c>
      <c r="D593" s="599"/>
      <c r="E593" s="599"/>
      <c r="F593" s="599"/>
      <c r="G593" s="599"/>
      <c r="H593" s="599"/>
      <c r="I593" s="599"/>
      <c r="J593" s="599"/>
      <c r="K593" s="599"/>
      <c r="L593" s="599"/>
      <c r="M593" s="599"/>
      <c r="N593" s="599"/>
      <c r="O593" s="599"/>
      <c r="P593" s="599"/>
      <c r="Q593" s="599"/>
      <c r="R593" s="599"/>
      <c r="S593" s="599"/>
      <c r="T593" s="599"/>
      <c r="U593" s="599"/>
      <c r="V593" s="599"/>
      <c r="W593" s="599"/>
      <c r="X593" s="599"/>
      <c r="Y593" s="599"/>
      <c r="Z593" s="599"/>
      <c r="AA593" s="599"/>
      <c r="AB593" s="599"/>
      <c r="AC593" s="599"/>
      <c r="AD593" s="599"/>
      <c r="AE593" s="599"/>
      <c r="AF593" s="599"/>
      <c r="AG593" s="599"/>
      <c r="AH593" s="599"/>
      <c r="AI593" s="599"/>
      <c r="AJ593" s="599"/>
      <c r="AK593" s="599"/>
      <c r="AL593" s="599"/>
      <c r="AM593" s="599"/>
      <c r="AN593" s="599"/>
      <c r="AO593" s="599"/>
      <c r="AP593" s="599"/>
      <c r="AQ593" s="599"/>
    </row>
    <row r="594" spans="3:45" ht="12.75" customHeight="1">
      <c r="C594" s="432" t="s">
        <v>50</v>
      </c>
      <c r="D594" s="432"/>
      <c r="E594" s="432"/>
      <c r="F594" s="432"/>
      <c r="G594" s="432"/>
      <c r="H594" s="596">
        <f>H558-H570-H582</f>
        <v>15600</v>
      </c>
      <c r="I594" s="596"/>
      <c r="J594" s="596"/>
      <c r="K594" s="596"/>
      <c r="L594" s="596">
        <f>L558-L570-L582</f>
        <v>0</v>
      </c>
      <c r="M594" s="596"/>
      <c r="N594" s="596"/>
      <c r="O594" s="596"/>
      <c r="P594" s="596">
        <f>P558-P570-P582</f>
        <v>140709</v>
      </c>
      <c r="Q594" s="596"/>
      <c r="R594" s="596"/>
      <c r="S594" s="596"/>
      <c r="T594" s="596">
        <f>T558-T570-T582</f>
        <v>0</v>
      </c>
      <c r="U594" s="596"/>
      <c r="V594" s="596"/>
      <c r="W594" s="596"/>
      <c r="X594" s="596">
        <f>X558-X570-X582</f>
        <v>0</v>
      </c>
      <c r="Y594" s="596"/>
      <c r="Z594" s="596"/>
      <c r="AA594" s="596"/>
      <c r="AB594" s="596">
        <f>AB558-AB570-AB582</f>
        <v>0</v>
      </c>
      <c r="AC594" s="596"/>
      <c r="AD594" s="596"/>
      <c r="AE594" s="596"/>
      <c r="AF594" s="596">
        <f>AF558-AF570-AF582</f>
        <v>592863</v>
      </c>
      <c r="AG594" s="596"/>
      <c r="AH594" s="596"/>
      <c r="AI594" s="596"/>
      <c r="AJ594" s="596">
        <f>AJ558-AJ570-AJ582</f>
        <v>0</v>
      </c>
      <c r="AK594" s="596"/>
      <c r="AL594" s="596"/>
      <c r="AM594" s="596"/>
      <c r="AN594" s="596">
        <f>SUM(H594:AM597)</f>
        <v>749172</v>
      </c>
      <c r="AO594" s="596"/>
      <c r="AP594" s="596"/>
      <c r="AQ594" s="596"/>
    </row>
    <row r="595" spans="3:45" ht="12.75" customHeight="1">
      <c r="C595" s="541"/>
      <c r="D595" s="541"/>
      <c r="E595" s="541"/>
      <c r="F595" s="541"/>
      <c r="G595" s="541"/>
      <c r="H595" s="597"/>
      <c r="I595" s="597"/>
      <c r="J595" s="597"/>
      <c r="K595" s="597"/>
      <c r="L595" s="597"/>
      <c r="M595" s="597"/>
      <c r="N595" s="597"/>
      <c r="O595" s="597"/>
      <c r="P595" s="597"/>
      <c r="Q595" s="597"/>
      <c r="R595" s="597"/>
      <c r="S595" s="597"/>
      <c r="T595" s="597"/>
      <c r="U595" s="597"/>
      <c r="V595" s="597"/>
      <c r="W595" s="597"/>
      <c r="X595" s="597"/>
      <c r="Y595" s="597"/>
      <c r="Z595" s="597"/>
      <c r="AA595" s="597"/>
      <c r="AB595" s="597"/>
      <c r="AC595" s="597"/>
      <c r="AD595" s="597"/>
      <c r="AE595" s="597"/>
      <c r="AF595" s="597"/>
      <c r="AG595" s="597"/>
      <c r="AH595" s="597"/>
      <c r="AI595" s="597"/>
      <c r="AJ595" s="597"/>
      <c r="AK595" s="597"/>
      <c r="AL595" s="597"/>
      <c r="AM595" s="597"/>
      <c r="AN595" s="597"/>
      <c r="AO595" s="597"/>
      <c r="AP595" s="597"/>
      <c r="AQ595" s="597"/>
    </row>
    <row r="596" spans="3:45" ht="12.75" customHeight="1">
      <c r="C596" s="541"/>
      <c r="D596" s="541"/>
      <c r="E596" s="541"/>
      <c r="F596" s="541"/>
      <c r="G596" s="541"/>
      <c r="H596" s="597"/>
      <c r="I596" s="597"/>
      <c r="J596" s="597"/>
      <c r="K596" s="597"/>
      <c r="L596" s="597"/>
      <c r="M596" s="597"/>
      <c r="N596" s="597"/>
      <c r="O596" s="597"/>
      <c r="P596" s="597"/>
      <c r="Q596" s="597"/>
      <c r="R596" s="597"/>
      <c r="S596" s="597"/>
      <c r="T596" s="597"/>
      <c r="U596" s="597"/>
      <c r="V596" s="597"/>
      <c r="W596" s="597"/>
      <c r="X596" s="597"/>
      <c r="Y596" s="597"/>
      <c r="Z596" s="597"/>
      <c r="AA596" s="597"/>
      <c r="AB596" s="597"/>
      <c r="AC596" s="597"/>
      <c r="AD596" s="597"/>
      <c r="AE596" s="597"/>
      <c r="AF596" s="597"/>
      <c r="AG596" s="597"/>
      <c r="AH596" s="597"/>
      <c r="AI596" s="597"/>
      <c r="AJ596" s="597"/>
      <c r="AK596" s="597"/>
      <c r="AL596" s="597"/>
      <c r="AM596" s="597"/>
      <c r="AN596" s="597"/>
      <c r="AO596" s="597"/>
      <c r="AP596" s="597"/>
      <c r="AQ596" s="597"/>
    </row>
    <row r="597" spans="3:45" ht="12.75" customHeight="1">
      <c r="C597" s="433"/>
      <c r="D597" s="433"/>
      <c r="E597" s="433"/>
      <c r="F597" s="433"/>
      <c r="G597" s="433"/>
      <c r="H597" s="598"/>
      <c r="I597" s="598"/>
      <c r="J597" s="598"/>
      <c r="K597" s="598"/>
      <c r="L597" s="598"/>
      <c r="M597" s="598"/>
      <c r="N597" s="598"/>
      <c r="O597" s="598"/>
      <c r="P597" s="598"/>
      <c r="Q597" s="598"/>
      <c r="R597" s="598"/>
      <c r="S597" s="598"/>
      <c r="T597" s="598"/>
      <c r="U597" s="598"/>
      <c r="V597" s="598"/>
      <c r="W597" s="598"/>
      <c r="X597" s="598"/>
      <c r="Y597" s="598"/>
      <c r="Z597" s="598"/>
      <c r="AA597" s="598"/>
      <c r="AB597" s="598"/>
      <c r="AC597" s="598"/>
      <c r="AD597" s="598"/>
      <c r="AE597" s="598"/>
      <c r="AF597" s="598"/>
      <c r="AG597" s="598"/>
      <c r="AH597" s="598"/>
      <c r="AI597" s="598"/>
      <c r="AJ597" s="598"/>
      <c r="AK597" s="598"/>
      <c r="AL597" s="598"/>
      <c r="AM597" s="598"/>
      <c r="AN597" s="598"/>
      <c r="AO597" s="598"/>
      <c r="AP597" s="598"/>
      <c r="AQ597" s="598"/>
    </row>
    <row r="598" spans="3:45" ht="12.75" customHeight="1">
      <c r="C598" s="432" t="s">
        <v>54</v>
      </c>
      <c r="D598" s="432"/>
      <c r="E598" s="432"/>
      <c r="F598" s="432"/>
      <c r="G598" s="432"/>
      <c r="H598" s="596">
        <f>H565-H577-H589</f>
        <v>15600</v>
      </c>
      <c r="I598" s="596"/>
      <c r="J598" s="596"/>
      <c r="K598" s="596"/>
      <c r="L598" s="596">
        <f>L565-L577-L589</f>
        <v>575646</v>
      </c>
      <c r="M598" s="596"/>
      <c r="N598" s="596"/>
      <c r="O598" s="596"/>
      <c r="P598" s="596">
        <f>P565-P577-P589</f>
        <v>155671</v>
      </c>
      <c r="Q598" s="596"/>
      <c r="R598" s="596"/>
      <c r="S598" s="596"/>
      <c r="T598" s="596">
        <f>T565-T577-T589</f>
        <v>0</v>
      </c>
      <c r="U598" s="596"/>
      <c r="V598" s="596"/>
      <c r="W598" s="596"/>
      <c r="X598" s="596">
        <f>X565-X577-X589</f>
        <v>0</v>
      </c>
      <c r="Y598" s="596"/>
      <c r="Z598" s="596"/>
      <c r="AA598" s="596"/>
      <c r="AB598" s="596">
        <f>AB565-AB577-AB589</f>
        <v>0</v>
      </c>
      <c r="AC598" s="596"/>
      <c r="AD598" s="596"/>
      <c r="AE598" s="596"/>
      <c r="AF598" s="596">
        <f>AF565-AF577-AF589</f>
        <v>40238</v>
      </c>
      <c r="AG598" s="596"/>
      <c r="AH598" s="596"/>
      <c r="AI598" s="596"/>
      <c r="AJ598" s="596">
        <f>AJ565-AJ577-AJ589</f>
        <v>0</v>
      </c>
      <c r="AK598" s="596"/>
      <c r="AL598" s="596"/>
      <c r="AM598" s="596"/>
      <c r="AN598" s="596">
        <f>SUM(H598:AM601)</f>
        <v>787155</v>
      </c>
      <c r="AO598" s="596"/>
      <c r="AP598" s="596"/>
      <c r="AQ598" s="596"/>
    </row>
    <row r="599" spans="3:45" ht="12.75" customHeight="1">
      <c r="C599" s="541"/>
      <c r="D599" s="541"/>
      <c r="E599" s="541"/>
      <c r="F599" s="541"/>
      <c r="G599" s="541"/>
      <c r="H599" s="597"/>
      <c r="I599" s="597"/>
      <c r="J599" s="597"/>
      <c r="K599" s="597"/>
      <c r="L599" s="597"/>
      <c r="M599" s="597"/>
      <c r="N599" s="597"/>
      <c r="O599" s="597"/>
      <c r="P599" s="597"/>
      <c r="Q599" s="597"/>
      <c r="R599" s="597"/>
      <c r="S599" s="597"/>
      <c r="T599" s="597"/>
      <c r="U599" s="597"/>
      <c r="V599" s="597"/>
      <c r="W599" s="597"/>
      <c r="X599" s="597"/>
      <c r="Y599" s="597"/>
      <c r="Z599" s="597"/>
      <c r="AA599" s="597"/>
      <c r="AB599" s="597"/>
      <c r="AC599" s="597"/>
      <c r="AD599" s="597"/>
      <c r="AE599" s="597"/>
      <c r="AF599" s="597"/>
      <c r="AG599" s="597"/>
      <c r="AH599" s="597"/>
      <c r="AI599" s="597"/>
      <c r="AJ599" s="597"/>
      <c r="AK599" s="597"/>
      <c r="AL599" s="597"/>
      <c r="AM599" s="597"/>
      <c r="AN599" s="597"/>
      <c r="AO599" s="597"/>
      <c r="AP599" s="597"/>
      <c r="AQ599" s="597"/>
    </row>
    <row r="600" spans="3:45" ht="12.75" customHeight="1">
      <c r="C600" s="541"/>
      <c r="D600" s="541"/>
      <c r="E600" s="541"/>
      <c r="F600" s="541"/>
      <c r="G600" s="541"/>
      <c r="H600" s="597"/>
      <c r="I600" s="597"/>
      <c r="J600" s="597"/>
      <c r="K600" s="597"/>
      <c r="L600" s="597"/>
      <c r="M600" s="597"/>
      <c r="N600" s="597"/>
      <c r="O600" s="597"/>
      <c r="P600" s="597"/>
      <c r="Q600" s="597"/>
      <c r="R600" s="597"/>
      <c r="S600" s="597"/>
      <c r="T600" s="597"/>
      <c r="U600" s="597"/>
      <c r="V600" s="597"/>
      <c r="W600" s="597"/>
      <c r="X600" s="597"/>
      <c r="Y600" s="597"/>
      <c r="Z600" s="597"/>
      <c r="AA600" s="597"/>
      <c r="AB600" s="597"/>
      <c r="AC600" s="597"/>
      <c r="AD600" s="597"/>
      <c r="AE600" s="597"/>
      <c r="AF600" s="597"/>
      <c r="AG600" s="597"/>
      <c r="AH600" s="597"/>
      <c r="AI600" s="597"/>
      <c r="AJ600" s="597"/>
      <c r="AK600" s="597"/>
      <c r="AL600" s="597"/>
      <c r="AM600" s="597"/>
      <c r="AN600" s="597"/>
      <c r="AO600" s="597"/>
      <c r="AP600" s="597"/>
      <c r="AQ600" s="597"/>
    </row>
    <row r="601" spans="3:45" ht="12.75" customHeight="1">
      <c r="C601" s="433"/>
      <c r="D601" s="433"/>
      <c r="E601" s="433"/>
      <c r="F601" s="433"/>
      <c r="G601" s="433"/>
      <c r="H601" s="598"/>
      <c r="I601" s="598"/>
      <c r="J601" s="598"/>
      <c r="K601" s="598"/>
      <c r="L601" s="598"/>
      <c r="M601" s="598"/>
      <c r="N601" s="598"/>
      <c r="O601" s="598"/>
      <c r="P601" s="598"/>
      <c r="Q601" s="598"/>
      <c r="R601" s="598"/>
      <c r="S601" s="598"/>
      <c r="T601" s="598"/>
      <c r="U601" s="598"/>
      <c r="V601" s="598"/>
      <c r="W601" s="598"/>
      <c r="X601" s="598"/>
      <c r="Y601" s="598"/>
      <c r="Z601" s="598"/>
      <c r="AA601" s="598"/>
      <c r="AB601" s="598"/>
      <c r="AC601" s="598"/>
      <c r="AD601" s="598"/>
      <c r="AE601" s="598"/>
      <c r="AF601" s="598"/>
      <c r="AG601" s="598"/>
      <c r="AH601" s="598"/>
      <c r="AI601" s="598"/>
      <c r="AJ601" s="598"/>
      <c r="AK601" s="598"/>
      <c r="AL601" s="598"/>
      <c r="AM601" s="598"/>
      <c r="AN601" s="598"/>
      <c r="AO601" s="598"/>
      <c r="AP601" s="598"/>
      <c r="AQ601" s="598"/>
    </row>
    <row r="603" spans="3:45" ht="12.75" hidden="1" customHeight="1">
      <c r="C603" s="621" t="s">
        <v>434</v>
      </c>
      <c r="D603" s="621"/>
      <c r="E603" s="621"/>
      <c r="F603" s="621"/>
      <c r="G603" s="621"/>
      <c r="H603" s="621"/>
      <c r="I603" s="621"/>
      <c r="J603" s="621"/>
      <c r="K603" s="621"/>
      <c r="L603" s="621"/>
      <c r="M603" s="621"/>
      <c r="N603" s="621"/>
      <c r="O603" s="621"/>
      <c r="P603" s="621"/>
      <c r="Q603" s="621"/>
      <c r="R603" s="621"/>
      <c r="S603" s="621"/>
      <c r="T603" s="621"/>
      <c r="U603" s="621"/>
      <c r="V603" s="621"/>
      <c r="W603" s="621"/>
      <c r="X603" s="621"/>
      <c r="Y603" s="621"/>
      <c r="Z603" s="621"/>
      <c r="AA603" s="621"/>
      <c r="AB603" s="621"/>
      <c r="AC603" s="621"/>
      <c r="AD603" s="621"/>
      <c r="AE603" s="621"/>
      <c r="AF603" s="621"/>
      <c r="AG603" s="621"/>
      <c r="AH603" s="621"/>
      <c r="AI603" s="621"/>
      <c r="AJ603" s="621"/>
      <c r="AK603" s="621"/>
      <c r="AL603" s="621"/>
      <c r="AM603" s="621"/>
      <c r="AN603" s="621"/>
      <c r="AO603" s="621"/>
      <c r="AP603" s="621"/>
      <c r="AQ603" s="621"/>
      <c r="AR603" s="621"/>
      <c r="AS603" s="621"/>
    </row>
    <row r="605" spans="3:45" ht="11.25">
      <c r="C605" s="200" t="s">
        <v>1579</v>
      </c>
      <c r="D605" s="200"/>
      <c r="E605" s="200"/>
      <c r="F605" s="200"/>
      <c r="G605" s="200"/>
      <c r="H605" s="200"/>
      <c r="I605" s="200"/>
      <c r="J605" s="200"/>
      <c r="K605" s="200"/>
      <c r="L605" s="200"/>
      <c r="M605" s="200"/>
      <c r="N605" s="200"/>
      <c r="O605" s="200"/>
      <c r="P605" s="200"/>
      <c r="Q605" s="200"/>
      <c r="R605" s="200"/>
      <c r="S605" s="200"/>
      <c r="T605" s="200"/>
      <c r="U605" s="200"/>
      <c r="V605" s="200"/>
      <c r="W605" s="200"/>
      <c r="X605" s="200"/>
      <c r="Y605" s="200"/>
      <c r="Z605" s="200"/>
      <c r="AA605" s="200"/>
      <c r="AB605" s="200"/>
      <c r="AC605" s="200"/>
      <c r="AD605" s="200"/>
      <c r="AE605" s="200"/>
      <c r="AF605" s="200"/>
      <c r="AG605" s="200"/>
      <c r="AH605" s="200"/>
      <c r="AI605" s="200"/>
      <c r="AJ605" s="200"/>
      <c r="AK605" s="200"/>
      <c r="AL605" s="200"/>
      <c r="AM605" s="200"/>
      <c r="AN605" s="200"/>
      <c r="AO605" s="200"/>
      <c r="AP605" s="200"/>
      <c r="AQ605" s="200"/>
      <c r="AR605" s="200"/>
      <c r="AS605" s="200"/>
    </row>
    <row r="606" spans="3:45" ht="11.25">
      <c r="C606" s="200"/>
      <c r="D606" s="200"/>
      <c r="E606" s="200"/>
      <c r="F606" s="200"/>
      <c r="G606" s="200"/>
      <c r="H606" s="200"/>
      <c r="I606" s="200"/>
      <c r="J606" s="200"/>
      <c r="K606" s="200"/>
      <c r="L606" s="200"/>
      <c r="M606" s="200"/>
      <c r="N606" s="200"/>
      <c r="O606" s="200"/>
      <c r="P606" s="200"/>
      <c r="Q606" s="200"/>
      <c r="R606" s="200"/>
      <c r="S606" s="200"/>
      <c r="T606" s="200"/>
      <c r="U606" s="200"/>
      <c r="V606" s="200"/>
      <c r="W606" s="200"/>
      <c r="X606" s="200"/>
      <c r="Y606" s="200"/>
      <c r="Z606" s="200"/>
      <c r="AA606" s="200"/>
      <c r="AB606" s="200"/>
      <c r="AC606" s="200"/>
      <c r="AD606" s="200"/>
      <c r="AE606" s="200"/>
      <c r="AF606" s="200"/>
      <c r="AG606" s="200"/>
      <c r="AH606" s="200"/>
      <c r="AI606" s="200"/>
      <c r="AJ606" s="200"/>
      <c r="AK606" s="200"/>
      <c r="AL606" s="200"/>
      <c r="AM606" s="200"/>
      <c r="AN606" s="200"/>
      <c r="AO606" s="200"/>
      <c r="AP606" s="200"/>
      <c r="AQ606" s="200"/>
      <c r="AR606" s="200"/>
      <c r="AS606" s="200"/>
    </row>
    <row r="607" spans="3:45" ht="11.25">
      <c r="C607" s="200"/>
      <c r="D607" s="200"/>
      <c r="E607" s="200"/>
      <c r="F607" s="200"/>
      <c r="G607" s="200"/>
      <c r="H607" s="200"/>
      <c r="I607" s="200"/>
      <c r="J607" s="200"/>
      <c r="K607" s="200"/>
      <c r="L607" s="200"/>
      <c r="M607" s="200"/>
      <c r="N607" s="200"/>
      <c r="O607" s="200"/>
      <c r="P607" s="200"/>
      <c r="Q607" s="200"/>
      <c r="R607" s="200"/>
      <c r="S607" s="200"/>
      <c r="T607" s="200"/>
      <c r="U607" s="200"/>
      <c r="V607" s="200"/>
      <c r="W607" s="200"/>
      <c r="X607" s="200"/>
      <c r="Y607" s="200"/>
      <c r="Z607" s="200"/>
      <c r="AA607" s="200"/>
      <c r="AB607" s="200"/>
      <c r="AC607" s="200"/>
      <c r="AD607" s="200"/>
      <c r="AE607" s="200"/>
      <c r="AF607" s="200"/>
      <c r="AG607" s="200"/>
      <c r="AH607" s="200"/>
      <c r="AI607" s="200"/>
      <c r="AJ607" s="200"/>
      <c r="AK607" s="200"/>
      <c r="AL607" s="200"/>
      <c r="AM607" s="200"/>
      <c r="AN607" s="200"/>
      <c r="AO607" s="200"/>
      <c r="AP607" s="200"/>
      <c r="AQ607" s="200"/>
      <c r="AR607" s="200"/>
      <c r="AS607" s="200"/>
    </row>
    <row r="609" spans="3:45" ht="12.75" hidden="1" customHeight="1">
      <c r="C609" s="241" t="s">
        <v>1179</v>
      </c>
      <c r="D609" s="241"/>
      <c r="E609" s="241"/>
      <c r="F609" s="241"/>
      <c r="G609" s="241"/>
      <c r="H609" s="241"/>
      <c r="I609" s="241"/>
      <c r="J609" s="241"/>
      <c r="K609" s="241"/>
      <c r="L609" s="241"/>
      <c r="M609" s="241"/>
      <c r="N609" s="241"/>
      <c r="O609" s="241"/>
      <c r="P609" s="241"/>
      <c r="Q609" s="241"/>
      <c r="R609" s="241"/>
      <c r="S609" s="241"/>
      <c r="T609" s="241"/>
      <c r="U609" s="241"/>
      <c r="V609" s="241"/>
      <c r="W609" s="241"/>
      <c r="X609" s="241"/>
      <c r="Y609" s="241"/>
      <c r="Z609" s="241"/>
      <c r="AA609" s="241"/>
      <c r="AB609" s="241"/>
      <c r="AC609" s="241"/>
      <c r="AD609" s="241"/>
      <c r="AE609" s="241"/>
      <c r="AF609" s="241"/>
      <c r="AG609" s="241"/>
      <c r="AH609" s="241"/>
      <c r="AI609" s="241"/>
      <c r="AJ609" s="241"/>
      <c r="AK609" s="241"/>
      <c r="AL609" s="241"/>
      <c r="AM609" s="241"/>
      <c r="AN609" s="241"/>
      <c r="AO609" s="241"/>
      <c r="AP609" s="241"/>
      <c r="AQ609" s="241"/>
      <c r="AR609" s="241"/>
      <c r="AS609" s="241"/>
    </row>
    <row r="610" spans="3:45" ht="12.75" hidden="1" customHeight="1">
      <c r="C610" s="68"/>
    </row>
    <row r="611" spans="3:45" ht="12.75" hidden="1" customHeight="1">
      <c r="C611" s="211" t="s">
        <v>41</v>
      </c>
      <c r="D611" s="211"/>
      <c r="E611" s="211"/>
      <c r="F611" s="211"/>
      <c r="G611" s="211"/>
      <c r="H611" s="211"/>
      <c r="I611" s="211"/>
      <c r="J611" s="211"/>
      <c r="K611" s="211"/>
      <c r="L611" s="211"/>
      <c r="M611" s="211"/>
      <c r="N611" s="211"/>
      <c r="O611" s="211"/>
      <c r="P611" s="211"/>
      <c r="Q611" s="211"/>
      <c r="R611" s="211"/>
      <c r="S611" s="211"/>
      <c r="T611" s="211"/>
      <c r="U611" s="211"/>
      <c r="V611" s="211"/>
      <c r="W611" s="211"/>
      <c r="X611" s="547" t="s">
        <v>58</v>
      </c>
      <c r="Y611" s="547"/>
      <c r="Z611" s="547"/>
      <c r="AA611" s="547"/>
      <c r="AB611" s="547"/>
      <c r="AC611" s="547"/>
      <c r="AD611" s="547"/>
      <c r="AE611" s="547"/>
      <c r="AF611" s="547"/>
      <c r="AG611" s="547"/>
      <c r="AH611" s="547"/>
      <c r="AI611" s="547"/>
      <c r="AJ611" s="547"/>
    </row>
    <row r="612" spans="3:45" ht="12.75" hidden="1" customHeight="1">
      <c r="C612" s="592" t="s">
        <v>433</v>
      </c>
      <c r="D612" s="592"/>
      <c r="E612" s="592"/>
      <c r="F612" s="592"/>
      <c r="G612" s="592"/>
      <c r="H612" s="592"/>
      <c r="I612" s="592"/>
      <c r="J612" s="592"/>
      <c r="K612" s="592"/>
      <c r="L612" s="592"/>
      <c r="M612" s="592"/>
      <c r="N612" s="592"/>
      <c r="O612" s="592"/>
      <c r="P612" s="592"/>
      <c r="Q612" s="592"/>
      <c r="R612" s="592"/>
      <c r="S612" s="592"/>
      <c r="T612" s="592"/>
      <c r="U612" s="592"/>
      <c r="V612" s="592"/>
      <c r="W612" s="592"/>
      <c r="X612" s="593"/>
      <c r="Y612" s="594"/>
      <c r="Z612" s="594"/>
      <c r="AA612" s="594"/>
      <c r="AB612" s="594"/>
      <c r="AC612" s="594"/>
      <c r="AD612" s="594"/>
      <c r="AE612" s="594"/>
      <c r="AF612" s="594"/>
      <c r="AG612" s="594"/>
      <c r="AH612" s="594"/>
      <c r="AI612" s="594"/>
      <c r="AJ612" s="595"/>
    </row>
    <row r="613" spans="3:45" ht="12.75" hidden="1" customHeight="1">
      <c r="C613" s="591"/>
      <c r="D613" s="591"/>
      <c r="E613" s="591"/>
      <c r="F613" s="591"/>
      <c r="G613" s="591"/>
      <c r="H613" s="591"/>
      <c r="I613" s="591"/>
      <c r="J613" s="591"/>
      <c r="K613" s="591"/>
      <c r="L613" s="591"/>
      <c r="M613" s="591"/>
      <c r="N613" s="591"/>
      <c r="O613" s="591"/>
      <c r="P613" s="591"/>
      <c r="Q613" s="591"/>
      <c r="R613" s="591"/>
      <c r="S613" s="591"/>
      <c r="T613" s="591"/>
      <c r="U613" s="591"/>
      <c r="V613" s="591"/>
      <c r="W613" s="591"/>
      <c r="X613" s="591"/>
      <c r="Y613" s="591"/>
      <c r="Z613" s="591"/>
      <c r="AA613" s="591"/>
      <c r="AB613" s="591"/>
      <c r="AC613" s="591"/>
      <c r="AD613" s="591"/>
      <c r="AE613" s="591"/>
      <c r="AF613" s="591"/>
      <c r="AG613" s="591"/>
      <c r="AH613" s="591"/>
      <c r="AI613" s="591"/>
      <c r="AJ613" s="591"/>
      <c r="AK613" s="591"/>
      <c r="AL613" s="591"/>
      <c r="AM613" s="591"/>
      <c r="AN613" s="591"/>
      <c r="AO613" s="591"/>
      <c r="AP613" s="591"/>
      <c r="AQ613" s="591"/>
      <c r="AR613" s="591"/>
      <c r="AS613" s="591"/>
    </row>
    <row r="614" spans="3:45" ht="12.75" hidden="1" customHeight="1">
      <c r="C614" s="125"/>
      <c r="D614" s="125"/>
      <c r="E614" s="125"/>
      <c r="F614" s="125"/>
      <c r="G614" s="125"/>
      <c r="H614" s="125"/>
      <c r="I614" s="125"/>
      <c r="J614" s="125"/>
      <c r="K614" s="125"/>
      <c r="L614" s="125"/>
      <c r="M614" s="125"/>
      <c r="N614" s="125"/>
      <c r="O614" s="125"/>
      <c r="P614" s="125"/>
      <c r="Q614" s="125"/>
      <c r="R614" s="125"/>
      <c r="S614" s="125"/>
      <c r="T614" s="125"/>
      <c r="U614" s="125"/>
      <c r="V614" s="125"/>
      <c r="W614" s="125"/>
      <c r="X614" s="125"/>
      <c r="Y614" s="125"/>
      <c r="Z614" s="125"/>
      <c r="AA614" s="125"/>
      <c r="AB614" s="125"/>
      <c r="AC614" s="125"/>
      <c r="AD614" s="125"/>
      <c r="AE614" s="125"/>
      <c r="AF614" s="125"/>
      <c r="AG614" s="125"/>
      <c r="AH614" s="125"/>
      <c r="AI614" s="125"/>
      <c r="AJ614" s="125"/>
      <c r="AK614" s="125"/>
      <c r="AL614" s="125"/>
      <c r="AM614" s="125"/>
      <c r="AN614" s="125"/>
      <c r="AO614" s="125"/>
      <c r="AP614" s="125"/>
      <c r="AQ614" s="125"/>
      <c r="AR614" s="125"/>
      <c r="AS614" s="125"/>
    </row>
    <row r="615" spans="3:45" ht="12.75" hidden="1" customHeight="1">
      <c r="C615" s="591"/>
      <c r="D615" s="591"/>
      <c r="E615" s="591"/>
      <c r="F615" s="591"/>
      <c r="G615" s="591"/>
      <c r="H615" s="591"/>
      <c r="I615" s="591"/>
      <c r="J615" s="591"/>
      <c r="K615" s="591"/>
      <c r="L615" s="591"/>
      <c r="M615" s="591"/>
      <c r="N615" s="591"/>
      <c r="O615" s="591"/>
      <c r="P615" s="591"/>
      <c r="Q615" s="591"/>
      <c r="R615" s="591"/>
      <c r="S615" s="591"/>
      <c r="T615" s="591"/>
      <c r="U615" s="591"/>
      <c r="V615" s="591"/>
      <c r="W615" s="591"/>
      <c r="X615" s="591"/>
      <c r="Y615" s="591"/>
      <c r="Z615" s="591"/>
      <c r="AA615" s="591"/>
      <c r="AB615" s="591"/>
      <c r="AC615" s="591"/>
      <c r="AD615" s="591"/>
      <c r="AE615" s="591"/>
      <c r="AF615" s="591"/>
      <c r="AG615" s="591"/>
      <c r="AH615" s="591"/>
      <c r="AI615" s="591"/>
      <c r="AJ615" s="591"/>
      <c r="AK615" s="591"/>
      <c r="AL615" s="591"/>
      <c r="AM615" s="591"/>
      <c r="AN615" s="591"/>
      <c r="AO615" s="591"/>
      <c r="AP615" s="591"/>
      <c r="AQ615" s="591"/>
      <c r="AR615" s="591"/>
      <c r="AS615" s="591"/>
    </row>
    <row r="616" spans="3:45" ht="12.75" hidden="1" customHeight="1"/>
    <row r="617" spans="3:45" ht="12.75" customHeight="1">
      <c r="C617" s="241" t="s">
        <v>1180</v>
      </c>
      <c r="D617" s="241"/>
      <c r="E617" s="241"/>
      <c r="F617" s="241"/>
      <c r="G617" s="241"/>
      <c r="H617" s="241"/>
      <c r="I617" s="241"/>
      <c r="J617" s="241"/>
      <c r="K617" s="241"/>
      <c r="L617" s="241"/>
      <c r="M617" s="241"/>
      <c r="N617" s="241"/>
      <c r="O617" s="241"/>
      <c r="P617" s="241"/>
      <c r="Q617" s="241"/>
      <c r="R617" s="241"/>
      <c r="S617" s="241"/>
      <c r="T617" s="241"/>
      <c r="U617" s="241"/>
      <c r="V617" s="241"/>
      <c r="W617" s="241"/>
      <c r="X617" s="241"/>
      <c r="Y617" s="241"/>
      <c r="Z617" s="241"/>
      <c r="AA617" s="241"/>
      <c r="AB617" s="241"/>
      <c r="AC617" s="241"/>
      <c r="AD617" s="241"/>
      <c r="AE617" s="241"/>
      <c r="AF617" s="241"/>
      <c r="AG617" s="241"/>
      <c r="AH617" s="241"/>
      <c r="AI617" s="241"/>
      <c r="AJ617" s="241"/>
      <c r="AK617" s="241"/>
      <c r="AL617" s="241"/>
      <c r="AM617" s="241"/>
      <c r="AN617" s="241"/>
      <c r="AO617" s="241"/>
      <c r="AP617" s="241"/>
      <c r="AQ617" s="241"/>
      <c r="AR617" s="241"/>
      <c r="AS617" s="241"/>
    </row>
    <row r="618" spans="3:45" ht="12.75" customHeight="1">
      <c r="C618" s="153"/>
      <c r="D618" s="153"/>
      <c r="E618" s="153"/>
      <c r="F618" s="153"/>
      <c r="G618" s="153"/>
      <c r="H618" s="153"/>
      <c r="I618" s="153"/>
      <c r="J618" s="153"/>
      <c r="K618" s="153"/>
      <c r="L618" s="153"/>
      <c r="M618" s="153"/>
      <c r="N618" s="153"/>
      <c r="O618" s="153"/>
      <c r="P618" s="153"/>
      <c r="Q618" s="153"/>
      <c r="R618" s="153"/>
      <c r="S618" s="153"/>
      <c r="T618" s="153"/>
      <c r="U618" s="153"/>
      <c r="V618" s="153"/>
      <c r="W618" s="153"/>
      <c r="X618" s="153"/>
      <c r="Y618" s="153"/>
      <c r="Z618" s="153"/>
      <c r="AA618" s="153"/>
      <c r="AB618" s="153"/>
      <c r="AC618" s="153"/>
      <c r="AD618" s="153"/>
      <c r="AE618" s="153"/>
      <c r="AF618" s="153"/>
      <c r="AG618" s="153"/>
      <c r="AH618" s="153"/>
      <c r="AI618" s="153"/>
      <c r="AJ618" s="153"/>
      <c r="AK618" s="153"/>
      <c r="AL618" s="153"/>
      <c r="AM618" s="153"/>
      <c r="AN618" s="153"/>
      <c r="AO618" s="153"/>
      <c r="AP618" s="153"/>
      <c r="AQ618" s="153"/>
      <c r="AR618" s="153"/>
      <c r="AS618" s="153"/>
    </row>
    <row r="619" spans="3:45" ht="12.75" customHeight="1">
      <c r="C619" s="68"/>
    </row>
    <row r="620" spans="3:45" ht="12.75" customHeight="1">
      <c r="C620" s="211" t="s">
        <v>59</v>
      </c>
      <c r="D620" s="211"/>
      <c r="E620" s="211"/>
      <c r="F620" s="211"/>
      <c r="G620" s="211"/>
      <c r="H620" s="211"/>
      <c r="I620" s="211"/>
      <c r="J620" s="211"/>
      <c r="K620" s="211"/>
      <c r="L620" s="211"/>
      <c r="M620" s="211"/>
      <c r="N620" s="211"/>
      <c r="O620" s="211"/>
      <c r="P620" s="211"/>
      <c r="Q620" s="211"/>
      <c r="R620" s="211"/>
      <c r="S620" s="211"/>
      <c r="T620" s="211"/>
      <c r="U620" s="211"/>
      <c r="V620" s="211"/>
      <c r="W620" s="211"/>
      <c r="X620" s="547" t="s">
        <v>58</v>
      </c>
      <c r="Y620" s="547"/>
      <c r="Z620" s="547"/>
      <c r="AA620" s="547"/>
      <c r="AB620" s="547"/>
      <c r="AC620" s="547"/>
      <c r="AD620" s="547"/>
      <c r="AE620" s="547"/>
      <c r="AF620" s="547"/>
      <c r="AG620" s="547"/>
      <c r="AH620" s="547"/>
      <c r="AI620" s="547"/>
      <c r="AJ620" s="547"/>
    </row>
    <row r="621" spans="3:45" ht="12.75" customHeight="1">
      <c r="C621" s="592" t="s">
        <v>424</v>
      </c>
      <c r="D621" s="592"/>
      <c r="E621" s="592"/>
      <c r="F621" s="592"/>
      <c r="G621" s="592"/>
      <c r="H621" s="592"/>
      <c r="I621" s="592"/>
      <c r="J621" s="592"/>
      <c r="K621" s="592"/>
      <c r="L621" s="592"/>
      <c r="M621" s="592"/>
      <c r="N621" s="592"/>
      <c r="O621" s="592"/>
      <c r="P621" s="592"/>
      <c r="Q621" s="592"/>
      <c r="R621" s="592"/>
      <c r="S621" s="592"/>
      <c r="T621" s="592"/>
      <c r="U621" s="592"/>
      <c r="V621" s="592"/>
      <c r="W621" s="592"/>
      <c r="X621" s="593">
        <v>570480</v>
      </c>
      <c r="Y621" s="594"/>
      <c r="Z621" s="594"/>
      <c r="AA621" s="594"/>
      <c r="AB621" s="594"/>
      <c r="AC621" s="594"/>
      <c r="AD621" s="594"/>
      <c r="AE621" s="594"/>
      <c r="AF621" s="594"/>
      <c r="AG621" s="594"/>
      <c r="AH621" s="594"/>
      <c r="AI621" s="594"/>
      <c r="AJ621" s="595"/>
    </row>
    <row r="622" spans="3:45" ht="12.75" customHeight="1">
      <c r="C622" s="618"/>
      <c r="D622" s="618"/>
      <c r="E622" s="618"/>
      <c r="F622" s="618"/>
      <c r="G622" s="618"/>
      <c r="H622" s="618"/>
      <c r="I622" s="618"/>
      <c r="J622" s="618"/>
      <c r="K622" s="618"/>
      <c r="L622" s="618"/>
      <c r="M622" s="618"/>
      <c r="N622" s="618"/>
      <c r="O622" s="618"/>
      <c r="P622" s="618"/>
      <c r="Q622" s="618"/>
      <c r="R622" s="618"/>
      <c r="S622" s="618"/>
      <c r="T622" s="618"/>
      <c r="U622" s="618"/>
      <c r="V622" s="618"/>
      <c r="W622" s="618"/>
      <c r="X622" s="618"/>
      <c r="Y622" s="618"/>
      <c r="Z622" s="618"/>
      <c r="AA622" s="618"/>
      <c r="AB622" s="618"/>
      <c r="AC622" s="618"/>
      <c r="AD622" s="618"/>
      <c r="AE622" s="618"/>
      <c r="AF622" s="618"/>
      <c r="AG622" s="618"/>
      <c r="AH622" s="618"/>
      <c r="AI622" s="618"/>
      <c r="AJ622" s="618"/>
      <c r="AK622" s="618"/>
      <c r="AL622" s="618"/>
      <c r="AM622" s="618"/>
      <c r="AN622" s="618"/>
      <c r="AO622" s="618"/>
      <c r="AP622" s="618"/>
      <c r="AQ622" s="618"/>
      <c r="AR622" s="618"/>
      <c r="AS622" s="618"/>
    </row>
    <row r="624" spans="3:45" ht="12.75" customHeight="1">
      <c r="C624" s="164" t="s">
        <v>1616</v>
      </c>
      <c r="D624" s="164"/>
      <c r="E624" s="164"/>
      <c r="F624" s="164"/>
      <c r="G624" s="164"/>
      <c r="H624" s="164"/>
      <c r="I624" s="164"/>
      <c r="J624" s="164"/>
      <c r="K624" s="164"/>
      <c r="L624" s="164"/>
      <c r="M624" s="164"/>
      <c r="N624" s="164"/>
      <c r="O624" s="164"/>
      <c r="P624" s="164"/>
      <c r="Q624" s="164"/>
      <c r="R624" s="164"/>
      <c r="S624" s="164"/>
      <c r="T624" s="164"/>
      <c r="U624" s="164"/>
      <c r="V624" s="164"/>
      <c r="W624" s="164"/>
      <c r="X624" s="164"/>
      <c r="Y624" s="164"/>
      <c r="Z624" s="164"/>
      <c r="AA624" s="164"/>
      <c r="AB624" s="164"/>
      <c r="AC624" s="164"/>
      <c r="AD624" s="164"/>
      <c r="AE624" s="164"/>
      <c r="AF624" s="164"/>
      <c r="AG624" s="164"/>
      <c r="AH624" s="164"/>
      <c r="AI624" s="164"/>
      <c r="AJ624" s="164"/>
      <c r="AK624" s="164"/>
      <c r="AL624" s="164"/>
      <c r="AM624" s="164"/>
      <c r="AN624" s="164"/>
      <c r="AO624" s="164"/>
      <c r="AP624" s="164"/>
      <c r="AQ624" s="164"/>
      <c r="AR624" s="164"/>
      <c r="AS624" s="164"/>
    </row>
    <row r="625" spans="3:45" ht="12.75" customHeight="1">
      <c r="C625" s="164"/>
      <c r="D625" s="164"/>
      <c r="E625" s="164"/>
      <c r="F625" s="164"/>
      <c r="G625" s="164"/>
      <c r="H625" s="164"/>
      <c r="I625" s="164"/>
      <c r="J625" s="164"/>
      <c r="K625" s="164"/>
      <c r="L625" s="164"/>
      <c r="M625" s="164"/>
      <c r="N625" s="164"/>
      <c r="O625" s="164"/>
      <c r="P625" s="164"/>
      <c r="Q625" s="164"/>
      <c r="R625" s="164"/>
      <c r="S625" s="164"/>
      <c r="T625" s="164"/>
      <c r="U625" s="164"/>
      <c r="V625" s="164"/>
      <c r="W625" s="164"/>
      <c r="X625" s="164"/>
      <c r="Y625" s="164"/>
      <c r="Z625" s="164"/>
      <c r="AA625" s="164"/>
      <c r="AB625" s="164"/>
      <c r="AC625" s="164"/>
      <c r="AD625" s="164"/>
      <c r="AE625" s="164"/>
      <c r="AF625" s="164"/>
      <c r="AG625" s="164"/>
      <c r="AH625" s="164"/>
      <c r="AI625" s="164"/>
      <c r="AJ625" s="164"/>
      <c r="AK625" s="164"/>
      <c r="AL625" s="164"/>
      <c r="AM625" s="164"/>
      <c r="AN625" s="164"/>
      <c r="AO625" s="164"/>
      <c r="AP625" s="164"/>
      <c r="AQ625" s="164"/>
      <c r="AR625" s="164"/>
      <c r="AS625" s="164"/>
    </row>
    <row r="626" spans="3:45" ht="12.75" customHeight="1">
      <c r="C626" s="164"/>
      <c r="D626" s="164"/>
      <c r="E626" s="164"/>
      <c r="F626" s="164"/>
      <c r="G626" s="164"/>
      <c r="H626" s="164"/>
      <c r="I626" s="164"/>
      <c r="J626" s="164"/>
      <c r="K626" s="164"/>
      <c r="L626" s="164"/>
      <c r="M626" s="164"/>
      <c r="N626" s="164"/>
      <c r="O626" s="164"/>
      <c r="P626" s="164"/>
      <c r="Q626" s="164"/>
      <c r="R626" s="164"/>
      <c r="S626" s="164"/>
      <c r="T626" s="164"/>
      <c r="U626" s="164"/>
      <c r="V626" s="164"/>
      <c r="W626" s="164"/>
      <c r="X626" s="164"/>
      <c r="Y626" s="164"/>
      <c r="Z626" s="164"/>
      <c r="AA626" s="164"/>
      <c r="AB626" s="164"/>
      <c r="AC626" s="164"/>
      <c r="AD626" s="164"/>
      <c r="AE626" s="164"/>
      <c r="AF626" s="164"/>
      <c r="AG626" s="164"/>
      <c r="AH626" s="164"/>
      <c r="AI626" s="164"/>
      <c r="AJ626" s="164"/>
      <c r="AK626" s="164"/>
      <c r="AL626" s="164"/>
      <c r="AM626" s="164"/>
      <c r="AN626" s="164"/>
      <c r="AO626" s="164"/>
      <c r="AP626" s="164"/>
      <c r="AQ626" s="164"/>
      <c r="AR626" s="164"/>
      <c r="AS626" s="164"/>
    </row>
    <row r="627" spans="3:45" ht="12.75" hidden="1" customHeight="1"/>
    <row r="628" spans="3:45" ht="12.75" hidden="1" customHeight="1">
      <c r="C628" s="164" t="s">
        <v>1475</v>
      </c>
      <c r="D628" s="164"/>
      <c r="E628" s="164"/>
      <c r="F628" s="164"/>
      <c r="G628" s="164"/>
      <c r="H628" s="164"/>
      <c r="I628" s="164"/>
      <c r="J628" s="164"/>
      <c r="K628" s="164"/>
      <c r="L628" s="164"/>
      <c r="M628" s="164"/>
      <c r="N628" s="164"/>
      <c r="O628" s="164"/>
      <c r="P628" s="164"/>
      <c r="Q628" s="164"/>
      <c r="R628" s="164"/>
      <c r="S628" s="164"/>
      <c r="T628" s="164"/>
      <c r="U628" s="164"/>
      <c r="V628" s="164"/>
      <c r="W628" s="164"/>
      <c r="X628" s="164"/>
      <c r="Y628" s="164"/>
      <c r="Z628" s="164"/>
      <c r="AA628" s="164"/>
      <c r="AB628" s="164"/>
      <c r="AC628" s="164"/>
      <c r="AD628" s="164"/>
      <c r="AE628" s="164"/>
      <c r="AF628" s="164"/>
      <c r="AG628" s="164"/>
      <c r="AH628" s="164"/>
      <c r="AI628" s="164"/>
      <c r="AJ628" s="164"/>
      <c r="AK628" s="164"/>
      <c r="AL628" s="164"/>
      <c r="AM628" s="164"/>
      <c r="AN628" s="164"/>
      <c r="AO628" s="164"/>
      <c r="AP628" s="164"/>
      <c r="AQ628" s="164"/>
      <c r="AR628" s="164"/>
      <c r="AS628" s="164"/>
    </row>
    <row r="629" spans="3:45" ht="12.75" hidden="1" customHeight="1">
      <c r="C629" s="164"/>
      <c r="D629" s="164"/>
      <c r="E629" s="164"/>
      <c r="F629" s="164"/>
      <c r="G629" s="164"/>
      <c r="H629" s="164"/>
      <c r="I629" s="164"/>
      <c r="J629" s="164"/>
      <c r="K629" s="164"/>
      <c r="L629" s="164"/>
      <c r="M629" s="164"/>
      <c r="N629" s="164"/>
      <c r="O629" s="164"/>
      <c r="P629" s="164"/>
      <c r="Q629" s="164"/>
      <c r="R629" s="164"/>
      <c r="S629" s="164"/>
      <c r="T629" s="164"/>
      <c r="U629" s="164"/>
      <c r="V629" s="164"/>
      <c r="W629" s="164"/>
      <c r="X629" s="164"/>
      <c r="Y629" s="164"/>
      <c r="Z629" s="164"/>
      <c r="AA629" s="164"/>
      <c r="AB629" s="164"/>
      <c r="AC629" s="164"/>
      <c r="AD629" s="164"/>
      <c r="AE629" s="164"/>
      <c r="AF629" s="164"/>
      <c r="AG629" s="164"/>
      <c r="AH629" s="164"/>
      <c r="AI629" s="164"/>
      <c r="AJ629" s="164"/>
      <c r="AK629" s="164"/>
      <c r="AL629" s="164"/>
      <c r="AM629" s="164"/>
      <c r="AN629" s="164"/>
      <c r="AO629" s="164"/>
      <c r="AP629" s="164"/>
      <c r="AQ629" s="164"/>
      <c r="AR629" s="164"/>
      <c r="AS629" s="164"/>
    </row>
    <row r="630" spans="3:45" ht="12.75" hidden="1" customHeight="1">
      <c r="C630" s="164"/>
      <c r="D630" s="164"/>
      <c r="E630" s="164"/>
      <c r="F630" s="164"/>
      <c r="G630" s="164"/>
      <c r="H630" s="164"/>
      <c r="I630" s="164"/>
      <c r="J630" s="164"/>
      <c r="K630" s="164"/>
      <c r="L630" s="164"/>
      <c r="M630" s="164"/>
      <c r="N630" s="164"/>
      <c r="O630" s="164"/>
      <c r="P630" s="164"/>
      <c r="Q630" s="164"/>
      <c r="R630" s="164"/>
      <c r="S630" s="164"/>
      <c r="T630" s="164"/>
      <c r="U630" s="164"/>
      <c r="V630" s="164"/>
      <c r="W630" s="164"/>
      <c r="X630" s="164"/>
      <c r="Y630" s="164"/>
      <c r="Z630" s="164"/>
      <c r="AA630" s="164"/>
      <c r="AB630" s="164"/>
      <c r="AC630" s="164"/>
      <c r="AD630" s="164"/>
      <c r="AE630" s="164"/>
      <c r="AF630" s="164"/>
      <c r="AG630" s="164"/>
      <c r="AH630" s="164"/>
      <c r="AI630" s="164"/>
      <c r="AJ630" s="164"/>
      <c r="AK630" s="164"/>
      <c r="AL630" s="164"/>
      <c r="AM630" s="164"/>
      <c r="AN630" s="164"/>
      <c r="AO630" s="164"/>
      <c r="AP630" s="164"/>
      <c r="AQ630" s="164"/>
      <c r="AR630" s="164"/>
      <c r="AS630" s="164"/>
    </row>
    <row r="631" spans="3:45" ht="12.75" hidden="1" customHeight="1">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c r="AR631" s="7"/>
      <c r="AS631" s="7"/>
    </row>
    <row r="632" spans="3:45" ht="12.75" hidden="1" customHeight="1"/>
    <row r="634" spans="3:45" ht="12.75" hidden="1" customHeight="1">
      <c r="C634" s="164" t="s">
        <v>1467</v>
      </c>
      <c r="D634" s="164"/>
      <c r="E634" s="164"/>
      <c r="F634" s="164"/>
      <c r="G634" s="164"/>
      <c r="H634" s="164"/>
      <c r="I634" s="164"/>
      <c r="J634" s="164"/>
      <c r="K634" s="164"/>
      <c r="L634" s="164"/>
      <c r="M634" s="164"/>
      <c r="N634" s="164"/>
      <c r="O634" s="164"/>
      <c r="P634" s="164"/>
      <c r="Q634" s="164"/>
      <c r="R634" s="164"/>
      <c r="S634" s="164"/>
      <c r="T634" s="164"/>
      <c r="U634" s="164"/>
      <c r="V634" s="164"/>
      <c r="W634" s="164"/>
      <c r="X634" s="164"/>
      <c r="Y634" s="164"/>
      <c r="Z634" s="164"/>
      <c r="AA634" s="164"/>
      <c r="AB634" s="164"/>
      <c r="AC634" s="164"/>
      <c r="AD634" s="164"/>
      <c r="AE634" s="164"/>
      <c r="AF634" s="164"/>
      <c r="AG634" s="164"/>
      <c r="AH634" s="164"/>
      <c r="AI634" s="164"/>
      <c r="AJ634" s="164"/>
      <c r="AK634" s="164"/>
      <c r="AL634" s="164"/>
      <c r="AM634" s="164"/>
      <c r="AN634" s="164"/>
      <c r="AO634" s="164"/>
      <c r="AP634" s="164"/>
      <c r="AQ634" s="164"/>
      <c r="AR634" s="164"/>
      <c r="AS634" s="164"/>
    </row>
    <row r="635" spans="3:45" ht="12.75" hidden="1" customHeight="1">
      <c r="C635" s="164"/>
      <c r="D635" s="164"/>
      <c r="E635" s="164"/>
      <c r="F635" s="164"/>
      <c r="G635" s="164"/>
      <c r="H635" s="164"/>
      <c r="I635" s="164"/>
      <c r="J635" s="164"/>
      <c r="K635" s="164"/>
      <c r="L635" s="164"/>
      <c r="M635" s="164"/>
      <c r="N635" s="164"/>
      <c r="O635" s="164"/>
      <c r="P635" s="164"/>
      <c r="Q635" s="164"/>
      <c r="R635" s="164"/>
      <c r="S635" s="164"/>
      <c r="T635" s="164"/>
      <c r="U635" s="164"/>
      <c r="V635" s="164"/>
      <c r="W635" s="164"/>
      <c r="X635" s="164"/>
      <c r="Y635" s="164"/>
      <c r="Z635" s="164"/>
      <c r="AA635" s="164"/>
      <c r="AB635" s="164"/>
      <c r="AC635" s="164"/>
      <c r="AD635" s="164"/>
      <c r="AE635" s="164"/>
      <c r="AF635" s="164"/>
      <c r="AG635" s="164"/>
      <c r="AH635" s="164"/>
      <c r="AI635" s="164"/>
      <c r="AJ635" s="164"/>
      <c r="AK635" s="164"/>
      <c r="AL635" s="164"/>
      <c r="AM635" s="164"/>
      <c r="AN635" s="164"/>
      <c r="AO635" s="164"/>
      <c r="AP635" s="164"/>
      <c r="AQ635" s="164"/>
      <c r="AR635" s="164"/>
      <c r="AS635" s="164"/>
    </row>
    <row r="636" spans="3:45" ht="12.75" hidden="1" customHeight="1"/>
    <row r="637" spans="3:45" ht="12.75" hidden="1" customHeight="1">
      <c r="C637" s="241" t="s">
        <v>1271</v>
      </c>
      <c r="D637" s="241"/>
      <c r="E637" s="241"/>
      <c r="F637" s="241"/>
      <c r="G637" s="241"/>
      <c r="H637" s="241"/>
      <c r="I637" s="241"/>
      <c r="J637" s="241"/>
      <c r="K637" s="241"/>
      <c r="L637" s="241"/>
      <c r="M637" s="241"/>
      <c r="N637" s="241"/>
      <c r="O637" s="241"/>
      <c r="P637" s="241"/>
      <c r="Q637" s="241"/>
      <c r="R637" s="241"/>
      <c r="S637" s="241"/>
      <c r="T637" s="241"/>
      <c r="U637" s="241"/>
      <c r="V637" s="241"/>
      <c r="W637" s="241"/>
      <c r="X637" s="241"/>
      <c r="Y637" s="241"/>
      <c r="Z637" s="241"/>
      <c r="AA637" s="241"/>
      <c r="AB637" s="241"/>
      <c r="AC637" s="241"/>
      <c r="AD637" s="241"/>
      <c r="AE637" s="241"/>
      <c r="AF637" s="241"/>
      <c r="AG637" s="241"/>
      <c r="AH637" s="241"/>
      <c r="AI637" s="241"/>
      <c r="AJ637" s="241"/>
      <c r="AK637" s="241"/>
      <c r="AL637" s="241"/>
      <c r="AM637" s="241"/>
      <c r="AN637" s="241"/>
      <c r="AO637" s="241"/>
      <c r="AP637" s="241"/>
      <c r="AQ637" s="241"/>
      <c r="AR637" s="241"/>
      <c r="AS637" s="241"/>
    </row>
    <row r="638" spans="3:45" ht="12.75" hidden="1" customHeight="1"/>
    <row r="639" spans="3:45" ht="12.75" hidden="1" customHeight="1">
      <c r="C639" s="164" t="s">
        <v>1272</v>
      </c>
      <c r="D639" s="164"/>
      <c r="E639" s="164"/>
      <c r="F639" s="164"/>
      <c r="G639" s="164"/>
      <c r="H639" s="164"/>
      <c r="I639" s="164"/>
      <c r="J639" s="164"/>
      <c r="K639" s="164"/>
      <c r="L639" s="164"/>
      <c r="M639" s="164"/>
      <c r="N639" s="164"/>
      <c r="O639" s="164"/>
      <c r="P639" s="164"/>
      <c r="Q639" s="164"/>
      <c r="R639" s="164"/>
      <c r="S639" s="164"/>
      <c r="T639" s="164"/>
      <c r="U639" s="164"/>
      <c r="V639" s="164"/>
      <c r="W639" s="164"/>
      <c r="X639" s="164"/>
      <c r="Y639" s="164"/>
      <c r="Z639" s="164"/>
      <c r="AA639" s="164"/>
      <c r="AB639" s="164"/>
      <c r="AC639" s="164"/>
      <c r="AD639" s="164"/>
      <c r="AE639" s="164"/>
      <c r="AF639" s="164"/>
      <c r="AG639" s="164"/>
      <c r="AH639" s="164"/>
      <c r="AI639" s="164"/>
      <c r="AJ639" s="164"/>
      <c r="AK639" s="164"/>
      <c r="AL639" s="164"/>
      <c r="AM639" s="164"/>
      <c r="AN639" s="164"/>
      <c r="AO639" s="164"/>
      <c r="AP639" s="164"/>
      <c r="AQ639" s="164"/>
      <c r="AR639" s="164"/>
      <c r="AS639" s="164"/>
    </row>
    <row r="640" spans="3:45" ht="12.75" hidden="1" customHeight="1">
      <c r="C640" s="164"/>
      <c r="D640" s="164"/>
      <c r="E640" s="164"/>
      <c r="F640" s="164"/>
      <c r="G640" s="164"/>
      <c r="H640" s="164"/>
      <c r="I640" s="164"/>
      <c r="J640" s="164"/>
      <c r="K640" s="164"/>
      <c r="L640" s="164"/>
      <c r="M640" s="164"/>
      <c r="N640" s="164"/>
      <c r="O640" s="164"/>
      <c r="P640" s="164"/>
      <c r="Q640" s="164"/>
      <c r="R640" s="164"/>
      <c r="S640" s="164"/>
      <c r="T640" s="164"/>
      <c r="U640" s="164"/>
      <c r="V640" s="164"/>
      <c r="W640" s="164"/>
      <c r="X640" s="164"/>
      <c r="Y640" s="164"/>
      <c r="Z640" s="164"/>
      <c r="AA640" s="164"/>
      <c r="AB640" s="164"/>
      <c r="AC640" s="164"/>
      <c r="AD640" s="164"/>
      <c r="AE640" s="164"/>
      <c r="AF640" s="164"/>
      <c r="AG640" s="164"/>
      <c r="AH640" s="164"/>
      <c r="AI640" s="164"/>
      <c r="AJ640" s="164"/>
      <c r="AK640" s="164"/>
      <c r="AL640" s="164"/>
      <c r="AM640" s="164"/>
      <c r="AN640" s="164"/>
      <c r="AO640" s="164"/>
      <c r="AP640" s="164"/>
      <c r="AQ640" s="164"/>
      <c r="AR640" s="164"/>
      <c r="AS640" s="164"/>
    </row>
    <row r="641" spans="3:45" ht="12.75" hidden="1" customHeight="1"/>
    <row r="642" spans="3:45" ht="12.75" customHeight="1">
      <c r="C642" s="241" t="s">
        <v>1556</v>
      </c>
      <c r="D642" s="241"/>
      <c r="E642" s="241"/>
      <c r="F642" s="241"/>
      <c r="G642" s="241"/>
      <c r="H642" s="241"/>
      <c r="I642" s="241"/>
      <c r="J642" s="241"/>
      <c r="K642" s="241"/>
      <c r="L642" s="241"/>
      <c r="M642" s="241"/>
      <c r="N642" s="241"/>
      <c r="O642" s="241"/>
      <c r="P642" s="241"/>
      <c r="Q642" s="241"/>
      <c r="R642" s="241"/>
      <c r="S642" s="241"/>
      <c r="T642" s="241"/>
      <c r="U642" s="241"/>
      <c r="V642" s="241"/>
      <c r="W642" s="241"/>
      <c r="X642" s="241"/>
      <c r="Y642" s="241"/>
      <c r="Z642" s="241"/>
      <c r="AA642" s="241"/>
      <c r="AB642" s="241"/>
      <c r="AC642" s="241"/>
      <c r="AD642" s="241"/>
      <c r="AE642" s="241"/>
      <c r="AF642" s="241"/>
      <c r="AG642" s="241"/>
      <c r="AH642" s="241"/>
      <c r="AI642" s="241"/>
      <c r="AJ642" s="241"/>
      <c r="AK642" s="241"/>
      <c r="AL642" s="241"/>
      <c r="AM642" s="241"/>
      <c r="AN642" s="241"/>
      <c r="AO642" s="241"/>
      <c r="AP642" s="241"/>
      <c r="AQ642" s="241"/>
      <c r="AR642" s="241"/>
      <c r="AS642" s="241"/>
    </row>
    <row r="643" spans="3:45" ht="12.75" customHeight="1">
      <c r="C643" s="618" t="s">
        <v>425</v>
      </c>
      <c r="D643" s="618"/>
      <c r="E643" s="618"/>
      <c r="F643" s="618"/>
      <c r="G643" s="618"/>
      <c r="H643" s="618"/>
      <c r="I643" s="618"/>
      <c r="J643" s="618"/>
      <c r="K643" s="618"/>
      <c r="L643" s="618"/>
      <c r="M643" s="618"/>
      <c r="N643" s="618"/>
      <c r="O643" s="618"/>
      <c r="P643" s="618"/>
      <c r="Q643" s="618"/>
      <c r="R643" s="618"/>
      <c r="S643" s="618"/>
      <c r="T643" s="618"/>
      <c r="U643" s="618"/>
      <c r="V643" s="618"/>
      <c r="W643" s="618"/>
      <c r="X643" s="618"/>
      <c r="Y643" s="618"/>
      <c r="Z643" s="618"/>
      <c r="AA643" s="618"/>
      <c r="AB643" s="618"/>
      <c r="AC643" s="618"/>
      <c r="AD643" s="618"/>
      <c r="AE643" s="618"/>
      <c r="AF643" s="618"/>
      <c r="AG643" s="618"/>
      <c r="AH643" s="618"/>
      <c r="AI643" s="618"/>
      <c r="AJ643" s="618"/>
      <c r="AK643" s="618"/>
      <c r="AL643" s="618"/>
      <c r="AM643" s="618"/>
      <c r="AN643" s="618"/>
      <c r="AO643" s="618"/>
      <c r="AP643" s="618"/>
      <c r="AQ643" s="618"/>
      <c r="AR643" s="618"/>
      <c r="AS643" s="618"/>
    </row>
    <row r="644" spans="3:45" ht="12.75" customHeight="1">
      <c r="C644" s="68"/>
    </row>
    <row r="645" spans="3:45" ht="12.75" customHeight="1">
      <c r="C645" s="619" t="s">
        <v>426</v>
      </c>
      <c r="D645" s="619"/>
      <c r="E645" s="619"/>
      <c r="F645" s="619"/>
      <c r="G645" s="619"/>
      <c r="H645" s="619"/>
      <c r="I645" s="619"/>
      <c r="J645" s="619"/>
      <c r="K645" s="619"/>
      <c r="L645" s="619" t="s">
        <v>427</v>
      </c>
      <c r="M645" s="619"/>
      <c r="N645" s="619"/>
      <c r="O645" s="619"/>
      <c r="P645" s="619"/>
      <c r="Q645" s="619"/>
      <c r="R645" s="619"/>
      <c r="S645" s="619"/>
      <c r="T645" s="619"/>
      <c r="U645" s="619"/>
      <c r="V645" s="245" t="s">
        <v>1177</v>
      </c>
      <c r="W645" s="245"/>
      <c r="X645" s="245"/>
      <c r="Y645" s="245"/>
      <c r="Z645" s="245"/>
      <c r="AA645" s="245"/>
      <c r="AB645" s="245"/>
      <c r="AC645" s="245"/>
      <c r="AD645" s="245"/>
      <c r="AE645" s="619" t="s">
        <v>428</v>
      </c>
      <c r="AF645" s="619"/>
      <c r="AG645" s="619"/>
      <c r="AH645" s="619"/>
      <c r="AI645" s="619"/>
      <c r="AJ645" s="619"/>
      <c r="AK645" s="619"/>
    </row>
    <row r="646" spans="3:45" ht="12.75" customHeight="1">
      <c r="C646" s="620"/>
      <c r="D646" s="620"/>
      <c r="E646" s="620"/>
      <c r="F646" s="620"/>
      <c r="G646" s="620"/>
      <c r="H646" s="620"/>
      <c r="I646" s="620"/>
      <c r="J646" s="620"/>
      <c r="K646" s="620"/>
      <c r="L646" s="620"/>
      <c r="M646" s="620"/>
      <c r="N646" s="620"/>
      <c r="O646" s="620"/>
      <c r="P646" s="620"/>
      <c r="Q646" s="620"/>
      <c r="R646" s="620"/>
      <c r="S646" s="620"/>
      <c r="T646" s="620"/>
      <c r="U646" s="620"/>
      <c r="V646" s="248"/>
      <c r="W646" s="248"/>
      <c r="X646" s="248"/>
      <c r="Y646" s="248"/>
      <c r="Z646" s="248"/>
      <c r="AA646" s="248"/>
      <c r="AB646" s="248"/>
      <c r="AC646" s="248"/>
      <c r="AD646" s="248"/>
      <c r="AE646" s="620"/>
      <c r="AF646" s="620"/>
      <c r="AG646" s="620"/>
      <c r="AH646" s="620"/>
      <c r="AI646" s="620"/>
      <c r="AJ646" s="620"/>
      <c r="AK646" s="620"/>
    </row>
    <row r="647" spans="3:45" ht="12.75" customHeight="1">
      <c r="C647" s="282" t="s">
        <v>1557</v>
      </c>
      <c r="D647" s="282"/>
      <c r="E647" s="282"/>
      <c r="F647" s="282"/>
      <c r="G647" s="282"/>
      <c r="H647" s="282"/>
      <c r="I647" s="282"/>
      <c r="J647" s="282"/>
      <c r="K647" s="282"/>
      <c r="L647" s="282" t="s">
        <v>1558</v>
      </c>
      <c r="M647" s="282"/>
      <c r="N647" s="282"/>
      <c r="O647" s="282"/>
      <c r="P647" s="282"/>
      <c r="Q647" s="282"/>
      <c r="R647" s="282"/>
      <c r="S647" s="282"/>
      <c r="T647" s="282"/>
      <c r="U647" s="282"/>
      <c r="V647" s="282" t="s">
        <v>1559</v>
      </c>
      <c r="W647" s="282"/>
      <c r="X647" s="282"/>
      <c r="Y647" s="282"/>
      <c r="Z647" s="282"/>
      <c r="AA647" s="282"/>
      <c r="AB647" s="282"/>
      <c r="AC647" s="282"/>
      <c r="AD647" s="282"/>
      <c r="AE647" s="249">
        <v>970467</v>
      </c>
      <c r="AF647" s="249"/>
      <c r="AG647" s="249"/>
      <c r="AH647" s="249"/>
      <c r="AI647" s="249"/>
      <c r="AJ647" s="249"/>
      <c r="AK647" s="249"/>
    </row>
    <row r="648" spans="3:45" ht="12.75" customHeight="1">
      <c r="C648" s="268" t="s">
        <v>1557</v>
      </c>
      <c r="D648" s="268"/>
      <c r="E648" s="268"/>
      <c r="F648" s="268"/>
      <c r="G648" s="268"/>
      <c r="H648" s="268"/>
      <c r="I648" s="268"/>
      <c r="J648" s="268"/>
      <c r="K648" s="268"/>
      <c r="L648" s="268" t="s">
        <v>1617</v>
      </c>
      <c r="M648" s="268"/>
      <c r="N648" s="268"/>
      <c r="O648" s="268"/>
      <c r="P648" s="268"/>
      <c r="Q648" s="268"/>
      <c r="R648" s="268"/>
      <c r="S648" s="268"/>
      <c r="T648" s="268"/>
      <c r="U648" s="268"/>
      <c r="V648" s="268" t="s">
        <v>1580</v>
      </c>
      <c r="W648" s="268"/>
      <c r="X648" s="268"/>
      <c r="Y648" s="268"/>
      <c r="Z648" s="268"/>
      <c r="AA648" s="268"/>
      <c r="AB648" s="268"/>
      <c r="AC648" s="268"/>
      <c r="AD648" s="268"/>
      <c r="AE648" s="169">
        <v>84790</v>
      </c>
      <c r="AF648" s="169"/>
      <c r="AG648" s="169"/>
      <c r="AH648" s="169"/>
      <c r="AI648" s="169"/>
      <c r="AJ648" s="169"/>
      <c r="AK648" s="169"/>
    </row>
    <row r="649" spans="3:45" ht="12.75" customHeight="1">
      <c r="C649" s="268"/>
      <c r="D649" s="268"/>
      <c r="E649" s="268"/>
      <c r="F649" s="268"/>
      <c r="G649" s="268"/>
      <c r="H649" s="268"/>
      <c r="I649" s="268"/>
      <c r="J649" s="268"/>
      <c r="K649" s="268"/>
      <c r="L649" s="268"/>
      <c r="M649" s="268"/>
      <c r="N649" s="268"/>
      <c r="O649" s="268"/>
      <c r="P649" s="268"/>
      <c r="Q649" s="268"/>
      <c r="R649" s="268"/>
      <c r="S649" s="268"/>
      <c r="T649" s="268"/>
      <c r="U649" s="268"/>
      <c r="V649" s="268"/>
      <c r="W649" s="268"/>
      <c r="X649" s="268"/>
      <c r="Y649" s="268"/>
      <c r="Z649" s="268"/>
      <c r="AA649" s="268"/>
      <c r="AB649" s="268"/>
      <c r="AC649" s="268"/>
      <c r="AD649" s="268"/>
      <c r="AE649" s="169"/>
      <c r="AF649" s="169"/>
      <c r="AG649" s="169"/>
      <c r="AH649" s="169"/>
      <c r="AI649" s="169"/>
      <c r="AJ649" s="169"/>
      <c r="AK649" s="169"/>
    </row>
    <row r="650" spans="3:45" ht="12.75" customHeight="1">
      <c r="C650" s="269"/>
      <c r="D650" s="269"/>
      <c r="E650" s="269"/>
      <c r="F650" s="269"/>
      <c r="G650" s="269"/>
      <c r="H650" s="269"/>
      <c r="I650" s="269"/>
      <c r="J650" s="269"/>
      <c r="K650" s="269"/>
      <c r="L650" s="269"/>
      <c r="M650" s="269"/>
      <c r="N650" s="269"/>
      <c r="O650" s="269"/>
      <c r="P650" s="269"/>
      <c r="Q650" s="269"/>
      <c r="R650" s="269"/>
      <c r="S650" s="269"/>
      <c r="T650" s="269"/>
      <c r="U650" s="269"/>
      <c r="V650" s="269"/>
      <c r="W650" s="269"/>
      <c r="X650" s="269"/>
      <c r="Y650" s="269"/>
      <c r="Z650" s="269"/>
      <c r="AA650" s="269"/>
      <c r="AB650" s="269"/>
      <c r="AC650" s="269"/>
      <c r="AD650" s="269"/>
      <c r="AE650" s="253"/>
      <c r="AF650" s="253"/>
      <c r="AG650" s="253"/>
      <c r="AH650" s="253"/>
      <c r="AI650" s="253"/>
      <c r="AJ650" s="253"/>
      <c r="AK650" s="253"/>
    </row>
    <row r="652" spans="3:45" ht="12.75" hidden="1" customHeight="1">
      <c r="C652" s="14" t="s">
        <v>43</v>
      </c>
    </row>
    <row r="654" spans="3:45" ht="12.75" customHeight="1">
      <c r="C654" s="241" t="s">
        <v>568</v>
      </c>
      <c r="D654" s="241"/>
      <c r="E654" s="241"/>
      <c r="F654" s="241"/>
      <c r="G654" s="241"/>
      <c r="H654" s="241"/>
      <c r="I654" s="241"/>
      <c r="J654" s="241"/>
      <c r="K654" s="241"/>
      <c r="L654" s="241"/>
      <c r="M654" s="241"/>
      <c r="N654" s="241"/>
      <c r="O654" s="241"/>
      <c r="P654" s="241"/>
      <c r="Q654" s="241"/>
      <c r="R654" s="241"/>
      <c r="S654" s="241"/>
      <c r="T654" s="241"/>
      <c r="U654" s="241"/>
      <c r="V654" s="241"/>
      <c r="W654" s="241"/>
      <c r="X654" s="241"/>
      <c r="Y654" s="241"/>
      <c r="Z654" s="241"/>
      <c r="AA654" s="241"/>
      <c r="AB654" s="241"/>
      <c r="AC654" s="241"/>
      <c r="AD654" s="241"/>
      <c r="AE654" s="241"/>
      <c r="AF654" s="241"/>
      <c r="AG654" s="241"/>
      <c r="AH654" s="241"/>
      <c r="AI654" s="241"/>
      <c r="AJ654" s="241"/>
      <c r="AK654" s="241"/>
      <c r="AL654" s="241"/>
      <c r="AM654" s="241"/>
      <c r="AN654" s="241"/>
      <c r="AO654" s="241"/>
      <c r="AP654" s="241"/>
      <c r="AQ654" s="241"/>
      <c r="AR654" s="241"/>
      <c r="AS654" s="241"/>
    </row>
    <row r="655" spans="3:45" ht="12.75" customHeight="1">
      <c r="C655" s="77"/>
      <c r="D655" s="77"/>
      <c r="E655" s="77"/>
      <c r="F655" s="77"/>
      <c r="G655" s="77"/>
      <c r="H655" s="77"/>
      <c r="I655" s="77"/>
      <c r="J655" s="77"/>
      <c r="K655" s="77"/>
      <c r="L655" s="77"/>
      <c r="M655" s="77"/>
      <c r="N655" s="77"/>
      <c r="O655" s="77"/>
      <c r="P655" s="77"/>
      <c r="Q655" s="77"/>
      <c r="R655" s="77"/>
      <c r="S655" s="77"/>
      <c r="T655" s="77"/>
      <c r="U655" s="77"/>
      <c r="V655" s="77"/>
      <c r="W655" s="77"/>
      <c r="X655" s="77"/>
      <c r="Y655" s="77"/>
      <c r="Z655" s="77"/>
      <c r="AA655" s="77"/>
      <c r="AB655" s="77"/>
      <c r="AC655" s="77"/>
      <c r="AD655" s="77"/>
      <c r="AE655" s="77"/>
      <c r="AF655" s="77"/>
      <c r="AG655" s="77"/>
      <c r="AH655" s="77"/>
      <c r="AI655" s="77"/>
      <c r="AJ655" s="77"/>
      <c r="AK655" s="77"/>
      <c r="AL655" s="77"/>
      <c r="AM655" s="77"/>
      <c r="AN655" s="77"/>
      <c r="AO655" s="77"/>
      <c r="AP655" s="77"/>
      <c r="AQ655" s="77"/>
      <c r="AR655" s="77"/>
      <c r="AS655" s="77"/>
    </row>
    <row r="656" spans="3:45" ht="12.75" hidden="1" customHeight="1">
      <c r="C656" s="237" t="s">
        <v>429</v>
      </c>
      <c r="D656" s="237"/>
      <c r="E656" s="237"/>
      <c r="F656" s="237"/>
      <c r="G656" s="237"/>
      <c r="H656" s="237"/>
      <c r="I656" s="237"/>
      <c r="J656" s="237"/>
      <c r="K656" s="237"/>
      <c r="L656" s="237"/>
      <c r="M656" s="237"/>
      <c r="N656" s="237"/>
      <c r="O656" s="237"/>
      <c r="P656" s="237"/>
      <c r="Q656" s="237"/>
      <c r="R656" s="237"/>
      <c r="S656" s="237"/>
      <c r="T656" s="237"/>
      <c r="U656" s="237"/>
      <c r="V656" s="237"/>
      <c r="W656" s="237"/>
      <c r="X656" s="237"/>
      <c r="Y656" s="237"/>
      <c r="Z656" s="237"/>
      <c r="AA656" s="237"/>
      <c r="AB656" s="237"/>
      <c r="AC656" s="237"/>
      <c r="AD656" s="237"/>
      <c r="AE656" s="237"/>
      <c r="AF656" s="237"/>
      <c r="AG656" s="237"/>
      <c r="AH656" s="237"/>
      <c r="AI656" s="237"/>
      <c r="AJ656" s="237"/>
      <c r="AK656" s="237"/>
      <c r="AL656" s="237"/>
      <c r="AM656" s="237"/>
      <c r="AN656" s="237"/>
      <c r="AO656" s="237"/>
      <c r="AP656" s="237"/>
      <c r="AQ656" s="237"/>
      <c r="AR656" s="237"/>
      <c r="AS656" s="237"/>
    </row>
    <row r="657" spans="1:45" ht="12.75" hidden="1" customHeight="1">
      <c r="C657" s="68" t="s">
        <v>1250</v>
      </c>
    </row>
    <row r="658" spans="1:45" ht="12.75" hidden="1" customHeight="1">
      <c r="C658" s="601" t="s">
        <v>1273</v>
      </c>
      <c r="D658" s="602"/>
      <c r="E658" s="602"/>
      <c r="F658" s="602"/>
      <c r="G658" s="602"/>
      <c r="H658" s="602"/>
      <c r="I658" s="602"/>
      <c r="J658" s="602"/>
      <c r="K658" s="602"/>
      <c r="L658" s="603"/>
      <c r="M658" s="614" t="s">
        <v>16</v>
      </c>
      <c r="N658" s="614"/>
      <c r="O658" s="614"/>
      <c r="P658" s="614"/>
      <c r="Q658" s="614"/>
      <c r="R658" s="614"/>
      <c r="S658" s="614"/>
      <c r="T658" s="614" t="s">
        <v>17</v>
      </c>
      <c r="U658" s="614"/>
      <c r="V658" s="614"/>
      <c r="W658" s="614"/>
      <c r="X658" s="614"/>
      <c r="Y658" s="614"/>
      <c r="Z658" s="614"/>
    </row>
    <row r="659" spans="1:45" ht="12.75" hidden="1" customHeight="1">
      <c r="C659" s="604"/>
      <c r="D659" s="605"/>
      <c r="E659" s="605"/>
      <c r="F659" s="605"/>
      <c r="G659" s="605"/>
      <c r="H659" s="605"/>
      <c r="I659" s="605"/>
      <c r="J659" s="605"/>
      <c r="K659" s="605"/>
      <c r="L659" s="606"/>
      <c r="M659" s="615"/>
      <c r="N659" s="615"/>
      <c r="O659" s="615"/>
      <c r="P659" s="615"/>
      <c r="Q659" s="615"/>
      <c r="R659" s="615"/>
      <c r="S659" s="615"/>
      <c r="T659" s="615"/>
      <c r="U659" s="615"/>
      <c r="V659" s="615"/>
      <c r="W659" s="615"/>
      <c r="X659" s="615"/>
      <c r="Y659" s="615"/>
      <c r="Z659" s="615"/>
    </row>
    <row r="660" spans="1:45" ht="12.75" hidden="1" customHeight="1">
      <c r="C660" s="607"/>
      <c r="D660" s="608"/>
      <c r="E660" s="608"/>
      <c r="F660" s="608"/>
      <c r="G660" s="608"/>
      <c r="H660" s="608"/>
      <c r="I660" s="608"/>
      <c r="J660" s="608"/>
      <c r="K660" s="608"/>
      <c r="L660" s="609"/>
      <c r="M660" s="616"/>
      <c r="N660" s="616"/>
      <c r="O660" s="616"/>
      <c r="P660" s="616"/>
      <c r="Q660" s="616"/>
      <c r="R660" s="616"/>
      <c r="S660" s="616"/>
      <c r="T660" s="616"/>
      <c r="U660" s="616"/>
      <c r="V660" s="616"/>
      <c r="W660" s="616"/>
      <c r="X660" s="616"/>
      <c r="Y660" s="616"/>
      <c r="Z660" s="616"/>
    </row>
    <row r="661" spans="1:45" ht="12.75" hidden="1" customHeight="1">
      <c r="C661" s="610" t="s">
        <v>430</v>
      </c>
      <c r="D661" s="610"/>
      <c r="E661" s="610"/>
      <c r="F661" s="610"/>
      <c r="G661" s="610"/>
      <c r="H661" s="610"/>
      <c r="I661" s="610"/>
      <c r="J661" s="610"/>
      <c r="K661" s="610"/>
      <c r="L661" s="610"/>
      <c r="M661" s="249"/>
      <c r="N661" s="249"/>
      <c r="O661" s="249"/>
      <c r="P661" s="249"/>
      <c r="Q661" s="249"/>
      <c r="R661" s="249"/>
      <c r="S661" s="249"/>
      <c r="T661" s="249"/>
      <c r="U661" s="249"/>
      <c r="V661" s="249"/>
      <c r="W661" s="249"/>
      <c r="X661" s="249"/>
      <c r="Y661" s="249"/>
      <c r="Z661" s="249"/>
    </row>
    <row r="662" spans="1:45" ht="12.75" hidden="1" customHeight="1">
      <c r="C662" s="613" t="s">
        <v>431</v>
      </c>
      <c r="D662" s="613"/>
      <c r="E662" s="613"/>
      <c r="F662" s="613"/>
      <c r="G662" s="613"/>
      <c r="H662" s="613"/>
      <c r="I662" s="613"/>
      <c r="J662" s="613"/>
      <c r="K662" s="613"/>
      <c r="L662" s="613"/>
      <c r="M662" s="169"/>
      <c r="N662" s="169"/>
      <c r="O662" s="169"/>
      <c r="P662" s="169"/>
      <c r="Q662" s="169"/>
      <c r="R662" s="169"/>
      <c r="S662" s="169"/>
      <c r="T662" s="169"/>
      <c r="U662" s="169"/>
      <c r="V662" s="169"/>
      <c r="W662" s="169"/>
      <c r="X662" s="169"/>
      <c r="Y662" s="169"/>
      <c r="Z662" s="169"/>
    </row>
    <row r="663" spans="1:45" ht="12.75" hidden="1" customHeight="1">
      <c r="C663" s="612" t="s">
        <v>432</v>
      </c>
      <c r="D663" s="612"/>
      <c r="E663" s="612"/>
      <c r="F663" s="612"/>
      <c r="G663" s="612"/>
      <c r="H663" s="612"/>
      <c r="I663" s="612"/>
      <c r="J663" s="612"/>
      <c r="K663" s="612"/>
      <c r="L663" s="612"/>
      <c r="M663" s="253"/>
      <c r="N663" s="253"/>
      <c r="O663" s="253"/>
      <c r="P663" s="253"/>
      <c r="Q663" s="253"/>
      <c r="R663" s="253"/>
      <c r="S663" s="253"/>
      <c r="T663" s="253"/>
      <c r="U663" s="253"/>
      <c r="V663" s="253"/>
      <c r="W663" s="253"/>
      <c r="X663" s="253"/>
      <c r="Y663" s="253"/>
      <c r="Z663" s="253"/>
    </row>
    <row r="664" spans="1:45" ht="12.75" hidden="1" customHeight="1">
      <c r="C664" s="611" t="s">
        <v>38</v>
      </c>
      <c r="D664" s="611"/>
      <c r="E664" s="611"/>
      <c r="F664" s="611"/>
      <c r="G664" s="611"/>
      <c r="H664" s="611"/>
      <c r="I664" s="611"/>
      <c r="J664" s="611"/>
      <c r="K664" s="611"/>
      <c r="L664" s="611"/>
      <c r="M664" s="617">
        <f>SUM(M661:S663)</f>
        <v>0</v>
      </c>
      <c r="N664" s="617"/>
      <c r="O664" s="617"/>
      <c r="P664" s="617"/>
      <c r="Q664" s="617"/>
      <c r="R664" s="617"/>
      <c r="S664" s="617"/>
      <c r="T664" s="617">
        <f>SUM(T661:Z663)</f>
        <v>0</v>
      </c>
      <c r="U664" s="617"/>
      <c r="V664" s="617"/>
      <c r="W664" s="617"/>
      <c r="X664" s="617"/>
      <c r="Y664" s="617"/>
      <c r="Z664" s="617"/>
    </row>
    <row r="665" spans="1:45" ht="12.75" hidden="1" customHeight="1"/>
    <row r="666" spans="1:45" ht="12.75" hidden="1" customHeight="1">
      <c r="C666" s="14" t="s">
        <v>1205</v>
      </c>
    </row>
    <row r="668" spans="1:45" ht="12.75" customHeight="1">
      <c r="A668" s="90" t="s">
        <v>7</v>
      </c>
      <c r="B668" s="91"/>
      <c r="C668" s="543" t="s">
        <v>69</v>
      </c>
      <c r="D668" s="543"/>
      <c r="E668" s="543"/>
      <c r="F668" s="543"/>
      <c r="G668" s="543"/>
      <c r="H668" s="543"/>
      <c r="I668" s="543"/>
      <c r="J668" s="543"/>
      <c r="K668" s="543"/>
      <c r="L668" s="543"/>
      <c r="M668" s="543"/>
      <c r="N668" s="543"/>
      <c r="O668" s="543"/>
      <c r="P668" s="543"/>
      <c r="Q668" s="543"/>
      <c r="R668" s="543"/>
      <c r="S668" s="543"/>
      <c r="T668" s="543"/>
      <c r="U668" s="543"/>
      <c r="V668" s="543"/>
      <c r="W668" s="543"/>
      <c r="X668" s="543"/>
      <c r="Y668" s="543"/>
      <c r="Z668" s="543"/>
      <c r="AA668" s="543"/>
      <c r="AB668" s="543"/>
      <c r="AC668" s="543"/>
      <c r="AD668" s="543"/>
      <c r="AE668" s="543"/>
      <c r="AF668" s="543"/>
      <c r="AG668" s="543"/>
      <c r="AH668" s="543"/>
      <c r="AI668" s="543"/>
      <c r="AJ668" s="543"/>
      <c r="AK668" s="543"/>
      <c r="AL668" s="543"/>
      <c r="AM668" s="543"/>
      <c r="AN668" s="543"/>
      <c r="AO668" s="543"/>
      <c r="AP668" s="543"/>
      <c r="AQ668" s="543"/>
      <c r="AR668" s="543"/>
      <c r="AS668" s="543"/>
    </row>
    <row r="669" spans="1:45" ht="12.75" customHeight="1">
      <c r="C669" s="200" t="s">
        <v>1619</v>
      </c>
      <c r="D669" s="200"/>
      <c r="E669" s="200"/>
      <c r="F669" s="200"/>
      <c r="G669" s="200"/>
      <c r="H669" s="200"/>
      <c r="I669" s="200"/>
      <c r="J669" s="200"/>
      <c r="K669" s="200"/>
      <c r="L669" s="200"/>
      <c r="M669" s="200"/>
      <c r="N669" s="200"/>
      <c r="O669" s="200"/>
      <c r="P669" s="200"/>
      <c r="Q669" s="200"/>
      <c r="R669" s="200"/>
      <c r="S669" s="200"/>
      <c r="T669" s="200"/>
      <c r="U669" s="200"/>
      <c r="V669" s="200"/>
      <c r="W669" s="200"/>
      <c r="X669" s="200"/>
      <c r="Y669" s="200"/>
      <c r="Z669" s="200"/>
      <c r="AA669" s="200"/>
      <c r="AB669" s="200"/>
      <c r="AC669" s="200"/>
      <c r="AD669" s="200"/>
      <c r="AE669" s="200"/>
      <c r="AF669" s="200"/>
      <c r="AG669" s="200"/>
      <c r="AH669" s="200"/>
      <c r="AI669" s="200"/>
      <c r="AJ669" s="200"/>
      <c r="AK669" s="200"/>
      <c r="AL669" s="200"/>
      <c r="AM669" s="200"/>
      <c r="AN669" s="200"/>
      <c r="AO669" s="200"/>
      <c r="AP669" s="200"/>
      <c r="AQ669" s="200"/>
      <c r="AR669" s="200"/>
      <c r="AS669" s="200"/>
    </row>
    <row r="670" spans="1:45" ht="12.75" customHeight="1">
      <c r="C670" s="200"/>
      <c r="D670" s="200"/>
      <c r="E670" s="200"/>
      <c r="F670" s="200"/>
      <c r="G670" s="200"/>
      <c r="H670" s="200"/>
      <c r="I670" s="200"/>
      <c r="J670" s="200"/>
      <c r="K670" s="200"/>
      <c r="L670" s="200"/>
      <c r="M670" s="200"/>
      <c r="N670" s="200"/>
      <c r="O670" s="200"/>
      <c r="P670" s="200"/>
      <c r="Q670" s="200"/>
      <c r="R670" s="200"/>
      <c r="S670" s="200"/>
      <c r="T670" s="200"/>
      <c r="U670" s="200"/>
      <c r="V670" s="200"/>
      <c r="W670" s="200"/>
      <c r="X670" s="200"/>
      <c r="Y670" s="200"/>
      <c r="Z670" s="200"/>
      <c r="AA670" s="200"/>
      <c r="AB670" s="200"/>
      <c r="AC670" s="200"/>
      <c r="AD670" s="200"/>
      <c r="AE670" s="200"/>
      <c r="AF670" s="200"/>
      <c r="AG670" s="200"/>
      <c r="AH670" s="200"/>
      <c r="AI670" s="200"/>
      <c r="AJ670" s="200"/>
      <c r="AK670" s="200"/>
      <c r="AL670" s="200"/>
      <c r="AM670" s="200"/>
      <c r="AN670" s="200"/>
      <c r="AO670" s="200"/>
      <c r="AP670" s="200"/>
      <c r="AQ670" s="200"/>
      <c r="AR670" s="200"/>
      <c r="AS670" s="200"/>
    </row>
    <row r="671" spans="1:45" ht="12.75" customHeight="1">
      <c r="C671" s="148" t="s">
        <v>1618</v>
      </c>
      <c r="D671" s="61"/>
      <c r="E671" s="61"/>
      <c r="F671" s="61"/>
      <c r="G671" s="61"/>
      <c r="H671" s="61"/>
      <c r="I671" s="61"/>
      <c r="J671" s="61"/>
      <c r="K671" s="61"/>
      <c r="L671" s="61"/>
      <c r="M671" s="61"/>
      <c r="N671" s="61"/>
      <c r="O671" s="61"/>
      <c r="P671" s="61"/>
      <c r="Q671" s="61"/>
      <c r="R671" s="61"/>
    </row>
    <row r="672" spans="1:45" ht="12.75" hidden="1" customHeight="1"/>
    <row r="673" spans="3:43" ht="12.75" hidden="1" customHeight="1">
      <c r="C673" s="243" t="s">
        <v>69</v>
      </c>
      <c r="D673" s="243"/>
      <c r="E673" s="243"/>
      <c r="F673" s="243"/>
      <c r="G673" s="243"/>
      <c r="H673" s="243" t="s">
        <v>16</v>
      </c>
      <c r="I673" s="243"/>
      <c r="J673" s="243"/>
      <c r="K673" s="243"/>
      <c r="L673" s="243"/>
      <c r="M673" s="243"/>
      <c r="N673" s="243"/>
      <c r="O673" s="243"/>
      <c r="P673" s="243"/>
      <c r="Q673" s="243"/>
      <c r="R673" s="243"/>
      <c r="S673" s="243"/>
      <c r="T673" s="243"/>
      <c r="U673" s="243"/>
      <c r="V673" s="243"/>
      <c r="W673" s="243"/>
      <c r="X673" s="243"/>
      <c r="Y673" s="243"/>
      <c r="Z673" s="243"/>
      <c r="AA673" s="243"/>
      <c r="AB673" s="243"/>
      <c r="AC673" s="243"/>
      <c r="AD673" s="243"/>
      <c r="AE673" s="243"/>
      <c r="AF673" s="243"/>
      <c r="AG673" s="243"/>
      <c r="AH673" s="243"/>
      <c r="AI673" s="243"/>
      <c r="AJ673" s="243"/>
      <c r="AK673" s="243"/>
      <c r="AL673" s="243"/>
      <c r="AM673" s="243"/>
      <c r="AN673" s="243"/>
      <c r="AO673" s="243"/>
      <c r="AP673" s="243"/>
      <c r="AQ673" s="243"/>
    </row>
    <row r="674" spans="3:43" ht="12.75" hidden="1" customHeight="1">
      <c r="C674" s="243"/>
      <c r="D674" s="243"/>
      <c r="E674" s="243"/>
      <c r="F674" s="243"/>
      <c r="G674" s="243"/>
      <c r="H674" s="243" t="s">
        <v>70</v>
      </c>
      <c r="I674" s="243"/>
      <c r="J674" s="243"/>
      <c r="K674" s="243"/>
      <c r="L674" s="243" t="s">
        <v>1444</v>
      </c>
      <c r="M674" s="243"/>
      <c r="N674" s="243"/>
      <c r="O674" s="243"/>
      <c r="P674" s="243" t="s">
        <v>71</v>
      </c>
      <c r="Q674" s="243"/>
      <c r="R674" s="243"/>
      <c r="S674" s="243"/>
      <c r="T674" s="243" t="s">
        <v>72</v>
      </c>
      <c r="U674" s="243"/>
      <c r="V674" s="243"/>
      <c r="W674" s="243"/>
      <c r="X674" s="243" t="s">
        <v>67</v>
      </c>
      <c r="Y674" s="243"/>
      <c r="Z674" s="243"/>
      <c r="AA674" s="243"/>
      <c r="AB674" s="243" t="s">
        <v>68</v>
      </c>
      <c r="AC674" s="243"/>
      <c r="AD674" s="243"/>
      <c r="AE674" s="243"/>
      <c r="AF674" s="243" t="s">
        <v>73</v>
      </c>
      <c r="AG674" s="243"/>
      <c r="AH674" s="243"/>
      <c r="AI674" s="243"/>
      <c r="AJ674" s="243" t="s">
        <v>1445</v>
      </c>
      <c r="AK674" s="243"/>
      <c r="AL674" s="243"/>
      <c r="AM674" s="243"/>
      <c r="AN674" s="243" t="s">
        <v>38</v>
      </c>
      <c r="AO674" s="243"/>
      <c r="AP674" s="243"/>
      <c r="AQ674" s="243"/>
    </row>
    <row r="675" spans="3:43" ht="12.75" hidden="1" customHeight="1">
      <c r="C675" s="243"/>
      <c r="D675" s="243"/>
      <c r="E675" s="243"/>
      <c r="F675" s="243"/>
      <c r="G675" s="243"/>
      <c r="H675" s="243"/>
      <c r="I675" s="243"/>
      <c r="J675" s="243"/>
      <c r="K675" s="243"/>
      <c r="L675" s="243"/>
      <c r="M675" s="243"/>
      <c r="N675" s="243"/>
      <c r="O675" s="243"/>
      <c r="P675" s="243"/>
      <c r="Q675" s="243"/>
      <c r="R675" s="243"/>
      <c r="S675" s="243"/>
      <c r="T675" s="243"/>
      <c r="U675" s="243"/>
      <c r="V675" s="243"/>
      <c r="W675" s="243"/>
      <c r="X675" s="243"/>
      <c r="Y675" s="243"/>
      <c r="Z675" s="243"/>
      <c r="AA675" s="243"/>
      <c r="AB675" s="243"/>
      <c r="AC675" s="243"/>
      <c r="AD675" s="243"/>
      <c r="AE675" s="243"/>
      <c r="AF675" s="243"/>
      <c r="AG675" s="243"/>
      <c r="AH675" s="243"/>
      <c r="AI675" s="243"/>
      <c r="AJ675" s="243"/>
      <c r="AK675" s="243"/>
      <c r="AL675" s="243"/>
      <c r="AM675" s="243"/>
      <c r="AN675" s="243"/>
      <c r="AO675" s="243"/>
      <c r="AP675" s="243"/>
      <c r="AQ675" s="243"/>
    </row>
    <row r="676" spans="3:43" ht="12.75" hidden="1" customHeight="1">
      <c r="C676" s="243"/>
      <c r="D676" s="243"/>
      <c r="E676" s="243"/>
      <c r="F676" s="243"/>
      <c r="G676" s="243"/>
      <c r="H676" s="243"/>
      <c r="I676" s="243"/>
      <c r="J676" s="243"/>
      <c r="K676" s="243"/>
      <c r="L676" s="243"/>
      <c r="M676" s="243"/>
      <c r="N676" s="243"/>
      <c r="O676" s="243"/>
      <c r="P676" s="243"/>
      <c r="Q676" s="243"/>
      <c r="R676" s="243"/>
      <c r="S676" s="243"/>
      <c r="T676" s="243"/>
      <c r="U676" s="243"/>
      <c r="V676" s="243"/>
      <c r="W676" s="243"/>
      <c r="X676" s="243"/>
      <c r="Y676" s="243"/>
      <c r="Z676" s="243"/>
      <c r="AA676" s="243"/>
      <c r="AB676" s="243"/>
      <c r="AC676" s="243"/>
      <c r="AD676" s="243"/>
      <c r="AE676" s="243"/>
      <c r="AF676" s="243"/>
      <c r="AG676" s="243"/>
      <c r="AH676" s="243"/>
      <c r="AI676" s="243"/>
      <c r="AJ676" s="243"/>
      <c r="AK676" s="243"/>
      <c r="AL676" s="243"/>
      <c r="AM676" s="243"/>
      <c r="AN676" s="243"/>
      <c r="AO676" s="243"/>
      <c r="AP676" s="243"/>
      <c r="AQ676" s="243"/>
    </row>
    <row r="677" spans="3:43" ht="12.75" hidden="1" customHeight="1">
      <c r="C677" s="243"/>
      <c r="D677" s="243"/>
      <c r="E677" s="243"/>
      <c r="F677" s="243"/>
      <c r="G677" s="243"/>
      <c r="H677" s="243"/>
      <c r="I677" s="243"/>
      <c r="J677" s="243"/>
      <c r="K677" s="243"/>
      <c r="L677" s="243"/>
      <c r="M677" s="243"/>
      <c r="N677" s="243"/>
      <c r="O677" s="243"/>
      <c r="P677" s="243"/>
      <c r="Q677" s="243"/>
      <c r="R677" s="243"/>
      <c r="S677" s="243"/>
      <c r="T677" s="243"/>
      <c r="U677" s="243"/>
      <c r="V677" s="243"/>
      <c r="W677" s="243"/>
      <c r="X677" s="243"/>
      <c r="Y677" s="243"/>
      <c r="Z677" s="243"/>
      <c r="AA677" s="243"/>
      <c r="AB677" s="243"/>
      <c r="AC677" s="243"/>
      <c r="AD677" s="243"/>
      <c r="AE677" s="243"/>
      <c r="AF677" s="243"/>
      <c r="AG677" s="243"/>
      <c r="AH677" s="243"/>
      <c r="AI677" s="243"/>
      <c r="AJ677" s="243"/>
      <c r="AK677" s="243"/>
      <c r="AL677" s="243"/>
      <c r="AM677" s="243"/>
      <c r="AN677" s="243"/>
      <c r="AO677" s="243"/>
      <c r="AP677" s="243"/>
      <c r="AQ677" s="243"/>
    </row>
    <row r="678" spans="3:43" ht="12.75" hidden="1" customHeight="1">
      <c r="C678" s="243"/>
      <c r="D678" s="243"/>
      <c r="E678" s="243"/>
      <c r="F678" s="243"/>
      <c r="G678" s="243"/>
      <c r="H678" s="243"/>
      <c r="I678" s="243"/>
      <c r="J678" s="243"/>
      <c r="K678" s="243"/>
      <c r="L678" s="243"/>
      <c r="M678" s="243"/>
      <c r="N678" s="243"/>
      <c r="O678" s="243"/>
      <c r="P678" s="243"/>
      <c r="Q678" s="243"/>
      <c r="R678" s="243"/>
      <c r="S678" s="243"/>
      <c r="T678" s="243"/>
      <c r="U678" s="243"/>
      <c r="V678" s="243"/>
      <c r="W678" s="243"/>
      <c r="X678" s="243"/>
      <c r="Y678" s="243"/>
      <c r="Z678" s="243"/>
      <c r="AA678" s="243"/>
      <c r="AB678" s="243"/>
      <c r="AC678" s="243"/>
      <c r="AD678" s="243"/>
      <c r="AE678" s="243"/>
      <c r="AF678" s="243"/>
      <c r="AG678" s="243"/>
      <c r="AH678" s="243"/>
      <c r="AI678" s="243"/>
      <c r="AJ678" s="243"/>
      <c r="AK678" s="243"/>
      <c r="AL678" s="243"/>
      <c r="AM678" s="243"/>
      <c r="AN678" s="243"/>
      <c r="AO678" s="243"/>
      <c r="AP678" s="243"/>
      <c r="AQ678" s="243"/>
    </row>
    <row r="679" spans="3:43" ht="12.75" hidden="1" customHeight="1">
      <c r="C679" s="243"/>
      <c r="D679" s="243"/>
      <c r="E679" s="243"/>
      <c r="F679" s="243"/>
      <c r="G679" s="243"/>
      <c r="H679" s="243"/>
      <c r="I679" s="243"/>
      <c r="J679" s="243"/>
      <c r="K679" s="243"/>
      <c r="L679" s="243"/>
      <c r="M679" s="243"/>
      <c r="N679" s="243"/>
      <c r="O679" s="243"/>
      <c r="P679" s="243"/>
      <c r="Q679" s="243"/>
      <c r="R679" s="243"/>
      <c r="S679" s="243"/>
      <c r="T679" s="243"/>
      <c r="U679" s="243"/>
      <c r="V679" s="243"/>
      <c r="W679" s="243"/>
      <c r="X679" s="243"/>
      <c r="Y679" s="243"/>
      <c r="Z679" s="243"/>
      <c r="AA679" s="243"/>
      <c r="AB679" s="243"/>
      <c r="AC679" s="243"/>
      <c r="AD679" s="243"/>
      <c r="AE679" s="243"/>
      <c r="AF679" s="243"/>
      <c r="AG679" s="243"/>
      <c r="AH679" s="243"/>
      <c r="AI679" s="243"/>
      <c r="AJ679" s="243"/>
      <c r="AK679" s="243"/>
      <c r="AL679" s="243"/>
      <c r="AM679" s="243"/>
      <c r="AN679" s="243"/>
      <c r="AO679" s="243"/>
      <c r="AP679" s="243"/>
      <c r="AQ679" s="243"/>
    </row>
    <row r="680" spans="3:43" ht="12.75" hidden="1" customHeight="1">
      <c r="C680" s="265"/>
      <c r="D680" s="265"/>
      <c r="E680" s="265"/>
      <c r="F680" s="265"/>
      <c r="G680" s="265"/>
      <c r="H680" s="265"/>
      <c r="I680" s="265"/>
      <c r="J680" s="265"/>
      <c r="K680" s="265"/>
      <c r="L680" s="265"/>
      <c r="M680" s="265"/>
      <c r="N680" s="265"/>
      <c r="O680" s="265"/>
      <c r="P680" s="265"/>
      <c r="Q680" s="265"/>
      <c r="R680" s="265"/>
      <c r="S680" s="265"/>
      <c r="T680" s="265"/>
      <c r="U680" s="265"/>
      <c r="V680" s="265"/>
      <c r="W680" s="265"/>
      <c r="X680" s="265"/>
      <c r="Y680" s="265"/>
      <c r="Z680" s="265"/>
      <c r="AA680" s="265"/>
      <c r="AB680" s="265"/>
      <c r="AC680" s="265"/>
      <c r="AD680" s="265"/>
      <c r="AE680" s="265"/>
      <c r="AF680" s="265"/>
      <c r="AG680" s="265"/>
      <c r="AH680" s="265"/>
      <c r="AI680" s="265"/>
      <c r="AJ680" s="265"/>
      <c r="AK680" s="265"/>
      <c r="AL680" s="265"/>
      <c r="AM680" s="265"/>
      <c r="AN680" s="265"/>
      <c r="AO680" s="265"/>
      <c r="AP680" s="265"/>
      <c r="AQ680" s="265"/>
    </row>
    <row r="681" spans="3:43" ht="12.75" hidden="1" customHeight="1">
      <c r="C681" s="600" t="s">
        <v>28</v>
      </c>
      <c r="D681" s="600"/>
      <c r="E681" s="600"/>
      <c r="F681" s="600"/>
      <c r="G681" s="600"/>
      <c r="H681" s="600" t="s">
        <v>32</v>
      </c>
      <c r="I681" s="600"/>
      <c r="J681" s="600"/>
      <c r="K681" s="600"/>
      <c r="L681" s="600" t="s">
        <v>33</v>
      </c>
      <c r="M681" s="600"/>
      <c r="N681" s="600"/>
      <c r="O681" s="600"/>
      <c r="P681" s="600" t="s">
        <v>35</v>
      </c>
      <c r="Q681" s="600"/>
      <c r="R681" s="600"/>
      <c r="S681" s="600"/>
      <c r="T681" s="600" t="s">
        <v>37</v>
      </c>
      <c r="U681" s="600"/>
      <c r="V681" s="600"/>
      <c r="W681" s="600"/>
      <c r="X681" s="600" t="s">
        <v>40</v>
      </c>
      <c r="Y681" s="600"/>
      <c r="Z681" s="600"/>
      <c r="AA681" s="600"/>
      <c r="AB681" s="600" t="s">
        <v>46</v>
      </c>
      <c r="AC681" s="600"/>
      <c r="AD681" s="600"/>
      <c r="AE681" s="600"/>
      <c r="AF681" s="600" t="s">
        <v>47</v>
      </c>
      <c r="AG681" s="600"/>
      <c r="AH681" s="600"/>
      <c r="AI681" s="600"/>
      <c r="AJ681" s="600" t="s">
        <v>48</v>
      </c>
      <c r="AK681" s="600"/>
      <c r="AL681" s="600"/>
      <c r="AM681" s="600"/>
      <c r="AN681" s="600" t="s">
        <v>66</v>
      </c>
      <c r="AO681" s="600"/>
      <c r="AP681" s="600"/>
      <c r="AQ681" s="600"/>
    </row>
    <row r="682" spans="3:43" ht="12.75" hidden="1" customHeight="1">
      <c r="C682" s="599" t="s">
        <v>49</v>
      </c>
      <c r="D682" s="599"/>
      <c r="E682" s="599"/>
      <c r="F682" s="599"/>
      <c r="G682" s="599"/>
      <c r="H682" s="599"/>
      <c r="I682" s="599"/>
      <c r="J682" s="599"/>
      <c r="K682" s="599"/>
      <c r="L682" s="599"/>
      <c r="M682" s="599"/>
      <c r="N682" s="599"/>
      <c r="O682" s="599"/>
      <c r="P682" s="599"/>
      <c r="Q682" s="599"/>
      <c r="R682" s="599"/>
      <c r="S682" s="599"/>
      <c r="T682" s="599"/>
      <c r="U682" s="599"/>
      <c r="V682" s="599"/>
      <c r="W682" s="599"/>
      <c r="X682" s="599"/>
      <c r="Y682" s="599"/>
      <c r="Z682" s="599"/>
      <c r="AA682" s="599"/>
      <c r="AB682" s="599"/>
      <c r="AC682" s="599"/>
      <c r="AD682" s="599"/>
      <c r="AE682" s="599"/>
      <c r="AF682" s="599"/>
      <c r="AG682" s="599"/>
      <c r="AH682" s="599"/>
      <c r="AI682" s="599"/>
      <c r="AJ682" s="599"/>
      <c r="AK682" s="599"/>
      <c r="AL682" s="599"/>
      <c r="AM682" s="599"/>
      <c r="AN682" s="599"/>
      <c r="AO682" s="599"/>
      <c r="AP682" s="599"/>
      <c r="AQ682" s="599"/>
    </row>
    <row r="683" spans="3:43" ht="12.75" hidden="1" customHeight="1">
      <c r="C683" s="432" t="s">
        <v>50</v>
      </c>
      <c r="D683" s="432"/>
      <c r="E683" s="432"/>
      <c r="F683" s="432"/>
      <c r="G683" s="432"/>
      <c r="H683" s="448"/>
      <c r="I683" s="448"/>
      <c r="J683" s="448"/>
      <c r="K683" s="448"/>
      <c r="L683" s="448"/>
      <c r="M683" s="448"/>
      <c r="N683" s="448"/>
      <c r="O683" s="448"/>
      <c r="P683" s="448"/>
      <c r="Q683" s="448"/>
      <c r="R683" s="448"/>
      <c r="S683" s="448"/>
      <c r="T683" s="448"/>
      <c r="U683" s="448"/>
      <c r="V683" s="448"/>
      <c r="W683" s="448"/>
      <c r="X683" s="448"/>
      <c r="Y683" s="448"/>
      <c r="Z683" s="448"/>
      <c r="AA683" s="448"/>
      <c r="AB683" s="448"/>
      <c r="AC683" s="448"/>
      <c r="AD683" s="448"/>
      <c r="AE683" s="448"/>
      <c r="AF683" s="448"/>
      <c r="AG683" s="448"/>
      <c r="AH683" s="448"/>
      <c r="AI683" s="448"/>
      <c r="AJ683" s="448"/>
      <c r="AK683" s="448"/>
      <c r="AL683" s="448"/>
      <c r="AM683" s="448"/>
      <c r="AN683" s="448">
        <f>SUM(H683:AM686)</f>
        <v>0</v>
      </c>
      <c r="AO683" s="448"/>
      <c r="AP683" s="448"/>
      <c r="AQ683" s="448"/>
    </row>
    <row r="684" spans="3:43" ht="12.75" hidden="1" customHeight="1">
      <c r="C684" s="541"/>
      <c r="D684" s="541"/>
      <c r="E684" s="541"/>
      <c r="F684" s="541"/>
      <c r="G684" s="541"/>
      <c r="H684" s="537"/>
      <c r="I684" s="537"/>
      <c r="J684" s="537"/>
      <c r="K684" s="537"/>
      <c r="L684" s="537"/>
      <c r="M684" s="537"/>
      <c r="N684" s="537"/>
      <c r="O684" s="537"/>
      <c r="P684" s="537"/>
      <c r="Q684" s="537"/>
      <c r="R684" s="537"/>
      <c r="S684" s="537"/>
      <c r="T684" s="537"/>
      <c r="U684" s="537"/>
      <c r="V684" s="537"/>
      <c r="W684" s="537"/>
      <c r="X684" s="537"/>
      <c r="Y684" s="537"/>
      <c r="Z684" s="537"/>
      <c r="AA684" s="537"/>
      <c r="AB684" s="537"/>
      <c r="AC684" s="537"/>
      <c r="AD684" s="537"/>
      <c r="AE684" s="537"/>
      <c r="AF684" s="537"/>
      <c r="AG684" s="537"/>
      <c r="AH684" s="537"/>
      <c r="AI684" s="537"/>
      <c r="AJ684" s="537"/>
      <c r="AK684" s="537"/>
      <c r="AL684" s="537"/>
      <c r="AM684" s="537"/>
      <c r="AN684" s="537"/>
      <c r="AO684" s="537"/>
      <c r="AP684" s="537"/>
      <c r="AQ684" s="537"/>
    </row>
    <row r="685" spans="3:43" ht="12.75" hidden="1" customHeight="1">
      <c r="C685" s="541"/>
      <c r="D685" s="541"/>
      <c r="E685" s="541"/>
      <c r="F685" s="541"/>
      <c r="G685" s="541"/>
      <c r="H685" s="537"/>
      <c r="I685" s="537"/>
      <c r="J685" s="537"/>
      <c r="K685" s="537"/>
      <c r="L685" s="537"/>
      <c r="M685" s="537"/>
      <c r="N685" s="537"/>
      <c r="O685" s="537"/>
      <c r="P685" s="537"/>
      <c r="Q685" s="537"/>
      <c r="R685" s="537"/>
      <c r="S685" s="537"/>
      <c r="T685" s="537"/>
      <c r="U685" s="537"/>
      <c r="V685" s="537"/>
      <c r="W685" s="537"/>
      <c r="X685" s="537"/>
      <c r="Y685" s="537"/>
      <c r="Z685" s="537"/>
      <c r="AA685" s="537"/>
      <c r="AB685" s="537"/>
      <c r="AC685" s="537"/>
      <c r="AD685" s="537"/>
      <c r="AE685" s="537"/>
      <c r="AF685" s="537"/>
      <c r="AG685" s="537"/>
      <c r="AH685" s="537"/>
      <c r="AI685" s="537"/>
      <c r="AJ685" s="537"/>
      <c r="AK685" s="537"/>
      <c r="AL685" s="537"/>
      <c r="AM685" s="537"/>
      <c r="AN685" s="537"/>
      <c r="AO685" s="537"/>
      <c r="AP685" s="537"/>
      <c r="AQ685" s="537"/>
    </row>
    <row r="686" spans="3:43" ht="12.75" hidden="1" customHeight="1">
      <c r="C686" s="541"/>
      <c r="D686" s="541"/>
      <c r="E686" s="541"/>
      <c r="F686" s="541"/>
      <c r="G686" s="541"/>
      <c r="H686" s="537"/>
      <c r="I686" s="537"/>
      <c r="J686" s="537"/>
      <c r="K686" s="537"/>
      <c r="L686" s="537"/>
      <c r="M686" s="537"/>
      <c r="N686" s="537"/>
      <c r="O686" s="537"/>
      <c r="P686" s="537"/>
      <c r="Q686" s="537"/>
      <c r="R686" s="537"/>
      <c r="S686" s="537"/>
      <c r="T686" s="537"/>
      <c r="U686" s="537"/>
      <c r="V686" s="537"/>
      <c r="W686" s="537"/>
      <c r="X686" s="537"/>
      <c r="Y686" s="537"/>
      <c r="Z686" s="537"/>
      <c r="AA686" s="537"/>
      <c r="AB686" s="537"/>
      <c r="AC686" s="537"/>
      <c r="AD686" s="537"/>
      <c r="AE686" s="537"/>
      <c r="AF686" s="537"/>
      <c r="AG686" s="537"/>
      <c r="AH686" s="537"/>
      <c r="AI686" s="537"/>
      <c r="AJ686" s="537"/>
      <c r="AK686" s="537"/>
      <c r="AL686" s="537"/>
      <c r="AM686" s="537"/>
      <c r="AN686" s="537"/>
      <c r="AO686" s="537"/>
      <c r="AP686" s="537"/>
      <c r="AQ686" s="537"/>
    </row>
    <row r="687" spans="3:43" ht="12.75" hidden="1" customHeight="1">
      <c r="C687" s="268" t="s">
        <v>51</v>
      </c>
      <c r="D687" s="268"/>
      <c r="E687" s="268"/>
      <c r="F687" s="268"/>
      <c r="G687" s="268"/>
      <c r="H687" s="169"/>
      <c r="I687" s="169"/>
      <c r="J687" s="169"/>
      <c r="K687" s="169"/>
      <c r="L687" s="169"/>
      <c r="M687" s="169"/>
      <c r="N687" s="169"/>
      <c r="O687" s="169"/>
      <c r="P687" s="169"/>
      <c r="Q687" s="169"/>
      <c r="R687" s="169"/>
      <c r="S687" s="169"/>
      <c r="T687" s="169"/>
      <c r="U687" s="169"/>
      <c r="V687" s="169"/>
      <c r="W687" s="169"/>
      <c r="X687" s="169"/>
      <c r="Y687" s="169"/>
      <c r="Z687" s="169"/>
      <c r="AA687" s="169"/>
      <c r="AB687" s="169"/>
      <c r="AC687" s="169"/>
      <c r="AD687" s="169"/>
      <c r="AE687" s="169"/>
      <c r="AF687" s="169"/>
      <c r="AG687" s="169"/>
      <c r="AH687" s="169"/>
      <c r="AI687" s="169"/>
      <c r="AJ687" s="169"/>
      <c r="AK687" s="169"/>
      <c r="AL687" s="169"/>
      <c r="AM687" s="169"/>
      <c r="AN687" s="169">
        <f>SUM(H687:AM687)</f>
        <v>0</v>
      </c>
      <c r="AO687" s="169"/>
      <c r="AP687" s="169"/>
      <c r="AQ687" s="169"/>
    </row>
    <row r="688" spans="3:43" ht="12.75" hidden="1" customHeight="1">
      <c r="C688" s="268" t="s">
        <v>52</v>
      </c>
      <c r="D688" s="268"/>
      <c r="E688" s="268"/>
      <c r="F688" s="268"/>
      <c r="G688" s="268"/>
      <c r="H688" s="169"/>
      <c r="I688" s="169"/>
      <c r="J688" s="169"/>
      <c r="K688" s="169"/>
      <c r="L688" s="169"/>
      <c r="M688" s="169"/>
      <c r="N688" s="169"/>
      <c r="O688" s="169"/>
      <c r="P688" s="169"/>
      <c r="Q688" s="169"/>
      <c r="R688" s="169"/>
      <c r="S688" s="169"/>
      <c r="T688" s="169"/>
      <c r="U688" s="169"/>
      <c r="V688" s="169"/>
      <c r="W688" s="169"/>
      <c r="X688" s="169"/>
      <c r="Y688" s="169"/>
      <c r="Z688" s="169"/>
      <c r="AA688" s="169"/>
      <c r="AB688" s="169"/>
      <c r="AC688" s="169"/>
      <c r="AD688" s="169"/>
      <c r="AE688" s="169"/>
      <c r="AF688" s="169"/>
      <c r="AG688" s="169"/>
      <c r="AH688" s="169"/>
      <c r="AI688" s="169"/>
      <c r="AJ688" s="169"/>
      <c r="AK688" s="169"/>
      <c r="AL688" s="169"/>
      <c r="AM688" s="169"/>
      <c r="AN688" s="169">
        <f>SUM(H688:AM688)</f>
        <v>0</v>
      </c>
      <c r="AO688" s="169"/>
      <c r="AP688" s="169"/>
      <c r="AQ688" s="169"/>
    </row>
    <row r="689" spans="3:43" ht="12.75" hidden="1" customHeight="1">
      <c r="C689" s="268" t="s">
        <v>53</v>
      </c>
      <c r="D689" s="268"/>
      <c r="E689" s="268"/>
      <c r="F689" s="268"/>
      <c r="G689" s="268"/>
      <c r="H689" s="169"/>
      <c r="I689" s="169"/>
      <c r="J689" s="169"/>
      <c r="K689" s="169"/>
      <c r="L689" s="169"/>
      <c r="M689" s="169"/>
      <c r="N689" s="169"/>
      <c r="O689" s="169"/>
      <c r="P689" s="169"/>
      <c r="Q689" s="169"/>
      <c r="R689" s="169"/>
      <c r="S689" s="169"/>
      <c r="T689" s="169"/>
      <c r="U689" s="169"/>
      <c r="V689" s="169"/>
      <c r="W689" s="169"/>
      <c r="X689" s="169"/>
      <c r="Y689" s="169"/>
      <c r="Z689" s="169"/>
      <c r="AA689" s="169"/>
      <c r="AB689" s="169"/>
      <c r="AC689" s="169"/>
      <c r="AD689" s="169"/>
      <c r="AE689" s="169"/>
      <c r="AF689" s="169"/>
      <c r="AG689" s="169"/>
      <c r="AH689" s="169"/>
      <c r="AI689" s="169"/>
      <c r="AJ689" s="169"/>
      <c r="AK689" s="169"/>
      <c r="AL689" s="169"/>
      <c r="AM689" s="169"/>
      <c r="AN689" s="169">
        <f>SUM(H689:AM689)</f>
        <v>0</v>
      </c>
      <c r="AO689" s="169"/>
      <c r="AP689" s="169"/>
      <c r="AQ689" s="169"/>
    </row>
    <row r="690" spans="3:43" ht="12.75" hidden="1" customHeight="1">
      <c r="C690" s="541" t="s">
        <v>54</v>
      </c>
      <c r="D690" s="541"/>
      <c r="E690" s="541"/>
      <c r="F690" s="541"/>
      <c r="G690" s="541"/>
      <c r="H690" s="537">
        <f>H683+H687-H688+H689</f>
        <v>0</v>
      </c>
      <c r="I690" s="537"/>
      <c r="J690" s="537"/>
      <c r="K690" s="537"/>
      <c r="L690" s="537">
        <f t="shared" ref="L690" si="84">L683+L687-L688+L689</f>
        <v>0</v>
      </c>
      <c r="M690" s="537"/>
      <c r="N690" s="537"/>
      <c r="O690" s="537"/>
      <c r="P690" s="537">
        <f t="shared" ref="P690" si="85">P683+P687-P688+P689</f>
        <v>0</v>
      </c>
      <c r="Q690" s="537"/>
      <c r="R690" s="537"/>
      <c r="S690" s="537"/>
      <c r="T690" s="537">
        <f t="shared" ref="T690" si="86">T683+T687-T688+T689</f>
        <v>0</v>
      </c>
      <c r="U690" s="537"/>
      <c r="V690" s="537"/>
      <c r="W690" s="537"/>
      <c r="X690" s="537">
        <f t="shared" ref="X690" si="87">X683+X687-X688+X689</f>
        <v>0</v>
      </c>
      <c r="Y690" s="537"/>
      <c r="Z690" s="537"/>
      <c r="AA690" s="537"/>
      <c r="AB690" s="537">
        <f t="shared" ref="AB690" si="88">AB683+AB687-AB688+AB689</f>
        <v>0</v>
      </c>
      <c r="AC690" s="537"/>
      <c r="AD690" s="537"/>
      <c r="AE690" s="537"/>
      <c r="AF690" s="537">
        <f t="shared" ref="AF690" si="89">AF683+AF687-AF688+AF689</f>
        <v>0</v>
      </c>
      <c r="AG690" s="537"/>
      <c r="AH690" s="537"/>
      <c r="AI690" s="537"/>
      <c r="AJ690" s="537">
        <f t="shared" ref="AJ690" si="90">AJ683+AJ687-AJ688+AJ689</f>
        <v>0</v>
      </c>
      <c r="AK690" s="537"/>
      <c r="AL690" s="537"/>
      <c r="AM690" s="537"/>
      <c r="AN690" s="537">
        <f t="shared" ref="AN690" si="91">AN683+AN687-AN688+AN689</f>
        <v>0</v>
      </c>
      <c r="AO690" s="537"/>
      <c r="AP690" s="537"/>
      <c r="AQ690" s="537"/>
    </row>
    <row r="691" spans="3:43" ht="12.75" hidden="1" customHeight="1">
      <c r="C691" s="541"/>
      <c r="D691" s="541"/>
      <c r="E691" s="541"/>
      <c r="F691" s="541"/>
      <c r="G691" s="541"/>
      <c r="H691" s="537"/>
      <c r="I691" s="537"/>
      <c r="J691" s="537"/>
      <c r="K691" s="537"/>
      <c r="L691" s="537"/>
      <c r="M691" s="537"/>
      <c r="N691" s="537"/>
      <c r="O691" s="537"/>
      <c r="P691" s="537"/>
      <c r="Q691" s="537"/>
      <c r="R691" s="537"/>
      <c r="S691" s="537"/>
      <c r="T691" s="537"/>
      <c r="U691" s="537"/>
      <c r="V691" s="537"/>
      <c r="W691" s="537"/>
      <c r="X691" s="537"/>
      <c r="Y691" s="537"/>
      <c r="Z691" s="537"/>
      <c r="AA691" s="537"/>
      <c r="AB691" s="537"/>
      <c r="AC691" s="537"/>
      <c r="AD691" s="537"/>
      <c r="AE691" s="537"/>
      <c r="AF691" s="537"/>
      <c r="AG691" s="537"/>
      <c r="AH691" s="537"/>
      <c r="AI691" s="537"/>
      <c r="AJ691" s="537"/>
      <c r="AK691" s="537"/>
      <c r="AL691" s="537"/>
      <c r="AM691" s="537"/>
      <c r="AN691" s="537"/>
      <c r="AO691" s="537"/>
      <c r="AP691" s="537"/>
      <c r="AQ691" s="537"/>
    </row>
    <row r="692" spans="3:43" ht="12.75" hidden="1" customHeight="1">
      <c r="C692" s="541"/>
      <c r="D692" s="541"/>
      <c r="E692" s="541"/>
      <c r="F692" s="541"/>
      <c r="G692" s="541"/>
      <c r="H692" s="537"/>
      <c r="I692" s="537"/>
      <c r="J692" s="537"/>
      <c r="K692" s="537"/>
      <c r="L692" s="537"/>
      <c r="M692" s="537"/>
      <c r="N692" s="537"/>
      <c r="O692" s="537"/>
      <c r="P692" s="537"/>
      <c r="Q692" s="537"/>
      <c r="R692" s="537"/>
      <c r="S692" s="537"/>
      <c r="T692" s="537"/>
      <c r="U692" s="537"/>
      <c r="V692" s="537"/>
      <c r="W692" s="537"/>
      <c r="X692" s="537"/>
      <c r="Y692" s="537"/>
      <c r="Z692" s="537"/>
      <c r="AA692" s="537"/>
      <c r="AB692" s="537"/>
      <c r="AC692" s="537"/>
      <c r="AD692" s="537"/>
      <c r="AE692" s="537"/>
      <c r="AF692" s="537"/>
      <c r="AG692" s="537"/>
      <c r="AH692" s="537"/>
      <c r="AI692" s="537"/>
      <c r="AJ692" s="537"/>
      <c r="AK692" s="537"/>
      <c r="AL692" s="537"/>
      <c r="AM692" s="537"/>
      <c r="AN692" s="537"/>
      <c r="AO692" s="537"/>
      <c r="AP692" s="537"/>
      <c r="AQ692" s="537"/>
    </row>
    <row r="693" spans="3:43" ht="12.75" hidden="1" customHeight="1">
      <c r="C693" s="433"/>
      <c r="D693" s="433"/>
      <c r="E693" s="433"/>
      <c r="F693" s="433"/>
      <c r="G693" s="433"/>
      <c r="H693" s="449"/>
      <c r="I693" s="449"/>
      <c r="J693" s="449"/>
      <c r="K693" s="449"/>
      <c r="L693" s="449"/>
      <c r="M693" s="449"/>
      <c r="N693" s="449"/>
      <c r="O693" s="449"/>
      <c r="P693" s="449"/>
      <c r="Q693" s="449"/>
      <c r="R693" s="449"/>
      <c r="S693" s="449"/>
      <c r="T693" s="449"/>
      <c r="U693" s="449"/>
      <c r="V693" s="449"/>
      <c r="W693" s="449"/>
      <c r="X693" s="449"/>
      <c r="Y693" s="449"/>
      <c r="Z693" s="449"/>
      <c r="AA693" s="449"/>
      <c r="AB693" s="449"/>
      <c r="AC693" s="449"/>
      <c r="AD693" s="449"/>
      <c r="AE693" s="449"/>
      <c r="AF693" s="449"/>
      <c r="AG693" s="449"/>
      <c r="AH693" s="449"/>
      <c r="AI693" s="449"/>
      <c r="AJ693" s="449"/>
      <c r="AK693" s="449"/>
      <c r="AL693" s="449"/>
      <c r="AM693" s="449"/>
      <c r="AN693" s="449"/>
      <c r="AO693" s="449"/>
      <c r="AP693" s="449"/>
      <c r="AQ693" s="449"/>
    </row>
    <row r="694" spans="3:43" ht="12.75" hidden="1" customHeight="1">
      <c r="C694" s="599" t="s">
        <v>56</v>
      </c>
      <c r="D694" s="599"/>
      <c r="E694" s="599"/>
      <c r="F694" s="599"/>
      <c r="G694" s="599"/>
      <c r="H694" s="599"/>
      <c r="I694" s="599"/>
      <c r="J694" s="599"/>
      <c r="K694" s="599"/>
      <c r="L694" s="599"/>
      <c r="M694" s="599"/>
      <c r="N694" s="599"/>
      <c r="O694" s="599"/>
      <c r="P694" s="599"/>
      <c r="Q694" s="599"/>
      <c r="R694" s="599"/>
      <c r="S694" s="599"/>
      <c r="T694" s="599"/>
      <c r="U694" s="599"/>
      <c r="V694" s="599"/>
      <c r="W694" s="599"/>
      <c r="X694" s="599"/>
      <c r="Y694" s="599"/>
      <c r="Z694" s="599"/>
      <c r="AA694" s="599"/>
      <c r="AB694" s="599"/>
      <c r="AC694" s="599"/>
      <c r="AD694" s="599"/>
      <c r="AE694" s="599"/>
      <c r="AF694" s="599"/>
      <c r="AG694" s="599"/>
      <c r="AH694" s="599"/>
      <c r="AI694" s="599"/>
      <c r="AJ694" s="599"/>
      <c r="AK694" s="599"/>
      <c r="AL694" s="599"/>
      <c r="AM694" s="599"/>
      <c r="AN694" s="599"/>
      <c r="AO694" s="599"/>
      <c r="AP694" s="599"/>
      <c r="AQ694" s="599"/>
    </row>
    <row r="695" spans="3:43" ht="12.75" hidden="1" customHeight="1">
      <c r="C695" s="432" t="s">
        <v>50</v>
      </c>
      <c r="D695" s="432"/>
      <c r="E695" s="432"/>
      <c r="F695" s="432"/>
      <c r="G695" s="432"/>
      <c r="H695" s="448"/>
      <c r="I695" s="448"/>
      <c r="J695" s="448"/>
      <c r="K695" s="448"/>
      <c r="L695" s="448"/>
      <c r="M695" s="448"/>
      <c r="N695" s="448"/>
      <c r="O695" s="448"/>
      <c r="P695" s="448"/>
      <c r="Q695" s="448"/>
      <c r="R695" s="448"/>
      <c r="S695" s="448"/>
      <c r="T695" s="448"/>
      <c r="U695" s="448"/>
      <c r="V695" s="448"/>
      <c r="W695" s="448"/>
      <c r="X695" s="448"/>
      <c r="Y695" s="448"/>
      <c r="Z695" s="448"/>
      <c r="AA695" s="448"/>
      <c r="AB695" s="448"/>
      <c r="AC695" s="448"/>
      <c r="AD695" s="448"/>
      <c r="AE695" s="448"/>
      <c r="AF695" s="448"/>
      <c r="AG695" s="448"/>
      <c r="AH695" s="448"/>
      <c r="AI695" s="448"/>
      <c r="AJ695" s="448"/>
      <c r="AK695" s="448"/>
      <c r="AL695" s="448"/>
      <c r="AM695" s="448"/>
      <c r="AN695" s="448">
        <f>SUM(H695:AM698)</f>
        <v>0</v>
      </c>
      <c r="AO695" s="448"/>
      <c r="AP695" s="448"/>
      <c r="AQ695" s="448"/>
    </row>
    <row r="696" spans="3:43" ht="12.75" hidden="1" customHeight="1">
      <c r="C696" s="541"/>
      <c r="D696" s="541"/>
      <c r="E696" s="541"/>
      <c r="F696" s="541"/>
      <c r="G696" s="541"/>
      <c r="H696" s="537"/>
      <c r="I696" s="537"/>
      <c r="J696" s="537"/>
      <c r="K696" s="537"/>
      <c r="L696" s="537"/>
      <c r="M696" s="537"/>
      <c r="N696" s="537"/>
      <c r="O696" s="537"/>
      <c r="P696" s="537"/>
      <c r="Q696" s="537"/>
      <c r="R696" s="537"/>
      <c r="S696" s="537"/>
      <c r="T696" s="537"/>
      <c r="U696" s="537"/>
      <c r="V696" s="537"/>
      <c r="W696" s="537"/>
      <c r="X696" s="537"/>
      <c r="Y696" s="537"/>
      <c r="Z696" s="537"/>
      <c r="AA696" s="537"/>
      <c r="AB696" s="537"/>
      <c r="AC696" s="537"/>
      <c r="AD696" s="537"/>
      <c r="AE696" s="537"/>
      <c r="AF696" s="537"/>
      <c r="AG696" s="537"/>
      <c r="AH696" s="537"/>
      <c r="AI696" s="537"/>
      <c r="AJ696" s="537"/>
      <c r="AK696" s="537"/>
      <c r="AL696" s="537"/>
      <c r="AM696" s="537"/>
      <c r="AN696" s="537"/>
      <c r="AO696" s="537"/>
      <c r="AP696" s="537"/>
      <c r="AQ696" s="537"/>
    </row>
    <row r="697" spans="3:43" ht="12.75" hidden="1" customHeight="1">
      <c r="C697" s="541"/>
      <c r="D697" s="541"/>
      <c r="E697" s="541"/>
      <c r="F697" s="541"/>
      <c r="G697" s="541"/>
      <c r="H697" s="537"/>
      <c r="I697" s="537"/>
      <c r="J697" s="537"/>
      <c r="K697" s="537"/>
      <c r="L697" s="537"/>
      <c r="M697" s="537"/>
      <c r="N697" s="537"/>
      <c r="O697" s="537"/>
      <c r="P697" s="537"/>
      <c r="Q697" s="537"/>
      <c r="R697" s="537"/>
      <c r="S697" s="537"/>
      <c r="T697" s="537"/>
      <c r="U697" s="537"/>
      <c r="V697" s="537"/>
      <c r="W697" s="537"/>
      <c r="X697" s="537"/>
      <c r="Y697" s="537"/>
      <c r="Z697" s="537"/>
      <c r="AA697" s="537"/>
      <c r="AB697" s="537"/>
      <c r="AC697" s="537"/>
      <c r="AD697" s="537"/>
      <c r="AE697" s="537"/>
      <c r="AF697" s="537"/>
      <c r="AG697" s="537"/>
      <c r="AH697" s="537"/>
      <c r="AI697" s="537"/>
      <c r="AJ697" s="537"/>
      <c r="AK697" s="537"/>
      <c r="AL697" s="537"/>
      <c r="AM697" s="537"/>
      <c r="AN697" s="537"/>
      <c r="AO697" s="537"/>
      <c r="AP697" s="537"/>
      <c r="AQ697" s="537"/>
    </row>
    <row r="698" spans="3:43" ht="12.75" hidden="1" customHeight="1">
      <c r="C698" s="541"/>
      <c r="D698" s="541"/>
      <c r="E698" s="541"/>
      <c r="F698" s="541"/>
      <c r="G698" s="541"/>
      <c r="H698" s="537"/>
      <c r="I698" s="537"/>
      <c r="J698" s="537"/>
      <c r="K698" s="537"/>
      <c r="L698" s="537"/>
      <c r="M698" s="537"/>
      <c r="N698" s="537"/>
      <c r="O698" s="537"/>
      <c r="P698" s="537"/>
      <c r="Q698" s="537"/>
      <c r="R698" s="537"/>
      <c r="S698" s="537"/>
      <c r="T698" s="537"/>
      <c r="U698" s="537"/>
      <c r="V698" s="537"/>
      <c r="W698" s="537"/>
      <c r="X698" s="537"/>
      <c r="Y698" s="537"/>
      <c r="Z698" s="537"/>
      <c r="AA698" s="537"/>
      <c r="AB698" s="537"/>
      <c r="AC698" s="537"/>
      <c r="AD698" s="537"/>
      <c r="AE698" s="537"/>
      <c r="AF698" s="537"/>
      <c r="AG698" s="537"/>
      <c r="AH698" s="537"/>
      <c r="AI698" s="537"/>
      <c r="AJ698" s="537"/>
      <c r="AK698" s="537"/>
      <c r="AL698" s="537"/>
      <c r="AM698" s="537"/>
      <c r="AN698" s="537"/>
      <c r="AO698" s="537"/>
      <c r="AP698" s="537"/>
      <c r="AQ698" s="537"/>
    </row>
    <row r="699" spans="3:43" ht="12.75" hidden="1" customHeight="1">
      <c r="C699" s="268" t="s">
        <v>51</v>
      </c>
      <c r="D699" s="268"/>
      <c r="E699" s="268"/>
      <c r="F699" s="268"/>
      <c r="G699" s="268"/>
      <c r="H699" s="169"/>
      <c r="I699" s="169"/>
      <c r="J699" s="169"/>
      <c r="K699" s="169"/>
      <c r="L699" s="169"/>
      <c r="M699" s="169"/>
      <c r="N699" s="169"/>
      <c r="O699" s="169"/>
      <c r="P699" s="169"/>
      <c r="Q699" s="169"/>
      <c r="R699" s="169"/>
      <c r="S699" s="169"/>
      <c r="T699" s="169"/>
      <c r="U699" s="169"/>
      <c r="V699" s="169"/>
      <c r="W699" s="169"/>
      <c r="X699" s="169"/>
      <c r="Y699" s="169"/>
      <c r="Z699" s="169"/>
      <c r="AA699" s="169"/>
      <c r="AB699" s="169"/>
      <c r="AC699" s="169"/>
      <c r="AD699" s="169"/>
      <c r="AE699" s="169"/>
      <c r="AF699" s="169"/>
      <c r="AG699" s="169"/>
      <c r="AH699" s="169"/>
      <c r="AI699" s="169"/>
      <c r="AJ699" s="169"/>
      <c r="AK699" s="169"/>
      <c r="AL699" s="169"/>
      <c r="AM699" s="169"/>
      <c r="AN699" s="169">
        <f>SUM(H699:AM699)</f>
        <v>0</v>
      </c>
      <c r="AO699" s="169"/>
      <c r="AP699" s="169"/>
      <c r="AQ699" s="169"/>
    </row>
    <row r="700" spans="3:43" ht="12.75" hidden="1" customHeight="1">
      <c r="C700" s="268" t="s">
        <v>52</v>
      </c>
      <c r="D700" s="268"/>
      <c r="E700" s="268"/>
      <c r="F700" s="268"/>
      <c r="G700" s="268"/>
      <c r="H700" s="169"/>
      <c r="I700" s="169"/>
      <c r="J700" s="169"/>
      <c r="K700" s="169"/>
      <c r="L700" s="169"/>
      <c r="M700" s="169"/>
      <c r="N700" s="169"/>
      <c r="O700" s="169"/>
      <c r="P700" s="169"/>
      <c r="Q700" s="169"/>
      <c r="R700" s="169"/>
      <c r="S700" s="169"/>
      <c r="T700" s="169"/>
      <c r="U700" s="169"/>
      <c r="V700" s="169"/>
      <c r="W700" s="169"/>
      <c r="X700" s="169"/>
      <c r="Y700" s="169"/>
      <c r="Z700" s="169"/>
      <c r="AA700" s="169"/>
      <c r="AB700" s="169"/>
      <c r="AC700" s="169"/>
      <c r="AD700" s="169"/>
      <c r="AE700" s="169"/>
      <c r="AF700" s="169"/>
      <c r="AG700" s="169"/>
      <c r="AH700" s="169"/>
      <c r="AI700" s="169"/>
      <c r="AJ700" s="169"/>
      <c r="AK700" s="169"/>
      <c r="AL700" s="169"/>
      <c r="AM700" s="169"/>
      <c r="AN700" s="169">
        <f>SUM(H700:AM700)</f>
        <v>0</v>
      </c>
      <c r="AO700" s="169"/>
      <c r="AP700" s="169"/>
      <c r="AQ700" s="169"/>
    </row>
    <row r="701" spans="3:43" ht="12.75" hidden="1" customHeight="1">
      <c r="C701" s="268" t="s">
        <v>53</v>
      </c>
      <c r="D701" s="268"/>
      <c r="E701" s="268"/>
      <c r="F701" s="268"/>
      <c r="G701" s="268"/>
      <c r="H701" s="169"/>
      <c r="I701" s="169"/>
      <c r="J701" s="169"/>
      <c r="K701" s="169"/>
      <c r="L701" s="169"/>
      <c r="M701" s="169"/>
      <c r="N701" s="169"/>
      <c r="O701" s="169"/>
      <c r="P701" s="169"/>
      <c r="Q701" s="169"/>
      <c r="R701" s="169"/>
      <c r="S701" s="169"/>
      <c r="T701" s="169"/>
      <c r="U701" s="169"/>
      <c r="V701" s="169"/>
      <c r="W701" s="169"/>
      <c r="X701" s="169"/>
      <c r="Y701" s="169"/>
      <c r="Z701" s="169"/>
      <c r="AA701" s="169"/>
      <c r="AB701" s="169"/>
      <c r="AC701" s="169"/>
      <c r="AD701" s="169"/>
      <c r="AE701" s="169"/>
      <c r="AF701" s="169"/>
      <c r="AG701" s="169"/>
      <c r="AH701" s="169"/>
      <c r="AI701" s="169"/>
      <c r="AJ701" s="169"/>
      <c r="AK701" s="169"/>
      <c r="AL701" s="169"/>
      <c r="AM701" s="169"/>
      <c r="AN701" s="169">
        <f>SUM(H701:AM701)</f>
        <v>0</v>
      </c>
      <c r="AO701" s="169"/>
      <c r="AP701" s="169"/>
      <c r="AQ701" s="169"/>
    </row>
    <row r="702" spans="3:43" ht="12.75" hidden="1" customHeight="1">
      <c r="C702" s="541" t="s">
        <v>54</v>
      </c>
      <c r="D702" s="541"/>
      <c r="E702" s="541"/>
      <c r="F702" s="541"/>
      <c r="G702" s="541"/>
      <c r="H702" s="537">
        <f>H695+H699-H700+H701</f>
        <v>0</v>
      </c>
      <c r="I702" s="537"/>
      <c r="J702" s="537"/>
      <c r="K702" s="537"/>
      <c r="L702" s="537">
        <f t="shared" ref="L702" si="92">L695+L699-L700+L701</f>
        <v>0</v>
      </c>
      <c r="M702" s="537"/>
      <c r="N702" s="537"/>
      <c r="O702" s="537"/>
      <c r="P702" s="537">
        <f t="shared" ref="P702" si="93">P695+P699-P700+P701</f>
        <v>0</v>
      </c>
      <c r="Q702" s="537"/>
      <c r="R702" s="537"/>
      <c r="S702" s="537"/>
      <c r="T702" s="537">
        <f t="shared" ref="T702" si="94">T695+T699-T700+T701</f>
        <v>0</v>
      </c>
      <c r="U702" s="537"/>
      <c r="V702" s="537"/>
      <c r="W702" s="537"/>
      <c r="X702" s="537">
        <f t="shared" ref="X702" si="95">X695+X699-X700+X701</f>
        <v>0</v>
      </c>
      <c r="Y702" s="537"/>
      <c r="Z702" s="537"/>
      <c r="AA702" s="537"/>
      <c r="AB702" s="537">
        <f t="shared" ref="AB702" si="96">AB695+AB699-AB700+AB701</f>
        <v>0</v>
      </c>
      <c r="AC702" s="537"/>
      <c r="AD702" s="537"/>
      <c r="AE702" s="537"/>
      <c r="AF702" s="537">
        <f t="shared" ref="AF702" si="97">AF695+AF699-AF700+AF701</f>
        <v>0</v>
      </c>
      <c r="AG702" s="537"/>
      <c r="AH702" s="537"/>
      <c r="AI702" s="537"/>
      <c r="AJ702" s="537">
        <f t="shared" ref="AJ702" si="98">AJ695+AJ699-AJ700+AJ701</f>
        <v>0</v>
      </c>
      <c r="AK702" s="537"/>
      <c r="AL702" s="537"/>
      <c r="AM702" s="537"/>
      <c r="AN702" s="537">
        <f t="shared" ref="AN702" si="99">AN695+AN699-AN700+AN701</f>
        <v>0</v>
      </c>
      <c r="AO702" s="537"/>
      <c r="AP702" s="537"/>
      <c r="AQ702" s="537"/>
    </row>
    <row r="703" spans="3:43" ht="12.75" hidden="1" customHeight="1">
      <c r="C703" s="541"/>
      <c r="D703" s="541"/>
      <c r="E703" s="541"/>
      <c r="F703" s="541"/>
      <c r="G703" s="541"/>
      <c r="H703" s="537"/>
      <c r="I703" s="537"/>
      <c r="J703" s="537"/>
      <c r="K703" s="537"/>
      <c r="L703" s="537"/>
      <c r="M703" s="537"/>
      <c r="N703" s="537"/>
      <c r="O703" s="537"/>
      <c r="P703" s="537"/>
      <c r="Q703" s="537"/>
      <c r="R703" s="537"/>
      <c r="S703" s="537"/>
      <c r="T703" s="537"/>
      <c r="U703" s="537"/>
      <c r="V703" s="537"/>
      <c r="W703" s="537"/>
      <c r="X703" s="537"/>
      <c r="Y703" s="537"/>
      <c r="Z703" s="537"/>
      <c r="AA703" s="537"/>
      <c r="AB703" s="537"/>
      <c r="AC703" s="537"/>
      <c r="AD703" s="537"/>
      <c r="AE703" s="537"/>
      <c r="AF703" s="537"/>
      <c r="AG703" s="537"/>
      <c r="AH703" s="537"/>
      <c r="AI703" s="537"/>
      <c r="AJ703" s="537"/>
      <c r="AK703" s="537"/>
      <c r="AL703" s="537"/>
      <c r="AM703" s="537"/>
      <c r="AN703" s="537"/>
      <c r="AO703" s="537"/>
      <c r="AP703" s="537"/>
      <c r="AQ703" s="537"/>
    </row>
    <row r="704" spans="3:43" ht="12.75" hidden="1" customHeight="1">
      <c r="C704" s="541"/>
      <c r="D704" s="541"/>
      <c r="E704" s="541"/>
      <c r="F704" s="541"/>
      <c r="G704" s="541"/>
      <c r="H704" s="537"/>
      <c r="I704" s="537"/>
      <c r="J704" s="537"/>
      <c r="K704" s="537"/>
      <c r="L704" s="537"/>
      <c r="M704" s="537"/>
      <c r="N704" s="537"/>
      <c r="O704" s="537"/>
      <c r="P704" s="537"/>
      <c r="Q704" s="537"/>
      <c r="R704" s="537"/>
      <c r="S704" s="537"/>
      <c r="T704" s="537"/>
      <c r="U704" s="537"/>
      <c r="V704" s="537"/>
      <c r="W704" s="537"/>
      <c r="X704" s="537"/>
      <c r="Y704" s="537"/>
      <c r="Z704" s="537"/>
      <c r="AA704" s="537"/>
      <c r="AB704" s="537"/>
      <c r="AC704" s="537"/>
      <c r="AD704" s="537"/>
      <c r="AE704" s="537"/>
      <c r="AF704" s="537"/>
      <c r="AG704" s="537"/>
      <c r="AH704" s="537"/>
      <c r="AI704" s="537"/>
      <c r="AJ704" s="537"/>
      <c r="AK704" s="537"/>
      <c r="AL704" s="537"/>
      <c r="AM704" s="537"/>
      <c r="AN704" s="537"/>
      <c r="AO704" s="537"/>
      <c r="AP704" s="537"/>
      <c r="AQ704" s="537"/>
    </row>
    <row r="705" spans="3:43" ht="12.75" hidden="1" customHeight="1">
      <c r="C705" s="433"/>
      <c r="D705" s="433"/>
      <c r="E705" s="433"/>
      <c r="F705" s="433"/>
      <c r="G705" s="433"/>
      <c r="H705" s="449"/>
      <c r="I705" s="449"/>
      <c r="J705" s="449"/>
      <c r="K705" s="449"/>
      <c r="L705" s="449"/>
      <c r="M705" s="449"/>
      <c r="N705" s="449"/>
      <c r="O705" s="449"/>
      <c r="P705" s="449"/>
      <c r="Q705" s="449"/>
      <c r="R705" s="449"/>
      <c r="S705" s="449"/>
      <c r="T705" s="449"/>
      <c r="U705" s="449"/>
      <c r="V705" s="449"/>
      <c r="W705" s="449"/>
      <c r="X705" s="449"/>
      <c r="Y705" s="449"/>
      <c r="Z705" s="449"/>
      <c r="AA705" s="449"/>
      <c r="AB705" s="449"/>
      <c r="AC705" s="449"/>
      <c r="AD705" s="449"/>
      <c r="AE705" s="449"/>
      <c r="AF705" s="449"/>
      <c r="AG705" s="449"/>
      <c r="AH705" s="449"/>
      <c r="AI705" s="449"/>
      <c r="AJ705" s="449"/>
      <c r="AK705" s="449"/>
      <c r="AL705" s="449"/>
      <c r="AM705" s="449"/>
      <c r="AN705" s="449"/>
      <c r="AO705" s="449"/>
      <c r="AP705" s="449"/>
      <c r="AQ705" s="449"/>
    </row>
    <row r="706" spans="3:43" ht="12.75" hidden="1" customHeight="1">
      <c r="C706" s="599" t="s">
        <v>1265</v>
      </c>
      <c r="D706" s="599"/>
      <c r="E706" s="599"/>
      <c r="F706" s="599"/>
      <c r="G706" s="599"/>
      <c r="H706" s="599"/>
      <c r="I706" s="599"/>
      <c r="J706" s="599"/>
      <c r="K706" s="599"/>
      <c r="L706" s="599"/>
      <c r="M706" s="599"/>
      <c r="N706" s="599"/>
      <c r="O706" s="599"/>
      <c r="P706" s="599"/>
      <c r="Q706" s="599"/>
      <c r="R706" s="599"/>
      <c r="S706" s="599"/>
      <c r="T706" s="599"/>
      <c r="U706" s="599"/>
      <c r="V706" s="599"/>
      <c r="W706" s="599"/>
      <c r="X706" s="599"/>
      <c r="Y706" s="599"/>
      <c r="Z706" s="599"/>
      <c r="AA706" s="599"/>
      <c r="AB706" s="599"/>
      <c r="AC706" s="599"/>
      <c r="AD706" s="599"/>
      <c r="AE706" s="599"/>
      <c r="AF706" s="599"/>
      <c r="AG706" s="599"/>
      <c r="AH706" s="599"/>
      <c r="AI706" s="599"/>
      <c r="AJ706" s="599"/>
      <c r="AK706" s="599"/>
      <c r="AL706" s="599"/>
      <c r="AM706" s="599"/>
      <c r="AN706" s="599"/>
      <c r="AO706" s="599"/>
      <c r="AP706" s="599"/>
      <c r="AQ706" s="599"/>
    </row>
    <row r="707" spans="3:43" ht="12.75" hidden="1" customHeight="1">
      <c r="C707" s="432" t="s">
        <v>50</v>
      </c>
      <c r="D707" s="432"/>
      <c r="E707" s="432"/>
      <c r="F707" s="432"/>
      <c r="G707" s="432"/>
      <c r="H707" s="596">
        <f>H683-H695</f>
        <v>0</v>
      </c>
      <c r="I707" s="596"/>
      <c r="J707" s="596"/>
      <c r="K707" s="596"/>
      <c r="L707" s="596">
        <f t="shared" ref="L707" si="100">L683-L695</f>
        <v>0</v>
      </c>
      <c r="M707" s="596"/>
      <c r="N707" s="596"/>
      <c r="O707" s="596"/>
      <c r="P707" s="596">
        <f t="shared" ref="P707" si="101">P683-P695</f>
        <v>0</v>
      </c>
      <c r="Q707" s="596"/>
      <c r="R707" s="596"/>
      <c r="S707" s="596"/>
      <c r="T707" s="596">
        <f t="shared" ref="T707" si="102">T683-T695</f>
        <v>0</v>
      </c>
      <c r="U707" s="596"/>
      <c r="V707" s="596"/>
      <c r="W707" s="596"/>
      <c r="X707" s="596">
        <f t="shared" ref="X707" si="103">X683-X695</f>
        <v>0</v>
      </c>
      <c r="Y707" s="596"/>
      <c r="Z707" s="596"/>
      <c r="AA707" s="596"/>
      <c r="AB707" s="596">
        <f t="shared" ref="AB707" si="104">AB683-AB695</f>
        <v>0</v>
      </c>
      <c r="AC707" s="596"/>
      <c r="AD707" s="596"/>
      <c r="AE707" s="596"/>
      <c r="AF707" s="596">
        <f t="shared" ref="AF707" si="105">AF683-AF695</f>
        <v>0</v>
      </c>
      <c r="AG707" s="596"/>
      <c r="AH707" s="596"/>
      <c r="AI707" s="596"/>
      <c r="AJ707" s="596">
        <f t="shared" ref="AJ707" si="106">AJ683-AJ695</f>
        <v>0</v>
      </c>
      <c r="AK707" s="596"/>
      <c r="AL707" s="596"/>
      <c r="AM707" s="596"/>
      <c r="AN707" s="596">
        <f t="shared" ref="AN707" si="107">AN683-AN695</f>
        <v>0</v>
      </c>
      <c r="AO707" s="596"/>
      <c r="AP707" s="596"/>
      <c r="AQ707" s="596"/>
    </row>
    <row r="708" spans="3:43" ht="12.75" hidden="1" customHeight="1">
      <c r="C708" s="541"/>
      <c r="D708" s="541"/>
      <c r="E708" s="541"/>
      <c r="F708" s="541"/>
      <c r="G708" s="541"/>
      <c r="H708" s="597"/>
      <c r="I708" s="597"/>
      <c r="J708" s="597"/>
      <c r="K708" s="597"/>
      <c r="L708" s="597"/>
      <c r="M708" s="597"/>
      <c r="N708" s="597"/>
      <c r="O708" s="597"/>
      <c r="P708" s="597"/>
      <c r="Q708" s="597"/>
      <c r="R708" s="597"/>
      <c r="S708" s="597"/>
      <c r="T708" s="597"/>
      <c r="U708" s="597"/>
      <c r="V708" s="597"/>
      <c r="W708" s="597"/>
      <c r="X708" s="597"/>
      <c r="Y708" s="597"/>
      <c r="Z708" s="597"/>
      <c r="AA708" s="597"/>
      <c r="AB708" s="597"/>
      <c r="AC708" s="597"/>
      <c r="AD708" s="597"/>
      <c r="AE708" s="597"/>
      <c r="AF708" s="597"/>
      <c r="AG708" s="597"/>
      <c r="AH708" s="597"/>
      <c r="AI708" s="597"/>
      <c r="AJ708" s="597"/>
      <c r="AK708" s="597"/>
      <c r="AL708" s="597"/>
      <c r="AM708" s="597"/>
      <c r="AN708" s="597"/>
      <c r="AO708" s="597"/>
      <c r="AP708" s="597"/>
      <c r="AQ708" s="597"/>
    </row>
    <row r="709" spans="3:43" ht="12.75" hidden="1" customHeight="1">
      <c r="C709" s="541"/>
      <c r="D709" s="541"/>
      <c r="E709" s="541"/>
      <c r="F709" s="541"/>
      <c r="G709" s="541"/>
      <c r="H709" s="597"/>
      <c r="I709" s="597"/>
      <c r="J709" s="597"/>
      <c r="K709" s="597"/>
      <c r="L709" s="597"/>
      <c r="M709" s="597"/>
      <c r="N709" s="597"/>
      <c r="O709" s="597"/>
      <c r="P709" s="597"/>
      <c r="Q709" s="597"/>
      <c r="R709" s="597"/>
      <c r="S709" s="597"/>
      <c r="T709" s="597"/>
      <c r="U709" s="597"/>
      <c r="V709" s="597"/>
      <c r="W709" s="597"/>
      <c r="X709" s="597"/>
      <c r="Y709" s="597"/>
      <c r="Z709" s="597"/>
      <c r="AA709" s="597"/>
      <c r="AB709" s="597"/>
      <c r="AC709" s="597"/>
      <c r="AD709" s="597"/>
      <c r="AE709" s="597"/>
      <c r="AF709" s="597"/>
      <c r="AG709" s="597"/>
      <c r="AH709" s="597"/>
      <c r="AI709" s="597"/>
      <c r="AJ709" s="597"/>
      <c r="AK709" s="597"/>
      <c r="AL709" s="597"/>
      <c r="AM709" s="597"/>
      <c r="AN709" s="597"/>
      <c r="AO709" s="597"/>
      <c r="AP709" s="597"/>
      <c r="AQ709" s="597"/>
    </row>
    <row r="710" spans="3:43" ht="12.75" hidden="1" customHeight="1">
      <c r="C710" s="433"/>
      <c r="D710" s="433"/>
      <c r="E710" s="433"/>
      <c r="F710" s="433"/>
      <c r="G710" s="433"/>
      <c r="H710" s="598"/>
      <c r="I710" s="598"/>
      <c r="J710" s="598"/>
      <c r="K710" s="598"/>
      <c r="L710" s="598"/>
      <c r="M710" s="598"/>
      <c r="N710" s="598"/>
      <c r="O710" s="598"/>
      <c r="P710" s="598"/>
      <c r="Q710" s="598"/>
      <c r="R710" s="598"/>
      <c r="S710" s="598"/>
      <c r="T710" s="598"/>
      <c r="U710" s="598"/>
      <c r="V710" s="598"/>
      <c r="W710" s="598"/>
      <c r="X710" s="598"/>
      <c r="Y710" s="598"/>
      <c r="Z710" s="598"/>
      <c r="AA710" s="598"/>
      <c r="AB710" s="598"/>
      <c r="AC710" s="598"/>
      <c r="AD710" s="598"/>
      <c r="AE710" s="598"/>
      <c r="AF710" s="598"/>
      <c r="AG710" s="598"/>
      <c r="AH710" s="598"/>
      <c r="AI710" s="598"/>
      <c r="AJ710" s="598"/>
      <c r="AK710" s="598"/>
      <c r="AL710" s="598"/>
      <c r="AM710" s="598"/>
      <c r="AN710" s="598"/>
      <c r="AO710" s="598"/>
      <c r="AP710" s="598"/>
      <c r="AQ710" s="598"/>
    </row>
    <row r="711" spans="3:43" ht="12.75" hidden="1" customHeight="1">
      <c r="C711" s="432" t="s">
        <v>54</v>
      </c>
      <c r="D711" s="432"/>
      <c r="E711" s="432"/>
      <c r="F711" s="432"/>
      <c r="G711" s="432"/>
      <c r="H711" s="596">
        <f>H690-H702</f>
        <v>0</v>
      </c>
      <c r="I711" s="596"/>
      <c r="J711" s="596"/>
      <c r="K711" s="596"/>
      <c r="L711" s="596">
        <f t="shared" ref="L711" si="108">L690-L702</f>
        <v>0</v>
      </c>
      <c r="M711" s="596"/>
      <c r="N711" s="596"/>
      <c r="O711" s="596"/>
      <c r="P711" s="596">
        <f t="shared" ref="P711" si="109">P690-P702</f>
        <v>0</v>
      </c>
      <c r="Q711" s="596"/>
      <c r="R711" s="596"/>
      <c r="S711" s="596"/>
      <c r="T711" s="596">
        <f t="shared" ref="T711" si="110">T690-T702</f>
        <v>0</v>
      </c>
      <c r="U711" s="596"/>
      <c r="V711" s="596"/>
      <c r="W711" s="596"/>
      <c r="X711" s="596">
        <f t="shared" ref="X711" si="111">X690-X702</f>
        <v>0</v>
      </c>
      <c r="Y711" s="596"/>
      <c r="Z711" s="596"/>
      <c r="AA711" s="596"/>
      <c r="AB711" s="596">
        <f t="shared" ref="AB711" si="112">AB690-AB702</f>
        <v>0</v>
      </c>
      <c r="AC711" s="596"/>
      <c r="AD711" s="596"/>
      <c r="AE711" s="596"/>
      <c r="AF711" s="596">
        <f t="shared" ref="AF711" si="113">AF690-AF702</f>
        <v>0</v>
      </c>
      <c r="AG711" s="596"/>
      <c r="AH711" s="596"/>
      <c r="AI711" s="596"/>
      <c r="AJ711" s="596">
        <f t="shared" ref="AJ711" si="114">AJ690-AJ702</f>
        <v>0</v>
      </c>
      <c r="AK711" s="596"/>
      <c r="AL711" s="596"/>
      <c r="AM711" s="596"/>
      <c r="AN711" s="596">
        <f t="shared" ref="AN711" si="115">AN690-AN702</f>
        <v>0</v>
      </c>
      <c r="AO711" s="596"/>
      <c r="AP711" s="596"/>
      <c r="AQ711" s="596"/>
    </row>
    <row r="712" spans="3:43" ht="12.75" hidden="1" customHeight="1">
      <c r="C712" s="541"/>
      <c r="D712" s="541"/>
      <c r="E712" s="541"/>
      <c r="F712" s="541"/>
      <c r="G712" s="541"/>
      <c r="H712" s="597"/>
      <c r="I712" s="597"/>
      <c r="J712" s="597"/>
      <c r="K712" s="597"/>
      <c r="L712" s="597"/>
      <c r="M712" s="597"/>
      <c r="N712" s="597"/>
      <c r="O712" s="597"/>
      <c r="P712" s="597"/>
      <c r="Q712" s="597"/>
      <c r="R712" s="597"/>
      <c r="S712" s="597"/>
      <c r="T712" s="597"/>
      <c r="U712" s="597"/>
      <c r="V712" s="597"/>
      <c r="W712" s="597"/>
      <c r="X712" s="597"/>
      <c r="Y712" s="597"/>
      <c r="Z712" s="597"/>
      <c r="AA712" s="597"/>
      <c r="AB712" s="597"/>
      <c r="AC712" s="597"/>
      <c r="AD712" s="597"/>
      <c r="AE712" s="597"/>
      <c r="AF712" s="597"/>
      <c r="AG712" s="597"/>
      <c r="AH712" s="597"/>
      <c r="AI712" s="597"/>
      <c r="AJ712" s="597"/>
      <c r="AK712" s="597"/>
      <c r="AL712" s="597"/>
      <c r="AM712" s="597"/>
      <c r="AN712" s="597"/>
      <c r="AO712" s="597"/>
      <c r="AP712" s="597"/>
      <c r="AQ712" s="597"/>
    </row>
    <row r="713" spans="3:43" ht="12.75" hidden="1" customHeight="1">
      <c r="C713" s="541"/>
      <c r="D713" s="541"/>
      <c r="E713" s="541"/>
      <c r="F713" s="541"/>
      <c r="G713" s="541"/>
      <c r="H713" s="597"/>
      <c r="I713" s="597"/>
      <c r="J713" s="597"/>
      <c r="K713" s="597"/>
      <c r="L713" s="597"/>
      <c r="M713" s="597"/>
      <c r="N713" s="597"/>
      <c r="O713" s="597"/>
      <c r="P713" s="597"/>
      <c r="Q713" s="597"/>
      <c r="R713" s="597"/>
      <c r="S713" s="597"/>
      <c r="T713" s="597"/>
      <c r="U713" s="597"/>
      <c r="V713" s="597"/>
      <c r="W713" s="597"/>
      <c r="X713" s="597"/>
      <c r="Y713" s="597"/>
      <c r="Z713" s="597"/>
      <c r="AA713" s="597"/>
      <c r="AB713" s="597"/>
      <c r="AC713" s="597"/>
      <c r="AD713" s="597"/>
      <c r="AE713" s="597"/>
      <c r="AF713" s="597"/>
      <c r="AG713" s="597"/>
      <c r="AH713" s="597"/>
      <c r="AI713" s="597"/>
      <c r="AJ713" s="597"/>
      <c r="AK713" s="597"/>
      <c r="AL713" s="597"/>
      <c r="AM713" s="597"/>
      <c r="AN713" s="597"/>
      <c r="AO713" s="597"/>
      <c r="AP713" s="597"/>
      <c r="AQ713" s="597"/>
    </row>
    <row r="714" spans="3:43" ht="12.75" hidden="1" customHeight="1">
      <c r="C714" s="433"/>
      <c r="D714" s="433"/>
      <c r="E714" s="433"/>
      <c r="F714" s="433"/>
      <c r="G714" s="433"/>
      <c r="H714" s="598"/>
      <c r="I714" s="598"/>
      <c r="J714" s="598"/>
      <c r="K714" s="598"/>
      <c r="L714" s="598"/>
      <c r="M714" s="598"/>
      <c r="N714" s="598"/>
      <c r="O714" s="598"/>
      <c r="P714" s="598"/>
      <c r="Q714" s="598"/>
      <c r="R714" s="598"/>
      <c r="S714" s="598"/>
      <c r="T714" s="598"/>
      <c r="U714" s="598"/>
      <c r="V714" s="598"/>
      <c r="W714" s="598"/>
      <c r="X714" s="598"/>
      <c r="Y714" s="598"/>
      <c r="Z714" s="598"/>
      <c r="AA714" s="598"/>
      <c r="AB714" s="598"/>
      <c r="AC714" s="598"/>
      <c r="AD714" s="598"/>
      <c r="AE714" s="598"/>
      <c r="AF714" s="598"/>
      <c r="AG714" s="598"/>
      <c r="AH714" s="598"/>
      <c r="AI714" s="598"/>
      <c r="AJ714" s="598"/>
      <c r="AK714" s="598"/>
      <c r="AL714" s="598"/>
      <c r="AM714" s="598"/>
      <c r="AN714" s="598"/>
      <c r="AO714" s="598"/>
      <c r="AP714" s="598"/>
      <c r="AQ714" s="598"/>
    </row>
    <row r="715" spans="3:43" ht="12.75" hidden="1" customHeight="1"/>
    <row r="716" spans="3:43" ht="12.75" hidden="1" customHeight="1">
      <c r="C716" s="243" t="s">
        <v>69</v>
      </c>
      <c r="D716" s="243"/>
      <c r="E716" s="243"/>
      <c r="F716" s="243"/>
      <c r="G716" s="243"/>
      <c r="H716" s="243" t="s">
        <v>17</v>
      </c>
      <c r="I716" s="243"/>
      <c r="J716" s="243"/>
      <c r="K716" s="243"/>
      <c r="L716" s="243"/>
      <c r="M716" s="243"/>
      <c r="N716" s="243"/>
      <c r="O716" s="243"/>
      <c r="P716" s="243"/>
      <c r="Q716" s="243"/>
      <c r="R716" s="243"/>
      <c r="S716" s="243"/>
      <c r="T716" s="243"/>
      <c r="U716" s="243"/>
      <c r="V716" s="243"/>
      <c r="W716" s="243"/>
      <c r="X716" s="243"/>
      <c r="Y716" s="243"/>
      <c r="Z716" s="243"/>
      <c r="AA716" s="243"/>
      <c r="AB716" s="243"/>
      <c r="AC716" s="243"/>
      <c r="AD716" s="243"/>
      <c r="AE716" s="243"/>
      <c r="AF716" s="243"/>
      <c r="AG716" s="243"/>
      <c r="AH716" s="243"/>
      <c r="AI716" s="243"/>
      <c r="AJ716" s="243"/>
      <c r="AK716" s="243"/>
      <c r="AL716" s="243"/>
      <c r="AM716" s="243"/>
      <c r="AN716" s="243"/>
      <c r="AO716" s="243"/>
      <c r="AP716" s="243"/>
      <c r="AQ716" s="243"/>
    </row>
    <row r="717" spans="3:43" ht="12.75" hidden="1" customHeight="1">
      <c r="C717" s="243"/>
      <c r="D717" s="243"/>
      <c r="E717" s="243"/>
      <c r="F717" s="243"/>
      <c r="G717" s="243"/>
      <c r="H717" s="243" t="s">
        <v>70</v>
      </c>
      <c r="I717" s="243"/>
      <c r="J717" s="243"/>
      <c r="K717" s="243"/>
      <c r="L717" s="243" t="s">
        <v>1444</v>
      </c>
      <c r="M717" s="243"/>
      <c r="N717" s="243"/>
      <c r="O717" s="243"/>
      <c r="P717" s="243" t="s">
        <v>71</v>
      </c>
      <c r="Q717" s="243"/>
      <c r="R717" s="243"/>
      <c r="S717" s="243"/>
      <c r="T717" s="243" t="s">
        <v>72</v>
      </c>
      <c r="U717" s="243"/>
      <c r="V717" s="243"/>
      <c r="W717" s="243"/>
      <c r="X717" s="243" t="s">
        <v>67</v>
      </c>
      <c r="Y717" s="243"/>
      <c r="Z717" s="243"/>
      <c r="AA717" s="243"/>
      <c r="AB717" s="243" t="s">
        <v>68</v>
      </c>
      <c r="AC717" s="243"/>
      <c r="AD717" s="243"/>
      <c r="AE717" s="243"/>
      <c r="AF717" s="243" t="s">
        <v>73</v>
      </c>
      <c r="AG717" s="243"/>
      <c r="AH717" s="243"/>
      <c r="AI717" s="243"/>
      <c r="AJ717" s="243" t="s">
        <v>1445</v>
      </c>
      <c r="AK717" s="243"/>
      <c r="AL717" s="243"/>
      <c r="AM717" s="243"/>
      <c r="AN717" s="243" t="s">
        <v>38</v>
      </c>
      <c r="AO717" s="243"/>
      <c r="AP717" s="243"/>
      <c r="AQ717" s="243"/>
    </row>
    <row r="718" spans="3:43" ht="12.75" hidden="1" customHeight="1">
      <c r="C718" s="243"/>
      <c r="D718" s="243"/>
      <c r="E718" s="243"/>
      <c r="F718" s="243"/>
      <c r="G718" s="243"/>
      <c r="H718" s="243"/>
      <c r="I718" s="243"/>
      <c r="J718" s="243"/>
      <c r="K718" s="243"/>
      <c r="L718" s="243"/>
      <c r="M718" s="243"/>
      <c r="N718" s="243"/>
      <c r="O718" s="243"/>
      <c r="P718" s="243"/>
      <c r="Q718" s="243"/>
      <c r="R718" s="243"/>
      <c r="S718" s="243"/>
      <c r="T718" s="243"/>
      <c r="U718" s="243"/>
      <c r="V718" s="243"/>
      <c r="W718" s="243"/>
      <c r="X718" s="243"/>
      <c r="Y718" s="243"/>
      <c r="Z718" s="243"/>
      <c r="AA718" s="243"/>
      <c r="AB718" s="243"/>
      <c r="AC718" s="243"/>
      <c r="AD718" s="243"/>
      <c r="AE718" s="243"/>
      <c r="AF718" s="243"/>
      <c r="AG718" s="243"/>
      <c r="AH718" s="243"/>
      <c r="AI718" s="243"/>
      <c r="AJ718" s="243"/>
      <c r="AK718" s="243"/>
      <c r="AL718" s="243"/>
      <c r="AM718" s="243"/>
      <c r="AN718" s="243"/>
      <c r="AO718" s="243"/>
      <c r="AP718" s="243"/>
      <c r="AQ718" s="243"/>
    </row>
    <row r="719" spans="3:43" ht="12.75" hidden="1" customHeight="1">
      <c r="C719" s="243"/>
      <c r="D719" s="243"/>
      <c r="E719" s="243"/>
      <c r="F719" s="243"/>
      <c r="G719" s="243"/>
      <c r="H719" s="243"/>
      <c r="I719" s="243"/>
      <c r="J719" s="243"/>
      <c r="K719" s="243"/>
      <c r="L719" s="243"/>
      <c r="M719" s="243"/>
      <c r="N719" s="243"/>
      <c r="O719" s="243"/>
      <c r="P719" s="243"/>
      <c r="Q719" s="243"/>
      <c r="R719" s="243"/>
      <c r="S719" s="243"/>
      <c r="T719" s="243"/>
      <c r="U719" s="243"/>
      <c r="V719" s="243"/>
      <c r="W719" s="243"/>
      <c r="X719" s="243"/>
      <c r="Y719" s="243"/>
      <c r="Z719" s="243"/>
      <c r="AA719" s="243"/>
      <c r="AB719" s="243"/>
      <c r="AC719" s="243"/>
      <c r="AD719" s="243"/>
      <c r="AE719" s="243"/>
      <c r="AF719" s="243"/>
      <c r="AG719" s="243"/>
      <c r="AH719" s="243"/>
      <c r="AI719" s="243"/>
      <c r="AJ719" s="243"/>
      <c r="AK719" s="243"/>
      <c r="AL719" s="243"/>
      <c r="AM719" s="243"/>
      <c r="AN719" s="243"/>
      <c r="AO719" s="243"/>
      <c r="AP719" s="243"/>
      <c r="AQ719" s="243"/>
    </row>
    <row r="720" spans="3:43" ht="12.75" hidden="1" customHeight="1">
      <c r="C720" s="243"/>
      <c r="D720" s="243"/>
      <c r="E720" s="243"/>
      <c r="F720" s="243"/>
      <c r="G720" s="243"/>
      <c r="H720" s="243"/>
      <c r="I720" s="243"/>
      <c r="J720" s="243"/>
      <c r="K720" s="243"/>
      <c r="L720" s="243"/>
      <c r="M720" s="243"/>
      <c r="N720" s="243"/>
      <c r="O720" s="243"/>
      <c r="P720" s="243"/>
      <c r="Q720" s="243"/>
      <c r="R720" s="243"/>
      <c r="S720" s="243"/>
      <c r="T720" s="243"/>
      <c r="U720" s="243"/>
      <c r="V720" s="243"/>
      <c r="W720" s="243"/>
      <c r="X720" s="243"/>
      <c r="Y720" s="243"/>
      <c r="Z720" s="243"/>
      <c r="AA720" s="243"/>
      <c r="AB720" s="243"/>
      <c r="AC720" s="243"/>
      <c r="AD720" s="243"/>
      <c r="AE720" s="243"/>
      <c r="AF720" s="243"/>
      <c r="AG720" s="243"/>
      <c r="AH720" s="243"/>
      <c r="AI720" s="243"/>
      <c r="AJ720" s="243"/>
      <c r="AK720" s="243"/>
      <c r="AL720" s="243"/>
      <c r="AM720" s="243"/>
      <c r="AN720" s="243"/>
      <c r="AO720" s="243"/>
      <c r="AP720" s="243"/>
      <c r="AQ720" s="243"/>
    </row>
    <row r="721" spans="3:43" ht="12.75" hidden="1" customHeight="1">
      <c r="C721" s="243"/>
      <c r="D721" s="243"/>
      <c r="E721" s="243"/>
      <c r="F721" s="243"/>
      <c r="G721" s="243"/>
      <c r="H721" s="243"/>
      <c r="I721" s="243"/>
      <c r="J721" s="243"/>
      <c r="K721" s="243"/>
      <c r="L721" s="243"/>
      <c r="M721" s="243"/>
      <c r="N721" s="243"/>
      <c r="O721" s="243"/>
      <c r="P721" s="243"/>
      <c r="Q721" s="243"/>
      <c r="R721" s="243"/>
      <c r="S721" s="243"/>
      <c r="T721" s="243"/>
      <c r="U721" s="243"/>
      <c r="V721" s="243"/>
      <c r="W721" s="243"/>
      <c r="X721" s="243"/>
      <c r="Y721" s="243"/>
      <c r="Z721" s="243"/>
      <c r="AA721" s="243"/>
      <c r="AB721" s="243"/>
      <c r="AC721" s="243"/>
      <c r="AD721" s="243"/>
      <c r="AE721" s="243"/>
      <c r="AF721" s="243"/>
      <c r="AG721" s="243"/>
      <c r="AH721" s="243"/>
      <c r="AI721" s="243"/>
      <c r="AJ721" s="243"/>
      <c r="AK721" s="243"/>
      <c r="AL721" s="243"/>
      <c r="AM721" s="243"/>
      <c r="AN721" s="243"/>
      <c r="AO721" s="243"/>
      <c r="AP721" s="243"/>
      <c r="AQ721" s="243"/>
    </row>
    <row r="722" spans="3:43" ht="12.75" hidden="1" customHeight="1">
      <c r="C722" s="243"/>
      <c r="D722" s="243"/>
      <c r="E722" s="243"/>
      <c r="F722" s="243"/>
      <c r="G722" s="243"/>
      <c r="H722" s="243"/>
      <c r="I722" s="243"/>
      <c r="J722" s="243"/>
      <c r="K722" s="243"/>
      <c r="L722" s="243"/>
      <c r="M722" s="243"/>
      <c r="N722" s="243"/>
      <c r="O722" s="243"/>
      <c r="P722" s="243"/>
      <c r="Q722" s="243"/>
      <c r="R722" s="243"/>
      <c r="S722" s="243"/>
      <c r="T722" s="243"/>
      <c r="U722" s="243"/>
      <c r="V722" s="243"/>
      <c r="W722" s="243"/>
      <c r="X722" s="243"/>
      <c r="Y722" s="243"/>
      <c r="Z722" s="243"/>
      <c r="AA722" s="243"/>
      <c r="AB722" s="243"/>
      <c r="AC722" s="243"/>
      <c r="AD722" s="243"/>
      <c r="AE722" s="243"/>
      <c r="AF722" s="243"/>
      <c r="AG722" s="243"/>
      <c r="AH722" s="243"/>
      <c r="AI722" s="243"/>
      <c r="AJ722" s="243"/>
      <c r="AK722" s="243"/>
      <c r="AL722" s="243"/>
      <c r="AM722" s="243"/>
      <c r="AN722" s="243"/>
      <c r="AO722" s="243"/>
      <c r="AP722" s="243"/>
      <c r="AQ722" s="243"/>
    </row>
    <row r="723" spans="3:43" ht="12.75" hidden="1" customHeight="1">
      <c r="C723" s="265"/>
      <c r="D723" s="265"/>
      <c r="E723" s="265"/>
      <c r="F723" s="265"/>
      <c r="G723" s="265"/>
      <c r="H723" s="265"/>
      <c r="I723" s="265"/>
      <c r="J723" s="265"/>
      <c r="K723" s="265"/>
      <c r="L723" s="265"/>
      <c r="M723" s="265"/>
      <c r="N723" s="265"/>
      <c r="O723" s="265"/>
      <c r="P723" s="265"/>
      <c r="Q723" s="265"/>
      <c r="R723" s="265"/>
      <c r="S723" s="265"/>
      <c r="T723" s="265"/>
      <c r="U723" s="265"/>
      <c r="V723" s="265"/>
      <c r="W723" s="265"/>
      <c r="X723" s="265"/>
      <c r="Y723" s="265"/>
      <c r="Z723" s="265"/>
      <c r="AA723" s="265"/>
      <c r="AB723" s="265"/>
      <c r="AC723" s="265"/>
      <c r="AD723" s="265"/>
      <c r="AE723" s="265"/>
      <c r="AF723" s="265"/>
      <c r="AG723" s="265"/>
      <c r="AH723" s="265"/>
      <c r="AI723" s="265"/>
      <c r="AJ723" s="265"/>
      <c r="AK723" s="265"/>
      <c r="AL723" s="265"/>
      <c r="AM723" s="265"/>
      <c r="AN723" s="265"/>
      <c r="AO723" s="265"/>
      <c r="AP723" s="265"/>
      <c r="AQ723" s="265"/>
    </row>
    <row r="724" spans="3:43" ht="12.75" hidden="1" customHeight="1">
      <c r="C724" s="600" t="s">
        <v>28</v>
      </c>
      <c r="D724" s="600"/>
      <c r="E724" s="600"/>
      <c r="F724" s="600"/>
      <c r="G724" s="600"/>
      <c r="H724" s="600" t="s">
        <v>32</v>
      </c>
      <c r="I724" s="600"/>
      <c r="J724" s="600"/>
      <c r="K724" s="600"/>
      <c r="L724" s="600" t="s">
        <v>33</v>
      </c>
      <c r="M724" s="600"/>
      <c r="N724" s="600"/>
      <c r="O724" s="600"/>
      <c r="P724" s="600" t="s">
        <v>35</v>
      </c>
      <c r="Q724" s="600"/>
      <c r="R724" s="600"/>
      <c r="S724" s="600"/>
      <c r="T724" s="600" t="s">
        <v>37</v>
      </c>
      <c r="U724" s="600"/>
      <c r="V724" s="600"/>
      <c r="W724" s="600"/>
      <c r="X724" s="600" t="s">
        <v>40</v>
      </c>
      <c r="Y724" s="600"/>
      <c r="Z724" s="600"/>
      <c r="AA724" s="600"/>
      <c r="AB724" s="600" t="s">
        <v>46</v>
      </c>
      <c r="AC724" s="600"/>
      <c r="AD724" s="600"/>
      <c r="AE724" s="600"/>
      <c r="AF724" s="600" t="s">
        <v>47</v>
      </c>
      <c r="AG724" s="600"/>
      <c r="AH724" s="600"/>
      <c r="AI724" s="600"/>
      <c r="AJ724" s="600" t="s">
        <v>48</v>
      </c>
      <c r="AK724" s="600"/>
      <c r="AL724" s="600"/>
      <c r="AM724" s="600"/>
      <c r="AN724" s="600" t="s">
        <v>66</v>
      </c>
      <c r="AO724" s="600"/>
      <c r="AP724" s="600"/>
      <c r="AQ724" s="600"/>
    </row>
    <row r="725" spans="3:43" ht="12.75" hidden="1" customHeight="1">
      <c r="C725" s="599" t="s">
        <v>49</v>
      </c>
      <c r="D725" s="599"/>
      <c r="E725" s="599"/>
      <c r="F725" s="599"/>
      <c r="G725" s="599"/>
      <c r="H725" s="599"/>
      <c r="I725" s="599"/>
      <c r="J725" s="599"/>
      <c r="K725" s="599"/>
      <c r="L725" s="599"/>
      <c r="M725" s="599"/>
      <c r="N725" s="599"/>
      <c r="O725" s="599"/>
      <c r="P725" s="599"/>
      <c r="Q725" s="599"/>
      <c r="R725" s="599"/>
      <c r="S725" s="599"/>
      <c r="T725" s="599"/>
      <c r="U725" s="599"/>
      <c r="V725" s="599"/>
      <c r="W725" s="599"/>
      <c r="X725" s="599"/>
      <c r="Y725" s="599"/>
      <c r="Z725" s="599"/>
      <c r="AA725" s="599"/>
      <c r="AB725" s="599"/>
      <c r="AC725" s="599"/>
      <c r="AD725" s="599"/>
      <c r="AE725" s="599"/>
      <c r="AF725" s="599"/>
      <c r="AG725" s="599"/>
      <c r="AH725" s="599"/>
      <c r="AI725" s="599"/>
      <c r="AJ725" s="599"/>
      <c r="AK725" s="599"/>
      <c r="AL725" s="599"/>
      <c r="AM725" s="599"/>
      <c r="AN725" s="599"/>
      <c r="AO725" s="599"/>
      <c r="AP725" s="599"/>
      <c r="AQ725" s="599"/>
    </row>
    <row r="726" spans="3:43" ht="12.75" hidden="1" customHeight="1">
      <c r="C726" s="432" t="s">
        <v>50</v>
      </c>
      <c r="D726" s="432"/>
      <c r="E726" s="432"/>
      <c r="F726" s="432"/>
      <c r="G726" s="432"/>
      <c r="H726" s="448"/>
      <c r="I726" s="448"/>
      <c r="J726" s="448"/>
      <c r="K726" s="448"/>
      <c r="L726" s="448"/>
      <c r="M726" s="448"/>
      <c r="N726" s="448"/>
      <c r="O726" s="448"/>
      <c r="P726" s="448"/>
      <c r="Q726" s="448"/>
      <c r="R726" s="448"/>
      <c r="S726" s="448"/>
      <c r="T726" s="448"/>
      <c r="U726" s="448"/>
      <c r="V726" s="448"/>
      <c r="W726" s="448"/>
      <c r="X726" s="448"/>
      <c r="Y726" s="448"/>
      <c r="Z726" s="448"/>
      <c r="AA726" s="448"/>
      <c r="AB726" s="448"/>
      <c r="AC726" s="448"/>
      <c r="AD726" s="448"/>
      <c r="AE726" s="448"/>
      <c r="AF726" s="448"/>
      <c r="AG726" s="448"/>
      <c r="AH726" s="448"/>
      <c r="AI726" s="448"/>
      <c r="AJ726" s="448"/>
      <c r="AK726" s="448"/>
      <c r="AL726" s="448"/>
      <c r="AM726" s="448"/>
      <c r="AN726" s="448">
        <f>SUM(H726:AM729)</f>
        <v>0</v>
      </c>
      <c r="AO726" s="448"/>
      <c r="AP726" s="448"/>
      <c r="AQ726" s="448"/>
    </row>
    <row r="727" spans="3:43" ht="12.75" hidden="1" customHeight="1">
      <c r="C727" s="541"/>
      <c r="D727" s="541"/>
      <c r="E727" s="541"/>
      <c r="F727" s="541"/>
      <c r="G727" s="541"/>
      <c r="H727" s="537"/>
      <c r="I727" s="537"/>
      <c r="J727" s="537"/>
      <c r="K727" s="537"/>
      <c r="L727" s="537"/>
      <c r="M727" s="537"/>
      <c r="N727" s="537"/>
      <c r="O727" s="537"/>
      <c r="P727" s="537"/>
      <c r="Q727" s="537"/>
      <c r="R727" s="537"/>
      <c r="S727" s="537"/>
      <c r="T727" s="537"/>
      <c r="U727" s="537"/>
      <c r="V727" s="537"/>
      <c r="W727" s="537"/>
      <c r="X727" s="537"/>
      <c r="Y727" s="537"/>
      <c r="Z727" s="537"/>
      <c r="AA727" s="537"/>
      <c r="AB727" s="537"/>
      <c r="AC727" s="537"/>
      <c r="AD727" s="537"/>
      <c r="AE727" s="537"/>
      <c r="AF727" s="537"/>
      <c r="AG727" s="537"/>
      <c r="AH727" s="537"/>
      <c r="AI727" s="537"/>
      <c r="AJ727" s="537"/>
      <c r="AK727" s="537"/>
      <c r="AL727" s="537"/>
      <c r="AM727" s="537"/>
      <c r="AN727" s="537"/>
      <c r="AO727" s="537"/>
      <c r="AP727" s="537"/>
      <c r="AQ727" s="537"/>
    </row>
    <row r="728" spans="3:43" ht="12.75" hidden="1" customHeight="1">
      <c r="C728" s="541"/>
      <c r="D728" s="541"/>
      <c r="E728" s="541"/>
      <c r="F728" s="541"/>
      <c r="G728" s="541"/>
      <c r="H728" s="537"/>
      <c r="I728" s="537"/>
      <c r="J728" s="537"/>
      <c r="K728" s="537"/>
      <c r="L728" s="537"/>
      <c r="M728" s="537"/>
      <c r="N728" s="537"/>
      <c r="O728" s="537"/>
      <c r="P728" s="537"/>
      <c r="Q728" s="537"/>
      <c r="R728" s="537"/>
      <c r="S728" s="537"/>
      <c r="T728" s="537"/>
      <c r="U728" s="537"/>
      <c r="V728" s="537"/>
      <c r="W728" s="537"/>
      <c r="X728" s="537"/>
      <c r="Y728" s="537"/>
      <c r="Z728" s="537"/>
      <c r="AA728" s="537"/>
      <c r="AB728" s="537"/>
      <c r="AC728" s="537"/>
      <c r="AD728" s="537"/>
      <c r="AE728" s="537"/>
      <c r="AF728" s="537"/>
      <c r="AG728" s="537"/>
      <c r="AH728" s="537"/>
      <c r="AI728" s="537"/>
      <c r="AJ728" s="537"/>
      <c r="AK728" s="537"/>
      <c r="AL728" s="537"/>
      <c r="AM728" s="537"/>
      <c r="AN728" s="537"/>
      <c r="AO728" s="537"/>
      <c r="AP728" s="537"/>
      <c r="AQ728" s="537"/>
    </row>
    <row r="729" spans="3:43" ht="12.75" hidden="1" customHeight="1">
      <c r="C729" s="541"/>
      <c r="D729" s="541"/>
      <c r="E729" s="541"/>
      <c r="F729" s="541"/>
      <c r="G729" s="541"/>
      <c r="H729" s="537"/>
      <c r="I729" s="537"/>
      <c r="J729" s="537"/>
      <c r="K729" s="537"/>
      <c r="L729" s="537"/>
      <c r="M729" s="537"/>
      <c r="N729" s="537"/>
      <c r="O729" s="537"/>
      <c r="P729" s="537"/>
      <c r="Q729" s="537"/>
      <c r="R729" s="537"/>
      <c r="S729" s="537"/>
      <c r="T729" s="537"/>
      <c r="U729" s="537"/>
      <c r="V729" s="537"/>
      <c r="W729" s="537"/>
      <c r="X729" s="537"/>
      <c r="Y729" s="537"/>
      <c r="Z729" s="537"/>
      <c r="AA729" s="537"/>
      <c r="AB729" s="537"/>
      <c r="AC729" s="537"/>
      <c r="AD729" s="537"/>
      <c r="AE729" s="537"/>
      <c r="AF729" s="537"/>
      <c r="AG729" s="537"/>
      <c r="AH729" s="537"/>
      <c r="AI729" s="537"/>
      <c r="AJ729" s="537"/>
      <c r="AK729" s="537"/>
      <c r="AL729" s="537"/>
      <c r="AM729" s="537"/>
      <c r="AN729" s="537"/>
      <c r="AO729" s="537"/>
      <c r="AP729" s="537"/>
      <c r="AQ729" s="537"/>
    </row>
    <row r="730" spans="3:43" ht="12.75" hidden="1" customHeight="1">
      <c r="C730" s="268" t="s">
        <v>51</v>
      </c>
      <c r="D730" s="268"/>
      <c r="E730" s="268"/>
      <c r="F730" s="268"/>
      <c r="G730" s="268"/>
      <c r="H730" s="169"/>
      <c r="I730" s="169"/>
      <c r="J730" s="169"/>
      <c r="K730" s="169"/>
      <c r="L730" s="169"/>
      <c r="M730" s="169"/>
      <c r="N730" s="169"/>
      <c r="O730" s="169"/>
      <c r="P730" s="169"/>
      <c r="Q730" s="169"/>
      <c r="R730" s="169"/>
      <c r="S730" s="169"/>
      <c r="T730" s="169"/>
      <c r="U730" s="169"/>
      <c r="V730" s="169"/>
      <c r="W730" s="169"/>
      <c r="X730" s="169"/>
      <c r="Y730" s="169"/>
      <c r="Z730" s="169"/>
      <c r="AA730" s="169"/>
      <c r="AB730" s="169"/>
      <c r="AC730" s="169"/>
      <c r="AD730" s="169"/>
      <c r="AE730" s="169"/>
      <c r="AF730" s="169"/>
      <c r="AG730" s="169"/>
      <c r="AH730" s="169"/>
      <c r="AI730" s="169"/>
      <c r="AJ730" s="169"/>
      <c r="AK730" s="169"/>
      <c r="AL730" s="169"/>
      <c r="AM730" s="169"/>
      <c r="AN730" s="169">
        <f>SUM(H730:AM730)</f>
        <v>0</v>
      </c>
      <c r="AO730" s="169"/>
      <c r="AP730" s="169"/>
      <c r="AQ730" s="169"/>
    </row>
    <row r="731" spans="3:43" ht="12.75" hidden="1" customHeight="1">
      <c r="C731" s="268" t="s">
        <v>52</v>
      </c>
      <c r="D731" s="268"/>
      <c r="E731" s="268"/>
      <c r="F731" s="268"/>
      <c r="G731" s="268"/>
      <c r="H731" s="169"/>
      <c r="I731" s="169"/>
      <c r="J731" s="169"/>
      <c r="K731" s="169"/>
      <c r="L731" s="169"/>
      <c r="M731" s="169"/>
      <c r="N731" s="169"/>
      <c r="O731" s="169"/>
      <c r="P731" s="169"/>
      <c r="Q731" s="169"/>
      <c r="R731" s="169"/>
      <c r="S731" s="169"/>
      <c r="T731" s="169"/>
      <c r="U731" s="169"/>
      <c r="V731" s="169"/>
      <c r="W731" s="169"/>
      <c r="X731" s="169"/>
      <c r="Y731" s="169"/>
      <c r="Z731" s="169"/>
      <c r="AA731" s="169"/>
      <c r="AB731" s="169"/>
      <c r="AC731" s="169"/>
      <c r="AD731" s="169"/>
      <c r="AE731" s="169"/>
      <c r="AF731" s="169"/>
      <c r="AG731" s="169"/>
      <c r="AH731" s="169"/>
      <c r="AI731" s="169"/>
      <c r="AJ731" s="169"/>
      <c r="AK731" s="169"/>
      <c r="AL731" s="169"/>
      <c r="AM731" s="169"/>
      <c r="AN731" s="169">
        <f>SUM(H731:AM731)</f>
        <v>0</v>
      </c>
      <c r="AO731" s="169"/>
      <c r="AP731" s="169"/>
      <c r="AQ731" s="169"/>
    </row>
    <row r="732" spans="3:43" ht="12.75" hidden="1" customHeight="1">
      <c r="C732" s="268" t="s">
        <v>53</v>
      </c>
      <c r="D732" s="268"/>
      <c r="E732" s="268"/>
      <c r="F732" s="268"/>
      <c r="G732" s="268"/>
      <c r="H732" s="169"/>
      <c r="I732" s="169"/>
      <c r="J732" s="169"/>
      <c r="K732" s="169"/>
      <c r="L732" s="169"/>
      <c r="M732" s="169"/>
      <c r="N732" s="169"/>
      <c r="O732" s="169"/>
      <c r="P732" s="169"/>
      <c r="Q732" s="169"/>
      <c r="R732" s="169"/>
      <c r="S732" s="169"/>
      <c r="T732" s="169"/>
      <c r="U732" s="169"/>
      <c r="V732" s="169"/>
      <c r="W732" s="169"/>
      <c r="X732" s="169"/>
      <c r="Y732" s="169"/>
      <c r="Z732" s="169"/>
      <c r="AA732" s="169"/>
      <c r="AB732" s="169"/>
      <c r="AC732" s="169"/>
      <c r="AD732" s="169"/>
      <c r="AE732" s="169"/>
      <c r="AF732" s="169"/>
      <c r="AG732" s="169"/>
      <c r="AH732" s="169"/>
      <c r="AI732" s="169"/>
      <c r="AJ732" s="169"/>
      <c r="AK732" s="169"/>
      <c r="AL732" s="169"/>
      <c r="AM732" s="169"/>
      <c r="AN732" s="169">
        <f>SUM(H732:AM732)</f>
        <v>0</v>
      </c>
      <c r="AO732" s="169"/>
      <c r="AP732" s="169"/>
      <c r="AQ732" s="169"/>
    </row>
    <row r="733" spans="3:43" ht="12.75" hidden="1" customHeight="1">
      <c r="C733" s="541" t="s">
        <v>54</v>
      </c>
      <c r="D733" s="541"/>
      <c r="E733" s="541"/>
      <c r="F733" s="541"/>
      <c r="G733" s="541"/>
      <c r="H733" s="537">
        <f>H726+H730-H731+H732</f>
        <v>0</v>
      </c>
      <c r="I733" s="537"/>
      <c r="J733" s="537"/>
      <c r="K733" s="537"/>
      <c r="L733" s="537">
        <f t="shared" ref="L733" si="116">L726+L730-L731+L732</f>
        <v>0</v>
      </c>
      <c r="M733" s="537"/>
      <c r="N733" s="537"/>
      <c r="O733" s="537"/>
      <c r="P733" s="537">
        <f t="shared" ref="P733" si="117">P726+P730-P731+P732</f>
        <v>0</v>
      </c>
      <c r="Q733" s="537"/>
      <c r="R733" s="537"/>
      <c r="S733" s="537"/>
      <c r="T733" s="537">
        <f t="shared" ref="T733" si="118">T726+T730-T731+T732</f>
        <v>0</v>
      </c>
      <c r="U733" s="537"/>
      <c r="V733" s="537"/>
      <c r="W733" s="537"/>
      <c r="X733" s="537">
        <f t="shared" ref="X733" si="119">X726+X730-X731+X732</f>
        <v>0</v>
      </c>
      <c r="Y733" s="537"/>
      <c r="Z733" s="537"/>
      <c r="AA733" s="537"/>
      <c r="AB733" s="537">
        <f t="shared" ref="AB733" si="120">AB726+AB730-AB731+AB732</f>
        <v>0</v>
      </c>
      <c r="AC733" s="537"/>
      <c r="AD733" s="537"/>
      <c r="AE733" s="537"/>
      <c r="AF733" s="537">
        <f t="shared" ref="AF733" si="121">AF726+AF730-AF731+AF732</f>
        <v>0</v>
      </c>
      <c r="AG733" s="537"/>
      <c r="AH733" s="537"/>
      <c r="AI733" s="537"/>
      <c r="AJ733" s="537">
        <f t="shared" ref="AJ733" si="122">AJ726+AJ730-AJ731+AJ732</f>
        <v>0</v>
      </c>
      <c r="AK733" s="537"/>
      <c r="AL733" s="537"/>
      <c r="AM733" s="537"/>
      <c r="AN733" s="537">
        <f t="shared" ref="AN733" si="123">AN726+AN730-AN731+AN732</f>
        <v>0</v>
      </c>
      <c r="AO733" s="537"/>
      <c r="AP733" s="537"/>
      <c r="AQ733" s="537"/>
    </row>
    <row r="734" spans="3:43" ht="12.75" hidden="1" customHeight="1">
      <c r="C734" s="541"/>
      <c r="D734" s="541"/>
      <c r="E734" s="541"/>
      <c r="F734" s="541"/>
      <c r="G734" s="541"/>
      <c r="H734" s="537"/>
      <c r="I734" s="537"/>
      <c r="J734" s="537"/>
      <c r="K734" s="537"/>
      <c r="L734" s="537"/>
      <c r="M734" s="537"/>
      <c r="N734" s="537"/>
      <c r="O734" s="537"/>
      <c r="P734" s="537"/>
      <c r="Q734" s="537"/>
      <c r="R734" s="537"/>
      <c r="S734" s="537"/>
      <c r="T734" s="537"/>
      <c r="U734" s="537"/>
      <c r="V734" s="537"/>
      <c r="W734" s="537"/>
      <c r="X734" s="537"/>
      <c r="Y734" s="537"/>
      <c r="Z734" s="537"/>
      <c r="AA734" s="537"/>
      <c r="AB734" s="537"/>
      <c r="AC734" s="537"/>
      <c r="AD734" s="537"/>
      <c r="AE734" s="537"/>
      <c r="AF734" s="537"/>
      <c r="AG734" s="537"/>
      <c r="AH734" s="537"/>
      <c r="AI734" s="537"/>
      <c r="AJ734" s="537"/>
      <c r="AK734" s="537"/>
      <c r="AL734" s="537"/>
      <c r="AM734" s="537"/>
      <c r="AN734" s="537"/>
      <c r="AO734" s="537"/>
      <c r="AP734" s="537"/>
      <c r="AQ734" s="537"/>
    </row>
    <row r="735" spans="3:43" ht="12.75" hidden="1" customHeight="1">
      <c r="C735" s="541"/>
      <c r="D735" s="541"/>
      <c r="E735" s="541"/>
      <c r="F735" s="541"/>
      <c r="G735" s="541"/>
      <c r="H735" s="537"/>
      <c r="I735" s="537"/>
      <c r="J735" s="537"/>
      <c r="K735" s="537"/>
      <c r="L735" s="537"/>
      <c r="M735" s="537"/>
      <c r="N735" s="537"/>
      <c r="O735" s="537"/>
      <c r="P735" s="537"/>
      <c r="Q735" s="537"/>
      <c r="R735" s="537"/>
      <c r="S735" s="537"/>
      <c r="T735" s="537"/>
      <c r="U735" s="537"/>
      <c r="V735" s="537"/>
      <c r="W735" s="537"/>
      <c r="X735" s="537"/>
      <c r="Y735" s="537"/>
      <c r="Z735" s="537"/>
      <c r="AA735" s="537"/>
      <c r="AB735" s="537"/>
      <c r="AC735" s="537"/>
      <c r="AD735" s="537"/>
      <c r="AE735" s="537"/>
      <c r="AF735" s="537"/>
      <c r="AG735" s="537"/>
      <c r="AH735" s="537"/>
      <c r="AI735" s="537"/>
      <c r="AJ735" s="537"/>
      <c r="AK735" s="537"/>
      <c r="AL735" s="537"/>
      <c r="AM735" s="537"/>
      <c r="AN735" s="537"/>
      <c r="AO735" s="537"/>
      <c r="AP735" s="537"/>
      <c r="AQ735" s="537"/>
    </row>
    <row r="736" spans="3:43" ht="12.75" hidden="1" customHeight="1">
      <c r="C736" s="433"/>
      <c r="D736" s="433"/>
      <c r="E736" s="433"/>
      <c r="F736" s="433"/>
      <c r="G736" s="433"/>
      <c r="H736" s="449"/>
      <c r="I736" s="449"/>
      <c r="J736" s="449"/>
      <c r="K736" s="449"/>
      <c r="L736" s="449"/>
      <c r="M736" s="449"/>
      <c r="N736" s="449"/>
      <c r="O736" s="449"/>
      <c r="P736" s="449"/>
      <c r="Q736" s="449"/>
      <c r="R736" s="449"/>
      <c r="S736" s="449"/>
      <c r="T736" s="449"/>
      <c r="U736" s="449"/>
      <c r="V736" s="449"/>
      <c r="W736" s="449"/>
      <c r="X736" s="449"/>
      <c r="Y736" s="449"/>
      <c r="Z736" s="449"/>
      <c r="AA736" s="449"/>
      <c r="AB736" s="449"/>
      <c r="AC736" s="449"/>
      <c r="AD736" s="449"/>
      <c r="AE736" s="449"/>
      <c r="AF736" s="449"/>
      <c r="AG736" s="449"/>
      <c r="AH736" s="449"/>
      <c r="AI736" s="449"/>
      <c r="AJ736" s="449"/>
      <c r="AK736" s="449"/>
      <c r="AL736" s="449"/>
      <c r="AM736" s="449"/>
      <c r="AN736" s="449"/>
      <c r="AO736" s="449"/>
      <c r="AP736" s="449"/>
      <c r="AQ736" s="449"/>
    </row>
    <row r="737" spans="3:43" ht="12.75" hidden="1" customHeight="1">
      <c r="C737" s="599" t="s">
        <v>56</v>
      </c>
      <c r="D737" s="599"/>
      <c r="E737" s="599"/>
      <c r="F737" s="599"/>
      <c r="G737" s="599"/>
      <c r="H737" s="599"/>
      <c r="I737" s="599"/>
      <c r="J737" s="599"/>
      <c r="K737" s="599"/>
      <c r="L737" s="599"/>
      <c r="M737" s="599"/>
      <c r="N737" s="599"/>
      <c r="O737" s="599"/>
      <c r="P737" s="599"/>
      <c r="Q737" s="599"/>
      <c r="R737" s="599"/>
      <c r="S737" s="599"/>
      <c r="T737" s="599"/>
      <c r="U737" s="599"/>
      <c r="V737" s="599"/>
      <c r="W737" s="599"/>
      <c r="X737" s="599"/>
      <c r="Y737" s="599"/>
      <c r="Z737" s="599"/>
      <c r="AA737" s="599"/>
      <c r="AB737" s="599"/>
      <c r="AC737" s="599"/>
      <c r="AD737" s="599"/>
      <c r="AE737" s="599"/>
      <c r="AF737" s="599"/>
      <c r="AG737" s="599"/>
      <c r="AH737" s="599"/>
      <c r="AI737" s="599"/>
      <c r="AJ737" s="599"/>
      <c r="AK737" s="599"/>
      <c r="AL737" s="599"/>
      <c r="AM737" s="599"/>
      <c r="AN737" s="599"/>
      <c r="AO737" s="599"/>
      <c r="AP737" s="599"/>
      <c r="AQ737" s="599"/>
    </row>
    <row r="738" spans="3:43" ht="12.75" hidden="1" customHeight="1">
      <c r="C738" s="432" t="s">
        <v>50</v>
      </c>
      <c r="D738" s="432"/>
      <c r="E738" s="432"/>
      <c r="F738" s="432"/>
      <c r="G738" s="432"/>
      <c r="H738" s="448"/>
      <c r="I738" s="448"/>
      <c r="J738" s="448"/>
      <c r="K738" s="448"/>
      <c r="L738" s="448"/>
      <c r="M738" s="448"/>
      <c r="N738" s="448"/>
      <c r="O738" s="448"/>
      <c r="P738" s="448"/>
      <c r="Q738" s="448"/>
      <c r="R738" s="448"/>
      <c r="S738" s="448"/>
      <c r="T738" s="448"/>
      <c r="U738" s="448"/>
      <c r="V738" s="448"/>
      <c r="W738" s="448"/>
      <c r="X738" s="448"/>
      <c r="Y738" s="448"/>
      <c r="Z738" s="448"/>
      <c r="AA738" s="448"/>
      <c r="AB738" s="448"/>
      <c r="AC738" s="448"/>
      <c r="AD738" s="448"/>
      <c r="AE738" s="448"/>
      <c r="AF738" s="448"/>
      <c r="AG738" s="448"/>
      <c r="AH738" s="448"/>
      <c r="AI738" s="448"/>
      <c r="AJ738" s="448"/>
      <c r="AK738" s="448"/>
      <c r="AL738" s="448"/>
      <c r="AM738" s="448"/>
      <c r="AN738" s="448">
        <f>SUM(H738:AM741)</f>
        <v>0</v>
      </c>
      <c r="AO738" s="448"/>
      <c r="AP738" s="448"/>
      <c r="AQ738" s="448"/>
    </row>
    <row r="739" spans="3:43" ht="12.75" hidden="1" customHeight="1">
      <c r="C739" s="541"/>
      <c r="D739" s="541"/>
      <c r="E739" s="541"/>
      <c r="F739" s="541"/>
      <c r="G739" s="541"/>
      <c r="H739" s="537"/>
      <c r="I739" s="537"/>
      <c r="J739" s="537"/>
      <c r="K739" s="537"/>
      <c r="L739" s="537"/>
      <c r="M739" s="537"/>
      <c r="N739" s="537"/>
      <c r="O739" s="537"/>
      <c r="P739" s="537"/>
      <c r="Q739" s="537"/>
      <c r="R739" s="537"/>
      <c r="S739" s="537"/>
      <c r="T739" s="537"/>
      <c r="U739" s="537"/>
      <c r="V739" s="537"/>
      <c r="W739" s="537"/>
      <c r="X739" s="537"/>
      <c r="Y739" s="537"/>
      <c r="Z739" s="537"/>
      <c r="AA739" s="537"/>
      <c r="AB739" s="537"/>
      <c r="AC739" s="537"/>
      <c r="AD739" s="537"/>
      <c r="AE739" s="537"/>
      <c r="AF739" s="537"/>
      <c r="AG739" s="537"/>
      <c r="AH739" s="537"/>
      <c r="AI739" s="537"/>
      <c r="AJ739" s="537"/>
      <c r="AK739" s="537"/>
      <c r="AL739" s="537"/>
      <c r="AM739" s="537"/>
      <c r="AN739" s="537"/>
      <c r="AO739" s="537"/>
      <c r="AP739" s="537"/>
      <c r="AQ739" s="537"/>
    </row>
    <row r="740" spans="3:43" ht="12.75" hidden="1" customHeight="1">
      <c r="C740" s="541"/>
      <c r="D740" s="541"/>
      <c r="E740" s="541"/>
      <c r="F740" s="541"/>
      <c r="G740" s="541"/>
      <c r="H740" s="537"/>
      <c r="I740" s="537"/>
      <c r="J740" s="537"/>
      <c r="K740" s="537"/>
      <c r="L740" s="537"/>
      <c r="M740" s="537"/>
      <c r="N740" s="537"/>
      <c r="O740" s="537"/>
      <c r="P740" s="537"/>
      <c r="Q740" s="537"/>
      <c r="R740" s="537"/>
      <c r="S740" s="537"/>
      <c r="T740" s="537"/>
      <c r="U740" s="537"/>
      <c r="V740" s="537"/>
      <c r="W740" s="537"/>
      <c r="X740" s="537"/>
      <c r="Y740" s="537"/>
      <c r="Z740" s="537"/>
      <c r="AA740" s="537"/>
      <c r="AB740" s="537"/>
      <c r="AC740" s="537"/>
      <c r="AD740" s="537"/>
      <c r="AE740" s="537"/>
      <c r="AF740" s="537"/>
      <c r="AG740" s="537"/>
      <c r="AH740" s="537"/>
      <c r="AI740" s="537"/>
      <c r="AJ740" s="537"/>
      <c r="AK740" s="537"/>
      <c r="AL740" s="537"/>
      <c r="AM740" s="537"/>
      <c r="AN740" s="537"/>
      <c r="AO740" s="537"/>
      <c r="AP740" s="537"/>
      <c r="AQ740" s="537"/>
    </row>
    <row r="741" spans="3:43" ht="12.75" hidden="1" customHeight="1">
      <c r="C741" s="541"/>
      <c r="D741" s="541"/>
      <c r="E741" s="541"/>
      <c r="F741" s="541"/>
      <c r="G741" s="541"/>
      <c r="H741" s="537"/>
      <c r="I741" s="537"/>
      <c r="J741" s="537"/>
      <c r="K741" s="537"/>
      <c r="L741" s="537"/>
      <c r="M741" s="537"/>
      <c r="N741" s="537"/>
      <c r="O741" s="537"/>
      <c r="P741" s="537"/>
      <c r="Q741" s="537"/>
      <c r="R741" s="537"/>
      <c r="S741" s="537"/>
      <c r="T741" s="537"/>
      <c r="U741" s="537"/>
      <c r="V741" s="537"/>
      <c r="W741" s="537"/>
      <c r="X741" s="537"/>
      <c r="Y741" s="537"/>
      <c r="Z741" s="537"/>
      <c r="AA741" s="537"/>
      <c r="AB741" s="537"/>
      <c r="AC741" s="537"/>
      <c r="AD741" s="537"/>
      <c r="AE741" s="537"/>
      <c r="AF741" s="537"/>
      <c r="AG741" s="537"/>
      <c r="AH741" s="537"/>
      <c r="AI741" s="537"/>
      <c r="AJ741" s="537"/>
      <c r="AK741" s="537"/>
      <c r="AL741" s="537"/>
      <c r="AM741" s="537"/>
      <c r="AN741" s="537"/>
      <c r="AO741" s="537"/>
      <c r="AP741" s="537"/>
      <c r="AQ741" s="537"/>
    </row>
    <row r="742" spans="3:43" ht="12.75" hidden="1" customHeight="1">
      <c r="C742" s="268" t="s">
        <v>51</v>
      </c>
      <c r="D742" s="268"/>
      <c r="E742" s="268"/>
      <c r="F742" s="268"/>
      <c r="G742" s="268"/>
      <c r="H742" s="169"/>
      <c r="I742" s="169"/>
      <c r="J742" s="169"/>
      <c r="K742" s="169"/>
      <c r="L742" s="169"/>
      <c r="M742" s="169"/>
      <c r="N742" s="169"/>
      <c r="O742" s="169"/>
      <c r="P742" s="169"/>
      <c r="Q742" s="169"/>
      <c r="R742" s="169"/>
      <c r="S742" s="169"/>
      <c r="T742" s="169"/>
      <c r="U742" s="169"/>
      <c r="V742" s="169"/>
      <c r="W742" s="169"/>
      <c r="X742" s="169"/>
      <c r="Y742" s="169"/>
      <c r="Z742" s="169"/>
      <c r="AA742" s="169"/>
      <c r="AB742" s="169"/>
      <c r="AC742" s="169"/>
      <c r="AD742" s="169"/>
      <c r="AE742" s="169"/>
      <c r="AF742" s="169"/>
      <c r="AG742" s="169"/>
      <c r="AH742" s="169"/>
      <c r="AI742" s="169"/>
      <c r="AJ742" s="169"/>
      <c r="AK742" s="169"/>
      <c r="AL742" s="169"/>
      <c r="AM742" s="169"/>
      <c r="AN742" s="169">
        <f>SUM(H742:AM742)</f>
        <v>0</v>
      </c>
      <c r="AO742" s="169"/>
      <c r="AP742" s="169"/>
      <c r="AQ742" s="169"/>
    </row>
    <row r="743" spans="3:43" ht="12.75" hidden="1" customHeight="1">
      <c r="C743" s="268" t="s">
        <v>52</v>
      </c>
      <c r="D743" s="268"/>
      <c r="E743" s="268"/>
      <c r="F743" s="268"/>
      <c r="G743" s="268"/>
      <c r="H743" s="169"/>
      <c r="I743" s="169"/>
      <c r="J743" s="169"/>
      <c r="K743" s="169"/>
      <c r="L743" s="169"/>
      <c r="M743" s="169"/>
      <c r="N743" s="169"/>
      <c r="O743" s="169"/>
      <c r="P743" s="169"/>
      <c r="Q743" s="169"/>
      <c r="R743" s="169"/>
      <c r="S743" s="169"/>
      <c r="T743" s="169"/>
      <c r="U743" s="169"/>
      <c r="V743" s="169"/>
      <c r="W743" s="169"/>
      <c r="X743" s="169"/>
      <c r="Y743" s="169"/>
      <c r="Z743" s="169"/>
      <c r="AA743" s="169"/>
      <c r="AB743" s="169"/>
      <c r="AC743" s="169"/>
      <c r="AD743" s="169"/>
      <c r="AE743" s="169"/>
      <c r="AF743" s="169"/>
      <c r="AG743" s="169"/>
      <c r="AH743" s="169"/>
      <c r="AI743" s="169"/>
      <c r="AJ743" s="169"/>
      <c r="AK743" s="169"/>
      <c r="AL743" s="169"/>
      <c r="AM743" s="169"/>
      <c r="AN743" s="169">
        <f>SUM(H743:AM743)</f>
        <v>0</v>
      </c>
      <c r="AO743" s="169"/>
      <c r="AP743" s="169"/>
      <c r="AQ743" s="169"/>
    </row>
    <row r="744" spans="3:43" ht="12.75" hidden="1" customHeight="1">
      <c r="C744" s="268" t="s">
        <v>53</v>
      </c>
      <c r="D744" s="268"/>
      <c r="E744" s="268"/>
      <c r="F744" s="268"/>
      <c r="G744" s="268"/>
      <c r="H744" s="169"/>
      <c r="I744" s="169"/>
      <c r="J744" s="169"/>
      <c r="K744" s="169"/>
      <c r="L744" s="169"/>
      <c r="M744" s="169"/>
      <c r="N744" s="169"/>
      <c r="O744" s="169"/>
      <c r="P744" s="169"/>
      <c r="Q744" s="169"/>
      <c r="R744" s="169"/>
      <c r="S744" s="169"/>
      <c r="T744" s="169"/>
      <c r="U744" s="169"/>
      <c r="V744" s="169"/>
      <c r="W744" s="169"/>
      <c r="X744" s="169"/>
      <c r="Y744" s="169"/>
      <c r="Z744" s="169"/>
      <c r="AA744" s="169"/>
      <c r="AB744" s="169"/>
      <c r="AC744" s="169"/>
      <c r="AD744" s="169"/>
      <c r="AE744" s="169"/>
      <c r="AF744" s="169"/>
      <c r="AG744" s="169"/>
      <c r="AH744" s="169"/>
      <c r="AI744" s="169"/>
      <c r="AJ744" s="169"/>
      <c r="AK744" s="169"/>
      <c r="AL744" s="169"/>
      <c r="AM744" s="169"/>
      <c r="AN744" s="169">
        <f>SUM(H744:AM744)</f>
        <v>0</v>
      </c>
      <c r="AO744" s="169"/>
      <c r="AP744" s="169"/>
      <c r="AQ744" s="169"/>
    </row>
    <row r="745" spans="3:43" ht="12.75" hidden="1" customHeight="1">
      <c r="C745" s="541" t="s">
        <v>54</v>
      </c>
      <c r="D745" s="541"/>
      <c r="E745" s="541"/>
      <c r="F745" s="541"/>
      <c r="G745" s="541"/>
      <c r="H745" s="537">
        <f>H738+H742-H743+H744</f>
        <v>0</v>
      </c>
      <c r="I745" s="537"/>
      <c r="J745" s="537"/>
      <c r="K745" s="537"/>
      <c r="L745" s="537">
        <f t="shared" ref="L745" si="124">L738+L742-L743+L744</f>
        <v>0</v>
      </c>
      <c r="M745" s="537"/>
      <c r="N745" s="537"/>
      <c r="O745" s="537"/>
      <c r="P745" s="537">
        <f t="shared" ref="P745" si="125">P738+P742-P743+P744</f>
        <v>0</v>
      </c>
      <c r="Q745" s="537"/>
      <c r="R745" s="537"/>
      <c r="S745" s="537"/>
      <c r="T745" s="537">
        <f t="shared" ref="T745" si="126">T738+T742-T743+T744</f>
        <v>0</v>
      </c>
      <c r="U745" s="537"/>
      <c r="V745" s="537"/>
      <c r="W745" s="537"/>
      <c r="X745" s="537">
        <f t="shared" ref="X745" si="127">X738+X742-X743+X744</f>
        <v>0</v>
      </c>
      <c r="Y745" s="537"/>
      <c r="Z745" s="537"/>
      <c r="AA745" s="537"/>
      <c r="AB745" s="537">
        <f t="shared" ref="AB745" si="128">AB738+AB742-AB743+AB744</f>
        <v>0</v>
      </c>
      <c r="AC745" s="537"/>
      <c r="AD745" s="537"/>
      <c r="AE745" s="537"/>
      <c r="AF745" s="537">
        <f t="shared" ref="AF745" si="129">AF738+AF742-AF743+AF744</f>
        <v>0</v>
      </c>
      <c r="AG745" s="537"/>
      <c r="AH745" s="537"/>
      <c r="AI745" s="537"/>
      <c r="AJ745" s="537">
        <f t="shared" ref="AJ745" si="130">AJ738+AJ742-AJ743+AJ744</f>
        <v>0</v>
      </c>
      <c r="AK745" s="537"/>
      <c r="AL745" s="537"/>
      <c r="AM745" s="537"/>
      <c r="AN745" s="537">
        <f t="shared" ref="AN745" si="131">AN738+AN742-AN743+AN744</f>
        <v>0</v>
      </c>
      <c r="AO745" s="537"/>
      <c r="AP745" s="537"/>
      <c r="AQ745" s="537"/>
    </row>
    <row r="746" spans="3:43" ht="12.75" hidden="1" customHeight="1">
      <c r="C746" s="541"/>
      <c r="D746" s="541"/>
      <c r="E746" s="541"/>
      <c r="F746" s="541"/>
      <c r="G746" s="541"/>
      <c r="H746" s="537"/>
      <c r="I746" s="537"/>
      <c r="J746" s="537"/>
      <c r="K746" s="537"/>
      <c r="L746" s="537"/>
      <c r="M746" s="537"/>
      <c r="N746" s="537"/>
      <c r="O746" s="537"/>
      <c r="P746" s="537"/>
      <c r="Q746" s="537"/>
      <c r="R746" s="537"/>
      <c r="S746" s="537"/>
      <c r="T746" s="537"/>
      <c r="U746" s="537"/>
      <c r="V746" s="537"/>
      <c r="W746" s="537"/>
      <c r="X746" s="537"/>
      <c r="Y746" s="537"/>
      <c r="Z746" s="537"/>
      <c r="AA746" s="537"/>
      <c r="AB746" s="537"/>
      <c r="AC746" s="537"/>
      <c r="AD746" s="537"/>
      <c r="AE746" s="537"/>
      <c r="AF746" s="537"/>
      <c r="AG746" s="537"/>
      <c r="AH746" s="537"/>
      <c r="AI746" s="537"/>
      <c r="AJ746" s="537"/>
      <c r="AK746" s="537"/>
      <c r="AL746" s="537"/>
      <c r="AM746" s="537"/>
      <c r="AN746" s="537"/>
      <c r="AO746" s="537"/>
      <c r="AP746" s="537"/>
      <c r="AQ746" s="537"/>
    </row>
    <row r="747" spans="3:43" ht="12.75" hidden="1" customHeight="1">
      <c r="C747" s="541"/>
      <c r="D747" s="541"/>
      <c r="E747" s="541"/>
      <c r="F747" s="541"/>
      <c r="G747" s="541"/>
      <c r="H747" s="537"/>
      <c r="I747" s="537"/>
      <c r="J747" s="537"/>
      <c r="K747" s="537"/>
      <c r="L747" s="537"/>
      <c r="M747" s="537"/>
      <c r="N747" s="537"/>
      <c r="O747" s="537"/>
      <c r="P747" s="537"/>
      <c r="Q747" s="537"/>
      <c r="R747" s="537"/>
      <c r="S747" s="537"/>
      <c r="T747" s="537"/>
      <c r="U747" s="537"/>
      <c r="V747" s="537"/>
      <c r="W747" s="537"/>
      <c r="X747" s="537"/>
      <c r="Y747" s="537"/>
      <c r="Z747" s="537"/>
      <c r="AA747" s="537"/>
      <c r="AB747" s="537"/>
      <c r="AC747" s="537"/>
      <c r="AD747" s="537"/>
      <c r="AE747" s="537"/>
      <c r="AF747" s="537"/>
      <c r="AG747" s="537"/>
      <c r="AH747" s="537"/>
      <c r="AI747" s="537"/>
      <c r="AJ747" s="537"/>
      <c r="AK747" s="537"/>
      <c r="AL747" s="537"/>
      <c r="AM747" s="537"/>
      <c r="AN747" s="537"/>
      <c r="AO747" s="537"/>
      <c r="AP747" s="537"/>
      <c r="AQ747" s="537"/>
    </row>
    <row r="748" spans="3:43" ht="12.75" hidden="1" customHeight="1">
      <c r="C748" s="433"/>
      <c r="D748" s="433"/>
      <c r="E748" s="433"/>
      <c r="F748" s="433"/>
      <c r="G748" s="433"/>
      <c r="H748" s="449"/>
      <c r="I748" s="449"/>
      <c r="J748" s="449"/>
      <c r="K748" s="449"/>
      <c r="L748" s="449"/>
      <c r="M748" s="449"/>
      <c r="N748" s="449"/>
      <c r="O748" s="449"/>
      <c r="P748" s="449"/>
      <c r="Q748" s="449"/>
      <c r="R748" s="449"/>
      <c r="S748" s="449"/>
      <c r="T748" s="449"/>
      <c r="U748" s="449"/>
      <c r="V748" s="449"/>
      <c r="W748" s="449"/>
      <c r="X748" s="449"/>
      <c r="Y748" s="449"/>
      <c r="Z748" s="449"/>
      <c r="AA748" s="449"/>
      <c r="AB748" s="449"/>
      <c r="AC748" s="449"/>
      <c r="AD748" s="449"/>
      <c r="AE748" s="449"/>
      <c r="AF748" s="449"/>
      <c r="AG748" s="449"/>
      <c r="AH748" s="449"/>
      <c r="AI748" s="449"/>
      <c r="AJ748" s="449"/>
      <c r="AK748" s="449"/>
      <c r="AL748" s="449"/>
      <c r="AM748" s="449"/>
      <c r="AN748" s="449"/>
      <c r="AO748" s="449"/>
      <c r="AP748" s="449"/>
      <c r="AQ748" s="449"/>
    </row>
    <row r="749" spans="3:43" ht="12.75" hidden="1" customHeight="1">
      <c r="C749" s="599" t="s">
        <v>1265</v>
      </c>
      <c r="D749" s="599"/>
      <c r="E749" s="599"/>
      <c r="F749" s="599"/>
      <c r="G749" s="599"/>
      <c r="H749" s="599"/>
      <c r="I749" s="599"/>
      <c r="J749" s="599"/>
      <c r="K749" s="599"/>
      <c r="L749" s="599"/>
      <c r="M749" s="599"/>
      <c r="N749" s="599"/>
      <c r="O749" s="599"/>
      <c r="P749" s="599"/>
      <c r="Q749" s="599"/>
      <c r="R749" s="599"/>
      <c r="S749" s="599"/>
      <c r="T749" s="599"/>
      <c r="U749" s="599"/>
      <c r="V749" s="599"/>
      <c r="W749" s="599"/>
      <c r="X749" s="599"/>
      <c r="Y749" s="599"/>
      <c r="Z749" s="599"/>
      <c r="AA749" s="599"/>
      <c r="AB749" s="599"/>
      <c r="AC749" s="599"/>
      <c r="AD749" s="599"/>
      <c r="AE749" s="599"/>
      <c r="AF749" s="599"/>
      <c r="AG749" s="599"/>
      <c r="AH749" s="599"/>
      <c r="AI749" s="599"/>
      <c r="AJ749" s="599"/>
      <c r="AK749" s="599"/>
      <c r="AL749" s="599"/>
      <c r="AM749" s="599"/>
      <c r="AN749" s="599"/>
      <c r="AO749" s="599"/>
      <c r="AP749" s="599"/>
      <c r="AQ749" s="599"/>
    </row>
    <row r="750" spans="3:43" ht="12.75" hidden="1" customHeight="1">
      <c r="C750" s="432" t="s">
        <v>50</v>
      </c>
      <c r="D750" s="432"/>
      <c r="E750" s="432"/>
      <c r="F750" s="432"/>
      <c r="G750" s="432"/>
      <c r="H750" s="596">
        <f>H726-H738</f>
        <v>0</v>
      </c>
      <c r="I750" s="596"/>
      <c r="J750" s="596"/>
      <c r="K750" s="596"/>
      <c r="L750" s="596">
        <f t="shared" ref="L750" si="132">L726-L738</f>
        <v>0</v>
      </c>
      <c r="M750" s="596"/>
      <c r="N750" s="596"/>
      <c r="O750" s="596"/>
      <c r="P750" s="596">
        <f t="shared" ref="P750" si="133">P726-P738</f>
        <v>0</v>
      </c>
      <c r="Q750" s="596"/>
      <c r="R750" s="596"/>
      <c r="S750" s="596"/>
      <c r="T750" s="596">
        <f t="shared" ref="T750" si="134">T726-T738</f>
        <v>0</v>
      </c>
      <c r="U750" s="596"/>
      <c r="V750" s="596"/>
      <c r="W750" s="596"/>
      <c r="X750" s="596">
        <f t="shared" ref="X750" si="135">X726-X738</f>
        <v>0</v>
      </c>
      <c r="Y750" s="596"/>
      <c r="Z750" s="596"/>
      <c r="AA750" s="596"/>
      <c r="AB750" s="596">
        <f t="shared" ref="AB750" si="136">AB726-AB738</f>
        <v>0</v>
      </c>
      <c r="AC750" s="596"/>
      <c r="AD750" s="596"/>
      <c r="AE750" s="596"/>
      <c r="AF750" s="596">
        <f t="shared" ref="AF750" si="137">AF726-AF738</f>
        <v>0</v>
      </c>
      <c r="AG750" s="596"/>
      <c r="AH750" s="596"/>
      <c r="AI750" s="596"/>
      <c r="AJ750" s="596">
        <f t="shared" ref="AJ750" si="138">AJ726-AJ738</f>
        <v>0</v>
      </c>
      <c r="AK750" s="596"/>
      <c r="AL750" s="596"/>
      <c r="AM750" s="596"/>
      <c r="AN750" s="596">
        <f t="shared" ref="AN750" si="139">AN726-AN738</f>
        <v>0</v>
      </c>
      <c r="AO750" s="596"/>
      <c r="AP750" s="596"/>
      <c r="AQ750" s="596"/>
    </row>
    <row r="751" spans="3:43" ht="12.75" hidden="1" customHeight="1">
      <c r="C751" s="541"/>
      <c r="D751" s="541"/>
      <c r="E751" s="541"/>
      <c r="F751" s="541"/>
      <c r="G751" s="541"/>
      <c r="H751" s="597"/>
      <c r="I751" s="597"/>
      <c r="J751" s="597"/>
      <c r="K751" s="597"/>
      <c r="L751" s="597"/>
      <c r="M751" s="597"/>
      <c r="N751" s="597"/>
      <c r="O751" s="597"/>
      <c r="P751" s="597"/>
      <c r="Q751" s="597"/>
      <c r="R751" s="597"/>
      <c r="S751" s="597"/>
      <c r="T751" s="597"/>
      <c r="U751" s="597"/>
      <c r="V751" s="597"/>
      <c r="W751" s="597"/>
      <c r="X751" s="597"/>
      <c r="Y751" s="597"/>
      <c r="Z751" s="597"/>
      <c r="AA751" s="597"/>
      <c r="AB751" s="597"/>
      <c r="AC751" s="597"/>
      <c r="AD751" s="597"/>
      <c r="AE751" s="597"/>
      <c r="AF751" s="597"/>
      <c r="AG751" s="597"/>
      <c r="AH751" s="597"/>
      <c r="AI751" s="597"/>
      <c r="AJ751" s="597"/>
      <c r="AK751" s="597"/>
      <c r="AL751" s="597"/>
      <c r="AM751" s="597"/>
      <c r="AN751" s="597"/>
      <c r="AO751" s="597"/>
      <c r="AP751" s="597"/>
      <c r="AQ751" s="597"/>
    </row>
    <row r="752" spans="3:43" ht="12.75" hidden="1" customHeight="1">
      <c r="C752" s="541"/>
      <c r="D752" s="541"/>
      <c r="E752" s="541"/>
      <c r="F752" s="541"/>
      <c r="G752" s="541"/>
      <c r="H752" s="597"/>
      <c r="I752" s="597"/>
      <c r="J752" s="597"/>
      <c r="K752" s="597"/>
      <c r="L752" s="597"/>
      <c r="M752" s="597"/>
      <c r="N752" s="597"/>
      <c r="O752" s="597"/>
      <c r="P752" s="597"/>
      <c r="Q752" s="597"/>
      <c r="R752" s="597"/>
      <c r="S752" s="597"/>
      <c r="T752" s="597"/>
      <c r="U752" s="597"/>
      <c r="V752" s="597"/>
      <c r="W752" s="597"/>
      <c r="X752" s="597"/>
      <c r="Y752" s="597"/>
      <c r="Z752" s="597"/>
      <c r="AA752" s="597"/>
      <c r="AB752" s="597"/>
      <c r="AC752" s="597"/>
      <c r="AD752" s="597"/>
      <c r="AE752" s="597"/>
      <c r="AF752" s="597"/>
      <c r="AG752" s="597"/>
      <c r="AH752" s="597"/>
      <c r="AI752" s="597"/>
      <c r="AJ752" s="597"/>
      <c r="AK752" s="597"/>
      <c r="AL752" s="597"/>
      <c r="AM752" s="597"/>
      <c r="AN752" s="597"/>
      <c r="AO752" s="597"/>
      <c r="AP752" s="597"/>
      <c r="AQ752" s="597"/>
    </row>
    <row r="753" spans="3:45" ht="12.75" hidden="1" customHeight="1">
      <c r="C753" s="433"/>
      <c r="D753" s="433"/>
      <c r="E753" s="433"/>
      <c r="F753" s="433"/>
      <c r="G753" s="433"/>
      <c r="H753" s="598"/>
      <c r="I753" s="598"/>
      <c r="J753" s="598"/>
      <c r="K753" s="598"/>
      <c r="L753" s="598"/>
      <c r="M753" s="598"/>
      <c r="N753" s="598"/>
      <c r="O753" s="598"/>
      <c r="P753" s="598"/>
      <c r="Q753" s="598"/>
      <c r="R753" s="598"/>
      <c r="S753" s="598"/>
      <c r="T753" s="598"/>
      <c r="U753" s="598"/>
      <c r="V753" s="598"/>
      <c r="W753" s="598"/>
      <c r="X753" s="598"/>
      <c r="Y753" s="598"/>
      <c r="Z753" s="598"/>
      <c r="AA753" s="598"/>
      <c r="AB753" s="598"/>
      <c r="AC753" s="598"/>
      <c r="AD753" s="598"/>
      <c r="AE753" s="598"/>
      <c r="AF753" s="598"/>
      <c r="AG753" s="598"/>
      <c r="AH753" s="598"/>
      <c r="AI753" s="598"/>
      <c r="AJ753" s="598"/>
      <c r="AK753" s="598"/>
      <c r="AL753" s="598"/>
      <c r="AM753" s="598"/>
      <c r="AN753" s="598"/>
      <c r="AO753" s="598"/>
      <c r="AP753" s="598"/>
      <c r="AQ753" s="598"/>
    </row>
    <row r="754" spans="3:45" ht="12.75" hidden="1" customHeight="1">
      <c r="C754" s="432" t="s">
        <v>54</v>
      </c>
      <c r="D754" s="432"/>
      <c r="E754" s="432"/>
      <c r="F754" s="432"/>
      <c r="G754" s="432"/>
      <c r="H754" s="596">
        <f>H733-H745</f>
        <v>0</v>
      </c>
      <c r="I754" s="596"/>
      <c r="J754" s="596"/>
      <c r="K754" s="596"/>
      <c r="L754" s="596">
        <f t="shared" ref="L754" si="140">L733-L745</f>
        <v>0</v>
      </c>
      <c r="M754" s="596"/>
      <c r="N754" s="596"/>
      <c r="O754" s="596"/>
      <c r="P754" s="596">
        <f t="shared" ref="P754" si="141">P733-P745</f>
        <v>0</v>
      </c>
      <c r="Q754" s="596"/>
      <c r="R754" s="596"/>
      <c r="S754" s="596"/>
      <c r="T754" s="596">
        <f t="shared" ref="T754" si="142">T733-T745</f>
        <v>0</v>
      </c>
      <c r="U754" s="596"/>
      <c r="V754" s="596"/>
      <c r="W754" s="596"/>
      <c r="X754" s="596">
        <f t="shared" ref="X754" si="143">X733-X745</f>
        <v>0</v>
      </c>
      <c r="Y754" s="596"/>
      <c r="Z754" s="596"/>
      <c r="AA754" s="596"/>
      <c r="AB754" s="596">
        <f t="shared" ref="AB754" si="144">AB733-AB745</f>
        <v>0</v>
      </c>
      <c r="AC754" s="596"/>
      <c r="AD754" s="596"/>
      <c r="AE754" s="596"/>
      <c r="AF754" s="596">
        <f t="shared" ref="AF754" si="145">AF733-AF745</f>
        <v>0</v>
      </c>
      <c r="AG754" s="596"/>
      <c r="AH754" s="596"/>
      <c r="AI754" s="596"/>
      <c r="AJ754" s="596">
        <f t="shared" ref="AJ754" si="146">AJ733-AJ745</f>
        <v>0</v>
      </c>
      <c r="AK754" s="596"/>
      <c r="AL754" s="596"/>
      <c r="AM754" s="596"/>
      <c r="AN754" s="596">
        <f t="shared" ref="AN754" si="147">AN733-AN745</f>
        <v>0</v>
      </c>
      <c r="AO754" s="596"/>
      <c r="AP754" s="596"/>
      <c r="AQ754" s="596"/>
    </row>
    <row r="755" spans="3:45" ht="12.75" hidden="1" customHeight="1">
      <c r="C755" s="541"/>
      <c r="D755" s="541"/>
      <c r="E755" s="541"/>
      <c r="F755" s="541"/>
      <c r="G755" s="541"/>
      <c r="H755" s="597"/>
      <c r="I755" s="597"/>
      <c r="J755" s="597"/>
      <c r="K755" s="597"/>
      <c r="L755" s="597"/>
      <c r="M755" s="597"/>
      <c r="N755" s="597"/>
      <c r="O755" s="597"/>
      <c r="P755" s="597"/>
      <c r="Q755" s="597"/>
      <c r="R755" s="597"/>
      <c r="S755" s="597"/>
      <c r="T755" s="597"/>
      <c r="U755" s="597"/>
      <c r="V755" s="597"/>
      <c r="W755" s="597"/>
      <c r="X755" s="597"/>
      <c r="Y755" s="597"/>
      <c r="Z755" s="597"/>
      <c r="AA755" s="597"/>
      <c r="AB755" s="597"/>
      <c r="AC755" s="597"/>
      <c r="AD755" s="597"/>
      <c r="AE755" s="597"/>
      <c r="AF755" s="597"/>
      <c r="AG755" s="597"/>
      <c r="AH755" s="597"/>
      <c r="AI755" s="597"/>
      <c r="AJ755" s="597"/>
      <c r="AK755" s="597"/>
      <c r="AL755" s="597"/>
      <c r="AM755" s="597"/>
      <c r="AN755" s="597"/>
      <c r="AO755" s="597"/>
      <c r="AP755" s="597"/>
      <c r="AQ755" s="597"/>
    </row>
    <row r="756" spans="3:45" ht="12.75" hidden="1" customHeight="1">
      <c r="C756" s="541"/>
      <c r="D756" s="541"/>
      <c r="E756" s="541"/>
      <c r="F756" s="541"/>
      <c r="G756" s="541"/>
      <c r="H756" s="597"/>
      <c r="I756" s="597"/>
      <c r="J756" s="597"/>
      <c r="K756" s="597"/>
      <c r="L756" s="597"/>
      <c r="M756" s="597"/>
      <c r="N756" s="597"/>
      <c r="O756" s="597"/>
      <c r="P756" s="597"/>
      <c r="Q756" s="597"/>
      <c r="R756" s="597"/>
      <c r="S756" s="597"/>
      <c r="T756" s="597"/>
      <c r="U756" s="597"/>
      <c r="V756" s="597"/>
      <c r="W756" s="597"/>
      <c r="X756" s="597"/>
      <c r="Y756" s="597"/>
      <c r="Z756" s="597"/>
      <c r="AA756" s="597"/>
      <c r="AB756" s="597"/>
      <c r="AC756" s="597"/>
      <c r="AD756" s="597"/>
      <c r="AE756" s="597"/>
      <c r="AF756" s="597"/>
      <c r="AG756" s="597"/>
      <c r="AH756" s="597"/>
      <c r="AI756" s="597"/>
      <c r="AJ756" s="597"/>
      <c r="AK756" s="597"/>
      <c r="AL756" s="597"/>
      <c r="AM756" s="597"/>
      <c r="AN756" s="597"/>
      <c r="AO756" s="597"/>
      <c r="AP756" s="597"/>
      <c r="AQ756" s="597"/>
    </row>
    <row r="757" spans="3:45" ht="12.75" hidden="1" customHeight="1">
      <c r="C757" s="433"/>
      <c r="D757" s="433"/>
      <c r="E757" s="433"/>
      <c r="F757" s="433"/>
      <c r="G757" s="433"/>
      <c r="H757" s="598"/>
      <c r="I757" s="598"/>
      <c r="J757" s="598"/>
      <c r="K757" s="598"/>
      <c r="L757" s="598"/>
      <c r="M757" s="598"/>
      <c r="N757" s="598"/>
      <c r="O757" s="598"/>
      <c r="P757" s="598"/>
      <c r="Q757" s="598"/>
      <c r="R757" s="598"/>
      <c r="S757" s="598"/>
      <c r="T757" s="598"/>
      <c r="U757" s="598"/>
      <c r="V757" s="598"/>
      <c r="W757" s="598"/>
      <c r="X757" s="598"/>
      <c r="Y757" s="598"/>
      <c r="Z757" s="598"/>
      <c r="AA757" s="598"/>
      <c r="AB757" s="598"/>
      <c r="AC757" s="598"/>
      <c r="AD757" s="598"/>
      <c r="AE757" s="598"/>
      <c r="AF757" s="598"/>
      <c r="AG757" s="598"/>
      <c r="AH757" s="598"/>
      <c r="AI757" s="598"/>
      <c r="AJ757" s="598"/>
      <c r="AK757" s="598"/>
      <c r="AL757" s="598"/>
      <c r="AM757" s="598"/>
      <c r="AN757" s="598"/>
      <c r="AO757" s="598"/>
      <c r="AP757" s="598"/>
      <c r="AQ757" s="598"/>
    </row>
    <row r="758" spans="3:45" ht="12.75" hidden="1" customHeight="1"/>
    <row r="759" spans="3:45" ht="12.75" hidden="1" customHeight="1">
      <c r="C759" s="200" t="s">
        <v>1275</v>
      </c>
      <c r="D759" s="200"/>
      <c r="E759" s="200"/>
      <c r="F759" s="200"/>
      <c r="G759" s="200"/>
      <c r="H759" s="200"/>
      <c r="I759" s="200"/>
      <c r="J759" s="200"/>
      <c r="K759" s="200"/>
      <c r="L759" s="200"/>
      <c r="M759" s="200"/>
      <c r="N759" s="200"/>
      <c r="O759" s="200"/>
      <c r="P759" s="200"/>
      <c r="Q759" s="200"/>
      <c r="R759" s="200"/>
      <c r="S759" s="200"/>
      <c r="T759" s="200"/>
      <c r="U759" s="200"/>
      <c r="V759" s="200"/>
      <c r="W759" s="200"/>
      <c r="X759" s="200"/>
      <c r="Y759" s="200"/>
      <c r="Z759" s="200"/>
      <c r="AA759" s="200"/>
      <c r="AB759" s="200"/>
      <c r="AC759" s="200"/>
      <c r="AD759" s="200"/>
      <c r="AE759" s="200"/>
      <c r="AF759" s="200"/>
      <c r="AG759" s="200"/>
      <c r="AH759" s="200"/>
      <c r="AI759" s="200"/>
      <c r="AJ759" s="200"/>
      <c r="AK759" s="200"/>
      <c r="AL759" s="200"/>
      <c r="AM759" s="200"/>
      <c r="AN759" s="200"/>
      <c r="AO759" s="200"/>
      <c r="AP759" s="200"/>
      <c r="AQ759" s="200"/>
      <c r="AR759" s="200"/>
      <c r="AS759" s="200"/>
    </row>
    <row r="760" spans="3:45" ht="12.75" hidden="1" customHeight="1">
      <c r="C760" s="200"/>
      <c r="D760" s="200"/>
      <c r="E760" s="200"/>
      <c r="F760" s="200"/>
      <c r="G760" s="200"/>
      <c r="H760" s="200"/>
      <c r="I760" s="200"/>
      <c r="J760" s="200"/>
      <c r="K760" s="200"/>
      <c r="L760" s="200"/>
      <c r="M760" s="200"/>
      <c r="N760" s="200"/>
      <c r="O760" s="200"/>
      <c r="P760" s="200"/>
      <c r="Q760" s="200"/>
      <c r="R760" s="200"/>
      <c r="S760" s="200"/>
      <c r="T760" s="200"/>
      <c r="U760" s="200"/>
      <c r="V760" s="200"/>
      <c r="W760" s="200"/>
      <c r="X760" s="200"/>
      <c r="Y760" s="200"/>
      <c r="Z760" s="200"/>
      <c r="AA760" s="200"/>
      <c r="AB760" s="200"/>
      <c r="AC760" s="200"/>
      <c r="AD760" s="200"/>
      <c r="AE760" s="200"/>
      <c r="AF760" s="200"/>
      <c r="AG760" s="200"/>
      <c r="AH760" s="200"/>
      <c r="AI760" s="200"/>
      <c r="AJ760" s="200"/>
      <c r="AK760" s="200"/>
      <c r="AL760" s="200"/>
      <c r="AM760" s="200"/>
      <c r="AN760" s="200"/>
      <c r="AO760" s="200"/>
      <c r="AP760" s="200"/>
      <c r="AQ760" s="200"/>
      <c r="AR760" s="200"/>
      <c r="AS760" s="200"/>
    </row>
    <row r="761" spans="3:45" ht="12.75" hidden="1" customHeight="1">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row>
    <row r="762" spans="3:45" ht="12.75" hidden="1" customHeight="1">
      <c r="C762" s="241" t="s">
        <v>1276</v>
      </c>
      <c r="D762" s="241"/>
      <c r="E762" s="241"/>
      <c r="F762" s="241"/>
      <c r="G762" s="241"/>
      <c r="H762" s="241"/>
      <c r="I762" s="241"/>
      <c r="J762" s="241"/>
      <c r="K762" s="241"/>
      <c r="L762" s="241"/>
      <c r="M762" s="241"/>
      <c r="N762" s="241"/>
      <c r="O762" s="241"/>
      <c r="P762" s="241"/>
      <c r="Q762" s="241"/>
      <c r="R762" s="241"/>
      <c r="S762" s="241"/>
      <c r="T762" s="241"/>
      <c r="U762" s="241"/>
      <c r="V762" s="241"/>
      <c r="W762" s="241"/>
      <c r="X762" s="241"/>
      <c r="Y762" s="241"/>
      <c r="Z762" s="241"/>
      <c r="AA762" s="241"/>
      <c r="AB762" s="241"/>
      <c r="AC762" s="241"/>
      <c r="AD762" s="241"/>
      <c r="AE762" s="241"/>
      <c r="AF762" s="241"/>
      <c r="AG762" s="241"/>
      <c r="AH762" s="241"/>
      <c r="AI762" s="241"/>
      <c r="AJ762" s="241"/>
      <c r="AK762" s="241"/>
      <c r="AL762" s="241"/>
      <c r="AM762" s="241"/>
      <c r="AN762" s="241"/>
      <c r="AO762" s="241"/>
      <c r="AP762" s="241"/>
      <c r="AQ762" s="241"/>
      <c r="AR762" s="241"/>
      <c r="AS762" s="241"/>
    </row>
    <row r="763" spans="3:45" ht="12.75" hidden="1" customHeight="1">
      <c r="C763" s="68"/>
    </row>
    <row r="764" spans="3:45" ht="12.75" hidden="1" customHeight="1">
      <c r="C764" s="211" t="s">
        <v>1206</v>
      </c>
      <c r="D764" s="211"/>
      <c r="E764" s="211"/>
      <c r="F764" s="211"/>
      <c r="G764" s="211"/>
      <c r="H764" s="211"/>
      <c r="I764" s="211"/>
      <c r="J764" s="211"/>
      <c r="K764" s="211"/>
      <c r="L764" s="211"/>
      <c r="M764" s="211"/>
      <c r="N764" s="211"/>
      <c r="O764" s="211"/>
      <c r="P764" s="211"/>
      <c r="Q764" s="211"/>
      <c r="R764" s="211"/>
      <c r="S764" s="211"/>
      <c r="T764" s="211"/>
      <c r="U764" s="211"/>
      <c r="V764" s="211"/>
      <c r="W764" s="211"/>
      <c r="X764" s="547" t="s">
        <v>58</v>
      </c>
      <c r="Y764" s="547"/>
      <c r="Z764" s="547"/>
      <c r="AA764" s="547"/>
      <c r="AB764" s="547"/>
      <c r="AC764" s="547"/>
      <c r="AD764" s="547"/>
      <c r="AE764" s="547"/>
      <c r="AF764" s="547"/>
      <c r="AG764" s="547"/>
      <c r="AH764" s="547"/>
      <c r="AI764" s="547"/>
      <c r="AJ764" s="547"/>
    </row>
    <row r="765" spans="3:45" ht="12.75" hidden="1" customHeight="1">
      <c r="C765" s="592" t="s">
        <v>1277</v>
      </c>
      <c r="D765" s="592"/>
      <c r="E765" s="592"/>
      <c r="F765" s="592"/>
      <c r="G765" s="592"/>
      <c r="H765" s="592"/>
      <c r="I765" s="592"/>
      <c r="J765" s="592"/>
      <c r="K765" s="592"/>
      <c r="L765" s="592"/>
      <c r="M765" s="592"/>
      <c r="N765" s="592"/>
      <c r="O765" s="592"/>
      <c r="P765" s="592"/>
      <c r="Q765" s="592"/>
      <c r="R765" s="592"/>
      <c r="S765" s="592"/>
      <c r="T765" s="592"/>
      <c r="U765" s="592"/>
      <c r="V765" s="592"/>
      <c r="W765" s="592"/>
      <c r="X765" s="593"/>
      <c r="Y765" s="594"/>
      <c r="Z765" s="594"/>
      <c r="AA765" s="594"/>
      <c r="AB765" s="594"/>
      <c r="AC765" s="594"/>
      <c r="AD765" s="594"/>
      <c r="AE765" s="594"/>
      <c r="AF765" s="594"/>
      <c r="AG765" s="594"/>
      <c r="AH765" s="594"/>
      <c r="AI765" s="594"/>
      <c r="AJ765" s="595"/>
    </row>
    <row r="766" spans="3:45" ht="12.75" hidden="1" customHeight="1">
      <c r="C766" s="591"/>
      <c r="D766" s="591"/>
      <c r="E766" s="591"/>
      <c r="F766" s="591"/>
      <c r="G766" s="591"/>
      <c r="H766" s="591"/>
      <c r="I766" s="591"/>
      <c r="J766" s="591"/>
      <c r="K766" s="591"/>
      <c r="L766" s="591"/>
      <c r="M766" s="591"/>
      <c r="N766" s="591"/>
      <c r="O766" s="591"/>
      <c r="P766" s="591"/>
      <c r="Q766" s="591"/>
      <c r="R766" s="591"/>
      <c r="S766" s="591"/>
      <c r="T766" s="591"/>
      <c r="U766" s="591"/>
      <c r="V766" s="591"/>
      <c r="W766" s="591"/>
      <c r="X766" s="591"/>
      <c r="Y766" s="591"/>
      <c r="Z766" s="591"/>
      <c r="AA766" s="591"/>
      <c r="AB766" s="591"/>
      <c r="AC766" s="591"/>
      <c r="AD766" s="591"/>
      <c r="AE766" s="591"/>
      <c r="AF766" s="591"/>
      <c r="AG766" s="591"/>
      <c r="AH766" s="591"/>
      <c r="AI766" s="591"/>
      <c r="AJ766" s="591"/>
      <c r="AK766" s="591"/>
      <c r="AL766" s="591"/>
      <c r="AM766" s="591"/>
      <c r="AN766" s="591"/>
      <c r="AO766" s="591"/>
      <c r="AP766" s="591"/>
      <c r="AQ766" s="591"/>
      <c r="AR766" s="591"/>
      <c r="AS766" s="591"/>
    </row>
    <row r="767" spans="3:45" ht="12.75" hidden="1" customHeight="1"/>
    <row r="768" spans="3:45" ht="12.75" hidden="1" customHeight="1">
      <c r="C768" s="164" t="s">
        <v>1208</v>
      </c>
      <c r="D768" s="164"/>
      <c r="E768" s="164"/>
      <c r="F768" s="164"/>
      <c r="G768" s="164"/>
      <c r="H768" s="164"/>
      <c r="I768" s="164"/>
      <c r="J768" s="164"/>
      <c r="K768" s="164"/>
      <c r="L768" s="164"/>
      <c r="M768" s="164"/>
      <c r="N768" s="164"/>
      <c r="O768" s="164"/>
      <c r="P768" s="164"/>
      <c r="Q768" s="164"/>
      <c r="R768" s="164"/>
      <c r="S768" s="164"/>
      <c r="T768" s="164"/>
      <c r="U768" s="164"/>
      <c r="V768" s="164"/>
      <c r="W768" s="164"/>
      <c r="X768" s="164"/>
      <c r="Y768" s="164"/>
      <c r="Z768" s="164"/>
      <c r="AA768" s="164"/>
      <c r="AB768" s="164"/>
      <c r="AC768" s="164"/>
      <c r="AD768" s="164"/>
      <c r="AE768" s="164"/>
      <c r="AF768" s="164"/>
      <c r="AG768" s="164"/>
      <c r="AH768" s="164"/>
      <c r="AI768" s="164"/>
      <c r="AJ768" s="164"/>
      <c r="AK768" s="164"/>
      <c r="AL768" s="164"/>
      <c r="AM768" s="164"/>
      <c r="AN768" s="164"/>
      <c r="AO768" s="164"/>
      <c r="AP768" s="164"/>
      <c r="AQ768" s="164"/>
      <c r="AR768" s="164"/>
      <c r="AS768" s="164"/>
    </row>
    <row r="769" spans="3:45" ht="12.75" hidden="1" customHeight="1">
      <c r="C769" s="164"/>
      <c r="D769" s="164"/>
      <c r="E769" s="164"/>
      <c r="F769" s="164"/>
      <c r="G769" s="164"/>
      <c r="H769" s="164"/>
      <c r="I769" s="164"/>
      <c r="J769" s="164"/>
      <c r="K769" s="164"/>
      <c r="L769" s="164"/>
      <c r="M769" s="164"/>
      <c r="N769" s="164"/>
      <c r="O769" s="164"/>
      <c r="P769" s="164"/>
      <c r="Q769" s="164"/>
      <c r="R769" s="164"/>
      <c r="S769" s="164"/>
      <c r="T769" s="164"/>
      <c r="U769" s="164"/>
      <c r="V769" s="164"/>
      <c r="W769" s="164"/>
      <c r="X769" s="164"/>
      <c r="Y769" s="164"/>
      <c r="Z769" s="164"/>
      <c r="AA769" s="164"/>
      <c r="AB769" s="164"/>
      <c r="AC769" s="164"/>
      <c r="AD769" s="164"/>
      <c r="AE769" s="164"/>
      <c r="AF769" s="164"/>
      <c r="AG769" s="164"/>
      <c r="AH769" s="164"/>
      <c r="AI769" s="164"/>
      <c r="AJ769" s="164"/>
      <c r="AK769" s="164"/>
      <c r="AL769" s="164"/>
      <c r="AM769" s="164"/>
      <c r="AN769" s="164"/>
      <c r="AO769" s="164"/>
      <c r="AP769" s="164"/>
      <c r="AQ769" s="164"/>
      <c r="AR769" s="164"/>
      <c r="AS769" s="164"/>
    </row>
    <row r="770" spans="3:45" ht="12.75" hidden="1" customHeight="1"/>
    <row r="771" spans="3:45" ht="12.75" hidden="1" customHeight="1">
      <c r="C771" s="200" t="s">
        <v>1468</v>
      </c>
      <c r="D771" s="200"/>
      <c r="E771" s="200"/>
      <c r="F771" s="200"/>
      <c r="G771" s="200"/>
      <c r="H771" s="200"/>
      <c r="I771" s="200"/>
      <c r="J771" s="200"/>
      <c r="K771" s="200"/>
      <c r="L771" s="200"/>
      <c r="M771" s="200"/>
      <c r="N771" s="200"/>
      <c r="O771" s="200"/>
      <c r="P771" s="200"/>
      <c r="Q771" s="200"/>
      <c r="R771" s="200"/>
      <c r="S771" s="200"/>
      <c r="T771" s="200"/>
      <c r="U771" s="200"/>
      <c r="V771" s="200"/>
      <c r="W771" s="200"/>
      <c r="X771" s="200"/>
      <c r="Y771" s="200"/>
      <c r="Z771" s="200"/>
      <c r="AA771" s="200"/>
      <c r="AB771" s="200"/>
      <c r="AC771" s="200"/>
      <c r="AD771" s="200"/>
      <c r="AE771" s="200"/>
      <c r="AF771" s="200"/>
      <c r="AG771" s="200"/>
      <c r="AH771" s="200"/>
      <c r="AI771" s="200"/>
      <c r="AJ771" s="200"/>
      <c r="AK771" s="200"/>
      <c r="AL771" s="200"/>
      <c r="AM771" s="200"/>
      <c r="AN771" s="200"/>
      <c r="AO771" s="200"/>
      <c r="AP771" s="200"/>
      <c r="AQ771" s="200"/>
      <c r="AR771" s="200"/>
      <c r="AS771" s="200"/>
    </row>
    <row r="772" spans="3:45" ht="12.75" hidden="1" customHeight="1">
      <c r="C772" s="78"/>
      <c r="D772" s="78"/>
      <c r="E772" s="78"/>
      <c r="F772" s="78"/>
      <c r="G772" s="78"/>
      <c r="H772" s="78"/>
      <c r="I772" s="78"/>
      <c r="J772" s="78"/>
      <c r="K772" s="78"/>
      <c r="L772" s="78"/>
      <c r="M772" s="78"/>
    </row>
    <row r="773" spans="3:45" ht="12.75" hidden="1" customHeight="1">
      <c r="C773" s="294" t="s">
        <v>74</v>
      </c>
      <c r="D773" s="295"/>
      <c r="E773" s="295"/>
      <c r="F773" s="295"/>
      <c r="G773" s="295"/>
      <c r="H773" s="295"/>
      <c r="I773" s="295"/>
      <c r="J773" s="295"/>
      <c r="K773" s="296"/>
      <c r="L773" s="243" t="s">
        <v>16</v>
      </c>
      <c r="M773" s="243"/>
      <c r="N773" s="243"/>
      <c r="O773" s="243"/>
      <c r="P773" s="243"/>
      <c r="Q773" s="243"/>
      <c r="R773" s="243"/>
      <c r="S773" s="243"/>
      <c r="T773" s="243"/>
      <c r="U773" s="243"/>
      <c r="V773" s="243"/>
      <c r="W773" s="243"/>
      <c r="X773" s="243"/>
      <c r="Y773" s="243"/>
      <c r="Z773" s="243"/>
      <c r="AA773" s="243"/>
      <c r="AB773" s="243"/>
      <c r="AC773" s="243"/>
      <c r="AD773" s="243"/>
      <c r="AE773" s="243"/>
      <c r="AF773" s="8"/>
      <c r="AG773" s="8"/>
      <c r="AH773" s="8"/>
      <c r="AI773" s="8"/>
      <c r="AJ773" s="8"/>
      <c r="AK773" s="8"/>
      <c r="AL773" s="8"/>
      <c r="AM773" s="8"/>
      <c r="AN773" s="8"/>
      <c r="AO773" s="8"/>
      <c r="AP773" s="8"/>
      <c r="AQ773" s="8"/>
    </row>
    <row r="774" spans="3:45" ht="12.75" hidden="1" customHeight="1">
      <c r="C774" s="294"/>
      <c r="D774" s="295"/>
      <c r="E774" s="295"/>
      <c r="F774" s="295"/>
      <c r="G774" s="295"/>
      <c r="H774" s="295"/>
      <c r="I774" s="295"/>
      <c r="J774" s="295"/>
      <c r="K774" s="296"/>
      <c r="L774" s="243" t="s">
        <v>1446</v>
      </c>
      <c r="M774" s="243"/>
      <c r="N774" s="243"/>
      <c r="O774" s="243"/>
      <c r="P774" s="243" t="s">
        <v>1447</v>
      </c>
      <c r="Q774" s="243"/>
      <c r="R774" s="243"/>
      <c r="S774" s="243"/>
      <c r="T774" s="285" t="s">
        <v>1182</v>
      </c>
      <c r="U774" s="286"/>
      <c r="V774" s="286"/>
      <c r="W774" s="287"/>
      <c r="X774" s="285" t="s">
        <v>1183</v>
      </c>
      <c r="Y774" s="286"/>
      <c r="Z774" s="286"/>
      <c r="AA774" s="287"/>
      <c r="AB774" s="285" t="s">
        <v>435</v>
      </c>
      <c r="AC774" s="286"/>
      <c r="AD774" s="286"/>
      <c r="AE774" s="287"/>
      <c r="AF774" s="9"/>
      <c r="AG774" s="9"/>
      <c r="AH774" s="9"/>
      <c r="AI774" s="9"/>
      <c r="AJ774" s="9"/>
      <c r="AK774" s="9"/>
      <c r="AL774" s="9"/>
      <c r="AM774" s="9"/>
      <c r="AN774" s="9"/>
      <c r="AO774" s="9"/>
      <c r="AP774" s="9"/>
      <c r="AQ774" s="9"/>
    </row>
    <row r="775" spans="3:45" ht="12.75" hidden="1" customHeight="1">
      <c r="C775" s="294"/>
      <c r="D775" s="295"/>
      <c r="E775" s="295"/>
      <c r="F775" s="295"/>
      <c r="G775" s="295"/>
      <c r="H775" s="295"/>
      <c r="I775" s="295"/>
      <c r="J775" s="295"/>
      <c r="K775" s="296"/>
      <c r="L775" s="243"/>
      <c r="M775" s="243"/>
      <c r="N775" s="243"/>
      <c r="O775" s="243"/>
      <c r="P775" s="243"/>
      <c r="Q775" s="243"/>
      <c r="R775" s="243"/>
      <c r="S775" s="243"/>
      <c r="T775" s="294"/>
      <c r="U775" s="295"/>
      <c r="V775" s="295"/>
      <c r="W775" s="296"/>
      <c r="X775" s="294"/>
      <c r="Y775" s="295"/>
      <c r="Z775" s="295"/>
      <c r="AA775" s="296"/>
      <c r="AB775" s="294"/>
      <c r="AC775" s="295"/>
      <c r="AD775" s="295"/>
      <c r="AE775" s="296"/>
      <c r="AF775" s="9"/>
      <c r="AG775" s="9"/>
      <c r="AH775" s="9"/>
      <c r="AI775" s="9"/>
      <c r="AJ775" s="9"/>
      <c r="AK775" s="9"/>
      <c r="AL775" s="9"/>
      <c r="AM775" s="9"/>
      <c r="AN775" s="9"/>
      <c r="AO775" s="9"/>
      <c r="AP775" s="9"/>
      <c r="AQ775" s="9"/>
    </row>
    <row r="776" spans="3:45" ht="12.75" hidden="1" customHeight="1">
      <c r="C776" s="294"/>
      <c r="D776" s="295"/>
      <c r="E776" s="295"/>
      <c r="F776" s="295"/>
      <c r="G776" s="295"/>
      <c r="H776" s="295"/>
      <c r="I776" s="295"/>
      <c r="J776" s="295"/>
      <c r="K776" s="296"/>
      <c r="L776" s="243"/>
      <c r="M776" s="243"/>
      <c r="N776" s="243"/>
      <c r="O776" s="243"/>
      <c r="P776" s="243"/>
      <c r="Q776" s="243"/>
      <c r="R776" s="243"/>
      <c r="S776" s="243"/>
      <c r="T776" s="294"/>
      <c r="U776" s="295"/>
      <c r="V776" s="295"/>
      <c r="W776" s="296"/>
      <c r="X776" s="294"/>
      <c r="Y776" s="295"/>
      <c r="Z776" s="295"/>
      <c r="AA776" s="296"/>
      <c r="AB776" s="294"/>
      <c r="AC776" s="295"/>
      <c r="AD776" s="295"/>
      <c r="AE776" s="296"/>
      <c r="AF776" s="9"/>
      <c r="AG776" s="9"/>
      <c r="AH776" s="9"/>
      <c r="AI776" s="9"/>
      <c r="AJ776" s="9"/>
      <c r="AK776" s="9"/>
      <c r="AL776" s="9"/>
      <c r="AM776" s="9"/>
      <c r="AN776" s="9"/>
      <c r="AO776" s="9"/>
      <c r="AP776" s="9"/>
      <c r="AQ776" s="9"/>
    </row>
    <row r="777" spans="3:45" ht="12.75" hidden="1" customHeight="1">
      <c r="C777" s="294"/>
      <c r="D777" s="295"/>
      <c r="E777" s="295"/>
      <c r="F777" s="295"/>
      <c r="G777" s="295"/>
      <c r="H777" s="295"/>
      <c r="I777" s="295"/>
      <c r="J777" s="295"/>
      <c r="K777" s="296"/>
      <c r="L777" s="243"/>
      <c r="M777" s="243"/>
      <c r="N777" s="243"/>
      <c r="O777" s="243"/>
      <c r="P777" s="243"/>
      <c r="Q777" s="243"/>
      <c r="R777" s="243"/>
      <c r="S777" s="243"/>
      <c r="T777" s="294"/>
      <c r="U777" s="295"/>
      <c r="V777" s="295"/>
      <c r="W777" s="296"/>
      <c r="X777" s="294"/>
      <c r="Y777" s="295"/>
      <c r="Z777" s="295"/>
      <c r="AA777" s="296"/>
      <c r="AB777" s="294"/>
      <c r="AC777" s="295"/>
      <c r="AD777" s="295"/>
      <c r="AE777" s="296"/>
      <c r="AF777" s="9"/>
      <c r="AG777" s="9"/>
      <c r="AH777" s="9"/>
      <c r="AI777" s="9"/>
      <c r="AJ777" s="9"/>
      <c r="AK777" s="9"/>
      <c r="AL777" s="9"/>
      <c r="AM777" s="9"/>
      <c r="AN777" s="9"/>
      <c r="AO777" s="9"/>
      <c r="AP777" s="9"/>
      <c r="AQ777" s="9"/>
    </row>
    <row r="778" spans="3:45" ht="12.75" hidden="1" customHeight="1">
      <c r="C778" s="294"/>
      <c r="D778" s="295"/>
      <c r="E778" s="295"/>
      <c r="F778" s="295"/>
      <c r="G778" s="295"/>
      <c r="H778" s="295"/>
      <c r="I778" s="295"/>
      <c r="J778" s="295"/>
      <c r="K778" s="296"/>
      <c r="L778" s="243"/>
      <c r="M778" s="243"/>
      <c r="N778" s="243"/>
      <c r="O778" s="243"/>
      <c r="P778" s="243"/>
      <c r="Q778" s="243"/>
      <c r="R778" s="243"/>
      <c r="S778" s="243"/>
      <c r="T778" s="294"/>
      <c r="U778" s="295"/>
      <c r="V778" s="295"/>
      <c r="W778" s="296"/>
      <c r="X778" s="294"/>
      <c r="Y778" s="295"/>
      <c r="Z778" s="295"/>
      <c r="AA778" s="296"/>
      <c r="AB778" s="294"/>
      <c r="AC778" s="295"/>
      <c r="AD778" s="295"/>
      <c r="AE778" s="296"/>
      <c r="AF778" s="9"/>
      <c r="AG778" s="9"/>
      <c r="AH778" s="9"/>
      <c r="AI778" s="9"/>
      <c r="AJ778" s="9"/>
      <c r="AK778" s="9"/>
      <c r="AL778" s="9"/>
      <c r="AM778" s="9"/>
      <c r="AN778" s="9"/>
      <c r="AO778" s="9"/>
      <c r="AP778" s="9"/>
      <c r="AQ778" s="9"/>
    </row>
    <row r="779" spans="3:45" ht="12.75" hidden="1" customHeight="1">
      <c r="C779" s="294"/>
      <c r="D779" s="295"/>
      <c r="E779" s="295"/>
      <c r="F779" s="295"/>
      <c r="G779" s="295"/>
      <c r="H779" s="295"/>
      <c r="I779" s="295"/>
      <c r="J779" s="295"/>
      <c r="K779" s="296"/>
      <c r="L779" s="243"/>
      <c r="M779" s="243"/>
      <c r="N779" s="243"/>
      <c r="O779" s="243"/>
      <c r="P779" s="243"/>
      <c r="Q779" s="243"/>
      <c r="R779" s="243"/>
      <c r="S779" s="243"/>
      <c r="T779" s="294"/>
      <c r="U779" s="295"/>
      <c r="V779" s="295"/>
      <c r="W779" s="296"/>
      <c r="X779" s="294"/>
      <c r="Y779" s="295"/>
      <c r="Z779" s="295"/>
      <c r="AA779" s="296"/>
      <c r="AB779" s="294"/>
      <c r="AC779" s="295"/>
      <c r="AD779" s="295"/>
      <c r="AE779" s="296"/>
      <c r="AF779" s="9"/>
      <c r="AG779" s="9"/>
      <c r="AH779" s="9"/>
      <c r="AI779" s="9"/>
      <c r="AJ779" s="9"/>
      <c r="AK779" s="9"/>
      <c r="AL779" s="9"/>
      <c r="AM779" s="9"/>
      <c r="AN779" s="9"/>
      <c r="AO779" s="9"/>
      <c r="AP779" s="9"/>
      <c r="AQ779" s="9"/>
    </row>
    <row r="780" spans="3:45" ht="12.75" hidden="1" customHeight="1">
      <c r="C780" s="294"/>
      <c r="D780" s="295"/>
      <c r="E780" s="295"/>
      <c r="F780" s="295"/>
      <c r="G780" s="295"/>
      <c r="H780" s="295"/>
      <c r="I780" s="295"/>
      <c r="J780" s="295"/>
      <c r="K780" s="296"/>
      <c r="L780" s="265"/>
      <c r="M780" s="265"/>
      <c r="N780" s="265"/>
      <c r="O780" s="265"/>
      <c r="P780" s="265"/>
      <c r="Q780" s="265"/>
      <c r="R780" s="265"/>
      <c r="S780" s="265"/>
      <c r="T780" s="294"/>
      <c r="U780" s="295"/>
      <c r="V780" s="295"/>
      <c r="W780" s="296"/>
      <c r="X780" s="294"/>
      <c r="Y780" s="295"/>
      <c r="Z780" s="295"/>
      <c r="AA780" s="296"/>
      <c r="AB780" s="294"/>
      <c r="AC780" s="295"/>
      <c r="AD780" s="295"/>
      <c r="AE780" s="296"/>
      <c r="AF780" s="9"/>
      <c r="AG780" s="9"/>
      <c r="AH780" s="9"/>
      <c r="AI780" s="9"/>
      <c r="AJ780" s="9"/>
      <c r="AK780" s="9"/>
      <c r="AL780" s="9"/>
      <c r="AM780" s="9"/>
      <c r="AN780" s="9"/>
      <c r="AO780" s="9"/>
      <c r="AP780" s="9"/>
      <c r="AQ780" s="9"/>
    </row>
    <row r="781" spans="3:45" ht="12.75" hidden="1" customHeight="1">
      <c r="C781" s="587" t="s">
        <v>28</v>
      </c>
      <c r="D781" s="588"/>
      <c r="E781" s="588"/>
      <c r="F781" s="588"/>
      <c r="G781" s="588"/>
      <c r="H781" s="588"/>
      <c r="I781" s="588"/>
      <c r="J781" s="588"/>
      <c r="K781" s="589"/>
      <c r="L781" s="521" t="s">
        <v>32</v>
      </c>
      <c r="M781" s="521"/>
      <c r="N781" s="521"/>
      <c r="O781" s="521"/>
      <c r="P781" s="521" t="s">
        <v>33</v>
      </c>
      <c r="Q781" s="521"/>
      <c r="R781" s="521"/>
      <c r="S781" s="521"/>
      <c r="T781" s="587" t="s">
        <v>35</v>
      </c>
      <c r="U781" s="588"/>
      <c r="V781" s="588"/>
      <c r="W781" s="589"/>
      <c r="X781" s="587" t="s">
        <v>37</v>
      </c>
      <c r="Y781" s="588"/>
      <c r="Z781" s="588"/>
      <c r="AA781" s="589"/>
      <c r="AB781" s="587" t="s">
        <v>40</v>
      </c>
      <c r="AC781" s="588"/>
      <c r="AD781" s="588"/>
      <c r="AE781" s="589"/>
    </row>
    <row r="782" spans="3:45" ht="12.75" hidden="1" customHeight="1">
      <c r="C782" s="409" t="s">
        <v>76</v>
      </c>
      <c r="D782" s="409"/>
      <c r="E782" s="409"/>
      <c r="F782" s="409"/>
      <c r="G782" s="409"/>
      <c r="H782" s="409"/>
      <c r="I782" s="409"/>
      <c r="J782" s="409"/>
      <c r="K782" s="409"/>
      <c r="L782" s="409"/>
      <c r="M782" s="409"/>
      <c r="N782" s="409"/>
      <c r="O782" s="409"/>
      <c r="P782" s="409"/>
      <c r="Q782" s="409"/>
      <c r="R782" s="409"/>
      <c r="S782" s="409"/>
      <c r="T782" s="409"/>
      <c r="U782" s="409"/>
      <c r="V782" s="409"/>
      <c r="W782" s="409"/>
      <c r="X782" s="409"/>
      <c r="Y782" s="409"/>
      <c r="Z782" s="409"/>
      <c r="AA782" s="409"/>
      <c r="AB782" s="409"/>
      <c r="AC782" s="409"/>
      <c r="AD782" s="409"/>
      <c r="AE782" s="409"/>
    </row>
    <row r="783" spans="3:45" ht="12.75" hidden="1" customHeight="1">
      <c r="C783" s="282"/>
      <c r="D783" s="282"/>
      <c r="E783" s="282"/>
      <c r="F783" s="282"/>
      <c r="G783" s="282"/>
      <c r="H783" s="282"/>
      <c r="I783" s="282"/>
      <c r="J783" s="282"/>
      <c r="K783" s="282"/>
      <c r="L783" s="590"/>
      <c r="M783" s="590"/>
      <c r="N783" s="590"/>
      <c r="O783" s="590"/>
      <c r="P783" s="590"/>
      <c r="Q783" s="590"/>
      <c r="R783" s="590"/>
      <c r="S783" s="590"/>
      <c r="T783" s="249"/>
      <c r="U783" s="249"/>
      <c r="V783" s="249"/>
      <c r="W783" s="249"/>
      <c r="X783" s="249"/>
      <c r="Y783" s="249"/>
      <c r="Z783" s="249"/>
      <c r="AA783" s="249"/>
      <c r="AB783" s="249"/>
      <c r="AC783" s="249"/>
      <c r="AD783" s="249"/>
      <c r="AE783" s="249"/>
    </row>
    <row r="784" spans="3:45" ht="12.75" hidden="1" customHeight="1">
      <c r="C784" s="268"/>
      <c r="D784" s="268"/>
      <c r="E784" s="268"/>
      <c r="F784" s="268"/>
      <c r="G784" s="268"/>
      <c r="H784" s="268"/>
      <c r="I784" s="268"/>
      <c r="J784" s="268"/>
      <c r="K784" s="268"/>
      <c r="L784" s="586"/>
      <c r="M784" s="586"/>
      <c r="N784" s="586"/>
      <c r="O784" s="586"/>
      <c r="P784" s="586"/>
      <c r="Q784" s="586"/>
      <c r="R784" s="586"/>
      <c r="S784" s="586"/>
      <c r="T784" s="169"/>
      <c r="U784" s="169"/>
      <c r="V784" s="169"/>
      <c r="W784" s="169"/>
      <c r="X784" s="169"/>
      <c r="Y784" s="169"/>
      <c r="Z784" s="169"/>
      <c r="AA784" s="169"/>
      <c r="AB784" s="169"/>
      <c r="AC784" s="169"/>
      <c r="AD784" s="169"/>
      <c r="AE784" s="169"/>
    </row>
    <row r="785" spans="3:45" ht="12.75" hidden="1" customHeight="1">
      <c r="C785" s="269"/>
      <c r="D785" s="269"/>
      <c r="E785" s="269"/>
      <c r="F785" s="269"/>
      <c r="G785" s="269"/>
      <c r="H785" s="269"/>
      <c r="I785" s="269"/>
      <c r="J785" s="269"/>
      <c r="K785" s="269"/>
      <c r="L785" s="585"/>
      <c r="M785" s="585"/>
      <c r="N785" s="585"/>
      <c r="O785" s="585"/>
      <c r="P785" s="585"/>
      <c r="Q785" s="585"/>
      <c r="R785" s="585"/>
      <c r="S785" s="585"/>
      <c r="T785" s="253"/>
      <c r="U785" s="253"/>
      <c r="V785" s="253"/>
      <c r="W785" s="253"/>
      <c r="X785" s="253"/>
      <c r="Y785" s="253"/>
      <c r="Z785" s="253"/>
      <c r="AA785" s="253"/>
      <c r="AB785" s="253"/>
      <c r="AC785" s="253"/>
      <c r="AD785" s="253"/>
      <c r="AE785" s="253"/>
    </row>
    <row r="786" spans="3:45" ht="12.75" hidden="1" customHeight="1">
      <c r="C786" s="409" t="s">
        <v>77</v>
      </c>
      <c r="D786" s="409"/>
      <c r="E786" s="409"/>
      <c r="F786" s="409"/>
      <c r="G786" s="409"/>
      <c r="H786" s="409"/>
      <c r="I786" s="409"/>
      <c r="J786" s="409"/>
      <c r="K786" s="409"/>
      <c r="L786" s="409"/>
      <c r="M786" s="409"/>
      <c r="N786" s="409"/>
      <c r="O786" s="409"/>
      <c r="P786" s="409"/>
      <c r="Q786" s="409"/>
      <c r="R786" s="409"/>
      <c r="S786" s="409"/>
      <c r="T786" s="409"/>
      <c r="U786" s="409"/>
      <c r="V786" s="409"/>
      <c r="W786" s="409"/>
      <c r="X786" s="409"/>
      <c r="Y786" s="409"/>
      <c r="Z786" s="409"/>
      <c r="AA786" s="409"/>
      <c r="AB786" s="409"/>
      <c r="AC786" s="409"/>
      <c r="AD786" s="409"/>
      <c r="AE786" s="409"/>
    </row>
    <row r="787" spans="3:45" ht="12.75" hidden="1" customHeight="1">
      <c r="C787" s="282"/>
      <c r="D787" s="282"/>
      <c r="E787" s="282"/>
      <c r="F787" s="282"/>
      <c r="G787" s="282"/>
      <c r="H787" s="282"/>
      <c r="I787" s="282"/>
      <c r="J787" s="282"/>
      <c r="K787" s="282"/>
      <c r="L787" s="590"/>
      <c r="M787" s="590"/>
      <c r="N787" s="590"/>
      <c r="O787" s="590"/>
      <c r="P787" s="590"/>
      <c r="Q787" s="590"/>
      <c r="R787" s="590"/>
      <c r="S787" s="590"/>
      <c r="T787" s="249"/>
      <c r="U787" s="249"/>
      <c r="V787" s="249"/>
      <c r="W787" s="249"/>
      <c r="X787" s="249"/>
      <c r="Y787" s="249"/>
      <c r="Z787" s="249"/>
      <c r="AA787" s="249"/>
      <c r="AB787" s="249"/>
      <c r="AC787" s="249"/>
      <c r="AD787" s="249"/>
      <c r="AE787" s="249"/>
    </row>
    <row r="788" spans="3:45" ht="12.75" hidden="1" customHeight="1">
      <c r="C788" s="268"/>
      <c r="D788" s="268"/>
      <c r="E788" s="268"/>
      <c r="F788" s="268"/>
      <c r="G788" s="268"/>
      <c r="H788" s="268"/>
      <c r="I788" s="268"/>
      <c r="J788" s="268"/>
      <c r="K788" s="268"/>
      <c r="L788" s="586"/>
      <c r="M788" s="586"/>
      <c r="N788" s="586"/>
      <c r="O788" s="586"/>
      <c r="P788" s="586"/>
      <c r="Q788" s="586"/>
      <c r="R788" s="586"/>
      <c r="S788" s="586"/>
      <c r="T788" s="169"/>
      <c r="U788" s="169"/>
      <c r="V788" s="169"/>
      <c r="W788" s="169"/>
      <c r="X788" s="169"/>
      <c r="Y788" s="169"/>
      <c r="Z788" s="169"/>
      <c r="AA788" s="169"/>
      <c r="AB788" s="169"/>
      <c r="AC788" s="169"/>
      <c r="AD788" s="169"/>
      <c r="AE788" s="169"/>
    </row>
    <row r="789" spans="3:45" ht="12.75" hidden="1" customHeight="1">
      <c r="C789" s="269"/>
      <c r="D789" s="269"/>
      <c r="E789" s="269"/>
      <c r="F789" s="269"/>
      <c r="G789" s="269"/>
      <c r="H789" s="269"/>
      <c r="I789" s="269"/>
      <c r="J789" s="269"/>
      <c r="K789" s="269"/>
      <c r="L789" s="585"/>
      <c r="M789" s="585"/>
      <c r="N789" s="585"/>
      <c r="O789" s="585"/>
      <c r="P789" s="585"/>
      <c r="Q789" s="585"/>
      <c r="R789" s="585"/>
      <c r="S789" s="585"/>
      <c r="T789" s="253"/>
      <c r="U789" s="253"/>
      <c r="V789" s="253"/>
      <c r="W789" s="253"/>
      <c r="X789" s="253"/>
      <c r="Y789" s="253"/>
      <c r="Z789" s="253"/>
      <c r="AA789" s="253"/>
      <c r="AB789" s="253"/>
      <c r="AC789" s="253"/>
      <c r="AD789" s="253"/>
      <c r="AE789" s="253"/>
    </row>
    <row r="790" spans="3:45" ht="12.75" hidden="1" customHeight="1">
      <c r="C790" s="409" t="s">
        <v>78</v>
      </c>
      <c r="D790" s="409"/>
      <c r="E790" s="409"/>
      <c r="F790" s="409"/>
      <c r="G790" s="409"/>
      <c r="H790" s="409"/>
      <c r="I790" s="409"/>
      <c r="J790" s="409"/>
      <c r="K790" s="409"/>
      <c r="L790" s="409"/>
      <c r="M790" s="409"/>
      <c r="N790" s="409"/>
      <c r="O790" s="409"/>
      <c r="P790" s="409"/>
      <c r="Q790" s="409"/>
      <c r="R790" s="409"/>
      <c r="S790" s="409"/>
      <c r="T790" s="409"/>
      <c r="U790" s="409"/>
      <c r="V790" s="409"/>
      <c r="W790" s="409"/>
      <c r="X790" s="409"/>
      <c r="Y790" s="409"/>
      <c r="Z790" s="409"/>
      <c r="AA790" s="409"/>
      <c r="AB790" s="409"/>
      <c r="AC790" s="409"/>
      <c r="AD790" s="409"/>
      <c r="AE790" s="409"/>
    </row>
    <row r="791" spans="3:45" ht="12.75" hidden="1" customHeight="1">
      <c r="C791" s="282"/>
      <c r="D791" s="282"/>
      <c r="E791" s="282"/>
      <c r="F791" s="282"/>
      <c r="G791" s="282"/>
      <c r="H791" s="282"/>
      <c r="I791" s="282"/>
      <c r="J791" s="282"/>
      <c r="K791" s="282"/>
      <c r="L791" s="590"/>
      <c r="M791" s="590"/>
      <c r="N791" s="590"/>
      <c r="O791" s="590"/>
      <c r="P791" s="590"/>
      <c r="Q791" s="590"/>
      <c r="R791" s="590"/>
      <c r="S791" s="590"/>
      <c r="T791" s="249"/>
      <c r="U791" s="249"/>
      <c r="V791" s="249"/>
      <c r="W791" s="249"/>
      <c r="X791" s="249"/>
      <c r="Y791" s="249"/>
      <c r="Z791" s="249"/>
      <c r="AA791" s="249"/>
      <c r="AB791" s="249"/>
      <c r="AC791" s="249"/>
      <c r="AD791" s="249"/>
      <c r="AE791" s="249"/>
    </row>
    <row r="792" spans="3:45" ht="12.75" hidden="1" customHeight="1">
      <c r="C792" s="268"/>
      <c r="D792" s="268"/>
      <c r="E792" s="268"/>
      <c r="F792" s="268"/>
      <c r="G792" s="268"/>
      <c r="H792" s="268"/>
      <c r="I792" s="268"/>
      <c r="J792" s="268"/>
      <c r="K792" s="268"/>
      <c r="L792" s="586"/>
      <c r="M792" s="586"/>
      <c r="N792" s="586"/>
      <c r="O792" s="586"/>
      <c r="P792" s="586"/>
      <c r="Q792" s="586"/>
      <c r="R792" s="586"/>
      <c r="S792" s="586"/>
      <c r="T792" s="169"/>
      <c r="U792" s="169"/>
      <c r="V792" s="169"/>
      <c r="W792" s="169"/>
      <c r="X792" s="169"/>
      <c r="Y792" s="169"/>
      <c r="Z792" s="169"/>
      <c r="AA792" s="169"/>
      <c r="AB792" s="169"/>
      <c r="AC792" s="169"/>
      <c r="AD792" s="169"/>
      <c r="AE792" s="169"/>
    </row>
    <row r="793" spans="3:45" ht="12.75" hidden="1" customHeight="1">
      <c r="C793" s="269"/>
      <c r="D793" s="269"/>
      <c r="E793" s="269"/>
      <c r="F793" s="269"/>
      <c r="G793" s="269"/>
      <c r="H793" s="269"/>
      <c r="I793" s="269"/>
      <c r="J793" s="269"/>
      <c r="K793" s="269"/>
      <c r="L793" s="585"/>
      <c r="M793" s="585"/>
      <c r="N793" s="585"/>
      <c r="O793" s="585"/>
      <c r="P793" s="585"/>
      <c r="Q793" s="585"/>
      <c r="R793" s="585"/>
      <c r="S793" s="585"/>
      <c r="T793" s="253"/>
      <c r="U793" s="253"/>
      <c r="V793" s="253"/>
      <c r="W793" s="253"/>
      <c r="X793" s="253"/>
      <c r="Y793" s="253"/>
      <c r="Z793" s="253"/>
      <c r="AA793" s="253"/>
      <c r="AB793" s="253"/>
      <c r="AC793" s="253"/>
      <c r="AD793" s="253"/>
      <c r="AE793" s="253"/>
    </row>
    <row r="794" spans="3:45" ht="12.75" hidden="1" customHeight="1">
      <c r="C794" s="409" t="s">
        <v>1173</v>
      </c>
      <c r="D794" s="409"/>
      <c r="E794" s="409"/>
      <c r="F794" s="409"/>
      <c r="G794" s="409"/>
      <c r="H794" s="409"/>
      <c r="I794" s="409"/>
      <c r="J794" s="409"/>
      <c r="K794" s="409"/>
      <c r="L794" s="409"/>
      <c r="M794" s="409"/>
      <c r="N794" s="409"/>
      <c r="O794" s="409"/>
      <c r="P794" s="409"/>
      <c r="Q794" s="409"/>
      <c r="R794" s="409"/>
      <c r="S794" s="409"/>
      <c r="T794" s="409"/>
      <c r="U794" s="409"/>
      <c r="V794" s="409"/>
      <c r="W794" s="409"/>
      <c r="X794" s="409"/>
      <c r="Y794" s="409"/>
      <c r="Z794" s="409"/>
      <c r="AA794" s="409"/>
      <c r="AB794" s="409"/>
      <c r="AC794" s="409"/>
      <c r="AD794" s="409"/>
      <c r="AE794" s="409"/>
    </row>
    <row r="795" spans="3:45" ht="12.75" hidden="1" customHeight="1">
      <c r="C795" s="282"/>
      <c r="D795" s="282"/>
      <c r="E795" s="282"/>
      <c r="F795" s="282"/>
      <c r="G795" s="282"/>
      <c r="H795" s="282"/>
      <c r="I795" s="282"/>
      <c r="J795" s="282"/>
      <c r="K795" s="282"/>
      <c r="L795" s="590"/>
      <c r="M795" s="590"/>
      <c r="N795" s="590"/>
      <c r="O795" s="590"/>
      <c r="P795" s="590"/>
      <c r="Q795" s="590"/>
      <c r="R795" s="590"/>
      <c r="S795" s="590"/>
      <c r="T795" s="249"/>
      <c r="U795" s="249"/>
      <c r="V795" s="249"/>
      <c r="W795" s="249"/>
      <c r="X795" s="249"/>
      <c r="Y795" s="249"/>
      <c r="Z795" s="249"/>
      <c r="AA795" s="249"/>
      <c r="AB795" s="249"/>
      <c r="AC795" s="249"/>
      <c r="AD795" s="249"/>
      <c r="AE795" s="249"/>
    </row>
    <row r="796" spans="3:45" ht="12.75" hidden="1" customHeight="1">
      <c r="C796" s="268"/>
      <c r="D796" s="268"/>
      <c r="E796" s="268"/>
      <c r="F796" s="268"/>
      <c r="G796" s="268"/>
      <c r="H796" s="268"/>
      <c r="I796" s="268"/>
      <c r="J796" s="268"/>
      <c r="K796" s="268"/>
      <c r="L796" s="586"/>
      <c r="M796" s="586"/>
      <c r="N796" s="586"/>
      <c r="O796" s="586"/>
      <c r="P796" s="586"/>
      <c r="Q796" s="586"/>
      <c r="R796" s="586"/>
      <c r="S796" s="586"/>
      <c r="T796" s="169"/>
      <c r="U796" s="169"/>
      <c r="V796" s="169"/>
      <c r="W796" s="169"/>
      <c r="X796" s="169"/>
      <c r="Y796" s="169"/>
      <c r="Z796" s="169"/>
      <c r="AA796" s="169"/>
      <c r="AB796" s="169"/>
      <c r="AC796" s="169"/>
      <c r="AD796" s="169"/>
      <c r="AE796" s="169"/>
    </row>
    <row r="797" spans="3:45" ht="12.75" hidden="1" customHeight="1">
      <c r="C797" s="269"/>
      <c r="D797" s="269"/>
      <c r="E797" s="269"/>
      <c r="F797" s="269"/>
      <c r="G797" s="269"/>
      <c r="H797" s="269"/>
      <c r="I797" s="269"/>
      <c r="J797" s="269"/>
      <c r="K797" s="269"/>
      <c r="L797" s="585"/>
      <c r="M797" s="585"/>
      <c r="N797" s="585"/>
      <c r="O797" s="585"/>
      <c r="P797" s="585"/>
      <c r="Q797" s="585"/>
      <c r="R797" s="585"/>
      <c r="S797" s="585"/>
      <c r="T797" s="253"/>
      <c r="U797" s="253"/>
      <c r="V797" s="253"/>
      <c r="W797" s="253"/>
      <c r="X797" s="253"/>
      <c r="Y797" s="253"/>
      <c r="Z797" s="253"/>
      <c r="AA797" s="253"/>
      <c r="AB797" s="253"/>
      <c r="AC797" s="253"/>
      <c r="AD797" s="253"/>
      <c r="AE797" s="253"/>
    </row>
    <row r="798" spans="3:45" ht="12.75" hidden="1" customHeight="1">
      <c r="C798" s="211" t="s">
        <v>1209</v>
      </c>
      <c r="D798" s="211"/>
      <c r="E798" s="211"/>
      <c r="F798" s="211"/>
      <c r="G798" s="211"/>
      <c r="H798" s="211"/>
      <c r="I798" s="211"/>
      <c r="J798" s="211"/>
      <c r="K798" s="211"/>
      <c r="L798" s="547" t="s">
        <v>0</v>
      </c>
      <c r="M798" s="547"/>
      <c r="N798" s="547"/>
      <c r="O798" s="547"/>
      <c r="P798" s="547" t="s">
        <v>0</v>
      </c>
      <c r="Q798" s="547"/>
      <c r="R798" s="547"/>
      <c r="S798" s="547"/>
      <c r="T798" s="547" t="s">
        <v>0</v>
      </c>
      <c r="U798" s="547"/>
      <c r="V798" s="547"/>
      <c r="W798" s="547"/>
      <c r="X798" s="547" t="s">
        <v>0</v>
      </c>
      <c r="Y798" s="547"/>
      <c r="Z798" s="547"/>
      <c r="AA798" s="547"/>
      <c r="AB798" s="408">
        <f>SUM(AB783:AE785)+SUM(AB787:AE789)+SUM(AB791:AE793)+SUM(AB795:AE797)</f>
        <v>0</v>
      </c>
      <c r="AC798" s="584"/>
      <c r="AD798" s="584"/>
      <c r="AE798" s="584"/>
    </row>
    <row r="799" spans="3:45" ht="12.75" hidden="1" customHeight="1"/>
    <row r="800" spans="3:45" ht="12.75" hidden="1" customHeight="1">
      <c r="C800" s="571" t="s">
        <v>1256</v>
      </c>
      <c r="D800" s="200"/>
      <c r="E800" s="200"/>
      <c r="F800" s="200"/>
      <c r="G800" s="200"/>
      <c r="H800" s="200"/>
      <c r="I800" s="200"/>
      <c r="J800" s="200"/>
      <c r="K800" s="200"/>
      <c r="L800" s="200"/>
      <c r="M800" s="200"/>
      <c r="N800" s="200"/>
      <c r="O800" s="200"/>
      <c r="P800" s="200"/>
      <c r="Q800" s="200"/>
      <c r="R800" s="200"/>
      <c r="S800" s="200"/>
      <c r="T800" s="200"/>
      <c r="U800" s="200"/>
      <c r="V800" s="200"/>
      <c r="W800" s="200"/>
      <c r="X800" s="200"/>
      <c r="Y800" s="200"/>
      <c r="Z800" s="200"/>
      <c r="AA800" s="200"/>
      <c r="AB800" s="200"/>
      <c r="AC800" s="200"/>
      <c r="AD800" s="200"/>
      <c r="AE800" s="200"/>
      <c r="AF800" s="200"/>
      <c r="AG800" s="200"/>
      <c r="AH800" s="200"/>
      <c r="AI800" s="200"/>
      <c r="AJ800" s="200"/>
      <c r="AK800" s="200"/>
      <c r="AL800" s="200"/>
      <c r="AM800" s="200"/>
      <c r="AN800" s="200"/>
      <c r="AO800" s="200"/>
      <c r="AP800" s="200"/>
      <c r="AQ800" s="200"/>
      <c r="AR800" s="200"/>
      <c r="AS800" s="200"/>
    </row>
    <row r="801" spans="3:45" ht="12.75" hidden="1" customHeight="1">
      <c r="C801" s="571"/>
      <c r="D801" s="200"/>
      <c r="E801" s="200"/>
      <c r="F801" s="200"/>
      <c r="G801" s="200"/>
      <c r="H801" s="200"/>
      <c r="I801" s="200"/>
      <c r="J801" s="200"/>
      <c r="K801" s="200"/>
      <c r="L801" s="200"/>
      <c r="M801" s="200"/>
      <c r="N801" s="200"/>
      <c r="O801" s="200"/>
      <c r="P801" s="200"/>
      <c r="Q801" s="200"/>
      <c r="R801" s="200"/>
      <c r="S801" s="200"/>
      <c r="T801" s="200"/>
      <c r="U801" s="200"/>
      <c r="V801" s="200"/>
      <c r="W801" s="200"/>
      <c r="X801" s="200"/>
      <c r="Y801" s="200"/>
      <c r="Z801" s="200"/>
      <c r="AA801" s="200"/>
      <c r="AB801" s="200"/>
      <c r="AC801" s="200"/>
      <c r="AD801" s="200"/>
      <c r="AE801" s="200"/>
      <c r="AF801" s="200"/>
      <c r="AG801" s="200"/>
      <c r="AH801" s="200"/>
      <c r="AI801" s="200"/>
      <c r="AJ801" s="200"/>
      <c r="AK801" s="200"/>
      <c r="AL801" s="200"/>
      <c r="AM801" s="200"/>
      <c r="AN801" s="200"/>
      <c r="AO801" s="200"/>
      <c r="AP801" s="200"/>
      <c r="AQ801" s="200"/>
      <c r="AR801" s="200"/>
      <c r="AS801" s="200"/>
    </row>
    <row r="802" spans="3:45" ht="12.75" hidden="1" customHeight="1">
      <c r="C802" s="200"/>
      <c r="D802" s="200"/>
      <c r="E802" s="200"/>
      <c r="F802" s="200"/>
      <c r="G802" s="200"/>
      <c r="H802" s="200"/>
      <c r="I802" s="200"/>
      <c r="J802" s="200"/>
      <c r="K802" s="200"/>
      <c r="L802" s="200"/>
      <c r="M802" s="200"/>
      <c r="N802" s="200"/>
      <c r="O802" s="200"/>
      <c r="P802" s="200"/>
      <c r="Q802" s="200"/>
      <c r="R802" s="200"/>
      <c r="S802" s="200"/>
      <c r="T802" s="200"/>
      <c r="U802" s="200"/>
      <c r="V802" s="200"/>
      <c r="W802" s="200"/>
      <c r="X802" s="200"/>
      <c r="Y802" s="200"/>
      <c r="Z802" s="200"/>
      <c r="AA802" s="200"/>
      <c r="AB802" s="200"/>
      <c r="AC802" s="200"/>
      <c r="AD802" s="200"/>
      <c r="AE802" s="200"/>
      <c r="AF802" s="200"/>
      <c r="AG802" s="200"/>
      <c r="AH802" s="200"/>
      <c r="AI802" s="200"/>
      <c r="AJ802" s="200"/>
      <c r="AK802" s="200"/>
      <c r="AL802" s="200"/>
      <c r="AM802" s="200"/>
      <c r="AN802" s="200"/>
      <c r="AO802" s="200"/>
      <c r="AP802" s="200"/>
      <c r="AQ802" s="200"/>
      <c r="AR802" s="200"/>
      <c r="AS802" s="200"/>
    </row>
    <row r="803" spans="3:45" ht="12.75" hidden="1" customHeight="1"/>
    <row r="804" spans="3:45" ht="12.75" hidden="1" customHeight="1">
      <c r="C804" s="241" t="s">
        <v>449</v>
      </c>
      <c r="D804" s="241"/>
      <c r="E804" s="241"/>
      <c r="F804" s="241"/>
      <c r="G804" s="241"/>
      <c r="H804" s="241"/>
      <c r="I804" s="241"/>
      <c r="J804" s="241"/>
      <c r="K804" s="241"/>
      <c r="L804" s="241"/>
      <c r="M804" s="241"/>
      <c r="N804" s="241"/>
      <c r="O804" s="241"/>
      <c r="P804" s="241"/>
      <c r="Q804" s="241"/>
      <c r="R804" s="241"/>
      <c r="S804" s="241"/>
      <c r="T804" s="241"/>
      <c r="U804" s="241"/>
      <c r="V804" s="241"/>
      <c r="W804" s="241"/>
      <c r="X804" s="241"/>
      <c r="Y804" s="241"/>
      <c r="Z804" s="241"/>
      <c r="AA804" s="241"/>
      <c r="AB804" s="241"/>
      <c r="AC804" s="241"/>
      <c r="AD804" s="241"/>
      <c r="AE804" s="241"/>
      <c r="AF804" s="241"/>
      <c r="AG804" s="241"/>
      <c r="AH804" s="241"/>
      <c r="AI804" s="241"/>
      <c r="AJ804" s="241"/>
      <c r="AK804" s="241"/>
      <c r="AL804" s="241"/>
      <c r="AM804" s="241"/>
      <c r="AN804" s="241"/>
      <c r="AO804" s="241"/>
      <c r="AP804" s="241"/>
      <c r="AQ804" s="241"/>
      <c r="AR804" s="241"/>
      <c r="AS804" s="241"/>
    </row>
    <row r="805" spans="3:45" ht="12.75" hidden="1" customHeight="1">
      <c r="C805" s="68" t="s">
        <v>1250</v>
      </c>
    </row>
    <row r="806" spans="3:45" ht="12.75" hidden="1" customHeight="1">
      <c r="C806" s="243" t="s">
        <v>74</v>
      </c>
      <c r="D806" s="243"/>
      <c r="E806" s="243"/>
      <c r="F806" s="243"/>
      <c r="G806" s="243"/>
      <c r="H806" s="243"/>
      <c r="I806" s="243"/>
      <c r="J806" s="243"/>
      <c r="K806" s="243"/>
      <c r="L806" s="243" t="s">
        <v>129</v>
      </c>
      <c r="M806" s="243"/>
      <c r="N806" s="243"/>
      <c r="O806" s="243"/>
      <c r="P806" s="243"/>
      <c r="Q806" s="243" t="s">
        <v>1184</v>
      </c>
      <c r="R806" s="243"/>
      <c r="S806" s="243"/>
      <c r="T806" s="243"/>
      <c r="U806" s="243"/>
      <c r="V806" s="243"/>
      <c r="W806" s="243"/>
      <c r="X806" s="243"/>
      <c r="Y806" s="243" t="s">
        <v>1186</v>
      </c>
      <c r="Z806" s="243"/>
      <c r="AA806" s="243"/>
      <c r="AB806" s="243"/>
      <c r="AC806" s="243"/>
      <c r="AD806" s="243"/>
      <c r="AE806" s="243"/>
    </row>
    <row r="807" spans="3:45" ht="12.75" hidden="1" customHeight="1">
      <c r="C807" s="243"/>
      <c r="D807" s="243"/>
      <c r="E807" s="243"/>
      <c r="F807" s="243"/>
      <c r="G807" s="243"/>
      <c r="H807" s="243"/>
      <c r="I807" s="243"/>
      <c r="J807" s="243"/>
      <c r="K807" s="243"/>
      <c r="L807" s="243"/>
      <c r="M807" s="243"/>
      <c r="N807" s="243"/>
      <c r="O807" s="243"/>
      <c r="P807" s="243"/>
      <c r="Q807" s="243"/>
      <c r="R807" s="243"/>
      <c r="S807" s="243"/>
      <c r="T807" s="243"/>
      <c r="U807" s="243"/>
      <c r="V807" s="243"/>
      <c r="W807" s="243"/>
      <c r="X807" s="243"/>
      <c r="Y807" s="243"/>
      <c r="Z807" s="243"/>
      <c r="AA807" s="243"/>
      <c r="AB807" s="243"/>
      <c r="AC807" s="243"/>
      <c r="AD807" s="243"/>
      <c r="AE807" s="243"/>
    </row>
    <row r="808" spans="3:45" ht="12.75" hidden="1" customHeight="1">
      <c r="C808" s="243"/>
      <c r="D808" s="243"/>
      <c r="E808" s="243"/>
      <c r="F808" s="243"/>
      <c r="G808" s="243"/>
      <c r="H808" s="243"/>
      <c r="I808" s="243"/>
      <c r="J808" s="243"/>
      <c r="K808" s="243"/>
      <c r="L808" s="243"/>
      <c r="M808" s="243"/>
      <c r="N808" s="243"/>
      <c r="O808" s="243"/>
      <c r="P808" s="243"/>
      <c r="Q808" s="243"/>
      <c r="R808" s="243"/>
      <c r="S808" s="243"/>
      <c r="T808" s="243"/>
      <c r="U808" s="243"/>
      <c r="V808" s="243"/>
      <c r="W808" s="243"/>
      <c r="X808" s="243"/>
      <c r="Y808" s="243"/>
      <c r="Z808" s="243"/>
      <c r="AA808" s="243"/>
      <c r="AB808" s="243"/>
      <c r="AC808" s="243"/>
      <c r="AD808" s="243"/>
      <c r="AE808" s="243"/>
    </row>
    <row r="809" spans="3:45" ht="12.75" hidden="1" customHeight="1">
      <c r="C809" s="243"/>
      <c r="D809" s="243"/>
      <c r="E809" s="243"/>
      <c r="F809" s="243"/>
      <c r="G809" s="243"/>
      <c r="H809" s="243"/>
      <c r="I809" s="243"/>
      <c r="J809" s="243"/>
      <c r="K809" s="243"/>
      <c r="L809" s="243"/>
      <c r="M809" s="243"/>
      <c r="N809" s="243"/>
      <c r="O809" s="243"/>
      <c r="P809" s="243"/>
      <c r="Q809" s="243"/>
      <c r="R809" s="243"/>
      <c r="S809" s="243"/>
      <c r="T809" s="243"/>
      <c r="U809" s="243"/>
      <c r="V809" s="243"/>
      <c r="W809" s="243"/>
      <c r="X809" s="243"/>
      <c r="Y809" s="243"/>
      <c r="Z809" s="243"/>
      <c r="AA809" s="243"/>
      <c r="AB809" s="243"/>
      <c r="AC809" s="243"/>
      <c r="AD809" s="243"/>
      <c r="AE809" s="243"/>
    </row>
    <row r="810" spans="3:45" ht="12.75" hidden="1" customHeight="1">
      <c r="C810" s="409" t="s">
        <v>76</v>
      </c>
      <c r="D810" s="409"/>
      <c r="E810" s="409"/>
      <c r="F810" s="409"/>
      <c r="G810" s="409"/>
      <c r="H810" s="409"/>
      <c r="I810" s="409"/>
      <c r="J810" s="409"/>
      <c r="K810" s="409"/>
      <c r="L810" s="409"/>
      <c r="M810" s="409"/>
      <c r="N810" s="409"/>
      <c r="O810" s="409"/>
      <c r="P810" s="409"/>
      <c r="Q810" s="409"/>
      <c r="R810" s="409"/>
      <c r="S810" s="409"/>
      <c r="T810" s="409"/>
      <c r="U810" s="409"/>
      <c r="V810" s="409"/>
      <c r="W810" s="409"/>
      <c r="X810" s="409"/>
      <c r="Y810" s="409"/>
      <c r="Z810" s="409"/>
      <c r="AA810" s="409"/>
      <c r="AB810" s="409"/>
      <c r="AC810" s="409"/>
      <c r="AD810" s="409"/>
      <c r="AE810" s="409"/>
    </row>
    <row r="811" spans="3:45" ht="12.75" hidden="1" customHeight="1">
      <c r="C811" s="432"/>
      <c r="D811" s="432"/>
      <c r="E811" s="432"/>
      <c r="F811" s="432"/>
      <c r="G811" s="432"/>
      <c r="H811" s="432"/>
      <c r="I811" s="432"/>
      <c r="J811" s="432"/>
      <c r="K811" s="432"/>
      <c r="L811" s="249"/>
      <c r="M811" s="249"/>
      <c r="N811" s="249"/>
      <c r="O811" s="249"/>
      <c r="P811" s="249"/>
      <c r="Q811" s="249"/>
      <c r="R811" s="249"/>
      <c r="S811" s="249"/>
      <c r="T811" s="249"/>
      <c r="U811" s="249"/>
      <c r="V811" s="249"/>
      <c r="W811" s="249"/>
      <c r="X811" s="249"/>
      <c r="Y811" s="249"/>
      <c r="Z811" s="249"/>
      <c r="AA811" s="249"/>
      <c r="AB811" s="249"/>
      <c r="AC811" s="249"/>
      <c r="AD811" s="249"/>
      <c r="AE811" s="249"/>
    </row>
    <row r="812" spans="3:45" ht="12.75" hidden="1" customHeight="1">
      <c r="C812" s="541"/>
      <c r="D812" s="541"/>
      <c r="E812" s="541"/>
      <c r="F812" s="541"/>
      <c r="G812" s="541"/>
      <c r="H812" s="541"/>
      <c r="I812" s="541"/>
      <c r="J812" s="541"/>
      <c r="K812" s="541"/>
      <c r="L812" s="169"/>
      <c r="M812" s="169"/>
      <c r="N812" s="169"/>
      <c r="O812" s="169"/>
      <c r="P812" s="169"/>
      <c r="Q812" s="169"/>
      <c r="R812" s="169"/>
      <c r="S812" s="169"/>
      <c r="T812" s="169"/>
      <c r="U812" s="169"/>
      <c r="V812" s="169"/>
      <c r="W812" s="169"/>
      <c r="X812" s="169"/>
      <c r="Y812" s="169"/>
      <c r="Z812" s="169"/>
      <c r="AA812" s="169"/>
      <c r="AB812" s="169"/>
      <c r="AC812" s="169"/>
      <c r="AD812" s="169"/>
      <c r="AE812" s="169"/>
    </row>
    <row r="813" spans="3:45" ht="12.75" hidden="1" customHeight="1">
      <c r="C813" s="433"/>
      <c r="D813" s="433"/>
      <c r="E813" s="433"/>
      <c r="F813" s="433"/>
      <c r="G813" s="433"/>
      <c r="H813" s="433"/>
      <c r="I813" s="433"/>
      <c r="J813" s="433"/>
      <c r="K813" s="433"/>
      <c r="L813" s="253"/>
      <c r="M813" s="253"/>
      <c r="N813" s="253"/>
      <c r="O813" s="253"/>
      <c r="P813" s="253"/>
      <c r="Q813" s="253"/>
      <c r="R813" s="253"/>
      <c r="S813" s="253"/>
      <c r="T813" s="253"/>
      <c r="U813" s="253"/>
      <c r="V813" s="253"/>
      <c r="W813" s="253"/>
      <c r="X813" s="253"/>
      <c r="Y813" s="253"/>
      <c r="Z813" s="253"/>
      <c r="AA813" s="253"/>
      <c r="AB813" s="253"/>
      <c r="AC813" s="253"/>
      <c r="AD813" s="253"/>
      <c r="AE813" s="253"/>
    </row>
    <row r="814" spans="3:45" ht="12.75" hidden="1" customHeight="1">
      <c r="C814" s="409" t="s">
        <v>77</v>
      </c>
      <c r="D814" s="409"/>
      <c r="E814" s="409"/>
      <c r="F814" s="409"/>
      <c r="G814" s="409"/>
      <c r="H814" s="409"/>
      <c r="I814" s="409"/>
      <c r="J814" s="409"/>
      <c r="K814" s="409"/>
      <c r="L814" s="409"/>
      <c r="M814" s="409"/>
      <c r="N814" s="409"/>
      <c r="O814" s="409"/>
      <c r="P814" s="409"/>
      <c r="Q814" s="409"/>
      <c r="R814" s="409"/>
      <c r="S814" s="409"/>
      <c r="T814" s="409"/>
      <c r="U814" s="409"/>
      <c r="V814" s="409"/>
      <c r="W814" s="409"/>
      <c r="X814" s="409"/>
      <c r="Y814" s="409"/>
      <c r="Z814" s="409"/>
      <c r="AA814" s="409"/>
      <c r="AB814" s="409"/>
      <c r="AC814" s="409"/>
      <c r="AD814" s="409"/>
      <c r="AE814" s="409"/>
    </row>
    <row r="815" spans="3:45" ht="12.75" hidden="1" customHeight="1">
      <c r="C815" s="432"/>
      <c r="D815" s="432"/>
      <c r="E815" s="432"/>
      <c r="F815" s="432"/>
      <c r="G815" s="432"/>
      <c r="H815" s="432"/>
      <c r="I815" s="432"/>
      <c r="J815" s="432"/>
      <c r="K815" s="432"/>
      <c r="L815" s="249"/>
      <c r="M815" s="249"/>
      <c r="N815" s="249"/>
      <c r="O815" s="249"/>
      <c r="P815" s="249"/>
      <c r="Q815" s="249"/>
      <c r="R815" s="249"/>
      <c r="S815" s="249"/>
      <c r="T815" s="249"/>
      <c r="U815" s="249"/>
      <c r="V815" s="249"/>
      <c r="W815" s="249"/>
      <c r="X815" s="249"/>
      <c r="Y815" s="249"/>
      <c r="Z815" s="249"/>
      <c r="AA815" s="249"/>
      <c r="AB815" s="249"/>
      <c r="AC815" s="249"/>
      <c r="AD815" s="249"/>
      <c r="AE815" s="249"/>
    </row>
    <row r="816" spans="3:45" ht="12.75" hidden="1" customHeight="1">
      <c r="C816" s="541"/>
      <c r="D816" s="541"/>
      <c r="E816" s="541"/>
      <c r="F816" s="541"/>
      <c r="G816" s="541"/>
      <c r="H816" s="541"/>
      <c r="I816" s="541"/>
      <c r="J816" s="541"/>
      <c r="K816" s="541"/>
      <c r="L816" s="169"/>
      <c r="M816" s="169"/>
      <c r="N816" s="169"/>
      <c r="O816" s="169"/>
      <c r="P816" s="169"/>
      <c r="Q816" s="169"/>
      <c r="R816" s="169"/>
      <c r="S816" s="169"/>
      <c r="T816" s="169"/>
      <c r="U816" s="169"/>
      <c r="V816" s="169"/>
      <c r="W816" s="169"/>
      <c r="X816" s="169"/>
      <c r="Y816" s="169"/>
      <c r="Z816" s="169"/>
      <c r="AA816" s="169"/>
      <c r="AB816" s="169"/>
      <c r="AC816" s="169"/>
      <c r="AD816" s="169"/>
      <c r="AE816" s="169"/>
    </row>
    <row r="817" spans="3:45" ht="12.75" hidden="1" customHeight="1">
      <c r="C817" s="433"/>
      <c r="D817" s="433"/>
      <c r="E817" s="433"/>
      <c r="F817" s="433"/>
      <c r="G817" s="433"/>
      <c r="H817" s="433"/>
      <c r="I817" s="433"/>
      <c r="J817" s="433"/>
      <c r="K817" s="433"/>
      <c r="L817" s="253"/>
      <c r="M817" s="253"/>
      <c r="N817" s="253"/>
      <c r="O817" s="253"/>
      <c r="P817" s="253"/>
      <c r="Q817" s="253"/>
      <c r="R817" s="253"/>
      <c r="S817" s="253"/>
      <c r="T817" s="253"/>
      <c r="U817" s="253"/>
      <c r="V817" s="253"/>
      <c r="W817" s="253"/>
      <c r="X817" s="253"/>
      <c r="Y817" s="253"/>
      <c r="Z817" s="253"/>
      <c r="AA817" s="253"/>
      <c r="AB817" s="253"/>
      <c r="AC817" s="253"/>
      <c r="AD817" s="253"/>
      <c r="AE817" s="253"/>
    </row>
    <row r="818" spans="3:45" ht="12.75" hidden="1" customHeight="1">
      <c r="C818" s="409" t="s">
        <v>78</v>
      </c>
      <c r="D818" s="409"/>
      <c r="E818" s="409"/>
      <c r="F818" s="409"/>
      <c r="G818" s="409"/>
      <c r="H818" s="409"/>
      <c r="I818" s="409"/>
      <c r="J818" s="409"/>
      <c r="K818" s="409"/>
      <c r="L818" s="409"/>
      <c r="M818" s="409"/>
      <c r="N818" s="409"/>
      <c r="O818" s="409"/>
      <c r="P818" s="409"/>
      <c r="Q818" s="409"/>
      <c r="R818" s="409"/>
      <c r="S818" s="409"/>
      <c r="T818" s="409"/>
      <c r="U818" s="409"/>
      <c r="V818" s="409"/>
      <c r="W818" s="409"/>
      <c r="X818" s="409"/>
      <c r="Y818" s="409"/>
      <c r="Z818" s="409"/>
      <c r="AA818" s="409"/>
      <c r="AB818" s="409"/>
      <c r="AC818" s="409"/>
      <c r="AD818" s="409"/>
      <c r="AE818" s="409"/>
    </row>
    <row r="819" spans="3:45" ht="12.75" hidden="1" customHeight="1">
      <c r="C819" s="432"/>
      <c r="D819" s="432"/>
      <c r="E819" s="432"/>
      <c r="F819" s="432"/>
      <c r="G819" s="432"/>
      <c r="H819" s="432"/>
      <c r="I819" s="432"/>
      <c r="J819" s="432"/>
      <c r="K819" s="432"/>
      <c r="L819" s="249"/>
      <c r="M819" s="249"/>
      <c r="N819" s="249"/>
      <c r="O819" s="249"/>
      <c r="P819" s="249"/>
      <c r="Q819" s="249"/>
      <c r="R819" s="249"/>
      <c r="S819" s="249"/>
      <c r="T819" s="249"/>
      <c r="U819" s="249"/>
      <c r="V819" s="249"/>
      <c r="W819" s="249"/>
      <c r="X819" s="249"/>
      <c r="Y819" s="249"/>
      <c r="Z819" s="249"/>
      <c r="AA819" s="249"/>
      <c r="AB819" s="249"/>
      <c r="AC819" s="249"/>
      <c r="AD819" s="249"/>
      <c r="AE819" s="249"/>
    </row>
    <row r="820" spans="3:45" ht="12.75" hidden="1" customHeight="1">
      <c r="C820" s="541"/>
      <c r="D820" s="541"/>
      <c r="E820" s="541"/>
      <c r="F820" s="541"/>
      <c r="G820" s="541"/>
      <c r="H820" s="541"/>
      <c r="I820" s="541"/>
      <c r="J820" s="541"/>
      <c r="K820" s="541"/>
      <c r="L820" s="169"/>
      <c r="M820" s="169"/>
      <c r="N820" s="169"/>
      <c r="O820" s="169"/>
      <c r="P820" s="169"/>
      <c r="Q820" s="169"/>
      <c r="R820" s="169"/>
      <c r="S820" s="169"/>
      <c r="T820" s="169"/>
      <c r="U820" s="169"/>
      <c r="V820" s="169"/>
      <c r="W820" s="169"/>
      <c r="X820" s="169"/>
      <c r="Y820" s="169"/>
      <c r="Z820" s="169"/>
      <c r="AA820" s="169"/>
      <c r="AB820" s="169"/>
      <c r="AC820" s="169"/>
      <c r="AD820" s="169"/>
      <c r="AE820" s="169"/>
    </row>
    <row r="821" spans="3:45" ht="12.75" hidden="1" customHeight="1">
      <c r="C821" s="433"/>
      <c r="D821" s="433"/>
      <c r="E821" s="433"/>
      <c r="F821" s="433"/>
      <c r="G821" s="433"/>
      <c r="H821" s="433"/>
      <c r="I821" s="433"/>
      <c r="J821" s="433"/>
      <c r="K821" s="433"/>
      <c r="L821" s="253"/>
      <c r="M821" s="253"/>
      <c r="N821" s="253"/>
      <c r="O821" s="253"/>
      <c r="P821" s="253"/>
      <c r="Q821" s="253"/>
      <c r="R821" s="253"/>
      <c r="S821" s="253"/>
      <c r="T821" s="253"/>
      <c r="U821" s="253"/>
      <c r="V821" s="253"/>
      <c r="W821" s="253"/>
      <c r="X821" s="253"/>
      <c r="Y821" s="253"/>
      <c r="Z821" s="253"/>
      <c r="AA821" s="253"/>
      <c r="AB821" s="253"/>
      <c r="AC821" s="253"/>
      <c r="AD821" s="253"/>
      <c r="AE821" s="253"/>
    </row>
    <row r="822" spans="3:45" ht="12.75" hidden="1" customHeight="1">
      <c r="C822" s="409" t="s">
        <v>78</v>
      </c>
      <c r="D822" s="409"/>
      <c r="E822" s="409"/>
      <c r="F822" s="409"/>
      <c r="G822" s="409"/>
      <c r="H822" s="409"/>
      <c r="I822" s="409"/>
      <c r="J822" s="409"/>
      <c r="K822" s="409"/>
      <c r="L822" s="409"/>
      <c r="M822" s="409"/>
      <c r="N822" s="409"/>
      <c r="O822" s="409"/>
      <c r="P822" s="409"/>
      <c r="Q822" s="409"/>
      <c r="R822" s="409"/>
      <c r="S822" s="409"/>
      <c r="T822" s="409"/>
      <c r="U822" s="409"/>
      <c r="V822" s="409"/>
      <c r="W822" s="409"/>
      <c r="X822" s="409"/>
      <c r="Y822" s="409"/>
      <c r="Z822" s="409"/>
      <c r="AA822" s="409"/>
      <c r="AB822" s="409"/>
      <c r="AC822" s="409"/>
      <c r="AD822" s="409"/>
      <c r="AE822" s="409"/>
    </row>
    <row r="823" spans="3:45" ht="12.75" hidden="1" customHeight="1">
      <c r="C823" s="432"/>
      <c r="D823" s="432"/>
      <c r="E823" s="432"/>
      <c r="F823" s="432"/>
      <c r="G823" s="432"/>
      <c r="H823" s="432"/>
      <c r="I823" s="432"/>
      <c r="J823" s="432"/>
      <c r="K823" s="432"/>
      <c r="L823" s="249"/>
      <c r="M823" s="249"/>
      <c r="N823" s="249"/>
      <c r="O823" s="249"/>
      <c r="P823" s="249"/>
      <c r="Q823" s="249"/>
      <c r="R823" s="249"/>
      <c r="S823" s="249"/>
      <c r="T823" s="249"/>
      <c r="U823" s="249"/>
      <c r="V823" s="249"/>
      <c r="W823" s="249"/>
      <c r="X823" s="249"/>
      <c r="Y823" s="249"/>
      <c r="Z823" s="249"/>
      <c r="AA823" s="249"/>
      <c r="AB823" s="249"/>
      <c r="AC823" s="249"/>
      <c r="AD823" s="249"/>
      <c r="AE823" s="249"/>
    </row>
    <row r="824" spans="3:45" ht="12.75" hidden="1" customHeight="1">
      <c r="C824" s="541"/>
      <c r="D824" s="541"/>
      <c r="E824" s="541"/>
      <c r="F824" s="541"/>
      <c r="G824" s="541"/>
      <c r="H824" s="541"/>
      <c r="I824" s="541"/>
      <c r="J824" s="541"/>
      <c r="K824" s="541"/>
      <c r="L824" s="169"/>
      <c r="M824" s="169"/>
      <c r="N824" s="169"/>
      <c r="O824" s="169"/>
      <c r="P824" s="169"/>
      <c r="Q824" s="169"/>
      <c r="R824" s="169"/>
      <c r="S824" s="169"/>
      <c r="T824" s="169"/>
      <c r="U824" s="169"/>
      <c r="V824" s="169"/>
      <c r="W824" s="169"/>
      <c r="X824" s="169"/>
      <c r="Y824" s="169"/>
      <c r="Z824" s="169"/>
      <c r="AA824" s="169"/>
      <c r="AB824" s="169"/>
      <c r="AC824" s="169"/>
      <c r="AD824" s="169"/>
      <c r="AE824" s="169"/>
    </row>
    <row r="825" spans="3:45" ht="12.75" hidden="1" customHeight="1">
      <c r="C825" s="433"/>
      <c r="D825" s="433"/>
      <c r="E825" s="433"/>
      <c r="F825" s="433"/>
      <c r="G825" s="433"/>
      <c r="H825" s="433"/>
      <c r="I825" s="433"/>
      <c r="J825" s="433"/>
      <c r="K825" s="433"/>
      <c r="L825" s="253"/>
      <c r="M825" s="253"/>
      <c r="N825" s="253"/>
      <c r="O825" s="253"/>
      <c r="P825" s="253"/>
      <c r="Q825" s="253"/>
      <c r="R825" s="253"/>
      <c r="S825" s="253"/>
      <c r="T825" s="253"/>
      <c r="U825" s="253"/>
      <c r="V825" s="253"/>
      <c r="W825" s="253"/>
      <c r="X825" s="253"/>
      <c r="Y825" s="253"/>
      <c r="Z825" s="253"/>
      <c r="AA825" s="253"/>
      <c r="AB825" s="253"/>
      <c r="AC825" s="253"/>
      <c r="AD825" s="253"/>
      <c r="AE825" s="253"/>
    </row>
    <row r="826" spans="3:45" ht="12.75" hidden="1" customHeight="1">
      <c r="C826" s="578" t="s">
        <v>1209</v>
      </c>
      <c r="D826" s="579"/>
      <c r="E826" s="579"/>
      <c r="F826" s="579"/>
      <c r="G826" s="579"/>
      <c r="H826" s="579"/>
      <c r="I826" s="579"/>
      <c r="J826" s="579"/>
      <c r="K826" s="580"/>
      <c r="L826" s="581">
        <f>SUM(L811:P813)+SUM(L815:P817)+SUM(L819:P821)+SUM(L823:P825)</f>
        <v>0</v>
      </c>
      <c r="M826" s="582"/>
      <c r="N826" s="582"/>
      <c r="O826" s="582"/>
      <c r="P826" s="583"/>
      <c r="Q826" s="581">
        <f>SUM(Q823:X825)+SUM(Q819:X821)+SUM(Q815:X817)+SUM(Q811:X813)</f>
        <v>0</v>
      </c>
      <c r="R826" s="582"/>
      <c r="S826" s="582"/>
      <c r="T826" s="582"/>
      <c r="U826" s="582"/>
      <c r="V826" s="582"/>
      <c r="W826" s="582"/>
      <c r="X826" s="583"/>
      <c r="Y826" s="581">
        <f>SUM(Y811:AE813)+SUM(Y815:AE817)+SUM(Y819:AE821)+SUM(Y823:AE825)</f>
        <v>0</v>
      </c>
      <c r="Z826" s="582"/>
      <c r="AA826" s="582">
        <f t="shared" ref="AA826" si="148">SUM(AA811:AE813)+SUM(AA815:AE817)+SUM(AA819:AE821)+SUM(AA823:AE825)</f>
        <v>0</v>
      </c>
      <c r="AB826" s="582"/>
      <c r="AC826" s="582"/>
      <c r="AD826" s="582"/>
      <c r="AE826" s="583"/>
    </row>
    <row r="827" spans="3:45" ht="12.75" hidden="1" customHeight="1"/>
    <row r="828" spans="3:45" ht="12.75" hidden="1" customHeight="1">
      <c r="C828" s="241" t="s">
        <v>1210</v>
      </c>
      <c r="D828" s="241"/>
      <c r="E828" s="241"/>
      <c r="F828" s="241"/>
      <c r="G828" s="241"/>
      <c r="H828" s="241"/>
      <c r="I828" s="241"/>
      <c r="J828" s="241"/>
      <c r="K828" s="241"/>
      <c r="L828" s="241"/>
      <c r="M828" s="241"/>
      <c r="N828" s="241"/>
      <c r="O828" s="241"/>
      <c r="P828" s="241"/>
      <c r="Q828" s="241"/>
      <c r="R828" s="241"/>
      <c r="S828" s="241"/>
      <c r="T828" s="241"/>
      <c r="U828" s="241"/>
      <c r="V828" s="241"/>
      <c r="W828" s="241"/>
      <c r="X828" s="241"/>
      <c r="Y828" s="241"/>
      <c r="Z828" s="241"/>
      <c r="AA828" s="241"/>
      <c r="AB828" s="241"/>
      <c r="AC828" s="241"/>
      <c r="AD828" s="241"/>
      <c r="AE828" s="241"/>
      <c r="AF828" s="241"/>
      <c r="AG828" s="241"/>
      <c r="AH828" s="241"/>
      <c r="AI828" s="241"/>
      <c r="AJ828" s="241"/>
      <c r="AK828" s="241"/>
      <c r="AL828" s="241"/>
      <c r="AM828" s="241"/>
      <c r="AN828" s="241"/>
      <c r="AO828" s="241"/>
      <c r="AP828" s="241"/>
      <c r="AQ828" s="241"/>
      <c r="AR828" s="241"/>
      <c r="AS828" s="241"/>
    </row>
    <row r="829" spans="3:45" ht="12.75" hidden="1" customHeight="1">
      <c r="C829" s="75" t="s">
        <v>1244</v>
      </c>
    </row>
    <row r="830" spans="3:45" ht="12.75" hidden="1" customHeight="1">
      <c r="I830" s="126"/>
      <c r="J830" s="126"/>
      <c r="K830" s="126"/>
      <c r="L830" s="126"/>
      <c r="M830" s="126"/>
      <c r="N830" s="126"/>
      <c r="O830" s="126"/>
      <c r="P830" s="126"/>
      <c r="Q830" s="126"/>
      <c r="R830" s="126"/>
      <c r="S830" s="126"/>
      <c r="T830" s="126"/>
      <c r="U830" s="126"/>
      <c r="V830" s="126"/>
      <c r="W830" s="126"/>
      <c r="X830" s="126"/>
      <c r="Y830" s="126"/>
      <c r="Z830" s="126"/>
      <c r="AA830" s="126"/>
      <c r="AB830" s="126"/>
      <c r="AC830" s="126"/>
      <c r="AD830" s="126"/>
      <c r="AE830" s="126"/>
    </row>
    <row r="831" spans="3:45" ht="12.75" hidden="1" customHeight="1">
      <c r="C831" s="285" t="s">
        <v>1211</v>
      </c>
      <c r="D831" s="286"/>
      <c r="E831" s="286"/>
      <c r="F831" s="286"/>
      <c r="G831" s="287"/>
      <c r="H831" s="285" t="s">
        <v>1212</v>
      </c>
      <c r="I831" s="286"/>
      <c r="J831" s="286"/>
      <c r="K831" s="287"/>
      <c r="L831" s="285" t="s">
        <v>1213</v>
      </c>
      <c r="M831" s="286"/>
      <c r="N831" s="286"/>
      <c r="O831" s="287"/>
      <c r="P831" s="285" t="s">
        <v>1214</v>
      </c>
      <c r="Q831" s="286"/>
      <c r="R831" s="286"/>
      <c r="S831" s="287"/>
      <c r="T831" s="285" t="s">
        <v>1215</v>
      </c>
      <c r="U831" s="286"/>
      <c r="V831" s="286"/>
      <c r="W831" s="287"/>
      <c r="X831" s="285" t="s">
        <v>1216</v>
      </c>
      <c r="Y831" s="286"/>
      <c r="Z831" s="286"/>
      <c r="AA831" s="287"/>
      <c r="AB831" s="285" t="s">
        <v>1217</v>
      </c>
      <c r="AC831" s="286"/>
      <c r="AD831" s="286"/>
      <c r="AE831" s="287"/>
    </row>
    <row r="832" spans="3:45" ht="12.75" hidden="1" customHeight="1">
      <c r="C832" s="294"/>
      <c r="D832" s="295"/>
      <c r="E832" s="295"/>
      <c r="F832" s="295"/>
      <c r="G832" s="296"/>
      <c r="H832" s="294"/>
      <c r="I832" s="295"/>
      <c r="J832" s="295"/>
      <c r="K832" s="296"/>
      <c r="L832" s="294"/>
      <c r="M832" s="295"/>
      <c r="N832" s="295"/>
      <c r="O832" s="296"/>
      <c r="P832" s="294"/>
      <c r="Q832" s="295"/>
      <c r="R832" s="295"/>
      <c r="S832" s="296"/>
      <c r="T832" s="294"/>
      <c r="U832" s="295"/>
      <c r="V832" s="295"/>
      <c r="W832" s="296"/>
      <c r="X832" s="294"/>
      <c r="Y832" s="295"/>
      <c r="Z832" s="295"/>
      <c r="AA832" s="296"/>
      <c r="AB832" s="294"/>
      <c r="AC832" s="295"/>
      <c r="AD832" s="295"/>
      <c r="AE832" s="296"/>
    </row>
    <row r="833" spans="3:31" ht="12.75" hidden="1" customHeight="1">
      <c r="C833" s="294"/>
      <c r="D833" s="295"/>
      <c r="E833" s="295"/>
      <c r="F833" s="295"/>
      <c r="G833" s="296"/>
      <c r="H833" s="294"/>
      <c r="I833" s="295"/>
      <c r="J833" s="295"/>
      <c r="K833" s="296"/>
      <c r="L833" s="294"/>
      <c r="M833" s="295"/>
      <c r="N833" s="295"/>
      <c r="O833" s="296"/>
      <c r="P833" s="294"/>
      <c r="Q833" s="295"/>
      <c r="R833" s="295"/>
      <c r="S833" s="296"/>
      <c r="T833" s="294"/>
      <c r="U833" s="295"/>
      <c r="V833" s="295"/>
      <c r="W833" s="296"/>
      <c r="X833" s="294"/>
      <c r="Y833" s="295"/>
      <c r="Z833" s="295"/>
      <c r="AA833" s="296"/>
      <c r="AB833" s="294"/>
      <c r="AC833" s="295"/>
      <c r="AD833" s="295"/>
      <c r="AE833" s="296"/>
    </row>
    <row r="834" spans="3:31" ht="12.75" hidden="1" customHeight="1">
      <c r="C834" s="294"/>
      <c r="D834" s="295"/>
      <c r="E834" s="295"/>
      <c r="F834" s="295"/>
      <c r="G834" s="296"/>
      <c r="H834" s="294"/>
      <c r="I834" s="295"/>
      <c r="J834" s="295"/>
      <c r="K834" s="296"/>
      <c r="L834" s="294"/>
      <c r="M834" s="295"/>
      <c r="N834" s="295"/>
      <c r="O834" s="296"/>
      <c r="P834" s="294"/>
      <c r="Q834" s="295"/>
      <c r="R834" s="295"/>
      <c r="S834" s="296"/>
      <c r="T834" s="294"/>
      <c r="U834" s="295"/>
      <c r="V834" s="295"/>
      <c r="W834" s="296"/>
      <c r="X834" s="294"/>
      <c r="Y834" s="295"/>
      <c r="Z834" s="295"/>
      <c r="AA834" s="296"/>
      <c r="AB834" s="294"/>
      <c r="AC834" s="295"/>
      <c r="AD834" s="295"/>
      <c r="AE834" s="296"/>
    </row>
    <row r="835" spans="3:31" ht="12.75" hidden="1" customHeight="1">
      <c r="C835" s="294"/>
      <c r="D835" s="295"/>
      <c r="E835" s="295"/>
      <c r="F835" s="295"/>
      <c r="G835" s="296"/>
      <c r="H835" s="294"/>
      <c r="I835" s="295"/>
      <c r="J835" s="295"/>
      <c r="K835" s="296"/>
      <c r="L835" s="294"/>
      <c r="M835" s="295"/>
      <c r="N835" s="295"/>
      <c r="O835" s="296"/>
      <c r="P835" s="294"/>
      <c r="Q835" s="295"/>
      <c r="R835" s="295"/>
      <c r="S835" s="296"/>
      <c r="T835" s="294"/>
      <c r="U835" s="295"/>
      <c r="V835" s="295"/>
      <c r="W835" s="296"/>
      <c r="X835" s="294"/>
      <c r="Y835" s="295"/>
      <c r="Z835" s="295"/>
      <c r="AA835" s="296"/>
      <c r="AB835" s="294"/>
      <c r="AC835" s="295"/>
      <c r="AD835" s="295"/>
      <c r="AE835" s="296"/>
    </row>
    <row r="836" spans="3:31" ht="12.75" hidden="1" customHeight="1">
      <c r="C836" s="294"/>
      <c r="D836" s="295"/>
      <c r="E836" s="295"/>
      <c r="F836" s="295"/>
      <c r="G836" s="296"/>
      <c r="H836" s="294"/>
      <c r="I836" s="295"/>
      <c r="J836" s="295"/>
      <c r="K836" s="296"/>
      <c r="L836" s="294"/>
      <c r="M836" s="295"/>
      <c r="N836" s="295"/>
      <c r="O836" s="296"/>
      <c r="P836" s="294"/>
      <c r="Q836" s="295"/>
      <c r="R836" s="295"/>
      <c r="S836" s="296"/>
      <c r="T836" s="294"/>
      <c r="U836" s="295"/>
      <c r="V836" s="295"/>
      <c r="W836" s="296"/>
      <c r="X836" s="294"/>
      <c r="Y836" s="295"/>
      <c r="Z836" s="295"/>
      <c r="AA836" s="296"/>
      <c r="AB836" s="294"/>
      <c r="AC836" s="295"/>
      <c r="AD836" s="295"/>
      <c r="AE836" s="296"/>
    </row>
    <row r="837" spans="3:31" ht="12.75" hidden="1" customHeight="1">
      <c r="C837" s="294"/>
      <c r="D837" s="295"/>
      <c r="E837" s="295"/>
      <c r="F837" s="295"/>
      <c r="G837" s="296"/>
      <c r="H837" s="294"/>
      <c r="I837" s="295"/>
      <c r="J837" s="295"/>
      <c r="K837" s="296"/>
      <c r="L837" s="294"/>
      <c r="M837" s="295"/>
      <c r="N837" s="295"/>
      <c r="O837" s="296"/>
      <c r="P837" s="294"/>
      <c r="Q837" s="295"/>
      <c r="R837" s="295"/>
      <c r="S837" s="296"/>
      <c r="T837" s="294"/>
      <c r="U837" s="295"/>
      <c r="V837" s="295"/>
      <c r="W837" s="296"/>
      <c r="X837" s="294"/>
      <c r="Y837" s="295"/>
      <c r="Z837" s="295"/>
      <c r="AA837" s="296"/>
      <c r="AB837" s="294"/>
      <c r="AC837" s="295"/>
      <c r="AD837" s="295"/>
      <c r="AE837" s="296"/>
    </row>
    <row r="838" spans="3:31" ht="12.75" hidden="1" customHeight="1">
      <c r="C838" s="567" t="s">
        <v>28</v>
      </c>
      <c r="D838" s="568"/>
      <c r="E838" s="568"/>
      <c r="F838" s="568"/>
      <c r="G838" s="569"/>
      <c r="H838" s="567" t="s">
        <v>32</v>
      </c>
      <c r="I838" s="568"/>
      <c r="J838" s="568"/>
      <c r="K838" s="569"/>
      <c r="L838" s="567" t="s">
        <v>33</v>
      </c>
      <c r="M838" s="568"/>
      <c r="N838" s="568"/>
      <c r="O838" s="569"/>
      <c r="P838" s="567" t="s">
        <v>35</v>
      </c>
      <c r="Q838" s="568"/>
      <c r="R838" s="568"/>
      <c r="S838" s="569"/>
      <c r="T838" s="567" t="s">
        <v>37</v>
      </c>
      <c r="U838" s="568"/>
      <c r="V838" s="568"/>
      <c r="W838" s="569"/>
      <c r="X838" s="567" t="s">
        <v>40</v>
      </c>
      <c r="Y838" s="568"/>
      <c r="Z838" s="568"/>
      <c r="AA838" s="569"/>
      <c r="AB838" s="567" t="s">
        <v>46</v>
      </c>
      <c r="AC838" s="568"/>
      <c r="AD838" s="568"/>
      <c r="AE838" s="569"/>
    </row>
    <row r="839" spans="3:31" ht="12.75" hidden="1" customHeight="1">
      <c r="C839" s="244" t="s">
        <v>1218</v>
      </c>
      <c r="D839" s="244"/>
      <c r="E839" s="244"/>
      <c r="F839" s="244"/>
      <c r="G839" s="244"/>
      <c r="H839" s="572"/>
      <c r="I839" s="572"/>
      <c r="J839" s="572"/>
      <c r="K839" s="572"/>
      <c r="L839" s="434"/>
      <c r="M839" s="434"/>
      <c r="N839" s="434"/>
      <c r="O839" s="434"/>
      <c r="P839" s="434"/>
      <c r="Q839" s="434"/>
      <c r="R839" s="434"/>
      <c r="S839" s="434"/>
      <c r="T839" s="434"/>
      <c r="U839" s="434"/>
      <c r="V839" s="434"/>
      <c r="W839" s="434"/>
      <c r="X839" s="434"/>
      <c r="Y839" s="434"/>
      <c r="Z839" s="434"/>
      <c r="AA839" s="434"/>
      <c r="AB839" s="570">
        <f>L839+P839-T839-X839</f>
        <v>0</v>
      </c>
      <c r="AC839" s="570"/>
      <c r="AD839" s="570"/>
      <c r="AE839" s="570"/>
    </row>
    <row r="840" spans="3:31" ht="12.75" hidden="1" customHeight="1">
      <c r="C840" s="231"/>
      <c r="D840" s="231"/>
      <c r="E840" s="231"/>
      <c r="F840" s="231"/>
      <c r="G840" s="231"/>
      <c r="H840" s="573"/>
      <c r="I840" s="573"/>
      <c r="J840" s="573"/>
      <c r="K840" s="573"/>
      <c r="L840" s="538"/>
      <c r="M840" s="538"/>
      <c r="N840" s="538"/>
      <c r="O840" s="538"/>
      <c r="P840" s="538"/>
      <c r="Q840" s="538"/>
      <c r="R840" s="538"/>
      <c r="S840" s="538"/>
      <c r="T840" s="538"/>
      <c r="U840" s="538"/>
      <c r="V840" s="538"/>
      <c r="W840" s="538"/>
      <c r="X840" s="538"/>
      <c r="Y840" s="538"/>
      <c r="Z840" s="538"/>
      <c r="AA840" s="538"/>
      <c r="AB840" s="564"/>
      <c r="AC840" s="564"/>
      <c r="AD840" s="564"/>
      <c r="AE840" s="564"/>
    </row>
    <row r="841" spans="3:31" ht="12.75" hidden="1" customHeight="1">
      <c r="C841" s="231"/>
      <c r="D841" s="231"/>
      <c r="E841" s="231"/>
      <c r="F841" s="231"/>
      <c r="G841" s="231"/>
      <c r="H841" s="573"/>
      <c r="I841" s="573"/>
      <c r="J841" s="573"/>
      <c r="K841" s="573"/>
      <c r="L841" s="538"/>
      <c r="M841" s="538"/>
      <c r="N841" s="538"/>
      <c r="O841" s="538"/>
      <c r="P841" s="538"/>
      <c r="Q841" s="538"/>
      <c r="R841" s="538"/>
      <c r="S841" s="538"/>
      <c r="T841" s="538"/>
      <c r="U841" s="538"/>
      <c r="V841" s="538"/>
      <c r="W841" s="538"/>
      <c r="X841" s="538"/>
      <c r="Y841" s="538"/>
      <c r="Z841" s="538"/>
      <c r="AA841" s="538"/>
      <c r="AB841" s="564"/>
      <c r="AC841" s="564"/>
      <c r="AD841" s="564"/>
      <c r="AE841" s="564"/>
    </row>
    <row r="842" spans="3:31" ht="12.75" hidden="1" customHeight="1">
      <c r="C842" s="231"/>
      <c r="D842" s="231"/>
      <c r="E842" s="231"/>
      <c r="F842" s="231"/>
      <c r="G842" s="231"/>
      <c r="H842" s="573"/>
      <c r="I842" s="573"/>
      <c r="J842" s="573"/>
      <c r="K842" s="573"/>
      <c r="L842" s="538"/>
      <c r="M842" s="538"/>
      <c r="N842" s="538"/>
      <c r="O842" s="538"/>
      <c r="P842" s="538"/>
      <c r="Q842" s="538"/>
      <c r="R842" s="538"/>
      <c r="S842" s="538"/>
      <c r="T842" s="538"/>
      <c r="U842" s="538"/>
      <c r="V842" s="538"/>
      <c r="W842" s="538"/>
      <c r="X842" s="538"/>
      <c r="Y842" s="538"/>
      <c r="Z842" s="538"/>
      <c r="AA842" s="538"/>
      <c r="AB842" s="564"/>
      <c r="AC842" s="564"/>
      <c r="AD842" s="564"/>
      <c r="AE842" s="564"/>
    </row>
    <row r="843" spans="3:31" ht="12.75" hidden="1" customHeight="1">
      <c r="C843" s="231"/>
      <c r="D843" s="231"/>
      <c r="E843" s="231"/>
      <c r="F843" s="231"/>
      <c r="G843" s="231"/>
      <c r="H843" s="573"/>
      <c r="I843" s="573"/>
      <c r="J843" s="573"/>
      <c r="K843" s="573"/>
      <c r="L843" s="538"/>
      <c r="M843" s="538"/>
      <c r="N843" s="538"/>
      <c r="O843" s="538"/>
      <c r="P843" s="538"/>
      <c r="Q843" s="538"/>
      <c r="R843" s="538"/>
      <c r="S843" s="538"/>
      <c r="T843" s="538"/>
      <c r="U843" s="538"/>
      <c r="V843" s="538"/>
      <c r="W843" s="538"/>
      <c r="X843" s="538"/>
      <c r="Y843" s="538"/>
      <c r="Z843" s="538"/>
      <c r="AA843" s="538"/>
      <c r="AB843" s="564"/>
      <c r="AC843" s="564"/>
      <c r="AD843" s="564"/>
      <c r="AE843" s="564"/>
    </row>
    <row r="844" spans="3:31" ht="12.75" hidden="1" customHeight="1">
      <c r="C844" s="566" t="s">
        <v>1504</v>
      </c>
      <c r="D844" s="566"/>
      <c r="E844" s="566"/>
      <c r="F844" s="566"/>
      <c r="G844" s="566"/>
      <c r="H844" s="573"/>
      <c r="I844" s="573"/>
      <c r="J844" s="573"/>
      <c r="K844" s="573"/>
      <c r="L844" s="538"/>
      <c r="M844" s="538"/>
      <c r="N844" s="538"/>
      <c r="O844" s="538"/>
      <c r="P844" s="538"/>
      <c r="Q844" s="538"/>
      <c r="R844" s="538"/>
      <c r="S844" s="538"/>
      <c r="T844" s="538"/>
      <c r="U844" s="538"/>
      <c r="V844" s="538"/>
      <c r="W844" s="538"/>
      <c r="X844" s="538"/>
      <c r="Y844" s="538"/>
      <c r="Z844" s="538"/>
      <c r="AA844" s="538"/>
      <c r="AB844" s="564">
        <f>L844+P844-T844-X844</f>
        <v>0</v>
      </c>
      <c r="AC844" s="564"/>
      <c r="AD844" s="564"/>
      <c r="AE844" s="564"/>
    </row>
    <row r="845" spans="3:31" ht="12.75" hidden="1" customHeight="1">
      <c r="C845" s="566"/>
      <c r="D845" s="566"/>
      <c r="E845" s="566"/>
      <c r="F845" s="566"/>
      <c r="G845" s="566"/>
      <c r="H845" s="573"/>
      <c r="I845" s="573"/>
      <c r="J845" s="573"/>
      <c r="K845" s="573"/>
      <c r="L845" s="538"/>
      <c r="M845" s="538"/>
      <c r="N845" s="538"/>
      <c r="O845" s="538"/>
      <c r="P845" s="538"/>
      <c r="Q845" s="538"/>
      <c r="R845" s="538"/>
      <c r="S845" s="538"/>
      <c r="T845" s="538"/>
      <c r="U845" s="538"/>
      <c r="V845" s="538"/>
      <c r="W845" s="538"/>
      <c r="X845" s="538"/>
      <c r="Y845" s="538"/>
      <c r="Z845" s="538"/>
      <c r="AA845" s="538"/>
      <c r="AB845" s="564"/>
      <c r="AC845" s="564"/>
      <c r="AD845" s="564"/>
      <c r="AE845" s="564"/>
    </row>
    <row r="846" spans="3:31" ht="12.75" hidden="1" customHeight="1">
      <c r="C846" s="566"/>
      <c r="D846" s="566"/>
      <c r="E846" s="566"/>
      <c r="F846" s="566"/>
      <c r="G846" s="566"/>
      <c r="H846" s="573"/>
      <c r="I846" s="573"/>
      <c r="J846" s="573"/>
      <c r="K846" s="573"/>
      <c r="L846" s="538"/>
      <c r="M846" s="538"/>
      <c r="N846" s="538"/>
      <c r="O846" s="538"/>
      <c r="P846" s="538"/>
      <c r="Q846" s="538"/>
      <c r="R846" s="538"/>
      <c r="S846" s="538"/>
      <c r="T846" s="538"/>
      <c r="U846" s="538"/>
      <c r="V846" s="538"/>
      <c r="W846" s="538"/>
      <c r="X846" s="538"/>
      <c r="Y846" s="538"/>
      <c r="Z846" s="538"/>
      <c r="AA846" s="538"/>
      <c r="AB846" s="564"/>
      <c r="AC846" s="564"/>
      <c r="AD846" s="564"/>
      <c r="AE846" s="564"/>
    </row>
    <row r="847" spans="3:31" ht="12.75" hidden="1" customHeight="1">
      <c r="C847" s="566"/>
      <c r="D847" s="566"/>
      <c r="E847" s="566"/>
      <c r="F847" s="566"/>
      <c r="G847" s="566"/>
      <c r="H847" s="573"/>
      <c r="I847" s="573"/>
      <c r="J847" s="573"/>
      <c r="K847" s="573"/>
      <c r="L847" s="538"/>
      <c r="M847" s="538"/>
      <c r="N847" s="538"/>
      <c r="O847" s="538"/>
      <c r="P847" s="538"/>
      <c r="Q847" s="538"/>
      <c r="R847" s="538"/>
      <c r="S847" s="538"/>
      <c r="T847" s="538"/>
      <c r="U847" s="538"/>
      <c r="V847" s="538"/>
      <c r="W847" s="538"/>
      <c r="X847" s="538"/>
      <c r="Y847" s="538"/>
      <c r="Z847" s="538"/>
      <c r="AA847" s="538"/>
      <c r="AB847" s="564"/>
      <c r="AC847" s="564"/>
      <c r="AD847" s="564"/>
      <c r="AE847" s="564"/>
    </row>
    <row r="848" spans="3:31" ht="12.75" hidden="1" customHeight="1">
      <c r="C848" s="566"/>
      <c r="D848" s="566"/>
      <c r="E848" s="566"/>
      <c r="F848" s="566"/>
      <c r="G848" s="566"/>
      <c r="H848" s="573"/>
      <c r="I848" s="573"/>
      <c r="J848" s="573"/>
      <c r="K848" s="573"/>
      <c r="L848" s="538"/>
      <c r="M848" s="538"/>
      <c r="N848" s="538"/>
      <c r="O848" s="538"/>
      <c r="P848" s="538"/>
      <c r="Q848" s="538"/>
      <c r="R848" s="538"/>
      <c r="S848" s="538"/>
      <c r="T848" s="538"/>
      <c r="U848" s="538"/>
      <c r="V848" s="538"/>
      <c r="W848" s="538"/>
      <c r="X848" s="538"/>
      <c r="Y848" s="538"/>
      <c r="Z848" s="538"/>
      <c r="AA848" s="538"/>
      <c r="AB848" s="564"/>
      <c r="AC848" s="564"/>
      <c r="AD848" s="564"/>
      <c r="AE848" s="564"/>
    </row>
    <row r="849" spans="3:31" ht="12.75" hidden="1" customHeight="1">
      <c r="C849" s="566" t="s">
        <v>1223</v>
      </c>
      <c r="D849" s="566"/>
      <c r="E849" s="566"/>
      <c r="F849" s="566"/>
      <c r="G849" s="566"/>
      <c r="H849" s="573"/>
      <c r="I849" s="573"/>
      <c r="J849" s="573"/>
      <c r="K849" s="573"/>
      <c r="L849" s="538"/>
      <c r="M849" s="538"/>
      <c r="N849" s="538"/>
      <c r="O849" s="538"/>
      <c r="P849" s="538"/>
      <c r="Q849" s="538"/>
      <c r="R849" s="538"/>
      <c r="S849" s="538"/>
      <c r="T849" s="538"/>
      <c r="U849" s="538"/>
      <c r="V849" s="538"/>
      <c r="W849" s="538"/>
      <c r="X849" s="538"/>
      <c r="Y849" s="538"/>
      <c r="Z849" s="538"/>
      <c r="AA849" s="538"/>
      <c r="AB849" s="564">
        <f>L849+P849-T849-X849</f>
        <v>0</v>
      </c>
      <c r="AC849" s="564"/>
      <c r="AD849" s="564"/>
      <c r="AE849" s="564"/>
    </row>
    <row r="850" spans="3:31" ht="12.75" hidden="1" customHeight="1">
      <c r="C850" s="566"/>
      <c r="D850" s="566"/>
      <c r="E850" s="566"/>
      <c r="F850" s="566"/>
      <c r="G850" s="566"/>
      <c r="H850" s="573"/>
      <c r="I850" s="573"/>
      <c r="J850" s="573"/>
      <c r="K850" s="573"/>
      <c r="L850" s="538"/>
      <c r="M850" s="538"/>
      <c r="N850" s="538"/>
      <c r="O850" s="538"/>
      <c r="P850" s="538"/>
      <c r="Q850" s="538"/>
      <c r="R850" s="538"/>
      <c r="S850" s="538"/>
      <c r="T850" s="538"/>
      <c r="U850" s="538"/>
      <c r="V850" s="538"/>
      <c r="W850" s="538"/>
      <c r="X850" s="538"/>
      <c r="Y850" s="538"/>
      <c r="Z850" s="538"/>
      <c r="AA850" s="538"/>
      <c r="AB850" s="564"/>
      <c r="AC850" s="564"/>
      <c r="AD850" s="564"/>
      <c r="AE850" s="564"/>
    </row>
    <row r="851" spans="3:31" ht="12.75" hidden="1" customHeight="1">
      <c r="C851" s="566"/>
      <c r="D851" s="566"/>
      <c r="E851" s="566"/>
      <c r="F851" s="566"/>
      <c r="G851" s="566"/>
      <c r="H851" s="573"/>
      <c r="I851" s="573"/>
      <c r="J851" s="573"/>
      <c r="K851" s="573"/>
      <c r="L851" s="538"/>
      <c r="M851" s="538"/>
      <c r="N851" s="538"/>
      <c r="O851" s="538"/>
      <c r="P851" s="538"/>
      <c r="Q851" s="538"/>
      <c r="R851" s="538"/>
      <c r="S851" s="538"/>
      <c r="T851" s="538"/>
      <c r="U851" s="538"/>
      <c r="V851" s="538"/>
      <c r="W851" s="538"/>
      <c r="X851" s="538"/>
      <c r="Y851" s="538"/>
      <c r="Z851" s="538"/>
      <c r="AA851" s="538"/>
      <c r="AB851" s="564"/>
      <c r="AC851" s="564"/>
      <c r="AD851" s="564"/>
      <c r="AE851" s="564"/>
    </row>
    <row r="852" spans="3:31" ht="12.75" hidden="1" customHeight="1">
      <c r="C852" s="566"/>
      <c r="D852" s="566"/>
      <c r="E852" s="566"/>
      <c r="F852" s="566"/>
      <c r="G852" s="566"/>
      <c r="H852" s="573"/>
      <c r="I852" s="573"/>
      <c r="J852" s="573"/>
      <c r="K852" s="573"/>
      <c r="L852" s="538"/>
      <c r="M852" s="538"/>
      <c r="N852" s="538"/>
      <c r="O852" s="538"/>
      <c r="P852" s="538"/>
      <c r="Q852" s="538"/>
      <c r="R852" s="538"/>
      <c r="S852" s="538"/>
      <c r="T852" s="538"/>
      <c r="U852" s="538"/>
      <c r="V852" s="538"/>
      <c r="W852" s="538"/>
      <c r="X852" s="538"/>
      <c r="Y852" s="538"/>
      <c r="Z852" s="538"/>
      <c r="AA852" s="538"/>
      <c r="AB852" s="564"/>
      <c r="AC852" s="564"/>
      <c r="AD852" s="564"/>
      <c r="AE852" s="564"/>
    </row>
    <row r="853" spans="3:31" ht="12.75" hidden="1" customHeight="1">
      <c r="C853" s="566"/>
      <c r="D853" s="566"/>
      <c r="E853" s="566"/>
      <c r="F853" s="566"/>
      <c r="G853" s="566"/>
      <c r="H853" s="573"/>
      <c r="I853" s="573"/>
      <c r="J853" s="573"/>
      <c r="K853" s="573"/>
      <c r="L853" s="538"/>
      <c r="M853" s="538"/>
      <c r="N853" s="538"/>
      <c r="O853" s="538"/>
      <c r="P853" s="538"/>
      <c r="Q853" s="538"/>
      <c r="R853" s="538"/>
      <c r="S853" s="538"/>
      <c r="T853" s="538"/>
      <c r="U853" s="538"/>
      <c r="V853" s="538"/>
      <c r="W853" s="538"/>
      <c r="X853" s="538"/>
      <c r="Y853" s="538"/>
      <c r="Z853" s="538"/>
      <c r="AA853" s="538"/>
      <c r="AB853" s="564"/>
      <c r="AC853" s="564"/>
      <c r="AD853" s="564"/>
      <c r="AE853" s="564"/>
    </row>
    <row r="854" spans="3:31" ht="12.75" hidden="1" customHeight="1">
      <c r="C854" s="231" t="s">
        <v>1219</v>
      </c>
      <c r="D854" s="231"/>
      <c r="E854" s="231"/>
      <c r="F854" s="231"/>
      <c r="G854" s="231"/>
      <c r="H854" s="573"/>
      <c r="I854" s="573"/>
      <c r="J854" s="573"/>
      <c r="K854" s="573"/>
      <c r="L854" s="538"/>
      <c r="M854" s="538"/>
      <c r="N854" s="538"/>
      <c r="O854" s="538"/>
      <c r="P854" s="538"/>
      <c r="Q854" s="538"/>
      <c r="R854" s="538"/>
      <c r="S854" s="538"/>
      <c r="T854" s="538"/>
      <c r="U854" s="538"/>
      <c r="V854" s="538"/>
      <c r="W854" s="538"/>
      <c r="X854" s="538"/>
      <c r="Y854" s="538"/>
      <c r="Z854" s="538"/>
      <c r="AA854" s="538"/>
      <c r="AB854" s="564">
        <f>L854+P854-T854-X854</f>
        <v>0</v>
      </c>
      <c r="AC854" s="564"/>
      <c r="AD854" s="564"/>
      <c r="AE854" s="564"/>
    </row>
    <row r="855" spans="3:31" ht="12.75" hidden="1" customHeight="1">
      <c r="C855" s="231"/>
      <c r="D855" s="231"/>
      <c r="E855" s="231"/>
      <c r="F855" s="231"/>
      <c r="G855" s="231"/>
      <c r="H855" s="573"/>
      <c r="I855" s="573"/>
      <c r="J855" s="573"/>
      <c r="K855" s="573"/>
      <c r="L855" s="538"/>
      <c r="M855" s="538"/>
      <c r="N855" s="538"/>
      <c r="O855" s="538"/>
      <c r="P855" s="538"/>
      <c r="Q855" s="538"/>
      <c r="R855" s="538"/>
      <c r="S855" s="538"/>
      <c r="T855" s="538"/>
      <c r="U855" s="538"/>
      <c r="V855" s="538"/>
      <c r="W855" s="538"/>
      <c r="X855" s="538"/>
      <c r="Y855" s="538"/>
      <c r="Z855" s="538"/>
      <c r="AA855" s="538"/>
      <c r="AB855" s="564"/>
      <c r="AC855" s="564"/>
      <c r="AD855" s="564"/>
      <c r="AE855" s="564"/>
    </row>
    <row r="856" spans="3:31" ht="12.75" hidden="1" customHeight="1">
      <c r="C856" s="231"/>
      <c r="D856" s="231"/>
      <c r="E856" s="231"/>
      <c r="F856" s="231"/>
      <c r="G856" s="231"/>
      <c r="H856" s="573"/>
      <c r="I856" s="573"/>
      <c r="J856" s="573"/>
      <c r="K856" s="573"/>
      <c r="L856" s="538"/>
      <c r="M856" s="538"/>
      <c r="N856" s="538"/>
      <c r="O856" s="538"/>
      <c r="P856" s="538"/>
      <c r="Q856" s="538"/>
      <c r="R856" s="538"/>
      <c r="S856" s="538"/>
      <c r="T856" s="538"/>
      <c r="U856" s="538"/>
      <c r="V856" s="538"/>
      <c r="W856" s="538"/>
      <c r="X856" s="538"/>
      <c r="Y856" s="538"/>
      <c r="Z856" s="538"/>
      <c r="AA856" s="538"/>
      <c r="AB856" s="564"/>
      <c r="AC856" s="564"/>
      <c r="AD856" s="564"/>
      <c r="AE856" s="564"/>
    </row>
    <row r="857" spans="3:31" ht="12.75" hidden="1" customHeight="1">
      <c r="C857" s="231"/>
      <c r="D857" s="231"/>
      <c r="E857" s="231"/>
      <c r="F857" s="231"/>
      <c r="G857" s="231"/>
      <c r="H857" s="573"/>
      <c r="I857" s="573"/>
      <c r="J857" s="573"/>
      <c r="K857" s="573"/>
      <c r="L857" s="538"/>
      <c r="M857" s="538"/>
      <c r="N857" s="538"/>
      <c r="O857" s="538"/>
      <c r="P857" s="538"/>
      <c r="Q857" s="538"/>
      <c r="R857" s="538"/>
      <c r="S857" s="538"/>
      <c r="T857" s="538"/>
      <c r="U857" s="538"/>
      <c r="V857" s="538"/>
      <c r="W857" s="538"/>
      <c r="X857" s="538"/>
      <c r="Y857" s="538"/>
      <c r="Z857" s="538"/>
      <c r="AA857" s="538"/>
      <c r="AB857" s="564"/>
      <c r="AC857" s="564"/>
      <c r="AD857" s="564"/>
      <c r="AE857" s="564"/>
    </row>
    <row r="858" spans="3:31" ht="12.75" hidden="1" customHeight="1">
      <c r="C858" s="247"/>
      <c r="D858" s="247"/>
      <c r="E858" s="247"/>
      <c r="F858" s="247"/>
      <c r="G858" s="247"/>
      <c r="H858" s="574"/>
      <c r="I858" s="574"/>
      <c r="J858" s="574"/>
      <c r="K858" s="574"/>
      <c r="L858" s="435"/>
      <c r="M858" s="435"/>
      <c r="N858" s="435"/>
      <c r="O858" s="435"/>
      <c r="P858" s="435"/>
      <c r="Q858" s="435"/>
      <c r="R858" s="435"/>
      <c r="S858" s="435"/>
      <c r="T858" s="435"/>
      <c r="U858" s="435"/>
      <c r="V858" s="435"/>
      <c r="W858" s="435"/>
      <c r="X858" s="435"/>
      <c r="Y858" s="435"/>
      <c r="Z858" s="435"/>
      <c r="AA858" s="435"/>
      <c r="AB858" s="565"/>
      <c r="AC858" s="565"/>
      <c r="AD858" s="565"/>
      <c r="AE858" s="565"/>
    </row>
    <row r="859" spans="3:31" ht="12.75" hidden="1" customHeight="1">
      <c r="C859" s="432" t="s">
        <v>1220</v>
      </c>
      <c r="D859" s="432"/>
      <c r="E859" s="432"/>
      <c r="F859" s="432"/>
      <c r="G859" s="432"/>
      <c r="H859" s="524" t="s">
        <v>0</v>
      </c>
      <c r="I859" s="525"/>
      <c r="J859" s="525"/>
      <c r="K859" s="526"/>
      <c r="L859" s="434">
        <f>SUM(L839:O858)</f>
        <v>0</v>
      </c>
      <c r="M859" s="434"/>
      <c r="N859" s="434"/>
      <c r="O859" s="434"/>
      <c r="P859" s="434">
        <f>SUM(P839:S858)</f>
        <v>0</v>
      </c>
      <c r="Q859" s="434"/>
      <c r="R859" s="434"/>
      <c r="S859" s="434"/>
      <c r="T859" s="434">
        <f>SUM(T839:W858)</f>
        <v>0</v>
      </c>
      <c r="U859" s="434"/>
      <c r="V859" s="434"/>
      <c r="W859" s="434"/>
      <c r="X859" s="434">
        <f>SUM(X839:AA858)</f>
        <v>0</v>
      </c>
      <c r="Y859" s="434"/>
      <c r="Z859" s="434"/>
      <c r="AA859" s="434"/>
      <c r="AB859" s="434">
        <f>SUM(AB839:AE858)</f>
        <v>0</v>
      </c>
      <c r="AC859" s="434"/>
      <c r="AD859" s="434"/>
      <c r="AE859" s="434"/>
    </row>
    <row r="860" spans="3:31" ht="12.75" hidden="1" customHeight="1">
      <c r="C860" s="541"/>
      <c r="D860" s="541"/>
      <c r="E860" s="541"/>
      <c r="F860" s="541"/>
      <c r="G860" s="541"/>
      <c r="H860" s="527"/>
      <c r="I860" s="528"/>
      <c r="J860" s="528"/>
      <c r="K860" s="529"/>
      <c r="L860" s="538"/>
      <c r="M860" s="538"/>
      <c r="N860" s="538"/>
      <c r="O860" s="538"/>
      <c r="P860" s="538"/>
      <c r="Q860" s="538"/>
      <c r="R860" s="538"/>
      <c r="S860" s="538"/>
      <c r="T860" s="538"/>
      <c r="U860" s="538"/>
      <c r="V860" s="538"/>
      <c r="W860" s="538"/>
      <c r="X860" s="538"/>
      <c r="Y860" s="538"/>
      <c r="Z860" s="538"/>
      <c r="AA860" s="538"/>
      <c r="AB860" s="538"/>
      <c r="AC860" s="538"/>
      <c r="AD860" s="538"/>
      <c r="AE860" s="538"/>
    </row>
    <row r="861" spans="3:31" ht="12.75" hidden="1" customHeight="1">
      <c r="C861" s="541"/>
      <c r="D861" s="541"/>
      <c r="E861" s="541"/>
      <c r="F861" s="541"/>
      <c r="G861" s="541"/>
      <c r="H861" s="527"/>
      <c r="I861" s="528"/>
      <c r="J861" s="528"/>
      <c r="K861" s="529"/>
      <c r="L861" s="538"/>
      <c r="M861" s="538"/>
      <c r="N861" s="538"/>
      <c r="O861" s="538"/>
      <c r="P861" s="538"/>
      <c r="Q861" s="538"/>
      <c r="R861" s="538"/>
      <c r="S861" s="538"/>
      <c r="T861" s="538"/>
      <c r="U861" s="538"/>
      <c r="V861" s="538"/>
      <c r="W861" s="538"/>
      <c r="X861" s="538"/>
      <c r="Y861" s="538"/>
      <c r="Z861" s="538"/>
      <c r="AA861" s="538"/>
      <c r="AB861" s="538"/>
      <c r="AC861" s="538"/>
      <c r="AD861" s="538"/>
      <c r="AE861" s="538"/>
    </row>
    <row r="862" spans="3:31" ht="12.75" hidden="1" customHeight="1">
      <c r="C862" s="541"/>
      <c r="D862" s="541"/>
      <c r="E862" s="541"/>
      <c r="F862" s="541"/>
      <c r="G862" s="541"/>
      <c r="H862" s="527"/>
      <c r="I862" s="528"/>
      <c r="J862" s="528"/>
      <c r="K862" s="529"/>
      <c r="L862" s="538"/>
      <c r="M862" s="538"/>
      <c r="N862" s="538"/>
      <c r="O862" s="538"/>
      <c r="P862" s="538"/>
      <c r="Q862" s="538"/>
      <c r="R862" s="538"/>
      <c r="S862" s="538"/>
      <c r="T862" s="538"/>
      <c r="U862" s="538"/>
      <c r="V862" s="538"/>
      <c r="W862" s="538"/>
      <c r="X862" s="538"/>
      <c r="Y862" s="538"/>
      <c r="Z862" s="538"/>
      <c r="AA862" s="538"/>
      <c r="AB862" s="538"/>
      <c r="AC862" s="538"/>
      <c r="AD862" s="538"/>
      <c r="AE862" s="538"/>
    </row>
    <row r="863" spans="3:31" ht="12.75" hidden="1" customHeight="1">
      <c r="C863" s="433"/>
      <c r="D863" s="433"/>
      <c r="E863" s="433"/>
      <c r="F863" s="433"/>
      <c r="G863" s="433"/>
      <c r="H863" s="575"/>
      <c r="I863" s="576"/>
      <c r="J863" s="576"/>
      <c r="K863" s="577"/>
      <c r="L863" s="435"/>
      <c r="M863" s="435"/>
      <c r="N863" s="435"/>
      <c r="O863" s="435"/>
      <c r="P863" s="435"/>
      <c r="Q863" s="435"/>
      <c r="R863" s="435"/>
      <c r="S863" s="435"/>
      <c r="T863" s="435"/>
      <c r="U863" s="435"/>
      <c r="V863" s="435"/>
      <c r="W863" s="435"/>
      <c r="X863" s="435"/>
      <c r="Y863" s="435"/>
      <c r="Z863" s="435"/>
      <c r="AA863" s="435"/>
      <c r="AB863" s="435"/>
      <c r="AC863" s="435"/>
      <c r="AD863" s="435"/>
      <c r="AE863" s="435"/>
    </row>
    <row r="864" spans="3:31" ht="12.75" hidden="1" customHeight="1"/>
    <row r="865" spans="3:45" ht="12.75" hidden="1" customHeight="1">
      <c r="C865" s="571" t="s">
        <v>1256</v>
      </c>
      <c r="D865" s="200"/>
      <c r="E865" s="200"/>
      <c r="F865" s="200"/>
      <c r="G865" s="200"/>
      <c r="H865" s="200"/>
      <c r="I865" s="200"/>
      <c r="J865" s="200"/>
      <c r="K865" s="200"/>
      <c r="L865" s="200"/>
      <c r="M865" s="200"/>
      <c r="N865" s="200"/>
      <c r="O865" s="200"/>
      <c r="P865" s="200"/>
      <c r="Q865" s="200"/>
      <c r="R865" s="200"/>
      <c r="S865" s="200"/>
      <c r="T865" s="200"/>
      <c r="U865" s="200"/>
      <c r="V865" s="200"/>
      <c r="W865" s="200"/>
      <c r="X865" s="200"/>
      <c r="Y865" s="200"/>
      <c r="Z865" s="200"/>
      <c r="AA865" s="200"/>
      <c r="AB865" s="200"/>
      <c r="AC865" s="200"/>
      <c r="AD865" s="200"/>
      <c r="AE865" s="200"/>
      <c r="AF865" s="200"/>
      <c r="AG865" s="200"/>
      <c r="AH865" s="200"/>
      <c r="AI865" s="200"/>
      <c r="AJ865" s="200"/>
      <c r="AK865" s="200"/>
      <c r="AL865" s="200"/>
      <c r="AM865" s="200"/>
      <c r="AN865" s="200"/>
      <c r="AO865" s="200"/>
      <c r="AP865" s="200"/>
      <c r="AQ865" s="200"/>
      <c r="AR865" s="200"/>
      <c r="AS865" s="200"/>
    </row>
    <row r="866" spans="3:45" ht="12.75" hidden="1" customHeight="1">
      <c r="C866" s="571"/>
      <c r="D866" s="200"/>
      <c r="E866" s="200"/>
      <c r="F866" s="200"/>
      <c r="G866" s="200"/>
      <c r="H866" s="200"/>
      <c r="I866" s="200"/>
      <c r="J866" s="200"/>
      <c r="K866" s="200"/>
      <c r="L866" s="200"/>
      <c r="M866" s="200"/>
      <c r="N866" s="200"/>
      <c r="O866" s="200"/>
      <c r="P866" s="200"/>
      <c r="Q866" s="200"/>
      <c r="R866" s="200"/>
      <c r="S866" s="200"/>
      <c r="T866" s="200"/>
      <c r="U866" s="200"/>
      <c r="V866" s="200"/>
      <c r="W866" s="200"/>
      <c r="X866" s="200"/>
      <c r="Y866" s="200"/>
      <c r="Z866" s="200"/>
      <c r="AA866" s="200"/>
      <c r="AB866" s="200"/>
      <c r="AC866" s="200"/>
      <c r="AD866" s="200"/>
      <c r="AE866" s="200"/>
      <c r="AF866" s="200"/>
      <c r="AG866" s="200"/>
      <c r="AH866" s="200"/>
      <c r="AI866" s="200"/>
      <c r="AJ866" s="200"/>
      <c r="AK866" s="200"/>
      <c r="AL866" s="200"/>
      <c r="AM866" s="200"/>
      <c r="AN866" s="200"/>
      <c r="AO866" s="200"/>
      <c r="AP866" s="200"/>
      <c r="AQ866" s="200"/>
      <c r="AR866" s="200"/>
      <c r="AS866" s="200"/>
    </row>
    <row r="867" spans="3:45" ht="12.75" hidden="1" customHeight="1">
      <c r="C867" s="200"/>
      <c r="D867" s="200"/>
      <c r="E867" s="200"/>
      <c r="F867" s="200"/>
      <c r="G867" s="200"/>
      <c r="H867" s="200"/>
      <c r="I867" s="200"/>
      <c r="J867" s="200"/>
      <c r="K867" s="200"/>
      <c r="L867" s="200"/>
      <c r="M867" s="200"/>
      <c r="N867" s="200"/>
      <c r="O867" s="200"/>
      <c r="P867" s="200"/>
      <c r="Q867" s="200"/>
      <c r="R867" s="200"/>
      <c r="S867" s="200"/>
      <c r="T867" s="200"/>
      <c r="U867" s="200"/>
      <c r="V867" s="200"/>
      <c r="W867" s="200"/>
      <c r="X867" s="200"/>
      <c r="Y867" s="200"/>
      <c r="Z867" s="200"/>
      <c r="AA867" s="200"/>
      <c r="AB867" s="200"/>
      <c r="AC867" s="200"/>
      <c r="AD867" s="200"/>
      <c r="AE867" s="200"/>
      <c r="AF867" s="200"/>
      <c r="AG867" s="200"/>
      <c r="AH867" s="200"/>
      <c r="AI867" s="200"/>
      <c r="AJ867" s="200"/>
      <c r="AK867" s="200"/>
      <c r="AL867" s="200"/>
      <c r="AM867" s="200"/>
      <c r="AN867" s="200"/>
      <c r="AO867" s="200"/>
      <c r="AP867" s="200"/>
      <c r="AQ867" s="200"/>
      <c r="AR867" s="200"/>
      <c r="AS867" s="200"/>
    </row>
    <row r="868" spans="3:45" ht="12.75" hidden="1" customHeight="1"/>
    <row r="869" spans="3:45" ht="12.75" hidden="1" customHeight="1">
      <c r="C869" s="241" t="s">
        <v>1221</v>
      </c>
      <c r="D869" s="241"/>
      <c r="E869" s="241"/>
      <c r="F869" s="241"/>
      <c r="G869" s="241"/>
      <c r="H869" s="241"/>
      <c r="I869" s="241"/>
      <c r="J869" s="241"/>
      <c r="K869" s="241"/>
      <c r="L869" s="241"/>
      <c r="M869" s="241"/>
      <c r="N869" s="241"/>
      <c r="O869" s="241"/>
      <c r="P869" s="241"/>
      <c r="Q869" s="241"/>
      <c r="R869" s="241"/>
      <c r="S869" s="241"/>
      <c r="T869" s="241"/>
      <c r="U869" s="241"/>
      <c r="V869" s="241"/>
      <c r="W869" s="241"/>
      <c r="X869" s="241"/>
      <c r="Y869" s="241"/>
      <c r="Z869" s="241"/>
      <c r="AA869" s="241"/>
      <c r="AB869" s="241"/>
      <c r="AC869" s="241"/>
      <c r="AD869" s="241"/>
      <c r="AE869" s="241"/>
      <c r="AF869" s="241"/>
      <c r="AG869" s="241"/>
      <c r="AH869" s="241"/>
      <c r="AI869" s="241"/>
      <c r="AJ869" s="241"/>
      <c r="AK869" s="241"/>
      <c r="AL869" s="241"/>
      <c r="AM869" s="241"/>
      <c r="AN869" s="241"/>
      <c r="AO869" s="241"/>
      <c r="AP869" s="241"/>
      <c r="AQ869" s="241"/>
      <c r="AR869" s="241"/>
      <c r="AS869" s="241"/>
    </row>
    <row r="870" spans="3:45" ht="12.75" hidden="1" customHeight="1">
      <c r="C870" s="71"/>
    </row>
    <row r="871" spans="3:45" s="128" customFormat="1" ht="12.75" hidden="1" customHeight="1">
      <c r="C871" s="133"/>
    </row>
    <row r="872" spans="3:45" ht="12.75" hidden="1" customHeight="1">
      <c r="C872" s="285" t="s">
        <v>80</v>
      </c>
      <c r="D872" s="286"/>
      <c r="E872" s="286"/>
      <c r="F872" s="286"/>
      <c r="G872" s="287"/>
      <c r="H872" s="285" t="s">
        <v>1213</v>
      </c>
      <c r="I872" s="286"/>
      <c r="J872" s="286"/>
      <c r="K872" s="287"/>
      <c r="L872" s="285" t="s">
        <v>1214</v>
      </c>
      <c r="M872" s="286"/>
      <c r="N872" s="286"/>
      <c r="O872" s="287"/>
      <c r="P872" s="285" t="s">
        <v>1215</v>
      </c>
      <c r="Q872" s="286"/>
      <c r="R872" s="286"/>
      <c r="S872" s="287"/>
      <c r="T872" s="285" t="s">
        <v>1222</v>
      </c>
      <c r="U872" s="286"/>
      <c r="V872" s="286"/>
      <c r="W872" s="287"/>
      <c r="X872" s="285" t="s">
        <v>1217</v>
      </c>
      <c r="Y872" s="286"/>
      <c r="Z872" s="286"/>
      <c r="AA872" s="287"/>
    </row>
    <row r="873" spans="3:45" ht="12.75" hidden="1" customHeight="1">
      <c r="C873" s="294"/>
      <c r="D873" s="295"/>
      <c r="E873" s="295"/>
      <c r="F873" s="295"/>
      <c r="G873" s="296"/>
      <c r="H873" s="294"/>
      <c r="I873" s="295"/>
      <c r="J873" s="295"/>
      <c r="K873" s="296"/>
      <c r="L873" s="294"/>
      <c r="M873" s="295"/>
      <c r="N873" s="295"/>
      <c r="O873" s="296"/>
      <c r="P873" s="294"/>
      <c r="Q873" s="295"/>
      <c r="R873" s="295"/>
      <c r="S873" s="296"/>
      <c r="T873" s="294"/>
      <c r="U873" s="295"/>
      <c r="V873" s="295"/>
      <c r="W873" s="296"/>
      <c r="X873" s="294"/>
      <c r="Y873" s="295"/>
      <c r="Z873" s="295"/>
      <c r="AA873" s="296"/>
    </row>
    <row r="874" spans="3:45" ht="12.75" hidden="1" customHeight="1">
      <c r="C874" s="294"/>
      <c r="D874" s="295"/>
      <c r="E874" s="295"/>
      <c r="F874" s="295"/>
      <c r="G874" s="296"/>
      <c r="H874" s="294"/>
      <c r="I874" s="295"/>
      <c r="J874" s="295"/>
      <c r="K874" s="296"/>
      <c r="L874" s="294"/>
      <c r="M874" s="295"/>
      <c r="N874" s="295"/>
      <c r="O874" s="296"/>
      <c r="P874" s="294"/>
      <c r="Q874" s="295"/>
      <c r="R874" s="295"/>
      <c r="S874" s="296"/>
      <c r="T874" s="294"/>
      <c r="U874" s="295"/>
      <c r="V874" s="295"/>
      <c r="W874" s="296"/>
      <c r="X874" s="294"/>
      <c r="Y874" s="295"/>
      <c r="Z874" s="295"/>
      <c r="AA874" s="296"/>
    </row>
    <row r="875" spans="3:45" ht="12.75" hidden="1" customHeight="1">
      <c r="C875" s="294"/>
      <c r="D875" s="295"/>
      <c r="E875" s="295"/>
      <c r="F875" s="295"/>
      <c r="G875" s="296"/>
      <c r="H875" s="294"/>
      <c r="I875" s="295"/>
      <c r="J875" s="295"/>
      <c r="K875" s="296"/>
      <c r="L875" s="294"/>
      <c r="M875" s="295"/>
      <c r="N875" s="295"/>
      <c r="O875" s="296"/>
      <c r="P875" s="294"/>
      <c r="Q875" s="295"/>
      <c r="R875" s="295"/>
      <c r="S875" s="296"/>
      <c r="T875" s="294"/>
      <c r="U875" s="295"/>
      <c r="V875" s="295"/>
      <c r="W875" s="296"/>
      <c r="X875" s="294"/>
      <c r="Y875" s="295"/>
      <c r="Z875" s="295"/>
      <c r="AA875" s="296"/>
    </row>
    <row r="876" spans="3:45" ht="12.75" hidden="1" customHeight="1">
      <c r="C876" s="294"/>
      <c r="D876" s="295"/>
      <c r="E876" s="295"/>
      <c r="F876" s="295"/>
      <c r="G876" s="296"/>
      <c r="H876" s="294"/>
      <c r="I876" s="295"/>
      <c r="J876" s="295"/>
      <c r="K876" s="296"/>
      <c r="L876" s="294"/>
      <c r="M876" s="295"/>
      <c r="N876" s="295"/>
      <c r="O876" s="296"/>
      <c r="P876" s="294"/>
      <c r="Q876" s="295"/>
      <c r="R876" s="295"/>
      <c r="S876" s="296"/>
      <c r="T876" s="294"/>
      <c r="U876" s="295"/>
      <c r="V876" s="295"/>
      <c r="W876" s="296"/>
      <c r="X876" s="294"/>
      <c r="Y876" s="295"/>
      <c r="Z876" s="295"/>
      <c r="AA876" s="296"/>
    </row>
    <row r="877" spans="3:45" ht="12.75" hidden="1" customHeight="1">
      <c r="C877" s="294"/>
      <c r="D877" s="295"/>
      <c r="E877" s="295"/>
      <c r="F877" s="295"/>
      <c r="G877" s="296"/>
      <c r="H877" s="294"/>
      <c r="I877" s="295"/>
      <c r="J877" s="295"/>
      <c r="K877" s="296"/>
      <c r="L877" s="294"/>
      <c r="M877" s="295"/>
      <c r="N877" s="295"/>
      <c r="O877" s="296"/>
      <c r="P877" s="294"/>
      <c r="Q877" s="295"/>
      <c r="R877" s="295"/>
      <c r="S877" s="296"/>
      <c r="T877" s="294"/>
      <c r="U877" s="295"/>
      <c r="V877" s="295"/>
      <c r="W877" s="296"/>
      <c r="X877" s="294"/>
      <c r="Y877" s="295"/>
      <c r="Z877" s="295"/>
      <c r="AA877" s="296"/>
    </row>
    <row r="878" spans="3:45" ht="12.75" hidden="1" customHeight="1">
      <c r="C878" s="294"/>
      <c r="D878" s="295"/>
      <c r="E878" s="295"/>
      <c r="F878" s="295"/>
      <c r="G878" s="296"/>
      <c r="H878" s="294"/>
      <c r="I878" s="295"/>
      <c r="J878" s="295"/>
      <c r="K878" s="296"/>
      <c r="L878" s="294"/>
      <c r="M878" s="295"/>
      <c r="N878" s="295"/>
      <c r="O878" s="296"/>
      <c r="P878" s="294"/>
      <c r="Q878" s="295"/>
      <c r="R878" s="295"/>
      <c r="S878" s="296"/>
      <c r="T878" s="294"/>
      <c r="U878" s="295"/>
      <c r="V878" s="295"/>
      <c r="W878" s="296"/>
      <c r="X878" s="294"/>
      <c r="Y878" s="295"/>
      <c r="Z878" s="295"/>
      <c r="AA878" s="296"/>
    </row>
    <row r="879" spans="3:45" ht="12.75" hidden="1" customHeight="1">
      <c r="C879" s="567" t="s">
        <v>28</v>
      </c>
      <c r="D879" s="568"/>
      <c r="E879" s="568"/>
      <c r="F879" s="568"/>
      <c r="G879" s="569"/>
      <c r="H879" s="561" t="s">
        <v>32</v>
      </c>
      <c r="I879" s="562"/>
      <c r="J879" s="562"/>
      <c r="K879" s="563"/>
      <c r="L879" s="561" t="s">
        <v>33</v>
      </c>
      <c r="M879" s="562"/>
      <c r="N879" s="562"/>
      <c r="O879" s="563"/>
      <c r="P879" s="561" t="s">
        <v>35</v>
      </c>
      <c r="Q879" s="562"/>
      <c r="R879" s="562"/>
      <c r="S879" s="563"/>
      <c r="T879" s="561" t="s">
        <v>37</v>
      </c>
      <c r="U879" s="562"/>
      <c r="V879" s="562"/>
      <c r="W879" s="563"/>
      <c r="X879" s="567" t="s">
        <v>40</v>
      </c>
      <c r="Y879" s="568"/>
      <c r="Z879" s="568"/>
      <c r="AA879" s="569"/>
    </row>
    <row r="880" spans="3:45" ht="12.75" hidden="1" customHeight="1">
      <c r="C880" s="244" t="s">
        <v>1218</v>
      </c>
      <c r="D880" s="244"/>
      <c r="E880" s="244"/>
      <c r="F880" s="244"/>
      <c r="G880" s="244"/>
      <c r="H880" s="434">
        <v>144080</v>
      </c>
      <c r="I880" s="434"/>
      <c r="J880" s="434"/>
      <c r="K880" s="434"/>
      <c r="L880" s="434">
        <v>53125</v>
      </c>
      <c r="M880" s="434"/>
      <c r="N880" s="434"/>
      <c r="O880" s="434"/>
      <c r="P880" s="434">
        <v>24180</v>
      </c>
      <c r="Q880" s="434"/>
      <c r="R880" s="434"/>
      <c r="S880" s="434"/>
      <c r="T880" s="434"/>
      <c r="U880" s="434"/>
      <c r="V880" s="434"/>
      <c r="W880" s="434"/>
      <c r="X880" s="570">
        <f>H880+L880-P880-T880</f>
        <v>173025</v>
      </c>
      <c r="Y880" s="570"/>
      <c r="Z880" s="570"/>
      <c r="AA880" s="570"/>
    </row>
    <row r="881" spans="3:27" ht="12.75" hidden="1" customHeight="1">
      <c r="C881" s="231"/>
      <c r="D881" s="231"/>
      <c r="E881" s="231"/>
      <c r="F881" s="231"/>
      <c r="G881" s="231"/>
      <c r="H881" s="538"/>
      <c r="I881" s="538"/>
      <c r="J881" s="538"/>
      <c r="K881" s="538"/>
      <c r="L881" s="538"/>
      <c r="M881" s="538"/>
      <c r="N881" s="538"/>
      <c r="O881" s="538"/>
      <c r="P881" s="538"/>
      <c r="Q881" s="538"/>
      <c r="R881" s="538"/>
      <c r="S881" s="538"/>
      <c r="T881" s="538"/>
      <c r="U881" s="538"/>
      <c r="V881" s="538"/>
      <c r="W881" s="538"/>
      <c r="X881" s="564"/>
      <c r="Y881" s="564"/>
      <c r="Z881" s="564"/>
      <c r="AA881" s="564"/>
    </row>
    <row r="882" spans="3:27" ht="12.75" hidden="1" customHeight="1">
      <c r="C882" s="231"/>
      <c r="D882" s="231"/>
      <c r="E882" s="231"/>
      <c r="F882" s="231"/>
      <c r="G882" s="231"/>
      <c r="H882" s="538"/>
      <c r="I882" s="538"/>
      <c r="J882" s="538"/>
      <c r="K882" s="538"/>
      <c r="L882" s="538"/>
      <c r="M882" s="538"/>
      <c r="N882" s="538"/>
      <c r="O882" s="538"/>
      <c r="P882" s="538"/>
      <c r="Q882" s="538"/>
      <c r="R882" s="538"/>
      <c r="S882" s="538"/>
      <c r="T882" s="538"/>
      <c r="U882" s="538"/>
      <c r="V882" s="538"/>
      <c r="W882" s="538"/>
      <c r="X882" s="564"/>
      <c r="Y882" s="564"/>
      <c r="Z882" s="564"/>
      <c r="AA882" s="564"/>
    </row>
    <row r="883" spans="3:27" ht="12.75" hidden="1" customHeight="1">
      <c r="C883" s="231"/>
      <c r="D883" s="231"/>
      <c r="E883" s="231"/>
      <c r="F883" s="231"/>
      <c r="G883" s="231"/>
      <c r="H883" s="538"/>
      <c r="I883" s="538"/>
      <c r="J883" s="538"/>
      <c r="K883" s="538"/>
      <c r="L883" s="538"/>
      <c r="M883" s="538"/>
      <c r="N883" s="538"/>
      <c r="O883" s="538"/>
      <c r="P883" s="538"/>
      <c r="Q883" s="538"/>
      <c r="R883" s="538"/>
      <c r="S883" s="538"/>
      <c r="T883" s="538"/>
      <c r="U883" s="538"/>
      <c r="V883" s="538"/>
      <c r="W883" s="538"/>
      <c r="X883" s="564"/>
      <c r="Y883" s="564"/>
      <c r="Z883" s="564"/>
      <c r="AA883" s="564"/>
    </row>
    <row r="884" spans="3:27" ht="12.75" hidden="1" customHeight="1">
      <c r="C884" s="231"/>
      <c r="D884" s="231"/>
      <c r="E884" s="231"/>
      <c r="F884" s="231"/>
      <c r="G884" s="231"/>
      <c r="H884" s="538"/>
      <c r="I884" s="538"/>
      <c r="J884" s="538"/>
      <c r="K884" s="538"/>
      <c r="L884" s="538"/>
      <c r="M884" s="538"/>
      <c r="N884" s="538"/>
      <c r="O884" s="538"/>
      <c r="P884" s="538"/>
      <c r="Q884" s="538"/>
      <c r="R884" s="538"/>
      <c r="S884" s="538"/>
      <c r="T884" s="538"/>
      <c r="U884" s="538"/>
      <c r="V884" s="538"/>
      <c r="W884" s="538"/>
      <c r="X884" s="564"/>
      <c r="Y884" s="564"/>
      <c r="Z884" s="564"/>
      <c r="AA884" s="564"/>
    </row>
    <row r="885" spans="3:27" ht="12.75" hidden="1" customHeight="1">
      <c r="C885" s="566" t="s">
        <v>1504</v>
      </c>
      <c r="D885" s="566"/>
      <c r="E885" s="566"/>
      <c r="F885" s="566"/>
      <c r="G885" s="566"/>
      <c r="H885" s="538"/>
      <c r="I885" s="538"/>
      <c r="J885" s="538"/>
      <c r="K885" s="538"/>
      <c r="L885" s="538"/>
      <c r="M885" s="538"/>
      <c r="N885" s="538"/>
      <c r="O885" s="538"/>
      <c r="P885" s="538"/>
      <c r="Q885" s="538"/>
      <c r="R885" s="538"/>
      <c r="S885" s="538"/>
      <c r="T885" s="538"/>
      <c r="U885" s="538"/>
      <c r="V885" s="538"/>
      <c r="W885" s="538"/>
      <c r="X885" s="564">
        <f>H885+L885-P885-T885</f>
        <v>0</v>
      </c>
      <c r="Y885" s="564"/>
      <c r="Z885" s="564"/>
      <c r="AA885" s="564"/>
    </row>
    <row r="886" spans="3:27" ht="12.75" hidden="1" customHeight="1">
      <c r="C886" s="566"/>
      <c r="D886" s="566"/>
      <c r="E886" s="566"/>
      <c r="F886" s="566"/>
      <c r="G886" s="566"/>
      <c r="H886" s="538"/>
      <c r="I886" s="538"/>
      <c r="J886" s="538"/>
      <c r="K886" s="538"/>
      <c r="L886" s="538"/>
      <c r="M886" s="538"/>
      <c r="N886" s="538"/>
      <c r="O886" s="538"/>
      <c r="P886" s="538"/>
      <c r="Q886" s="538"/>
      <c r="R886" s="538"/>
      <c r="S886" s="538"/>
      <c r="T886" s="538"/>
      <c r="U886" s="538"/>
      <c r="V886" s="538"/>
      <c r="W886" s="538"/>
      <c r="X886" s="564"/>
      <c r="Y886" s="564"/>
      <c r="Z886" s="564"/>
      <c r="AA886" s="564"/>
    </row>
    <row r="887" spans="3:27" ht="12.75" hidden="1" customHeight="1">
      <c r="C887" s="566"/>
      <c r="D887" s="566"/>
      <c r="E887" s="566"/>
      <c r="F887" s="566"/>
      <c r="G887" s="566"/>
      <c r="H887" s="538"/>
      <c r="I887" s="538"/>
      <c r="J887" s="538"/>
      <c r="K887" s="538"/>
      <c r="L887" s="538"/>
      <c r="M887" s="538"/>
      <c r="N887" s="538"/>
      <c r="O887" s="538"/>
      <c r="P887" s="538"/>
      <c r="Q887" s="538"/>
      <c r="R887" s="538"/>
      <c r="S887" s="538"/>
      <c r="T887" s="538"/>
      <c r="U887" s="538"/>
      <c r="V887" s="538"/>
      <c r="W887" s="538"/>
      <c r="X887" s="564"/>
      <c r="Y887" s="564"/>
      <c r="Z887" s="564"/>
      <c r="AA887" s="564"/>
    </row>
    <row r="888" spans="3:27" ht="12.75" hidden="1" customHeight="1">
      <c r="C888" s="566"/>
      <c r="D888" s="566"/>
      <c r="E888" s="566"/>
      <c r="F888" s="566"/>
      <c r="G888" s="566"/>
      <c r="H888" s="538"/>
      <c r="I888" s="538"/>
      <c r="J888" s="538"/>
      <c r="K888" s="538"/>
      <c r="L888" s="538"/>
      <c r="M888" s="538"/>
      <c r="N888" s="538"/>
      <c r="O888" s="538"/>
      <c r="P888" s="538"/>
      <c r="Q888" s="538"/>
      <c r="R888" s="538"/>
      <c r="S888" s="538"/>
      <c r="T888" s="538"/>
      <c r="U888" s="538"/>
      <c r="V888" s="538"/>
      <c r="W888" s="538"/>
      <c r="X888" s="564"/>
      <c r="Y888" s="564"/>
      <c r="Z888" s="564"/>
      <c r="AA888" s="564"/>
    </row>
    <row r="889" spans="3:27" ht="12.75" hidden="1" customHeight="1">
      <c r="C889" s="566"/>
      <c r="D889" s="566"/>
      <c r="E889" s="566"/>
      <c r="F889" s="566"/>
      <c r="G889" s="566"/>
      <c r="H889" s="538"/>
      <c r="I889" s="538"/>
      <c r="J889" s="538"/>
      <c r="K889" s="538"/>
      <c r="L889" s="538"/>
      <c r="M889" s="538"/>
      <c r="N889" s="538"/>
      <c r="O889" s="538"/>
      <c r="P889" s="538"/>
      <c r="Q889" s="538"/>
      <c r="R889" s="538"/>
      <c r="S889" s="538"/>
      <c r="T889" s="538"/>
      <c r="U889" s="538"/>
      <c r="V889" s="538"/>
      <c r="W889" s="538"/>
      <c r="X889" s="564"/>
      <c r="Y889" s="564"/>
      <c r="Z889" s="564"/>
      <c r="AA889" s="564"/>
    </row>
    <row r="890" spans="3:27" ht="12.75" hidden="1" customHeight="1">
      <c r="C890" s="566" t="s">
        <v>1223</v>
      </c>
      <c r="D890" s="566"/>
      <c r="E890" s="566"/>
      <c r="F890" s="566"/>
      <c r="G890" s="566"/>
      <c r="H890" s="538"/>
      <c r="I890" s="538"/>
      <c r="J890" s="538"/>
      <c r="K890" s="538"/>
      <c r="L890" s="538"/>
      <c r="M890" s="538"/>
      <c r="N890" s="538"/>
      <c r="O890" s="538"/>
      <c r="P890" s="538"/>
      <c r="Q890" s="538"/>
      <c r="R890" s="538"/>
      <c r="S890" s="538"/>
      <c r="T890" s="538"/>
      <c r="U890" s="538"/>
      <c r="V890" s="538"/>
      <c r="W890" s="538"/>
      <c r="X890" s="564">
        <f>H890+L890-P890-T890</f>
        <v>0</v>
      </c>
      <c r="Y890" s="564"/>
      <c r="Z890" s="564"/>
      <c r="AA890" s="564"/>
    </row>
    <row r="891" spans="3:27" ht="12.75" hidden="1" customHeight="1">
      <c r="C891" s="566"/>
      <c r="D891" s="566"/>
      <c r="E891" s="566"/>
      <c r="F891" s="566"/>
      <c r="G891" s="566"/>
      <c r="H891" s="538"/>
      <c r="I891" s="538"/>
      <c r="J891" s="538"/>
      <c r="K891" s="538"/>
      <c r="L891" s="538"/>
      <c r="M891" s="538"/>
      <c r="N891" s="538"/>
      <c r="O891" s="538"/>
      <c r="P891" s="538"/>
      <c r="Q891" s="538"/>
      <c r="R891" s="538"/>
      <c r="S891" s="538"/>
      <c r="T891" s="538"/>
      <c r="U891" s="538"/>
      <c r="V891" s="538"/>
      <c r="W891" s="538"/>
      <c r="X891" s="564"/>
      <c r="Y891" s="564"/>
      <c r="Z891" s="564"/>
      <c r="AA891" s="564"/>
    </row>
    <row r="892" spans="3:27" ht="12.75" hidden="1" customHeight="1">
      <c r="C892" s="566"/>
      <c r="D892" s="566"/>
      <c r="E892" s="566"/>
      <c r="F892" s="566"/>
      <c r="G892" s="566"/>
      <c r="H892" s="538"/>
      <c r="I892" s="538"/>
      <c r="J892" s="538"/>
      <c r="K892" s="538"/>
      <c r="L892" s="538"/>
      <c r="M892" s="538"/>
      <c r="N892" s="538"/>
      <c r="O892" s="538"/>
      <c r="P892" s="538"/>
      <c r="Q892" s="538"/>
      <c r="R892" s="538"/>
      <c r="S892" s="538"/>
      <c r="T892" s="538"/>
      <c r="U892" s="538"/>
      <c r="V892" s="538"/>
      <c r="W892" s="538"/>
      <c r="X892" s="564"/>
      <c r="Y892" s="564"/>
      <c r="Z892" s="564"/>
      <c r="AA892" s="564"/>
    </row>
    <row r="893" spans="3:27" ht="12.75" hidden="1" customHeight="1">
      <c r="C893" s="566"/>
      <c r="D893" s="566"/>
      <c r="E893" s="566"/>
      <c r="F893" s="566"/>
      <c r="G893" s="566"/>
      <c r="H893" s="538"/>
      <c r="I893" s="538"/>
      <c r="J893" s="538"/>
      <c r="K893" s="538"/>
      <c r="L893" s="538"/>
      <c r="M893" s="538"/>
      <c r="N893" s="538"/>
      <c r="O893" s="538"/>
      <c r="P893" s="538"/>
      <c r="Q893" s="538"/>
      <c r="R893" s="538"/>
      <c r="S893" s="538"/>
      <c r="T893" s="538"/>
      <c r="U893" s="538"/>
      <c r="V893" s="538"/>
      <c r="W893" s="538"/>
      <c r="X893" s="564"/>
      <c r="Y893" s="564"/>
      <c r="Z893" s="564"/>
      <c r="AA893" s="564"/>
    </row>
    <row r="894" spans="3:27" ht="12.75" hidden="1" customHeight="1">
      <c r="C894" s="566"/>
      <c r="D894" s="566"/>
      <c r="E894" s="566"/>
      <c r="F894" s="566"/>
      <c r="G894" s="566"/>
      <c r="H894" s="538"/>
      <c r="I894" s="538"/>
      <c r="J894" s="538"/>
      <c r="K894" s="538"/>
      <c r="L894" s="538"/>
      <c r="M894" s="538"/>
      <c r="N894" s="538"/>
      <c r="O894" s="538"/>
      <c r="P894" s="538"/>
      <c r="Q894" s="538"/>
      <c r="R894" s="538"/>
      <c r="S894" s="538"/>
      <c r="T894" s="538"/>
      <c r="U894" s="538"/>
      <c r="V894" s="538"/>
      <c r="W894" s="538"/>
      <c r="X894" s="564"/>
      <c r="Y894" s="564"/>
      <c r="Z894" s="564"/>
      <c r="AA894" s="564"/>
    </row>
    <row r="895" spans="3:27" ht="12.75" hidden="1" customHeight="1">
      <c r="C895" s="231" t="s">
        <v>1219</v>
      </c>
      <c r="D895" s="231"/>
      <c r="E895" s="231"/>
      <c r="F895" s="231"/>
      <c r="G895" s="231"/>
      <c r="H895" s="538">
        <v>24180</v>
      </c>
      <c r="I895" s="538"/>
      <c r="J895" s="538"/>
      <c r="K895" s="538"/>
      <c r="L895" s="538">
        <v>99180</v>
      </c>
      <c r="M895" s="538"/>
      <c r="N895" s="538"/>
      <c r="O895" s="538"/>
      <c r="P895" s="538">
        <v>77305</v>
      </c>
      <c r="Q895" s="538"/>
      <c r="R895" s="538"/>
      <c r="S895" s="538"/>
      <c r="T895" s="538"/>
      <c r="U895" s="538"/>
      <c r="V895" s="538"/>
      <c r="W895" s="538"/>
      <c r="X895" s="564">
        <f>H895+L895-P895-T895</f>
        <v>46055</v>
      </c>
      <c r="Y895" s="564"/>
      <c r="Z895" s="564"/>
      <c r="AA895" s="564"/>
    </row>
    <row r="896" spans="3:27" ht="12.75" hidden="1" customHeight="1">
      <c r="C896" s="231"/>
      <c r="D896" s="231"/>
      <c r="E896" s="231"/>
      <c r="F896" s="231"/>
      <c r="G896" s="231"/>
      <c r="H896" s="538"/>
      <c r="I896" s="538"/>
      <c r="J896" s="538"/>
      <c r="K896" s="538"/>
      <c r="L896" s="538"/>
      <c r="M896" s="538"/>
      <c r="N896" s="538"/>
      <c r="O896" s="538"/>
      <c r="P896" s="538"/>
      <c r="Q896" s="538"/>
      <c r="R896" s="538"/>
      <c r="S896" s="538"/>
      <c r="T896" s="538"/>
      <c r="U896" s="538"/>
      <c r="V896" s="538"/>
      <c r="W896" s="538"/>
      <c r="X896" s="564"/>
      <c r="Y896" s="564"/>
      <c r="Z896" s="564"/>
      <c r="AA896" s="564"/>
    </row>
    <row r="897" spans="1:45" ht="12.75" hidden="1" customHeight="1">
      <c r="C897" s="231"/>
      <c r="D897" s="231"/>
      <c r="E897" s="231"/>
      <c r="F897" s="231"/>
      <c r="G897" s="231"/>
      <c r="H897" s="538"/>
      <c r="I897" s="538"/>
      <c r="J897" s="538"/>
      <c r="K897" s="538"/>
      <c r="L897" s="538"/>
      <c r="M897" s="538"/>
      <c r="N897" s="538"/>
      <c r="O897" s="538"/>
      <c r="P897" s="538"/>
      <c r="Q897" s="538"/>
      <c r="R897" s="538"/>
      <c r="S897" s="538"/>
      <c r="T897" s="538"/>
      <c r="U897" s="538"/>
      <c r="V897" s="538"/>
      <c r="W897" s="538"/>
      <c r="X897" s="564"/>
      <c r="Y897" s="564"/>
      <c r="Z897" s="564"/>
      <c r="AA897" s="564"/>
    </row>
    <row r="898" spans="1:45" ht="12.75" hidden="1" customHeight="1">
      <c r="C898" s="231"/>
      <c r="D898" s="231"/>
      <c r="E898" s="231"/>
      <c r="F898" s="231"/>
      <c r="G898" s="231"/>
      <c r="H898" s="538"/>
      <c r="I898" s="538"/>
      <c r="J898" s="538"/>
      <c r="K898" s="538"/>
      <c r="L898" s="538"/>
      <c r="M898" s="538"/>
      <c r="N898" s="538"/>
      <c r="O898" s="538"/>
      <c r="P898" s="538"/>
      <c r="Q898" s="538"/>
      <c r="R898" s="538"/>
      <c r="S898" s="538"/>
      <c r="T898" s="538"/>
      <c r="U898" s="538"/>
      <c r="V898" s="538"/>
      <c r="W898" s="538"/>
      <c r="X898" s="564"/>
      <c r="Y898" s="564"/>
      <c r="Z898" s="564"/>
      <c r="AA898" s="564"/>
    </row>
    <row r="899" spans="1:45" ht="12.75" hidden="1" customHeight="1">
      <c r="C899" s="247"/>
      <c r="D899" s="247"/>
      <c r="E899" s="247"/>
      <c r="F899" s="247"/>
      <c r="G899" s="247"/>
      <c r="H899" s="435"/>
      <c r="I899" s="435"/>
      <c r="J899" s="435"/>
      <c r="K899" s="435"/>
      <c r="L899" s="435"/>
      <c r="M899" s="435"/>
      <c r="N899" s="435"/>
      <c r="O899" s="435"/>
      <c r="P899" s="435"/>
      <c r="Q899" s="435"/>
      <c r="R899" s="435"/>
      <c r="S899" s="435"/>
      <c r="T899" s="435"/>
      <c r="U899" s="435"/>
      <c r="V899" s="435"/>
      <c r="W899" s="435"/>
      <c r="X899" s="565"/>
      <c r="Y899" s="565"/>
      <c r="Z899" s="565"/>
      <c r="AA899" s="565"/>
    </row>
    <row r="900" spans="1:45" ht="12.75" hidden="1" customHeight="1">
      <c r="C900" s="432" t="s">
        <v>582</v>
      </c>
      <c r="D900" s="432"/>
      <c r="E900" s="432"/>
      <c r="F900" s="432"/>
      <c r="G900" s="432"/>
      <c r="H900" s="434">
        <f>SUM(H880:K899)</f>
        <v>168260</v>
      </c>
      <c r="I900" s="434"/>
      <c r="J900" s="434"/>
      <c r="K900" s="434"/>
      <c r="L900" s="434">
        <f>SUM(L880:O899)</f>
        <v>152305</v>
      </c>
      <c r="M900" s="434"/>
      <c r="N900" s="434"/>
      <c r="O900" s="434"/>
      <c r="P900" s="434">
        <f>SUM(P880:S899)</f>
        <v>101485</v>
      </c>
      <c r="Q900" s="434"/>
      <c r="R900" s="434"/>
      <c r="S900" s="434"/>
      <c r="T900" s="434">
        <f>SUM(T880:W899)</f>
        <v>0</v>
      </c>
      <c r="U900" s="434"/>
      <c r="V900" s="434"/>
      <c r="W900" s="434"/>
      <c r="X900" s="434">
        <f>SUM(X880:AA899)</f>
        <v>219080</v>
      </c>
      <c r="Y900" s="434"/>
      <c r="Z900" s="434"/>
      <c r="AA900" s="434"/>
    </row>
    <row r="901" spans="1:45" ht="12.75" hidden="1" customHeight="1">
      <c r="C901" s="541"/>
      <c r="D901" s="541"/>
      <c r="E901" s="541"/>
      <c r="F901" s="541"/>
      <c r="G901" s="541"/>
      <c r="H901" s="538"/>
      <c r="I901" s="538"/>
      <c r="J901" s="538"/>
      <c r="K901" s="538"/>
      <c r="L901" s="538"/>
      <c r="M901" s="538"/>
      <c r="N901" s="538"/>
      <c r="O901" s="538"/>
      <c r="P901" s="538"/>
      <c r="Q901" s="538"/>
      <c r="R901" s="538"/>
      <c r="S901" s="538"/>
      <c r="T901" s="538"/>
      <c r="U901" s="538"/>
      <c r="V901" s="538"/>
      <c r="W901" s="538"/>
      <c r="X901" s="538"/>
      <c r="Y901" s="538"/>
      <c r="Z901" s="538"/>
      <c r="AA901" s="538"/>
    </row>
    <row r="902" spans="1:45" ht="12.75" hidden="1" customHeight="1">
      <c r="C902" s="541"/>
      <c r="D902" s="541"/>
      <c r="E902" s="541"/>
      <c r="F902" s="541"/>
      <c r="G902" s="541"/>
      <c r="H902" s="538"/>
      <c r="I902" s="538"/>
      <c r="J902" s="538"/>
      <c r="K902" s="538"/>
      <c r="L902" s="538"/>
      <c r="M902" s="538"/>
      <c r="N902" s="538"/>
      <c r="O902" s="538"/>
      <c r="P902" s="538"/>
      <c r="Q902" s="538"/>
      <c r="R902" s="538"/>
      <c r="S902" s="538"/>
      <c r="T902" s="538"/>
      <c r="U902" s="538"/>
      <c r="V902" s="538"/>
      <c r="W902" s="538"/>
      <c r="X902" s="538"/>
      <c r="Y902" s="538"/>
      <c r="Z902" s="538"/>
      <c r="AA902" s="538"/>
    </row>
    <row r="903" spans="1:45" ht="12.75" hidden="1" customHeight="1">
      <c r="C903" s="541"/>
      <c r="D903" s="541"/>
      <c r="E903" s="541"/>
      <c r="F903" s="541"/>
      <c r="G903" s="541"/>
      <c r="H903" s="538"/>
      <c r="I903" s="538"/>
      <c r="J903" s="538"/>
      <c r="K903" s="538"/>
      <c r="L903" s="538"/>
      <c r="M903" s="538"/>
      <c r="N903" s="538"/>
      <c r="O903" s="538"/>
      <c r="P903" s="538"/>
      <c r="Q903" s="538"/>
      <c r="R903" s="538"/>
      <c r="S903" s="538"/>
      <c r="T903" s="538"/>
      <c r="U903" s="538"/>
      <c r="V903" s="538"/>
      <c r="W903" s="538"/>
      <c r="X903" s="538"/>
      <c r="Y903" s="538"/>
      <c r="Z903" s="538"/>
      <c r="AA903" s="538"/>
    </row>
    <row r="904" spans="1:45" ht="12.75" hidden="1" customHeight="1">
      <c r="C904" s="433"/>
      <c r="D904" s="433"/>
      <c r="E904" s="433"/>
      <c r="F904" s="433"/>
      <c r="G904" s="433"/>
      <c r="H904" s="435"/>
      <c r="I904" s="435"/>
      <c r="J904" s="435"/>
      <c r="K904" s="435"/>
      <c r="L904" s="435"/>
      <c r="M904" s="435"/>
      <c r="N904" s="435"/>
      <c r="O904" s="435"/>
      <c r="P904" s="435"/>
      <c r="Q904" s="435"/>
      <c r="R904" s="435"/>
      <c r="S904" s="435"/>
      <c r="T904" s="435"/>
      <c r="U904" s="435"/>
      <c r="V904" s="435"/>
      <c r="W904" s="435"/>
      <c r="X904" s="435"/>
      <c r="Y904" s="435"/>
      <c r="Z904" s="435"/>
      <c r="AA904" s="435"/>
    </row>
    <row r="906" spans="1:45" ht="12.75" customHeight="1">
      <c r="A906" s="90" t="s">
        <v>8</v>
      </c>
      <c r="B906" s="91"/>
      <c r="C906" s="92" t="s">
        <v>81</v>
      </c>
    </row>
    <row r="907" spans="1:45" ht="12.75" customHeight="1">
      <c r="C907" s="241" t="s">
        <v>436</v>
      </c>
      <c r="D907" s="241"/>
      <c r="E907" s="241"/>
      <c r="F907" s="241"/>
      <c r="G907" s="241"/>
      <c r="H907" s="241"/>
      <c r="I907" s="241"/>
      <c r="J907" s="241"/>
      <c r="K907" s="241"/>
      <c r="L907" s="241"/>
      <c r="M907" s="241"/>
      <c r="N907" s="241"/>
      <c r="O907" s="241"/>
      <c r="P907" s="241"/>
      <c r="Q907" s="241"/>
      <c r="R907" s="241"/>
      <c r="S907" s="241"/>
      <c r="T907" s="241"/>
      <c r="U907" s="241"/>
      <c r="V907" s="241"/>
      <c r="W907" s="241"/>
      <c r="X907" s="241"/>
      <c r="Y907" s="241"/>
      <c r="Z907" s="241"/>
      <c r="AA907" s="241"/>
      <c r="AB907" s="241"/>
      <c r="AC907" s="241"/>
      <c r="AD907" s="241"/>
      <c r="AE907" s="241"/>
      <c r="AF907" s="241"/>
      <c r="AG907" s="241"/>
      <c r="AH907" s="241"/>
      <c r="AI907" s="241"/>
      <c r="AJ907" s="241"/>
      <c r="AK907" s="241"/>
      <c r="AL907" s="241"/>
      <c r="AM907" s="241"/>
      <c r="AN907" s="241"/>
      <c r="AO907" s="241"/>
      <c r="AP907" s="241"/>
      <c r="AQ907" s="241"/>
      <c r="AR907" s="241"/>
      <c r="AS907" s="241"/>
    </row>
    <row r="908" spans="1:45" ht="12.75" customHeight="1">
      <c r="C908" s="67"/>
      <c r="D908" s="93"/>
    </row>
    <row r="910" spans="1:45" ht="12.75" customHeight="1">
      <c r="C910" s="285" t="s">
        <v>81</v>
      </c>
      <c r="D910" s="286"/>
      <c r="E910" s="286"/>
      <c r="F910" s="286"/>
      <c r="G910" s="286"/>
      <c r="H910" s="286"/>
      <c r="I910" s="286"/>
      <c r="J910" s="286"/>
      <c r="K910" s="287"/>
      <c r="L910" s="291" t="s">
        <v>16</v>
      </c>
      <c r="M910" s="292"/>
      <c r="N910" s="292"/>
      <c r="O910" s="292"/>
      <c r="P910" s="292"/>
      <c r="Q910" s="292"/>
      <c r="R910" s="292"/>
      <c r="S910" s="292"/>
      <c r="T910" s="292"/>
      <c r="U910" s="292"/>
      <c r="V910" s="292"/>
      <c r="W910" s="292"/>
      <c r="X910" s="292"/>
      <c r="Y910" s="292"/>
      <c r="Z910" s="292"/>
      <c r="AA910" s="292"/>
      <c r="AB910" s="292"/>
      <c r="AC910" s="292"/>
      <c r="AD910" s="292"/>
      <c r="AE910" s="293"/>
    </row>
    <row r="911" spans="1:45" ht="12.75" customHeight="1">
      <c r="C911" s="294"/>
      <c r="D911" s="295"/>
      <c r="E911" s="295"/>
      <c r="F911" s="295"/>
      <c r="G911" s="295"/>
      <c r="H911" s="295"/>
      <c r="I911" s="295"/>
      <c r="J911" s="295"/>
      <c r="K911" s="296"/>
      <c r="L911" s="285" t="s">
        <v>1450</v>
      </c>
      <c r="M911" s="286"/>
      <c r="N911" s="286"/>
      <c r="O911" s="287"/>
      <c r="P911" s="285" t="s">
        <v>83</v>
      </c>
      <c r="Q911" s="286"/>
      <c r="R911" s="286"/>
      <c r="S911" s="287"/>
      <c r="T911" s="285" t="s">
        <v>1448</v>
      </c>
      <c r="U911" s="286"/>
      <c r="V911" s="286"/>
      <c r="W911" s="287"/>
      <c r="X911" s="285" t="s">
        <v>1449</v>
      </c>
      <c r="Y911" s="286"/>
      <c r="Z911" s="286"/>
      <c r="AA911" s="287"/>
      <c r="AB911" s="285" t="s">
        <v>82</v>
      </c>
      <c r="AC911" s="286"/>
      <c r="AD911" s="286"/>
      <c r="AE911" s="287"/>
    </row>
    <row r="912" spans="1:45" ht="12.75" customHeight="1">
      <c r="C912" s="294"/>
      <c r="D912" s="295"/>
      <c r="E912" s="295"/>
      <c r="F912" s="295"/>
      <c r="G912" s="295"/>
      <c r="H912" s="295"/>
      <c r="I912" s="295"/>
      <c r="J912" s="295"/>
      <c r="K912" s="296"/>
      <c r="L912" s="294"/>
      <c r="M912" s="295"/>
      <c r="N912" s="295"/>
      <c r="O912" s="296"/>
      <c r="P912" s="294"/>
      <c r="Q912" s="295"/>
      <c r="R912" s="295"/>
      <c r="S912" s="296"/>
      <c r="T912" s="294"/>
      <c r="U912" s="295"/>
      <c r="V912" s="295"/>
      <c r="W912" s="296"/>
      <c r="X912" s="294"/>
      <c r="Y912" s="295"/>
      <c r="Z912" s="295"/>
      <c r="AA912" s="296"/>
      <c r="AB912" s="294"/>
      <c r="AC912" s="295"/>
      <c r="AD912" s="295"/>
      <c r="AE912" s="296"/>
    </row>
    <row r="913" spans="3:31" ht="12.75" customHeight="1">
      <c r="C913" s="294"/>
      <c r="D913" s="295"/>
      <c r="E913" s="295"/>
      <c r="F913" s="295"/>
      <c r="G913" s="295"/>
      <c r="H913" s="295"/>
      <c r="I913" s="295"/>
      <c r="J913" s="295"/>
      <c r="K913" s="296"/>
      <c r="L913" s="294"/>
      <c r="M913" s="295"/>
      <c r="N913" s="295"/>
      <c r="O913" s="296"/>
      <c r="P913" s="294"/>
      <c r="Q913" s="295"/>
      <c r="R913" s="295"/>
      <c r="S913" s="296"/>
      <c r="T913" s="294"/>
      <c r="U913" s="295"/>
      <c r="V913" s="295"/>
      <c r="W913" s="296"/>
      <c r="X913" s="294"/>
      <c r="Y913" s="295"/>
      <c r="Z913" s="295"/>
      <c r="AA913" s="296"/>
      <c r="AB913" s="294"/>
      <c r="AC913" s="295"/>
      <c r="AD913" s="295"/>
      <c r="AE913" s="296"/>
    </row>
    <row r="914" spans="3:31" ht="12.75" customHeight="1">
      <c r="C914" s="294"/>
      <c r="D914" s="295"/>
      <c r="E914" s="295"/>
      <c r="F914" s="295"/>
      <c r="G914" s="295"/>
      <c r="H914" s="295"/>
      <c r="I914" s="295"/>
      <c r="J914" s="295"/>
      <c r="K914" s="296"/>
      <c r="L914" s="294"/>
      <c r="M914" s="295"/>
      <c r="N914" s="295"/>
      <c r="O914" s="296"/>
      <c r="P914" s="294"/>
      <c r="Q914" s="295"/>
      <c r="R914" s="295"/>
      <c r="S914" s="296"/>
      <c r="T914" s="294"/>
      <c r="U914" s="295"/>
      <c r="V914" s="295"/>
      <c r="W914" s="296"/>
      <c r="X914" s="294"/>
      <c r="Y914" s="295"/>
      <c r="Z914" s="295"/>
      <c r="AA914" s="296"/>
      <c r="AB914" s="294"/>
      <c r="AC914" s="295"/>
      <c r="AD914" s="295"/>
      <c r="AE914" s="296"/>
    </row>
    <row r="915" spans="3:31" ht="12.75" customHeight="1">
      <c r="C915" s="294"/>
      <c r="D915" s="295"/>
      <c r="E915" s="295"/>
      <c r="F915" s="295"/>
      <c r="G915" s="295"/>
      <c r="H915" s="295"/>
      <c r="I915" s="295"/>
      <c r="J915" s="295"/>
      <c r="K915" s="296"/>
      <c r="L915" s="294"/>
      <c r="M915" s="295"/>
      <c r="N915" s="295"/>
      <c r="O915" s="296"/>
      <c r="P915" s="294"/>
      <c r="Q915" s="295"/>
      <c r="R915" s="295"/>
      <c r="S915" s="296"/>
      <c r="T915" s="294"/>
      <c r="U915" s="295"/>
      <c r="V915" s="295"/>
      <c r="W915" s="296"/>
      <c r="X915" s="294"/>
      <c r="Y915" s="295"/>
      <c r="Z915" s="295"/>
      <c r="AA915" s="296"/>
      <c r="AB915" s="294"/>
      <c r="AC915" s="295"/>
      <c r="AD915" s="295"/>
      <c r="AE915" s="296"/>
    </row>
    <row r="916" spans="3:31" ht="12.75" customHeight="1">
      <c r="C916" s="294"/>
      <c r="D916" s="295"/>
      <c r="E916" s="295"/>
      <c r="F916" s="295"/>
      <c r="G916" s="295"/>
      <c r="H916" s="295"/>
      <c r="I916" s="295"/>
      <c r="J916" s="295"/>
      <c r="K916" s="296"/>
      <c r="L916" s="294"/>
      <c r="M916" s="295"/>
      <c r="N916" s="295"/>
      <c r="O916" s="296"/>
      <c r="P916" s="294"/>
      <c r="Q916" s="295"/>
      <c r="R916" s="295"/>
      <c r="S916" s="296"/>
      <c r="T916" s="294"/>
      <c r="U916" s="295"/>
      <c r="V916" s="295"/>
      <c r="W916" s="296"/>
      <c r="X916" s="294"/>
      <c r="Y916" s="295"/>
      <c r="Z916" s="295"/>
      <c r="AA916" s="296"/>
      <c r="AB916" s="294"/>
      <c r="AC916" s="295"/>
      <c r="AD916" s="295"/>
      <c r="AE916" s="296"/>
    </row>
    <row r="917" spans="3:31" ht="12.75" customHeight="1">
      <c r="C917" s="294"/>
      <c r="D917" s="295"/>
      <c r="E917" s="295"/>
      <c r="F917" s="295"/>
      <c r="G917" s="295"/>
      <c r="H917" s="295"/>
      <c r="I917" s="295"/>
      <c r="J917" s="295"/>
      <c r="K917" s="296"/>
      <c r="L917" s="294"/>
      <c r="M917" s="295"/>
      <c r="N917" s="295"/>
      <c r="O917" s="296"/>
      <c r="P917" s="294"/>
      <c r="Q917" s="295"/>
      <c r="R917" s="295"/>
      <c r="S917" s="296"/>
      <c r="T917" s="294"/>
      <c r="U917" s="295"/>
      <c r="V917" s="295"/>
      <c r="W917" s="296"/>
      <c r="X917" s="294"/>
      <c r="Y917" s="295"/>
      <c r="Z917" s="295"/>
      <c r="AA917" s="296"/>
      <c r="AB917" s="294"/>
      <c r="AC917" s="295"/>
      <c r="AD917" s="295"/>
      <c r="AE917" s="296"/>
    </row>
    <row r="918" spans="3:31" ht="12.75" customHeight="1">
      <c r="C918" s="561" t="s">
        <v>28</v>
      </c>
      <c r="D918" s="562"/>
      <c r="E918" s="562"/>
      <c r="F918" s="562"/>
      <c r="G918" s="562"/>
      <c r="H918" s="562"/>
      <c r="I918" s="562"/>
      <c r="J918" s="562"/>
      <c r="K918" s="563"/>
      <c r="L918" s="561" t="s">
        <v>32</v>
      </c>
      <c r="M918" s="562"/>
      <c r="N918" s="562"/>
      <c r="O918" s="563"/>
      <c r="P918" s="561" t="s">
        <v>33</v>
      </c>
      <c r="Q918" s="562"/>
      <c r="R918" s="562"/>
      <c r="S918" s="563"/>
      <c r="T918" s="561" t="s">
        <v>35</v>
      </c>
      <c r="U918" s="562"/>
      <c r="V918" s="562"/>
      <c r="W918" s="563"/>
      <c r="X918" s="561" t="s">
        <v>37</v>
      </c>
      <c r="Y918" s="562"/>
      <c r="Z918" s="562"/>
      <c r="AA918" s="563"/>
      <c r="AB918" s="561" t="s">
        <v>40</v>
      </c>
      <c r="AC918" s="562"/>
      <c r="AD918" s="562"/>
      <c r="AE918" s="563"/>
    </row>
    <row r="919" spans="3:31" ht="12.75" customHeight="1">
      <c r="C919" s="282" t="s">
        <v>84</v>
      </c>
      <c r="D919" s="282"/>
      <c r="E919" s="282"/>
      <c r="F919" s="282"/>
      <c r="G919" s="282"/>
      <c r="H919" s="282"/>
      <c r="I919" s="282"/>
      <c r="J919" s="282"/>
      <c r="K919" s="282"/>
      <c r="L919" s="249"/>
      <c r="M919" s="249"/>
      <c r="N919" s="249"/>
      <c r="O919" s="249"/>
      <c r="P919" s="249"/>
      <c r="Q919" s="249"/>
      <c r="R919" s="249"/>
      <c r="S919" s="249"/>
      <c r="T919" s="249"/>
      <c r="U919" s="249"/>
      <c r="V919" s="249"/>
      <c r="W919" s="249"/>
      <c r="X919" s="249"/>
      <c r="Y919" s="249"/>
      <c r="Z919" s="249"/>
      <c r="AA919" s="249"/>
      <c r="AB919" s="249">
        <f>L919+P919-T919-X919</f>
        <v>0</v>
      </c>
      <c r="AC919" s="249"/>
      <c r="AD919" s="249"/>
      <c r="AE919" s="249"/>
    </row>
    <row r="920" spans="3:31" ht="12.75" customHeight="1">
      <c r="C920" s="231" t="s">
        <v>1185</v>
      </c>
      <c r="D920" s="231"/>
      <c r="E920" s="231"/>
      <c r="F920" s="231"/>
      <c r="G920" s="231"/>
      <c r="H920" s="231"/>
      <c r="I920" s="231"/>
      <c r="J920" s="231"/>
      <c r="K920" s="231"/>
      <c r="L920" s="169"/>
      <c r="M920" s="169"/>
      <c r="N920" s="169"/>
      <c r="O920" s="169"/>
      <c r="P920" s="169"/>
      <c r="Q920" s="169"/>
      <c r="R920" s="169"/>
      <c r="S920" s="169"/>
      <c r="T920" s="169"/>
      <c r="U920" s="169"/>
      <c r="V920" s="169"/>
      <c r="W920" s="169"/>
      <c r="X920" s="169"/>
      <c r="Y920" s="169"/>
      <c r="Z920" s="169"/>
      <c r="AA920" s="169"/>
      <c r="AB920" s="169">
        <f>L920+P920-T920-X920</f>
        <v>0</v>
      </c>
      <c r="AC920" s="169"/>
      <c r="AD920" s="169"/>
      <c r="AE920" s="169"/>
    </row>
    <row r="921" spans="3:31" ht="12.75" customHeight="1">
      <c r="C921" s="231"/>
      <c r="D921" s="231"/>
      <c r="E921" s="231"/>
      <c r="F921" s="231"/>
      <c r="G921" s="231"/>
      <c r="H921" s="231"/>
      <c r="I921" s="231"/>
      <c r="J921" s="231"/>
      <c r="K921" s="231"/>
      <c r="L921" s="169"/>
      <c r="M921" s="169"/>
      <c r="N921" s="169"/>
      <c r="O921" s="169"/>
      <c r="P921" s="169"/>
      <c r="Q921" s="169"/>
      <c r="R921" s="169"/>
      <c r="S921" s="169"/>
      <c r="T921" s="169"/>
      <c r="U921" s="169"/>
      <c r="V921" s="169"/>
      <c r="W921" s="169"/>
      <c r="X921" s="169"/>
      <c r="Y921" s="169"/>
      <c r="Z921" s="169"/>
      <c r="AA921" s="169"/>
      <c r="AB921" s="169"/>
      <c r="AC921" s="169"/>
      <c r="AD921" s="169"/>
      <c r="AE921" s="169"/>
    </row>
    <row r="922" spans="3:31" ht="12.75" customHeight="1">
      <c r="C922" s="268" t="s">
        <v>85</v>
      </c>
      <c r="D922" s="268"/>
      <c r="E922" s="268"/>
      <c r="F922" s="268"/>
      <c r="G922" s="268"/>
      <c r="H922" s="268"/>
      <c r="I922" s="268"/>
      <c r="J922" s="268"/>
      <c r="K922" s="268"/>
      <c r="L922" s="169"/>
      <c r="M922" s="169"/>
      <c r="N922" s="169"/>
      <c r="O922" s="169"/>
      <c r="P922" s="169">
        <v>5048.59</v>
      </c>
      <c r="Q922" s="169"/>
      <c r="R922" s="169"/>
      <c r="S922" s="169"/>
      <c r="T922" s="169"/>
      <c r="U922" s="169"/>
      <c r="V922" s="169"/>
      <c r="W922" s="169"/>
      <c r="X922" s="169"/>
      <c r="Y922" s="169"/>
      <c r="Z922" s="169"/>
      <c r="AA922" s="169"/>
      <c r="AB922" s="169">
        <f>L922+P922-T922-X922</f>
        <v>5048.59</v>
      </c>
      <c r="AC922" s="169"/>
      <c r="AD922" s="169"/>
      <c r="AE922" s="169"/>
    </row>
    <row r="923" spans="3:31" ht="12.75" customHeight="1">
      <c r="C923" s="268" t="s">
        <v>86</v>
      </c>
      <c r="D923" s="268"/>
      <c r="E923" s="268"/>
      <c r="F923" s="268"/>
      <c r="G923" s="268"/>
      <c r="H923" s="268"/>
      <c r="I923" s="268"/>
      <c r="J923" s="268"/>
      <c r="K923" s="268"/>
      <c r="L923" s="169"/>
      <c r="M923" s="169"/>
      <c r="N923" s="169"/>
      <c r="O923" s="169"/>
      <c r="P923" s="169"/>
      <c r="Q923" s="169"/>
      <c r="R923" s="169"/>
      <c r="S923" s="169"/>
      <c r="T923" s="169"/>
      <c r="U923" s="169"/>
      <c r="V923" s="169"/>
      <c r="W923" s="169"/>
      <c r="X923" s="169"/>
      <c r="Y923" s="169"/>
      <c r="Z923" s="169"/>
      <c r="AA923" s="169"/>
      <c r="AB923" s="169">
        <f>L923+P923-T923-X923</f>
        <v>0</v>
      </c>
      <c r="AC923" s="169"/>
      <c r="AD923" s="169"/>
      <c r="AE923" s="169"/>
    </row>
    <row r="924" spans="3:31" ht="12.75" customHeight="1">
      <c r="C924" s="268" t="s">
        <v>87</v>
      </c>
      <c r="D924" s="268"/>
      <c r="E924" s="268"/>
      <c r="F924" s="268"/>
      <c r="G924" s="268"/>
      <c r="H924" s="268"/>
      <c r="I924" s="268"/>
      <c r="J924" s="268"/>
      <c r="K924" s="268"/>
      <c r="L924" s="169"/>
      <c r="M924" s="169"/>
      <c r="N924" s="169"/>
      <c r="O924" s="169"/>
      <c r="P924" s="169">
        <v>3782</v>
      </c>
      <c r="Q924" s="169"/>
      <c r="R924" s="169"/>
      <c r="S924" s="169"/>
      <c r="T924" s="169"/>
      <c r="U924" s="169"/>
      <c r="V924" s="169"/>
      <c r="W924" s="169"/>
      <c r="X924" s="169"/>
      <c r="Y924" s="169"/>
      <c r="Z924" s="169"/>
      <c r="AA924" s="169"/>
      <c r="AB924" s="169">
        <f>L924+P924-T924-X924</f>
        <v>3782</v>
      </c>
      <c r="AC924" s="169"/>
      <c r="AD924" s="169"/>
      <c r="AE924" s="169"/>
    </row>
    <row r="925" spans="3:31" ht="12.75" customHeight="1">
      <c r="C925" s="268" t="s">
        <v>88</v>
      </c>
      <c r="D925" s="268"/>
      <c r="E925" s="268"/>
      <c r="F925" s="268"/>
      <c r="G925" s="268"/>
      <c r="H925" s="268"/>
      <c r="I925" s="268"/>
      <c r="J925" s="268"/>
      <c r="K925" s="268"/>
      <c r="L925" s="169"/>
      <c r="M925" s="169"/>
      <c r="N925" s="169"/>
      <c r="O925" s="169"/>
      <c r="P925" s="169"/>
      <c r="Q925" s="169"/>
      <c r="R925" s="169"/>
      <c r="S925" s="169"/>
      <c r="T925" s="169"/>
      <c r="U925" s="169"/>
      <c r="V925" s="169"/>
      <c r="W925" s="169"/>
      <c r="X925" s="169"/>
      <c r="Y925" s="169"/>
      <c r="Z925" s="169"/>
      <c r="AA925" s="169"/>
      <c r="AB925" s="169">
        <f>L925+P925-T925-X925</f>
        <v>0</v>
      </c>
      <c r="AC925" s="169"/>
      <c r="AD925" s="169"/>
      <c r="AE925" s="169"/>
    </row>
    <row r="926" spans="3:31" ht="12.75" customHeight="1">
      <c r="C926" s="423" t="s">
        <v>89</v>
      </c>
      <c r="D926" s="423"/>
      <c r="E926" s="423"/>
      <c r="F926" s="423"/>
      <c r="G926" s="423"/>
      <c r="H926" s="423"/>
      <c r="I926" s="423"/>
      <c r="J926" s="423"/>
      <c r="K926" s="423"/>
      <c r="L926" s="169"/>
      <c r="M926" s="169"/>
      <c r="N926" s="169"/>
      <c r="O926" s="169"/>
      <c r="P926" s="169"/>
      <c r="Q926" s="169"/>
      <c r="R926" s="169"/>
      <c r="S926" s="169"/>
      <c r="T926" s="169"/>
      <c r="U926" s="169"/>
      <c r="V926" s="169"/>
      <c r="W926" s="169"/>
      <c r="X926" s="169"/>
      <c r="Y926" s="169"/>
      <c r="Z926" s="169"/>
      <c r="AA926" s="169"/>
      <c r="AB926" s="169">
        <f>L926+P926-T926-X926</f>
        <v>0</v>
      </c>
      <c r="AC926" s="169"/>
      <c r="AD926" s="169"/>
      <c r="AE926" s="169"/>
    </row>
    <row r="927" spans="3:31" ht="12.75" customHeight="1">
      <c r="C927" s="549"/>
      <c r="D927" s="549"/>
      <c r="E927" s="549"/>
      <c r="F927" s="549"/>
      <c r="G927" s="549"/>
      <c r="H927" s="549"/>
      <c r="I927" s="549"/>
      <c r="J927" s="549"/>
      <c r="K927" s="549"/>
      <c r="L927" s="253"/>
      <c r="M927" s="253"/>
      <c r="N927" s="253"/>
      <c r="O927" s="253"/>
      <c r="P927" s="253"/>
      <c r="Q927" s="253"/>
      <c r="R927" s="253"/>
      <c r="S927" s="253"/>
      <c r="T927" s="253"/>
      <c r="U927" s="253"/>
      <c r="V927" s="253"/>
      <c r="W927" s="253"/>
      <c r="X927" s="253"/>
      <c r="Y927" s="253"/>
      <c r="Z927" s="253"/>
      <c r="AA927" s="253"/>
      <c r="AB927" s="253"/>
      <c r="AC927" s="253"/>
      <c r="AD927" s="253"/>
      <c r="AE927" s="253"/>
    </row>
    <row r="928" spans="3:31" ht="12.75" customHeight="1">
      <c r="C928" s="211" t="s">
        <v>90</v>
      </c>
      <c r="D928" s="211"/>
      <c r="E928" s="211"/>
      <c r="F928" s="211"/>
      <c r="G928" s="211"/>
      <c r="H928" s="211"/>
      <c r="I928" s="211"/>
      <c r="J928" s="211"/>
      <c r="K928" s="211"/>
      <c r="L928" s="408">
        <f>SUM(L919:O927)</f>
        <v>0</v>
      </c>
      <c r="M928" s="408"/>
      <c r="N928" s="408"/>
      <c r="O928" s="408"/>
      <c r="P928" s="408">
        <f t="shared" ref="P928" si="149">SUM(P919:S927)</f>
        <v>8830.59</v>
      </c>
      <c r="Q928" s="408"/>
      <c r="R928" s="408"/>
      <c r="S928" s="408"/>
      <c r="T928" s="408">
        <f t="shared" ref="T928" si="150">SUM(T919:W927)</f>
        <v>0</v>
      </c>
      <c r="U928" s="408"/>
      <c r="V928" s="408"/>
      <c r="W928" s="408"/>
      <c r="X928" s="408">
        <f t="shared" ref="X928" si="151">SUM(X919:AA927)</f>
        <v>0</v>
      </c>
      <c r="Y928" s="408"/>
      <c r="Z928" s="408"/>
      <c r="AA928" s="408"/>
      <c r="AB928" s="408">
        <f t="shared" ref="AB928" si="152">SUM(AB919:AE927)</f>
        <v>8830.59</v>
      </c>
      <c r="AC928" s="408"/>
      <c r="AD928" s="408"/>
      <c r="AE928" s="408"/>
    </row>
    <row r="930" spans="3:45" ht="12.75" customHeight="1">
      <c r="C930" s="164" t="s">
        <v>1581</v>
      </c>
      <c r="D930" s="164"/>
      <c r="E930" s="164"/>
      <c r="F930" s="164"/>
      <c r="G930" s="164"/>
      <c r="H930" s="164"/>
      <c r="I930" s="164"/>
      <c r="J930" s="164"/>
      <c r="K930" s="164"/>
      <c r="L930" s="164"/>
      <c r="M930" s="164"/>
      <c r="N930" s="164"/>
      <c r="O930" s="164"/>
      <c r="P930" s="164"/>
      <c r="Q930" s="164"/>
      <c r="R930" s="164"/>
      <c r="S930" s="164"/>
      <c r="T930" s="164"/>
      <c r="U930" s="164"/>
      <c r="V930" s="164"/>
      <c r="W930" s="164"/>
      <c r="X930" s="164"/>
      <c r="Y930" s="164"/>
      <c r="Z930" s="164"/>
      <c r="AA930" s="164"/>
      <c r="AB930" s="164"/>
      <c r="AC930" s="164"/>
      <c r="AD930" s="164"/>
      <c r="AE930" s="164"/>
      <c r="AF930" s="164"/>
      <c r="AG930" s="164"/>
      <c r="AH930" s="164"/>
      <c r="AI930" s="164"/>
      <c r="AJ930" s="164"/>
      <c r="AK930" s="164"/>
      <c r="AL930" s="164"/>
      <c r="AM930" s="164"/>
      <c r="AN930" s="164"/>
      <c r="AO930" s="164"/>
      <c r="AP930" s="164"/>
      <c r="AQ930" s="164"/>
      <c r="AR930" s="164"/>
      <c r="AS930" s="164"/>
    </row>
    <row r="931" spans="3:45" ht="12.75" customHeight="1">
      <c r="C931" s="164"/>
      <c r="D931" s="164"/>
      <c r="E931" s="164"/>
      <c r="F931" s="164"/>
      <c r="G931" s="164"/>
      <c r="H931" s="164"/>
      <c r="I931" s="164"/>
      <c r="J931" s="164"/>
      <c r="K931" s="164"/>
      <c r="L931" s="164"/>
      <c r="M931" s="164"/>
      <c r="N931" s="164"/>
      <c r="O931" s="164"/>
      <c r="P931" s="164"/>
      <c r="Q931" s="164"/>
      <c r="R931" s="164"/>
      <c r="S931" s="164"/>
      <c r="T931" s="164"/>
      <c r="U931" s="164"/>
      <c r="V931" s="164"/>
      <c r="W931" s="164"/>
      <c r="X931" s="164"/>
      <c r="Y931" s="164"/>
      <c r="Z931" s="164"/>
      <c r="AA931" s="164"/>
      <c r="AB931" s="164"/>
      <c r="AC931" s="164"/>
      <c r="AD931" s="164"/>
      <c r="AE931" s="164"/>
      <c r="AF931" s="164"/>
      <c r="AG931" s="164"/>
      <c r="AH931" s="164"/>
      <c r="AI931" s="164"/>
      <c r="AJ931" s="164"/>
      <c r="AK931" s="164"/>
      <c r="AL931" s="164"/>
      <c r="AM931" s="164"/>
      <c r="AN931" s="164"/>
      <c r="AO931" s="164"/>
      <c r="AP931" s="164"/>
      <c r="AQ931" s="164"/>
      <c r="AR931" s="164"/>
      <c r="AS931" s="164"/>
    </row>
    <row r="932" spans="3:45" ht="12.75" customHeight="1">
      <c r="C932" s="164"/>
      <c r="D932" s="164"/>
      <c r="E932" s="164"/>
      <c r="F932" s="164"/>
      <c r="G932" s="164"/>
      <c r="H932" s="164"/>
      <c r="I932" s="164"/>
      <c r="J932" s="164"/>
      <c r="K932" s="164"/>
      <c r="L932" s="164"/>
      <c r="M932" s="164"/>
      <c r="N932" s="164"/>
      <c r="O932" s="164"/>
      <c r="P932" s="164"/>
      <c r="Q932" s="164"/>
      <c r="R932" s="164"/>
      <c r="S932" s="164"/>
      <c r="T932" s="164"/>
      <c r="U932" s="164"/>
      <c r="V932" s="164"/>
      <c r="W932" s="164"/>
      <c r="X932" s="164"/>
      <c r="Y932" s="164"/>
      <c r="Z932" s="164"/>
      <c r="AA932" s="164"/>
      <c r="AB932" s="164"/>
      <c r="AC932" s="164"/>
      <c r="AD932" s="164"/>
      <c r="AE932" s="164"/>
      <c r="AF932" s="164"/>
      <c r="AG932" s="164"/>
      <c r="AH932" s="164"/>
      <c r="AI932" s="164"/>
      <c r="AJ932" s="164"/>
      <c r="AK932" s="164"/>
      <c r="AL932" s="164"/>
      <c r="AM932" s="164"/>
      <c r="AN932" s="164"/>
      <c r="AO932" s="164"/>
      <c r="AP932" s="164"/>
      <c r="AQ932" s="164"/>
      <c r="AR932" s="164"/>
      <c r="AS932" s="164"/>
    </row>
    <row r="934" spans="3:45" ht="12.75" hidden="1" customHeight="1">
      <c r="C934" s="522" t="s">
        <v>1256</v>
      </c>
      <c r="D934" s="522"/>
      <c r="E934" s="522"/>
      <c r="F934" s="522"/>
      <c r="G934" s="522"/>
      <c r="H934" s="522"/>
      <c r="I934" s="522"/>
      <c r="J934" s="522"/>
      <c r="K934" s="522"/>
      <c r="L934" s="522"/>
      <c r="M934" s="522"/>
      <c r="N934" s="522"/>
      <c r="O934" s="522"/>
      <c r="P934" s="522"/>
      <c r="Q934" s="522"/>
      <c r="R934" s="522"/>
      <c r="S934" s="522"/>
      <c r="T934" s="522"/>
      <c r="U934" s="522"/>
      <c r="V934" s="522"/>
      <c r="W934" s="522"/>
      <c r="X934" s="522"/>
      <c r="Y934" s="522"/>
      <c r="Z934" s="522"/>
      <c r="AA934" s="522"/>
      <c r="AB934" s="522"/>
      <c r="AC934" s="522"/>
      <c r="AD934" s="522"/>
      <c r="AE934" s="522"/>
      <c r="AF934" s="522"/>
      <c r="AG934" s="522"/>
      <c r="AH934" s="522"/>
      <c r="AI934" s="522"/>
      <c r="AJ934" s="522"/>
      <c r="AK934" s="522"/>
      <c r="AL934" s="522"/>
      <c r="AM934" s="522"/>
      <c r="AN934" s="522"/>
      <c r="AO934" s="522"/>
      <c r="AP934" s="522"/>
      <c r="AQ934" s="522"/>
      <c r="AR934" s="522"/>
      <c r="AS934" s="522"/>
    </row>
    <row r="935" spans="3:45" ht="12.75" hidden="1" customHeight="1">
      <c r="C935" s="522"/>
      <c r="D935" s="522"/>
      <c r="E935" s="522"/>
      <c r="F935" s="522"/>
      <c r="G935" s="522"/>
      <c r="H935" s="522"/>
      <c r="I935" s="522"/>
      <c r="J935" s="522"/>
      <c r="K935" s="522"/>
      <c r="L935" s="522"/>
      <c r="M935" s="522"/>
      <c r="N935" s="522"/>
      <c r="O935" s="522"/>
      <c r="P935" s="522"/>
      <c r="Q935" s="522"/>
      <c r="R935" s="522"/>
      <c r="S935" s="522"/>
      <c r="T935" s="522"/>
      <c r="U935" s="522"/>
      <c r="V935" s="522"/>
      <c r="W935" s="522"/>
      <c r="X935" s="522"/>
      <c r="Y935" s="522"/>
      <c r="Z935" s="522"/>
      <c r="AA935" s="522"/>
      <c r="AB935" s="522"/>
      <c r="AC935" s="522"/>
      <c r="AD935" s="522"/>
      <c r="AE935" s="522"/>
      <c r="AF935" s="522"/>
      <c r="AG935" s="522"/>
      <c r="AH935" s="522"/>
      <c r="AI935" s="522"/>
      <c r="AJ935" s="522"/>
      <c r="AK935" s="522"/>
      <c r="AL935" s="522"/>
      <c r="AM935" s="522"/>
      <c r="AN935" s="522"/>
      <c r="AO935" s="522"/>
      <c r="AP935" s="522"/>
      <c r="AQ935" s="522"/>
      <c r="AR935" s="522"/>
      <c r="AS935" s="522"/>
    </row>
    <row r="936" spans="3:45" ht="12.75" hidden="1" customHeight="1">
      <c r="C936" s="522"/>
      <c r="D936" s="522"/>
      <c r="E936" s="522"/>
      <c r="F936" s="522"/>
      <c r="G936" s="522"/>
      <c r="H936" s="522"/>
      <c r="I936" s="522"/>
      <c r="J936" s="522"/>
      <c r="K936" s="522"/>
      <c r="L936" s="522"/>
      <c r="M936" s="522"/>
      <c r="N936" s="522"/>
      <c r="O936" s="522"/>
      <c r="P936" s="522"/>
      <c r="Q936" s="522"/>
      <c r="R936" s="522"/>
      <c r="S936" s="522"/>
      <c r="T936" s="522"/>
      <c r="U936" s="522"/>
      <c r="V936" s="522"/>
      <c r="W936" s="522"/>
      <c r="X936" s="522"/>
      <c r="Y936" s="522"/>
      <c r="Z936" s="522"/>
      <c r="AA936" s="522"/>
      <c r="AB936" s="522"/>
      <c r="AC936" s="522"/>
      <c r="AD936" s="522"/>
      <c r="AE936" s="522"/>
      <c r="AF936" s="522"/>
      <c r="AG936" s="522"/>
      <c r="AH936" s="522"/>
      <c r="AI936" s="522"/>
      <c r="AJ936" s="522"/>
      <c r="AK936" s="522"/>
      <c r="AL936" s="522"/>
      <c r="AM936" s="522"/>
      <c r="AN936" s="522"/>
      <c r="AO936" s="522"/>
      <c r="AP936" s="522"/>
      <c r="AQ936" s="522"/>
      <c r="AR936" s="522"/>
      <c r="AS936" s="522"/>
    </row>
    <row r="937" spans="3:45" ht="12.75" hidden="1" customHeight="1">
      <c r="C937" s="676" t="s">
        <v>1257</v>
      </c>
      <c r="D937" s="676"/>
      <c r="E937" s="676"/>
      <c r="F937" s="676"/>
      <c r="G937" s="676"/>
      <c r="H937" s="676"/>
      <c r="I937" s="676"/>
      <c r="J937" s="676"/>
      <c r="K937" s="676"/>
      <c r="L937" s="676"/>
      <c r="M937" s="676"/>
      <c r="N937" s="676"/>
      <c r="O937" s="676"/>
      <c r="P937" s="676"/>
      <c r="Q937" s="676"/>
      <c r="R937" s="676"/>
      <c r="S937" s="676"/>
      <c r="T937" s="676"/>
      <c r="U937" s="676"/>
      <c r="V937" s="676"/>
      <c r="W937" s="676"/>
      <c r="X937" s="676"/>
      <c r="Y937" s="676"/>
      <c r="Z937" s="676"/>
      <c r="AA937" s="676"/>
      <c r="AB937" s="676"/>
      <c r="AC937" s="676"/>
      <c r="AD937" s="676"/>
      <c r="AE937" s="676"/>
      <c r="AF937" s="676"/>
      <c r="AG937" s="676"/>
      <c r="AH937" s="676"/>
      <c r="AI937" s="676"/>
      <c r="AJ937" s="676"/>
      <c r="AK937" s="676"/>
      <c r="AL937" s="676"/>
      <c r="AM937" s="676"/>
      <c r="AN937" s="676"/>
      <c r="AO937" s="676"/>
      <c r="AP937" s="676"/>
      <c r="AQ937" s="676"/>
      <c r="AR937" s="676"/>
      <c r="AS937" s="676"/>
    </row>
    <row r="938" spans="3:45" ht="12.75" hidden="1" customHeight="1">
      <c r="C938" s="68" t="s">
        <v>1244</v>
      </c>
    </row>
    <row r="939" spans="3:45" ht="12.75" hidden="1" customHeight="1">
      <c r="C939" s="677" t="s">
        <v>88</v>
      </c>
      <c r="D939" s="629"/>
      <c r="E939" s="629"/>
      <c r="F939" s="629"/>
      <c r="G939" s="629"/>
      <c r="H939" s="629"/>
      <c r="I939" s="629"/>
      <c r="J939" s="629"/>
      <c r="K939" s="629"/>
      <c r="L939" s="629"/>
      <c r="M939" s="629"/>
      <c r="N939" s="629"/>
      <c r="O939" s="629"/>
      <c r="P939" s="629"/>
      <c r="Q939" s="629"/>
      <c r="R939" s="629"/>
      <c r="S939" s="629"/>
      <c r="T939" s="629"/>
      <c r="U939" s="629"/>
      <c r="V939" s="629"/>
      <c r="W939" s="630"/>
      <c r="X939" s="547" t="s">
        <v>75</v>
      </c>
      <c r="Y939" s="547"/>
      <c r="Z939" s="547"/>
      <c r="AA939" s="547"/>
      <c r="AB939" s="547"/>
      <c r="AC939" s="547"/>
      <c r="AD939" s="547"/>
      <c r="AE939" s="547"/>
    </row>
    <row r="940" spans="3:45" ht="12.75" hidden="1" customHeight="1">
      <c r="C940" s="282" t="s">
        <v>91</v>
      </c>
      <c r="D940" s="282"/>
      <c r="E940" s="282"/>
      <c r="F940" s="282"/>
      <c r="G940" s="282"/>
      <c r="H940" s="282"/>
      <c r="I940" s="282"/>
      <c r="J940" s="282"/>
      <c r="K940" s="282"/>
      <c r="L940" s="282"/>
      <c r="M940" s="282"/>
      <c r="N940" s="282"/>
      <c r="O940" s="282"/>
      <c r="P940" s="282"/>
      <c r="Q940" s="282"/>
      <c r="R940" s="282"/>
      <c r="S940" s="282"/>
      <c r="T940" s="282"/>
      <c r="U940" s="282"/>
      <c r="V940" s="282"/>
      <c r="W940" s="282"/>
      <c r="X940" s="249"/>
      <c r="Y940" s="249"/>
      <c r="Z940" s="249"/>
      <c r="AA940" s="249"/>
      <c r="AB940" s="249"/>
      <c r="AC940" s="249"/>
      <c r="AD940" s="249"/>
      <c r="AE940" s="249"/>
    </row>
    <row r="941" spans="3:45" ht="12.75" hidden="1" customHeight="1">
      <c r="C941" s="269" t="s">
        <v>92</v>
      </c>
      <c r="D941" s="269"/>
      <c r="E941" s="269"/>
      <c r="F941" s="269"/>
      <c r="G941" s="269"/>
      <c r="H941" s="269"/>
      <c r="I941" s="269"/>
      <c r="J941" s="269"/>
      <c r="K941" s="269"/>
      <c r="L941" s="269"/>
      <c r="M941" s="269"/>
      <c r="N941" s="269"/>
      <c r="O941" s="269"/>
      <c r="P941" s="269"/>
      <c r="Q941" s="269"/>
      <c r="R941" s="269"/>
      <c r="S941" s="269"/>
      <c r="T941" s="269"/>
      <c r="U941" s="269"/>
      <c r="V941" s="269"/>
      <c r="W941" s="269"/>
      <c r="X941" s="253"/>
      <c r="Y941" s="253"/>
      <c r="Z941" s="253"/>
      <c r="AA941" s="253"/>
      <c r="AB941" s="253"/>
      <c r="AC941" s="253"/>
      <c r="AD941" s="253"/>
      <c r="AE941" s="253"/>
    </row>
    <row r="943" spans="3:45" ht="12.75" customHeight="1">
      <c r="C943" s="624" t="s">
        <v>1255</v>
      </c>
      <c r="D943" s="624"/>
      <c r="E943" s="624"/>
      <c r="F943" s="624"/>
      <c r="G943" s="624"/>
      <c r="H943" s="624"/>
      <c r="I943" s="624"/>
      <c r="J943" s="624"/>
      <c r="K943" s="624"/>
      <c r="L943" s="624"/>
      <c r="M943" s="624"/>
      <c r="N943" s="624"/>
      <c r="O943" s="624"/>
      <c r="P943" s="624"/>
      <c r="Q943" s="624"/>
      <c r="R943" s="624"/>
      <c r="S943" s="624"/>
      <c r="T943" s="624"/>
      <c r="U943" s="624"/>
      <c r="V943" s="624"/>
      <c r="W943" s="624"/>
      <c r="X943" s="624"/>
      <c r="Y943" s="624"/>
      <c r="Z943" s="624"/>
      <c r="AA943" s="624"/>
      <c r="AB943" s="624"/>
      <c r="AC943" s="624"/>
      <c r="AD943" s="624"/>
      <c r="AE943" s="624"/>
      <c r="AF943" s="624"/>
      <c r="AG943" s="624"/>
      <c r="AH943" s="624"/>
      <c r="AI943" s="624"/>
      <c r="AJ943" s="624"/>
      <c r="AK943" s="624"/>
      <c r="AL943" s="624"/>
      <c r="AM943" s="624"/>
      <c r="AN943" s="624"/>
      <c r="AO943" s="624"/>
      <c r="AP943" s="624"/>
      <c r="AQ943" s="624"/>
      <c r="AR943" s="624"/>
      <c r="AS943" s="624"/>
    </row>
    <row r="944" spans="3:45" ht="12.75" hidden="1" customHeight="1">
      <c r="C944" s="72" t="s">
        <v>1244</v>
      </c>
    </row>
    <row r="945" spans="1:45" ht="12.75" customHeight="1">
      <c r="C945" s="385" t="s">
        <v>81</v>
      </c>
      <c r="D945" s="385"/>
      <c r="E945" s="385"/>
      <c r="F945" s="385"/>
      <c r="G945" s="385"/>
      <c r="H945" s="385"/>
      <c r="I945" s="385"/>
      <c r="J945" s="385"/>
      <c r="K945" s="385"/>
      <c r="L945" s="385"/>
      <c r="M945" s="385"/>
      <c r="N945" s="385"/>
      <c r="O945" s="385"/>
      <c r="P945" s="385"/>
      <c r="Q945" s="385"/>
      <c r="R945" s="385"/>
      <c r="S945" s="385"/>
      <c r="T945" s="385"/>
      <c r="U945" s="385"/>
      <c r="V945" s="385"/>
      <c r="W945" s="385"/>
      <c r="X945" s="243" t="s">
        <v>58</v>
      </c>
      <c r="Y945" s="243"/>
      <c r="Z945" s="243"/>
      <c r="AA945" s="243"/>
      <c r="AB945" s="243"/>
      <c r="AC945" s="243"/>
      <c r="AD945" s="243"/>
      <c r="AE945" s="243"/>
    </row>
    <row r="946" spans="1:45" ht="12.75" customHeight="1">
      <c r="C946" s="385"/>
      <c r="D946" s="385"/>
      <c r="E946" s="385"/>
      <c r="F946" s="385"/>
      <c r="G946" s="385"/>
      <c r="H946" s="385"/>
      <c r="I946" s="385"/>
      <c r="J946" s="385"/>
      <c r="K946" s="385"/>
      <c r="L946" s="385"/>
      <c r="M946" s="385"/>
      <c r="N946" s="385"/>
      <c r="O946" s="385"/>
      <c r="P946" s="385"/>
      <c r="Q946" s="385"/>
      <c r="R946" s="385"/>
      <c r="S946" s="385"/>
      <c r="T946" s="385"/>
      <c r="U946" s="385"/>
      <c r="V946" s="385"/>
      <c r="W946" s="385"/>
      <c r="X946" s="243"/>
      <c r="Y946" s="243"/>
      <c r="Z946" s="243"/>
      <c r="AA946" s="243"/>
      <c r="AB946" s="243"/>
      <c r="AC946" s="243"/>
      <c r="AD946" s="243"/>
      <c r="AE946" s="243"/>
    </row>
    <row r="947" spans="1:45" ht="12.75" customHeight="1">
      <c r="C947" s="592" t="s">
        <v>1451</v>
      </c>
      <c r="D947" s="592"/>
      <c r="E947" s="592"/>
      <c r="F947" s="592"/>
      <c r="G947" s="592"/>
      <c r="H947" s="592"/>
      <c r="I947" s="592"/>
      <c r="J947" s="592"/>
      <c r="K947" s="592"/>
      <c r="L947" s="592"/>
      <c r="M947" s="592"/>
      <c r="N947" s="592"/>
      <c r="O947" s="592"/>
      <c r="P947" s="592"/>
      <c r="Q947" s="592"/>
      <c r="R947" s="592"/>
      <c r="S947" s="592"/>
      <c r="T947" s="592"/>
      <c r="U947" s="592"/>
      <c r="V947" s="592"/>
      <c r="W947" s="673"/>
      <c r="X947" s="674">
        <v>119640</v>
      </c>
      <c r="Y947" s="674"/>
      <c r="Z947" s="674"/>
      <c r="AA947" s="674"/>
      <c r="AB947" s="674"/>
      <c r="AC947" s="674"/>
      <c r="AD947" s="674"/>
      <c r="AE947" s="674"/>
    </row>
    <row r="948" spans="1:45" ht="12.75" hidden="1" customHeight="1">
      <c r="C948" s="73" t="s">
        <v>1207</v>
      </c>
    </row>
    <row r="949" spans="1:45" ht="12.75" customHeight="1">
      <c r="C949" s="127"/>
    </row>
    <row r="950" spans="1:45" ht="12.75" customHeight="1">
      <c r="C950" s="706" t="s">
        <v>1634</v>
      </c>
      <c r="D950" s="706"/>
      <c r="E950" s="706"/>
      <c r="F950" s="706"/>
      <c r="G950" s="706"/>
      <c r="H950" s="706"/>
      <c r="I950" s="706"/>
      <c r="J950" s="706"/>
      <c r="K950" s="706"/>
      <c r="L950" s="706"/>
      <c r="M950" s="706"/>
      <c r="N950" s="706"/>
      <c r="O950" s="706"/>
      <c r="P950" s="706"/>
      <c r="Q950" s="706"/>
      <c r="R950" s="706"/>
      <c r="S950" s="706"/>
      <c r="T950" s="706"/>
      <c r="U950" s="706"/>
      <c r="V950" s="706"/>
      <c r="W950" s="706"/>
      <c r="X950" s="706"/>
      <c r="Y950" s="706"/>
      <c r="Z950" s="706"/>
      <c r="AA950" s="706"/>
      <c r="AB950" s="706"/>
      <c r="AC950" s="706"/>
      <c r="AD950" s="706"/>
      <c r="AE950" s="706"/>
      <c r="AF950" s="706"/>
      <c r="AG950" s="706"/>
      <c r="AH950" s="706"/>
      <c r="AI950" s="706"/>
      <c r="AJ950" s="706"/>
      <c r="AK950" s="706"/>
      <c r="AL950" s="706"/>
      <c r="AM950" s="706"/>
      <c r="AN950" s="706"/>
      <c r="AO950" s="706"/>
      <c r="AP950" s="706"/>
      <c r="AQ950" s="706"/>
      <c r="AR950" s="706"/>
      <c r="AS950" s="706"/>
    </row>
    <row r="951" spans="1:45" ht="12.75" customHeight="1">
      <c r="C951" s="706" t="s">
        <v>1633</v>
      </c>
      <c r="D951" s="706"/>
      <c r="E951" s="706"/>
      <c r="F951" s="706"/>
      <c r="G951" s="706"/>
      <c r="H951" s="706"/>
      <c r="I951" s="706"/>
      <c r="J951" s="706"/>
      <c r="K951" s="706"/>
      <c r="L951" s="706"/>
      <c r="M951" s="706"/>
      <c r="N951" s="706"/>
      <c r="O951" s="706"/>
      <c r="P951" s="706"/>
      <c r="Q951" s="706"/>
      <c r="R951" s="706"/>
      <c r="S951" s="706"/>
      <c r="T951" s="706"/>
      <c r="U951" s="706"/>
      <c r="V951" s="706"/>
      <c r="W951" s="706"/>
      <c r="X951" s="706"/>
      <c r="Y951" s="706"/>
      <c r="Z951" s="706"/>
      <c r="AA951" s="706"/>
      <c r="AB951" s="706"/>
      <c r="AC951" s="706"/>
      <c r="AD951" s="706"/>
      <c r="AE951" s="706"/>
      <c r="AF951" s="706"/>
      <c r="AG951" s="706"/>
      <c r="AH951" s="706"/>
      <c r="AI951" s="706"/>
      <c r="AJ951" s="706"/>
      <c r="AK951" s="706"/>
      <c r="AL951" s="706"/>
      <c r="AM951" s="706"/>
      <c r="AN951" s="706"/>
      <c r="AO951" s="706"/>
      <c r="AP951" s="706"/>
      <c r="AQ951" s="706"/>
      <c r="AR951" s="706"/>
      <c r="AS951" s="706"/>
    </row>
    <row r="952" spans="1:45" ht="21.75" hidden="1" customHeight="1">
      <c r="C952" s="237" t="s">
        <v>534</v>
      </c>
      <c r="D952" s="237"/>
      <c r="E952" s="237"/>
      <c r="F952" s="237"/>
      <c r="G952" s="237"/>
      <c r="H952" s="237"/>
      <c r="I952" s="237"/>
      <c r="J952" s="237"/>
      <c r="K952" s="237"/>
      <c r="L952" s="237"/>
      <c r="M952" s="237"/>
      <c r="N952" s="237"/>
      <c r="O952" s="237"/>
      <c r="P952" s="237"/>
      <c r="Q952" s="237"/>
      <c r="R952" s="237"/>
      <c r="S952" s="237"/>
      <c r="T952" s="237"/>
      <c r="U952" s="237"/>
      <c r="V952" s="237"/>
      <c r="W952" s="237"/>
      <c r="X952" s="237"/>
      <c r="Y952" s="237"/>
      <c r="Z952" s="237"/>
      <c r="AA952" s="237"/>
      <c r="AB952" s="237"/>
      <c r="AC952" s="237"/>
      <c r="AD952" s="237"/>
      <c r="AE952" s="237"/>
      <c r="AF952" s="237"/>
      <c r="AG952" s="237"/>
      <c r="AH952" s="237"/>
      <c r="AI952" s="237"/>
      <c r="AJ952" s="237"/>
      <c r="AK952" s="237"/>
      <c r="AL952" s="237"/>
      <c r="AM952" s="237"/>
      <c r="AN952" s="237"/>
      <c r="AO952" s="237"/>
      <c r="AP952" s="237"/>
      <c r="AQ952" s="237"/>
      <c r="AR952" s="237"/>
      <c r="AS952" s="237"/>
    </row>
    <row r="954" spans="1:45" ht="12.75" customHeight="1">
      <c r="A954" s="90" t="s">
        <v>438</v>
      </c>
      <c r="B954" s="91"/>
      <c r="C954" s="283" t="s">
        <v>439</v>
      </c>
      <c r="D954" s="283"/>
      <c r="E954" s="283"/>
      <c r="F954" s="283"/>
      <c r="G954" s="283"/>
      <c r="H954" s="283"/>
      <c r="I954" s="283"/>
      <c r="J954" s="283"/>
      <c r="K954" s="283"/>
      <c r="L954" s="283"/>
      <c r="M954" s="283"/>
      <c r="N954" s="283"/>
      <c r="O954" s="283"/>
      <c r="P954" s="283"/>
      <c r="Q954" s="283"/>
      <c r="R954" s="283"/>
      <c r="S954" s="283"/>
      <c r="T954" s="283"/>
      <c r="U954" s="283"/>
      <c r="V954" s="283"/>
      <c r="W954" s="283"/>
      <c r="X954" s="283"/>
      <c r="Y954" s="283"/>
      <c r="Z954" s="283"/>
      <c r="AA954" s="283"/>
      <c r="AB954" s="283"/>
      <c r="AC954" s="283"/>
      <c r="AD954" s="283"/>
      <c r="AE954" s="283"/>
      <c r="AF954" s="283"/>
      <c r="AG954" s="283"/>
      <c r="AH954" s="283"/>
      <c r="AI954" s="283"/>
      <c r="AJ954" s="283"/>
      <c r="AK954" s="283"/>
      <c r="AL954" s="283"/>
      <c r="AM954" s="283"/>
      <c r="AN954" s="283"/>
      <c r="AO954" s="283"/>
      <c r="AP954" s="283"/>
      <c r="AQ954" s="283"/>
      <c r="AR954" s="283"/>
      <c r="AS954" s="283"/>
    </row>
    <row r="955" spans="1:45" ht="12.75" customHeight="1">
      <c r="A955" s="90"/>
      <c r="B955" s="91"/>
      <c r="C955" s="844" t="s">
        <v>1582</v>
      </c>
      <c r="D955" s="844"/>
      <c r="E955" s="844"/>
      <c r="F955" s="844"/>
      <c r="G955" s="844"/>
      <c r="H955" s="844"/>
      <c r="I955" s="844"/>
      <c r="J955" s="844"/>
      <c r="K955" s="844"/>
      <c r="L955" s="844"/>
      <c r="M955" s="844"/>
      <c r="N955" s="844"/>
      <c r="O955" s="844"/>
      <c r="P955" s="844"/>
      <c r="Q955" s="844"/>
      <c r="R955" s="844"/>
      <c r="S955" s="844"/>
      <c r="T955" s="844"/>
      <c r="U955" s="844"/>
      <c r="V955" s="844"/>
      <c r="W955" s="844"/>
      <c r="X955" s="844"/>
      <c r="Y955" s="844"/>
      <c r="Z955" s="844"/>
      <c r="AA955" s="844"/>
      <c r="AB955" s="844"/>
      <c r="AC955" s="844"/>
      <c r="AD955" s="844"/>
      <c r="AE955" s="844"/>
      <c r="AF955" s="844"/>
      <c r="AG955" s="844"/>
      <c r="AH955" s="844"/>
      <c r="AI955" s="844"/>
      <c r="AJ955" s="844"/>
      <c r="AK955" s="844"/>
      <c r="AL955" s="844"/>
      <c r="AM955" s="844"/>
      <c r="AN955" s="844"/>
      <c r="AO955" s="844"/>
      <c r="AP955" s="844"/>
      <c r="AQ955" s="844"/>
      <c r="AR955" s="844"/>
      <c r="AS955" s="844"/>
    </row>
    <row r="956" spans="1:45" ht="21.75" hidden="1">
      <c r="C956" s="164" t="s">
        <v>440</v>
      </c>
      <c r="D956" s="164"/>
      <c r="E956" s="164"/>
      <c r="F956" s="164"/>
      <c r="G956" s="164"/>
      <c r="H956" s="164"/>
      <c r="I956" s="164"/>
      <c r="J956" s="164"/>
      <c r="K956" s="164"/>
      <c r="L956" s="164"/>
      <c r="M956" s="164"/>
      <c r="N956" s="164"/>
      <c r="O956" s="164"/>
      <c r="P956" s="164"/>
      <c r="Q956" s="164"/>
      <c r="R956" s="164"/>
      <c r="S956" s="164"/>
      <c r="T956" s="164"/>
      <c r="U956" s="164"/>
      <c r="V956" s="164"/>
      <c r="W956" s="164"/>
      <c r="X956" s="164"/>
      <c r="Y956" s="164"/>
      <c r="Z956" s="164"/>
      <c r="AA956" s="164"/>
      <c r="AB956" s="164"/>
      <c r="AC956" s="164"/>
      <c r="AD956" s="164"/>
      <c r="AE956" s="164"/>
      <c r="AF956" s="164"/>
      <c r="AG956" s="164"/>
      <c r="AH956" s="164"/>
      <c r="AI956" s="164"/>
      <c r="AJ956" s="164"/>
      <c r="AK956" s="164"/>
      <c r="AL956" s="164"/>
      <c r="AM956" s="164"/>
      <c r="AN956" s="164"/>
      <c r="AO956" s="164"/>
      <c r="AP956" s="164"/>
      <c r="AQ956" s="164"/>
      <c r="AR956" s="164"/>
      <c r="AS956" s="164"/>
    </row>
    <row r="957" spans="1:45" ht="21.75" hidden="1">
      <c r="C957" s="164"/>
      <c r="D957" s="164"/>
      <c r="E957" s="164"/>
      <c r="F957" s="164"/>
      <c r="G957" s="164"/>
      <c r="H957" s="164"/>
      <c r="I957" s="164"/>
      <c r="J957" s="164"/>
      <c r="K957" s="164"/>
      <c r="L957" s="164"/>
      <c r="M957" s="164"/>
      <c r="N957" s="164"/>
      <c r="O957" s="164"/>
      <c r="P957" s="164"/>
      <c r="Q957" s="164"/>
      <c r="R957" s="164"/>
      <c r="S957" s="164"/>
      <c r="T957" s="164"/>
      <c r="U957" s="164"/>
      <c r="V957" s="164"/>
      <c r="W957" s="164"/>
      <c r="X957" s="164"/>
      <c r="Y957" s="164"/>
      <c r="Z957" s="164"/>
      <c r="AA957" s="164"/>
      <c r="AB957" s="164"/>
      <c r="AC957" s="164"/>
      <c r="AD957" s="164"/>
      <c r="AE957" s="164"/>
      <c r="AF957" s="164"/>
      <c r="AG957" s="164"/>
      <c r="AH957" s="164"/>
      <c r="AI957" s="164"/>
      <c r="AJ957" s="164"/>
      <c r="AK957" s="164"/>
      <c r="AL957" s="164"/>
      <c r="AM957" s="164"/>
      <c r="AN957" s="164"/>
      <c r="AO957" s="164"/>
      <c r="AP957" s="164"/>
      <c r="AQ957" s="164"/>
      <c r="AR957" s="164"/>
      <c r="AS957" s="164"/>
    </row>
    <row r="958" spans="1:45" ht="21.75" hidden="1">
      <c r="C958" s="164"/>
      <c r="D958" s="164"/>
      <c r="E958" s="164"/>
      <c r="F958" s="164"/>
      <c r="G958" s="164"/>
      <c r="H958" s="164"/>
      <c r="I958" s="164"/>
      <c r="J958" s="164"/>
      <c r="K958" s="164"/>
      <c r="L958" s="164"/>
      <c r="M958" s="164"/>
      <c r="N958" s="164"/>
      <c r="O958" s="164"/>
      <c r="P958" s="164"/>
      <c r="Q958" s="164"/>
      <c r="R958" s="164"/>
      <c r="S958" s="164"/>
      <c r="T958" s="164"/>
      <c r="U958" s="164"/>
      <c r="V958" s="164"/>
      <c r="W958" s="164"/>
      <c r="X958" s="164"/>
      <c r="Y958" s="164"/>
      <c r="Z958" s="164"/>
      <c r="AA958" s="164"/>
      <c r="AB958" s="164"/>
      <c r="AC958" s="164"/>
      <c r="AD958" s="164"/>
      <c r="AE958" s="164"/>
      <c r="AF958" s="164"/>
      <c r="AG958" s="164"/>
      <c r="AH958" s="164"/>
      <c r="AI958" s="164"/>
      <c r="AJ958" s="164"/>
      <c r="AK958" s="164"/>
      <c r="AL958" s="164"/>
      <c r="AM958" s="164"/>
      <c r="AN958" s="164"/>
      <c r="AO958" s="164"/>
      <c r="AP958" s="164"/>
      <c r="AQ958" s="164"/>
      <c r="AR958" s="164"/>
      <c r="AS958" s="164"/>
    </row>
    <row r="959" spans="1:45" ht="21.75" hidden="1" customHeight="1"/>
    <row r="960" spans="1:45" ht="21.75" hidden="1" customHeight="1">
      <c r="C960" s="241" t="s">
        <v>1259</v>
      </c>
      <c r="D960" s="241"/>
      <c r="E960" s="241"/>
      <c r="F960" s="241"/>
      <c r="G960" s="241"/>
      <c r="H960" s="241"/>
      <c r="I960" s="241"/>
      <c r="J960" s="241"/>
      <c r="K960" s="241"/>
      <c r="L960" s="241"/>
      <c r="M960" s="241"/>
      <c r="N960" s="241"/>
      <c r="O960" s="241"/>
      <c r="P960" s="241"/>
      <c r="Q960" s="241"/>
      <c r="R960" s="241"/>
      <c r="S960" s="241"/>
      <c r="T960" s="241"/>
      <c r="U960" s="241"/>
      <c r="V960" s="241"/>
      <c r="W960" s="241"/>
      <c r="X960" s="241"/>
      <c r="Y960" s="241"/>
      <c r="Z960" s="241"/>
      <c r="AA960" s="241"/>
      <c r="AB960" s="241"/>
      <c r="AC960" s="241"/>
      <c r="AD960" s="241"/>
      <c r="AE960" s="241"/>
      <c r="AF960" s="241"/>
      <c r="AG960" s="241"/>
      <c r="AH960" s="241"/>
      <c r="AI960" s="241"/>
      <c r="AJ960" s="241"/>
      <c r="AK960" s="241"/>
      <c r="AL960" s="241"/>
      <c r="AM960" s="241"/>
      <c r="AN960" s="241"/>
      <c r="AO960" s="241"/>
      <c r="AP960" s="241"/>
      <c r="AQ960" s="241"/>
      <c r="AR960" s="241"/>
      <c r="AS960" s="241"/>
    </row>
    <row r="961" spans="3:36" ht="21.75" hidden="1" customHeight="1">
      <c r="C961" s="70"/>
    </row>
    <row r="962" spans="3:36" ht="21.75" hidden="1" customHeight="1">
      <c r="C962" s="265" t="s">
        <v>15</v>
      </c>
      <c r="D962" s="265"/>
      <c r="E962" s="265"/>
      <c r="F962" s="265"/>
      <c r="G962" s="265"/>
      <c r="H962" s="265"/>
      <c r="I962" s="265"/>
      <c r="J962" s="265"/>
      <c r="K962" s="265"/>
      <c r="L962" s="265"/>
      <c r="M962" s="265" t="s">
        <v>93</v>
      </c>
      <c r="N962" s="265"/>
      <c r="O962" s="265"/>
      <c r="P962" s="265"/>
      <c r="Q962" s="265"/>
      <c r="R962" s="265"/>
      <c r="S962" s="265"/>
      <c r="T962" s="265"/>
      <c r="U962" s="265" t="s">
        <v>94</v>
      </c>
      <c r="V962" s="265"/>
      <c r="W962" s="265"/>
      <c r="X962" s="265"/>
      <c r="Y962" s="265"/>
      <c r="Z962" s="265"/>
      <c r="AA962" s="265"/>
      <c r="AB962" s="265"/>
      <c r="AC962" s="265" t="s">
        <v>95</v>
      </c>
      <c r="AD962" s="265"/>
      <c r="AE962" s="265"/>
      <c r="AF962" s="265"/>
      <c r="AG962" s="265"/>
      <c r="AH962" s="265"/>
      <c r="AI962" s="265"/>
      <c r="AJ962" s="265"/>
    </row>
    <row r="963" spans="3:36" ht="21.75" hidden="1" customHeight="1">
      <c r="C963" s="548"/>
      <c r="D963" s="548"/>
      <c r="E963" s="548"/>
      <c r="F963" s="548"/>
      <c r="G963" s="548"/>
      <c r="H963" s="548"/>
      <c r="I963" s="548"/>
      <c r="J963" s="548"/>
      <c r="K963" s="548"/>
      <c r="L963" s="548"/>
      <c r="M963" s="548"/>
      <c r="N963" s="548"/>
      <c r="O963" s="548"/>
      <c r="P963" s="548"/>
      <c r="Q963" s="548"/>
      <c r="R963" s="548"/>
      <c r="S963" s="548"/>
      <c r="T963" s="548"/>
      <c r="U963" s="548"/>
      <c r="V963" s="548"/>
      <c r="W963" s="548"/>
      <c r="X963" s="548"/>
      <c r="Y963" s="548"/>
      <c r="Z963" s="548"/>
      <c r="AA963" s="548"/>
      <c r="AB963" s="548"/>
      <c r="AC963" s="548"/>
      <c r="AD963" s="548"/>
      <c r="AE963" s="548"/>
      <c r="AF963" s="548"/>
      <c r="AG963" s="548"/>
      <c r="AH963" s="548"/>
      <c r="AI963" s="548"/>
      <c r="AJ963" s="548"/>
    </row>
    <row r="964" spans="3:36" ht="21.75" hidden="1" customHeight="1">
      <c r="C964" s="548"/>
      <c r="D964" s="548"/>
      <c r="E964" s="548"/>
      <c r="F964" s="548"/>
      <c r="G964" s="548"/>
      <c r="H964" s="548"/>
      <c r="I964" s="548"/>
      <c r="J964" s="548"/>
      <c r="K964" s="548"/>
      <c r="L964" s="548"/>
      <c r="M964" s="548"/>
      <c r="N964" s="548"/>
      <c r="O964" s="548"/>
      <c r="P964" s="548"/>
      <c r="Q964" s="548"/>
      <c r="R964" s="548"/>
      <c r="S964" s="548"/>
      <c r="T964" s="548"/>
      <c r="U964" s="548"/>
      <c r="V964" s="548"/>
      <c r="W964" s="548"/>
      <c r="X964" s="548"/>
      <c r="Y964" s="548"/>
      <c r="Z964" s="548"/>
      <c r="AA964" s="548"/>
      <c r="AB964" s="548"/>
      <c r="AC964" s="548"/>
      <c r="AD964" s="548"/>
      <c r="AE964" s="548"/>
      <c r="AF964" s="548"/>
      <c r="AG964" s="548"/>
      <c r="AH964" s="548"/>
      <c r="AI964" s="548"/>
      <c r="AJ964" s="548"/>
    </row>
    <row r="965" spans="3:36" ht="21.75" hidden="1" customHeight="1">
      <c r="C965" s="548"/>
      <c r="D965" s="548"/>
      <c r="E965" s="548"/>
      <c r="F965" s="548"/>
      <c r="G965" s="548"/>
      <c r="H965" s="548"/>
      <c r="I965" s="548"/>
      <c r="J965" s="548"/>
      <c r="K965" s="548"/>
      <c r="L965" s="548"/>
      <c r="M965" s="548"/>
      <c r="N965" s="548"/>
      <c r="O965" s="548"/>
      <c r="P965" s="548"/>
      <c r="Q965" s="548"/>
      <c r="R965" s="548"/>
      <c r="S965" s="548"/>
      <c r="T965" s="548"/>
      <c r="U965" s="548"/>
      <c r="V965" s="548"/>
      <c r="W965" s="548"/>
      <c r="X965" s="548"/>
      <c r="Y965" s="548"/>
      <c r="Z965" s="548"/>
      <c r="AA965" s="548"/>
      <c r="AB965" s="548"/>
      <c r="AC965" s="548"/>
      <c r="AD965" s="548"/>
      <c r="AE965" s="548"/>
      <c r="AF965" s="548"/>
      <c r="AG965" s="548"/>
      <c r="AH965" s="548"/>
      <c r="AI965" s="548"/>
      <c r="AJ965" s="548"/>
    </row>
    <row r="966" spans="3:36" ht="21.75" hidden="1" customHeight="1">
      <c r="C966" s="600" t="s">
        <v>28</v>
      </c>
      <c r="D966" s="600"/>
      <c r="E966" s="600"/>
      <c r="F966" s="600"/>
      <c r="G966" s="600"/>
      <c r="H966" s="600"/>
      <c r="I966" s="600"/>
      <c r="J966" s="600"/>
      <c r="K966" s="600"/>
      <c r="L966" s="600"/>
      <c r="M966" s="600" t="s">
        <v>32</v>
      </c>
      <c r="N966" s="600"/>
      <c r="O966" s="600"/>
      <c r="P966" s="600"/>
      <c r="Q966" s="600"/>
      <c r="R966" s="600"/>
      <c r="S966" s="600"/>
      <c r="T966" s="600"/>
      <c r="U966" s="600" t="s">
        <v>33</v>
      </c>
      <c r="V966" s="600"/>
      <c r="W966" s="600"/>
      <c r="X966" s="600"/>
      <c r="Y966" s="600"/>
      <c r="Z966" s="600"/>
      <c r="AA966" s="600"/>
      <c r="AB966" s="600"/>
      <c r="AC966" s="600" t="s">
        <v>35</v>
      </c>
      <c r="AD966" s="600"/>
      <c r="AE966" s="600"/>
      <c r="AF966" s="600"/>
      <c r="AG966" s="600"/>
      <c r="AH966" s="600"/>
      <c r="AI966" s="600"/>
      <c r="AJ966" s="600"/>
    </row>
    <row r="967" spans="3:36" ht="21.75" hidden="1" customHeight="1">
      <c r="C967" s="282" t="s">
        <v>96</v>
      </c>
      <c r="D967" s="282"/>
      <c r="E967" s="282"/>
      <c r="F967" s="282"/>
      <c r="G967" s="282"/>
      <c r="H967" s="282"/>
      <c r="I967" s="282"/>
      <c r="J967" s="282"/>
      <c r="K967" s="282"/>
      <c r="L967" s="282"/>
      <c r="M967" s="249"/>
      <c r="N967" s="249"/>
      <c r="O967" s="249"/>
      <c r="P967" s="249"/>
      <c r="Q967" s="249"/>
      <c r="R967" s="249"/>
      <c r="S967" s="249"/>
      <c r="T967" s="249"/>
      <c r="U967" s="249"/>
      <c r="V967" s="249"/>
      <c r="W967" s="249"/>
      <c r="X967" s="249"/>
      <c r="Y967" s="249"/>
      <c r="Z967" s="249"/>
      <c r="AA967" s="249"/>
      <c r="AB967" s="249"/>
      <c r="AC967" s="249"/>
      <c r="AD967" s="249"/>
      <c r="AE967" s="249"/>
      <c r="AF967" s="249"/>
      <c r="AG967" s="249"/>
      <c r="AH967" s="249"/>
      <c r="AI967" s="249"/>
      <c r="AJ967" s="249"/>
    </row>
    <row r="968" spans="3:36" ht="21.75" hidden="1" customHeight="1">
      <c r="C968" s="268" t="s">
        <v>97</v>
      </c>
      <c r="D968" s="268"/>
      <c r="E968" s="268"/>
      <c r="F968" s="268"/>
      <c r="G968" s="268"/>
      <c r="H968" s="268"/>
      <c r="I968" s="268"/>
      <c r="J968" s="268"/>
      <c r="K968" s="268"/>
      <c r="L968" s="268"/>
      <c r="M968" s="169"/>
      <c r="N968" s="169"/>
      <c r="O968" s="169"/>
      <c r="P968" s="169"/>
      <c r="Q968" s="169"/>
      <c r="R968" s="169"/>
      <c r="S968" s="169"/>
      <c r="T968" s="169"/>
      <c r="U968" s="169"/>
      <c r="V968" s="169"/>
      <c r="W968" s="169"/>
      <c r="X968" s="169"/>
      <c r="Y968" s="169"/>
      <c r="Z968" s="169"/>
      <c r="AA968" s="169"/>
      <c r="AB968" s="169"/>
      <c r="AC968" s="169"/>
      <c r="AD968" s="169"/>
      <c r="AE968" s="169"/>
      <c r="AF968" s="169"/>
      <c r="AG968" s="169"/>
      <c r="AH968" s="169"/>
      <c r="AI968" s="169"/>
      <c r="AJ968" s="169"/>
    </row>
    <row r="969" spans="3:36" ht="21.75" hidden="1" customHeight="1">
      <c r="C969" s="269" t="s">
        <v>98</v>
      </c>
      <c r="D969" s="269"/>
      <c r="E969" s="269"/>
      <c r="F969" s="269"/>
      <c r="G969" s="269"/>
      <c r="H969" s="269"/>
      <c r="I969" s="269"/>
      <c r="J969" s="269"/>
      <c r="K969" s="269"/>
      <c r="L969" s="269"/>
      <c r="M969" s="253"/>
      <c r="N969" s="253"/>
      <c r="O969" s="253"/>
      <c r="P969" s="253"/>
      <c r="Q969" s="253"/>
      <c r="R969" s="253"/>
      <c r="S969" s="253"/>
      <c r="T969" s="253"/>
      <c r="U969" s="253"/>
      <c r="V969" s="253"/>
      <c r="W969" s="253"/>
      <c r="X969" s="253"/>
      <c r="Y969" s="253"/>
      <c r="Z969" s="253"/>
      <c r="AA969" s="253"/>
      <c r="AB969" s="253"/>
      <c r="AC969" s="253"/>
      <c r="AD969" s="253"/>
      <c r="AE969" s="253"/>
      <c r="AF969" s="253"/>
      <c r="AG969" s="253"/>
      <c r="AH969" s="253"/>
      <c r="AI969" s="253"/>
      <c r="AJ969" s="253"/>
    </row>
    <row r="970" spans="3:36" ht="21.75" hidden="1" customHeight="1"/>
    <row r="971" spans="3:36" ht="21.75" hidden="1" customHeight="1">
      <c r="C971" s="70"/>
    </row>
    <row r="972" spans="3:36" ht="21.75" hidden="1" customHeight="1">
      <c r="C972" s="265" t="s">
        <v>99</v>
      </c>
      <c r="D972" s="265"/>
      <c r="E972" s="265"/>
      <c r="F972" s="265"/>
      <c r="G972" s="265"/>
      <c r="H972" s="265"/>
      <c r="I972" s="265"/>
      <c r="J972" s="265"/>
      <c r="K972" s="265"/>
      <c r="L972" s="265"/>
      <c r="M972" s="265"/>
      <c r="N972" s="265"/>
      <c r="O972" s="265"/>
      <c r="P972" s="265"/>
      <c r="Q972" s="265"/>
      <c r="R972" s="265"/>
      <c r="S972" s="265"/>
      <c r="T972" s="265"/>
      <c r="U972" s="265" t="s">
        <v>93</v>
      </c>
      <c r="V972" s="265"/>
      <c r="W972" s="265"/>
      <c r="X972" s="265"/>
      <c r="Y972" s="265"/>
      <c r="Z972" s="265"/>
      <c r="AA972" s="265"/>
      <c r="AB972" s="265"/>
      <c r="AC972" s="265" t="s">
        <v>1452</v>
      </c>
      <c r="AD972" s="265"/>
      <c r="AE972" s="265"/>
      <c r="AF972" s="265"/>
      <c r="AG972" s="265"/>
      <c r="AH972" s="265"/>
      <c r="AI972" s="265"/>
      <c r="AJ972" s="265"/>
    </row>
    <row r="973" spans="3:36" ht="21.75" hidden="1" customHeight="1">
      <c r="C973" s="548"/>
      <c r="D973" s="548"/>
      <c r="E973" s="548"/>
      <c r="F973" s="548"/>
      <c r="G973" s="548"/>
      <c r="H973" s="548"/>
      <c r="I973" s="548"/>
      <c r="J973" s="548"/>
      <c r="K973" s="548"/>
      <c r="L973" s="548"/>
      <c r="M973" s="548"/>
      <c r="N973" s="548"/>
      <c r="O973" s="548"/>
      <c r="P973" s="548"/>
      <c r="Q973" s="548"/>
      <c r="R973" s="548"/>
      <c r="S973" s="548"/>
      <c r="T973" s="548"/>
      <c r="U973" s="548"/>
      <c r="V973" s="548"/>
      <c r="W973" s="548"/>
      <c r="X973" s="548"/>
      <c r="Y973" s="548"/>
      <c r="Z973" s="548"/>
      <c r="AA973" s="548"/>
      <c r="AB973" s="548"/>
      <c r="AC973" s="548"/>
      <c r="AD973" s="548"/>
      <c r="AE973" s="548"/>
      <c r="AF973" s="548"/>
      <c r="AG973" s="548"/>
      <c r="AH973" s="548"/>
      <c r="AI973" s="548"/>
      <c r="AJ973" s="548"/>
    </row>
    <row r="974" spans="3:36" ht="21.75" hidden="1" customHeight="1">
      <c r="C974" s="548"/>
      <c r="D974" s="548"/>
      <c r="E974" s="548"/>
      <c r="F974" s="548"/>
      <c r="G974" s="548"/>
      <c r="H974" s="548"/>
      <c r="I974" s="548"/>
      <c r="J974" s="548"/>
      <c r="K974" s="548"/>
      <c r="L974" s="548"/>
      <c r="M974" s="548"/>
      <c r="N974" s="548"/>
      <c r="O974" s="548"/>
      <c r="P974" s="548"/>
      <c r="Q974" s="548"/>
      <c r="R974" s="548"/>
      <c r="S974" s="548"/>
      <c r="T974" s="548"/>
      <c r="U974" s="548"/>
      <c r="V974" s="548"/>
      <c r="W974" s="548"/>
      <c r="X974" s="548"/>
      <c r="Y974" s="548"/>
      <c r="Z974" s="548"/>
      <c r="AA974" s="548"/>
      <c r="AB974" s="548"/>
      <c r="AC974" s="548"/>
      <c r="AD974" s="548"/>
      <c r="AE974" s="548"/>
      <c r="AF974" s="548"/>
      <c r="AG974" s="548"/>
      <c r="AH974" s="548"/>
      <c r="AI974" s="548"/>
      <c r="AJ974" s="548"/>
    </row>
    <row r="975" spans="3:36" ht="21.75" hidden="1" customHeight="1">
      <c r="C975" s="548"/>
      <c r="D975" s="548"/>
      <c r="E975" s="548"/>
      <c r="F975" s="548"/>
      <c r="G975" s="548"/>
      <c r="H975" s="548"/>
      <c r="I975" s="548"/>
      <c r="J975" s="548"/>
      <c r="K975" s="548"/>
      <c r="L975" s="548"/>
      <c r="M975" s="548"/>
      <c r="N975" s="548"/>
      <c r="O975" s="548"/>
      <c r="P975" s="548"/>
      <c r="Q975" s="548"/>
      <c r="R975" s="548"/>
      <c r="S975" s="548"/>
      <c r="T975" s="548"/>
      <c r="U975" s="548"/>
      <c r="V975" s="548"/>
      <c r="W975" s="548"/>
      <c r="X975" s="548"/>
      <c r="Y975" s="548"/>
      <c r="Z975" s="548"/>
      <c r="AA975" s="548"/>
      <c r="AB975" s="548"/>
      <c r="AC975" s="548"/>
      <c r="AD975" s="548"/>
      <c r="AE975" s="548"/>
      <c r="AF975" s="548"/>
      <c r="AG975" s="548"/>
      <c r="AH975" s="548"/>
      <c r="AI975" s="548"/>
      <c r="AJ975" s="548"/>
    </row>
    <row r="976" spans="3:36" ht="21.75" hidden="1" customHeight="1">
      <c r="C976" s="678" t="s">
        <v>28</v>
      </c>
      <c r="D976" s="678"/>
      <c r="E976" s="678"/>
      <c r="F976" s="678"/>
      <c r="G976" s="678"/>
      <c r="H976" s="678"/>
      <c r="I976" s="678"/>
      <c r="J976" s="678"/>
      <c r="K976" s="678"/>
      <c r="L976" s="678"/>
      <c r="M976" s="678"/>
      <c r="N976" s="678"/>
      <c r="O976" s="678"/>
      <c r="P976" s="678"/>
      <c r="Q976" s="678"/>
      <c r="R976" s="678"/>
      <c r="S976" s="678"/>
      <c r="T976" s="678"/>
      <c r="U976" s="678" t="s">
        <v>32</v>
      </c>
      <c r="V976" s="678"/>
      <c r="W976" s="678"/>
      <c r="X976" s="678"/>
      <c r="Y976" s="678"/>
      <c r="Z976" s="678"/>
      <c r="AA976" s="678"/>
      <c r="AB976" s="678"/>
      <c r="AC976" s="678" t="s">
        <v>33</v>
      </c>
      <c r="AD976" s="678"/>
      <c r="AE976" s="678"/>
      <c r="AF976" s="678"/>
      <c r="AG976" s="678"/>
      <c r="AH976" s="678"/>
      <c r="AI976" s="678"/>
      <c r="AJ976" s="678"/>
    </row>
    <row r="977" spans="3:45" ht="21.75" hidden="1" customHeight="1">
      <c r="C977" s="244" t="s">
        <v>100</v>
      </c>
      <c r="D977" s="244"/>
      <c r="E977" s="244"/>
      <c r="F977" s="244"/>
      <c r="G977" s="244"/>
      <c r="H977" s="244"/>
      <c r="I977" s="244"/>
      <c r="J977" s="244"/>
      <c r="K977" s="244"/>
      <c r="L977" s="244"/>
      <c r="M977" s="244"/>
      <c r="N977" s="244"/>
      <c r="O977" s="244"/>
      <c r="P977" s="244"/>
      <c r="Q977" s="244"/>
      <c r="R977" s="244"/>
      <c r="S977" s="244"/>
      <c r="T977" s="244"/>
      <c r="U977" s="249"/>
      <c r="V977" s="249"/>
      <c r="W977" s="249"/>
      <c r="X977" s="249"/>
      <c r="Y977" s="249"/>
      <c r="Z977" s="249"/>
      <c r="AA977" s="249"/>
      <c r="AB977" s="249"/>
      <c r="AC977" s="249"/>
      <c r="AD977" s="249"/>
      <c r="AE977" s="249"/>
      <c r="AF977" s="249"/>
      <c r="AG977" s="249"/>
      <c r="AH977" s="249"/>
      <c r="AI977" s="249"/>
      <c r="AJ977" s="249"/>
    </row>
    <row r="978" spans="3:45" ht="21.75" hidden="1" customHeight="1">
      <c r="C978" s="231"/>
      <c r="D978" s="231"/>
      <c r="E978" s="231"/>
      <c r="F978" s="231"/>
      <c r="G978" s="231"/>
      <c r="H978" s="231"/>
      <c r="I978" s="231"/>
      <c r="J978" s="231"/>
      <c r="K978" s="231"/>
      <c r="L978" s="231"/>
      <c r="M978" s="231"/>
      <c r="N978" s="231"/>
      <c r="O978" s="231"/>
      <c r="P978" s="231"/>
      <c r="Q978" s="231"/>
      <c r="R978" s="231"/>
      <c r="S978" s="231"/>
      <c r="T978" s="231"/>
      <c r="U978" s="169"/>
      <c r="V978" s="169"/>
      <c r="W978" s="169"/>
      <c r="X978" s="169"/>
      <c r="Y978" s="169"/>
      <c r="Z978" s="169"/>
      <c r="AA978" s="169"/>
      <c r="AB978" s="169"/>
      <c r="AC978" s="169"/>
      <c r="AD978" s="169"/>
      <c r="AE978" s="169"/>
      <c r="AF978" s="169"/>
      <c r="AG978" s="169"/>
      <c r="AH978" s="169"/>
      <c r="AI978" s="169"/>
      <c r="AJ978" s="169"/>
    </row>
    <row r="979" spans="3:45" ht="21.75" hidden="1" customHeight="1">
      <c r="C979" s="231" t="s">
        <v>101</v>
      </c>
      <c r="D979" s="231"/>
      <c r="E979" s="231"/>
      <c r="F979" s="231"/>
      <c r="G979" s="231"/>
      <c r="H979" s="231"/>
      <c r="I979" s="231"/>
      <c r="J979" s="231"/>
      <c r="K979" s="231"/>
      <c r="L979" s="231"/>
      <c r="M979" s="231"/>
      <c r="N979" s="231"/>
      <c r="O979" s="231"/>
      <c r="P979" s="231"/>
      <c r="Q979" s="231"/>
      <c r="R979" s="231"/>
      <c r="S979" s="231"/>
      <c r="T979" s="231"/>
      <c r="U979" s="169"/>
      <c r="V979" s="169"/>
      <c r="W979" s="169"/>
      <c r="X979" s="169"/>
      <c r="Y979" s="169"/>
      <c r="Z979" s="169"/>
      <c r="AA979" s="169"/>
      <c r="AB979" s="169"/>
      <c r="AC979" s="169"/>
      <c r="AD979" s="169"/>
      <c r="AE979" s="169"/>
      <c r="AF979" s="169"/>
      <c r="AG979" s="169"/>
      <c r="AH979" s="169"/>
      <c r="AI979" s="169"/>
      <c r="AJ979" s="169"/>
    </row>
    <row r="980" spans="3:45" ht="21.75" hidden="1" customHeight="1">
      <c r="C980" s="231"/>
      <c r="D980" s="231"/>
      <c r="E980" s="231"/>
      <c r="F980" s="231"/>
      <c r="G980" s="231"/>
      <c r="H980" s="231"/>
      <c r="I980" s="231"/>
      <c r="J980" s="231"/>
      <c r="K980" s="231"/>
      <c r="L980" s="231"/>
      <c r="M980" s="231"/>
      <c r="N980" s="231"/>
      <c r="O980" s="231"/>
      <c r="P980" s="231"/>
      <c r="Q980" s="231"/>
      <c r="R980" s="231"/>
      <c r="S980" s="231"/>
      <c r="T980" s="231"/>
      <c r="U980" s="169"/>
      <c r="V980" s="169"/>
      <c r="W980" s="169"/>
      <c r="X980" s="169"/>
      <c r="Y980" s="169"/>
      <c r="Z980" s="169"/>
      <c r="AA980" s="169"/>
      <c r="AB980" s="169"/>
      <c r="AC980" s="169"/>
      <c r="AD980" s="169"/>
      <c r="AE980" s="169"/>
      <c r="AF980" s="169"/>
      <c r="AG980" s="169"/>
      <c r="AH980" s="169"/>
      <c r="AI980" s="169"/>
      <c r="AJ980" s="169"/>
    </row>
    <row r="981" spans="3:45" ht="21.75" hidden="1" customHeight="1">
      <c r="C981" s="268" t="s">
        <v>102</v>
      </c>
      <c r="D981" s="268"/>
      <c r="E981" s="268"/>
      <c r="F981" s="268"/>
      <c r="G981" s="268"/>
      <c r="H981" s="268"/>
      <c r="I981" s="268"/>
      <c r="J981" s="268"/>
      <c r="K981" s="268"/>
      <c r="L981" s="268"/>
      <c r="M981" s="268"/>
      <c r="N981" s="268"/>
      <c r="O981" s="268"/>
      <c r="P981" s="268"/>
      <c r="Q981" s="268"/>
      <c r="R981" s="268"/>
      <c r="S981" s="268"/>
      <c r="T981" s="268"/>
      <c r="U981" s="169"/>
      <c r="V981" s="169"/>
      <c r="W981" s="169"/>
      <c r="X981" s="169"/>
      <c r="Y981" s="169"/>
      <c r="Z981" s="169"/>
      <c r="AA981" s="169"/>
      <c r="AB981" s="169"/>
      <c r="AC981" s="169"/>
      <c r="AD981" s="169"/>
      <c r="AE981" s="169"/>
      <c r="AF981" s="169"/>
      <c r="AG981" s="169"/>
      <c r="AH981" s="169"/>
      <c r="AI981" s="169"/>
      <c r="AJ981" s="169"/>
    </row>
    <row r="982" spans="3:45" ht="21.75" hidden="1" customHeight="1">
      <c r="C982" s="269" t="s">
        <v>103</v>
      </c>
      <c r="D982" s="269"/>
      <c r="E982" s="269"/>
      <c r="F982" s="269"/>
      <c r="G982" s="269"/>
      <c r="H982" s="269"/>
      <c r="I982" s="269"/>
      <c r="J982" s="269"/>
      <c r="K982" s="269"/>
      <c r="L982" s="269"/>
      <c r="M982" s="269"/>
      <c r="N982" s="269"/>
      <c r="O982" s="269"/>
      <c r="P982" s="269"/>
      <c r="Q982" s="269"/>
      <c r="R982" s="269"/>
      <c r="S982" s="269"/>
      <c r="T982" s="269"/>
      <c r="U982" s="253"/>
      <c r="V982" s="253"/>
      <c r="W982" s="253"/>
      <c r="X982" s="253"/>
      <c r="Y982" s="253"/>
      <c r="Z982" s="253"/>
      <c r="AA982" s="253"/>
      <c r="AB982" s="253"/>
      <c r="AC982" s="253"/>
      <c r="AD982" s="253"/>
      <c r="AE982" s="253"/>
      <c r="AF982" s="253"/>
      <c r="AG982" s="253"/>
      <c r="AH982" s="253"/>
      <c r="AI982" s="253"/>
      <c r="AJ982" s="253"/>
    </row>
    <row r="983" spans="3:45" ht="21.75" hidden="1" customHeight="1"/>
    <row r="984" spans="3:45" ht="21.75" hidden="1" customHeight="1">
      <c r="C984" s="241" t="s">
        <v>1258</v>
      </c>
      <c r="D984" s="241"/>
      <c r="E984" s="241"/>
      <c r="F984" s="241"/>
      <c r="G984" s="241"/>
      <c r="H984" s="241"/>
      <c r="I984" s="241"/>
      <c r="J984" s="241"/>
      <c r="K984" s="241"/>
      <c r="L984" s="241"/>
      <c r="M984" s="241"/>
      <c r="N984" s="241"/>
      <c r="O984" s="241"/>
      <c r="P984" s="241"/>
      <c r="Q984" s="241"/>
      <c r="R984" s="241"/>
      <c r="S984" s="241"/>
      <c r="T984" s="241"/>
      <c r="U984" s="241"/>
      <c r="V984" s="241"/>
      <c r="W984" s="241"/>
      <c r="X984" s="241"/>
      <c r="Y984" s="241"/>
      <c r="Z984" s="241"/>
      <c r="AA984" s="241"/>
      <c r="AB984" s="241"/>
      <c r="AC984" s="241"/>
      <c r="AD984" s="241"/>
      <c r="AE984" s="241"/>
      <c r="AF984" s="241"/>
      <c r="AG984" s="241"/>
      <c r="AH984" s="241"/>
      <c r="AI984" s="241"/>
      <c r="AJ984" s="241"/>
      <c r="AK984" s="241"/>
      <c r="AL984" s="241"/>
      <c r="AM984" s="241"/>
      <c r="AN984" s="241"/>
      <c r="AO984" s="241"/>
      <c r="AP984" s="241"/>
      <c r="AQ984" s="241"/>
      <c r="AR984" s="241"/>
      <c r="AS984" s="241"/>
    </row>
    <row r="985" spans="3:45" ht="21.75" hidden="1" customHeight="1">
      <c r="C985" s="70"/>
    </row>
    <row r="986" spans="3:45" ht="21.75" hidden="1" customHeight="1">
      <c r="C986" s="265" t="s">
        <v>15</v>
      </c>
      <c r="D986" s="265"/>
      <c r="E986" s="265"/>
      <c r="F986" s="265"/>
      <c r="G986" s="265"/>
      <c r="H986" s="265"/>
      <c r="I986" s="265"/>
      <c r="J986" s="265"/>
      <c r="K986" s="265"/>
      <c r="L986" s="265"/>
      <c r="M986" s="265"/>
      <c r="N986" s="265"/>
      <c r="O986" s="265"/>
      <c r="P986" s="265"/>
      <c r="Q986" s="265"/>
      <c r="R986" s="265"/>
      <c r="S986" s="265"/>
      <c r="T986" s="265"/>
      <c r="U986" s="265" t="s">
        <v>93</v>
      </c>
      <c r="V986" s="265"/>
      <c r="W986" s="265"/>
      <c r="X986" s="265"/>
      <c r="Y986" s="265"/>
      <c r="Z986" s="265"/>
      <c r="AA986" s="265"/>
      <c r="AB986" s="265"/>
      <c r="AC986" s="265" t="s">
        <v>94</v>
      </c>
      <c r="AD986" s="265"/>
      <c r="AE986" s="265"/>
      <c r="AF986" s="265"/>
      <c r="AG986" s="265"/>
      <c r="AH986" s="265"/>
      <c r="AI986" s="265"/>
      <c r="AJ986" s="265"/>
      <c r="AK986" s="265" t="s">
        <v>104</v>
      </c>
      <c r="AL986" s="265"/>
      <c r="AM986" s="265"/>
      <c r="AN986" s="265"/>
      <c r="AO986" s="265"/>
      <c r="AP986" s="265"/>
      <c r="AQ986" s="265"/>
      <c r="AR986" s="265"/>
    </row>
    <row r="987" spans="3:45" ht="21.75" hidden="1" customHeight="1">
      <c r="C987" s="548"/>
      <c r="D987" s="548"/>
      <c r="E987" s="548"/>
      <c r="F987" s="548"/>
      <c r="G987" s="548"/>
      <c r="H987" s="548"/>
      <c r="I987" s="548"/>
      <c r="J987" s="548"/>
      <c r="K987" s="548"/>
      <c r="L987" s="548"/>
      <c r="M987" s="548"/>
      <c r="N987" s="548"/>
      <c r="O987" s="548"/>
      <c r="P987" s="548"/>
      <c r="Q987" s="548"/>
      <c r="R987" s="548"/>
      <c r="S987" s="548"/>
      <c r="T987" s="548"/>
      <c r="U987" s="548"/>
      <c r="V987" s="548"/>
      <c r="W987" s="548"/>
      <c r="X987" s="548"/>
      <c r="Y987" s="548"/>
      <c r="Z987" s="548"/>
      <c r="AA987" s="548"/>
      <c r="AB987" s="548"/>
      <c r="AC987" s="548"/>
      <c r="AD987" s="548"/>
      <c r="AE987" s="548"/>
      <c r="AF987" s="548"/>
      <c r="AG987" s="548"/>
      <c r="AH987" s="548"/>
      <c r="AI987" s="548"/>
      <c r="AJ987" s="548"/>
      <c r="AK987" s="548"/>
      <c r="AL987" s="548"/>
      <c r="AM987" s="548"/>
      <c r="AN987" s="548"/>
      <c r="AO987" s="548"/>
      <c r="AP987" s="548"/>
      <c r="AQ987" s="548"/>
      <c r="AR987" s="548"/>
    </row>
    <row r="988" spans="3:45" ht="21.75" hidden="1" customHeight="1">
      <c r="C988" s="548"/>
      <c r="D988" s="548"/>
      <c r="E988" s="548"/>
      <c r="F988" s="548"/>
      <c r="G988" s="548"/>
      <c r="H988" s="548"/>
      <c r="I988" s="548"/>
      <c r="J988" s="548"/>
      <c r="K988" s="548"/>
      <c r="L988" s="548"/>
      <c r="M988" s="548"/>
      <c r="N988" s="548"/>
      <c r="O988" s="548"/>
      <c r="P988" s="548"/>
      <c r="Q988" s="548"/>
      <c r="R988" s="548"/>
      <c r="S988" s="548"/>
      <c r="T988" s="548"/>
      <c r="U988" s="548"/>
      <c r="V988" s="548"/>
      <c r="W988" s="548"/>
      <c r="X988" s="548"/>
      <c r="Y988" s="548"/>
      <c r="Z988" s="548"/>
      <c r="AA988" s="548"/>
      <c r="AB988" s="548"/>
      <c r="AC988" s="548"/>
      <c r="AD988" s="548"/>
      <c r="AE988" s="548"/>
      <c r="AF988" s="548"/>
      <c r="AG988" s="548"/>
      <c r="AH988" s="548"/>
      <c r="AI988" s="548"/>
      <c r="AJ988" s="548"/>
      <c r="AK988" s="548"/>
      <c r="AL988" s="548"/>
      <c r="AM988" s="548"/>
      <c r="AN988" s="548"/>
      <c r="AO988" s="548"/>
      <c r="AP988" s="548"/>
      <c r="AQ988" s="548"/>
      <c r="AR988" s="548"/>
    </row>
    <row r="989" spans="3:45" ht="21.75" hidden="1" customHeight="1">
      <c r="C989" s="548"/>
      <c r="D989" s="548"/>
      <c r="E989" s="548"/>
      <c r="F989" s="548"/>
      <c r="G989" s="548"/>
      <c r="H989" s="548"/>
      <c r="I989" s="548"/>
      <c r="J989" s="548"/>
      <c r="K989" s="548"/>
      <c r="L989" s="548"/>
      <c r="M989" s="548"/>
      <c r="N989" s="548"/>
      <c r="O989" s="548"/>
      <c r="P989" s="548"/>
      <c r="Q989" s="548"/>
      <c r="R989" s="548"/>
      <c r="S989" s="548"/>
      <c r="T989" s="548"/>
      <c r="U989" s="548"/>
      <c r="V989" s="548"/>
      <c r="W989" s="548"/>
      <c r="X989" s="548"/>
      <c r="Y989" s="548"/>
      <c r="Z989" s="548"/>
      <c r="AA989" s="548"/>
      <c r="AB989" s="548"/>
      <c r="AC989" s="548"/>
      <c r="AD989" s="548"/>
      <c r="AE989" s="548"/>
      <c r="AF989" s="548"/>
      <c r="AG989" s="548"/>
      <c r="AH989" s="548"/>
      <c r="AI989" s="548"/>
      <c r="AJ989" s="548"/>
      <c r="AK989" s="548"/>
      <c r="AL989" s="548"/>
      <c r="AM989" s="548"/>
      <c r="AN989" s="548"/>
      <c r="AO989" s="548"/>
      <c r="AP989" s="548"/>
      <c r="AQ989" s="548"/>
      <c r="AR989" s="548"/>
    </row>
    <row r="990" spans="3:45" ht="21.75" hidden="1" customHeight="1">
      <c r="C990" s="548"/>
      <c r="D990" s="548"/>
      <c r="E990" s="548"/>
      <c r="F990" s="548"/>
      <c r="G990" s="548"/>
      <c r="H990" s="548"/>
      <c r="I990" s="548"/>
      <c r="J990" s="548"/>
      <c r="K990" s="548"/>
      <c r="L990" s="548"/>
      <c r="M990" s="548"/>
      <c r="N990" s="548"/>
      <c r="O990" s="548"/>
      <c r="P990" s="548"/>
      <c r="Q990" s="548"/>
      <c r="R990" s="548"/>
      <c r="S990" s="548"/>
      <c r="T990" s="548"/>
      <c r="U990" s="548"/>
      <c r="V990" s="548"/>
      <c r="W990" s="548"/>
      <c r="X990" s="548"/>
      <c r="Y990" s="548"/>
      <c r="Z990" s="548"/>
      <c r="AA990" s="548"/>
      <c r="AB990" s="548"/>
      <c r="AC990" s="548"/>
      <c r="AD990" s="548"/>
      <c r="AE990" s="548"/>
      <c r="AF990" s="548"/>
      <c r="AG990" s="548"/>
      <c r="AH990" s="548"/>
      <c r="AI990" s="548"/>
      <c r="AJ990" s="548"/>
      <c r="AK990" s="548"/>
      <c r="AL990" s="548"/>
      <c r="AM990" s="548"/>
      <c r="AN990" s="548"/>
      <c r="AO990" s="548"/>
      <c r="AP990" s="548"/>
      <c r="AQ990" s="548"/>
      <c r="AR990" s="548"/>
    </row>
    <row r="991" spans="3:45" ht="21.75" hidden="1" customHeight="1">
      <c r="C991" s="548"/>
      <c r="D991" s="548"/>
      <c r="E991" s="548"/>
      <c r="F991" s="548"/>
      <c r="G991" s="548"/>
      <c r="H991" s="548"/>
      <c r="I991" s="548"/>
      <c r="J991" s="548"/>
      <c r="K991" s="548"/>
      <c r="L991" s="548"/>
      <c r="M991" s="548"/>
      <c r="N991" s="548"/>
      <c r="O991" s="548"/>
      <c r="P991" s="548"/>
      <c r="Q991" s="548"/>
      <c r="R991" s="548"/>
      <c r="S991" s="548"/>
      <c r="T991" s="548"/>
      <c r="U991" s="548"/>
      <c r="V991" s="548"/>
      <c r="W991" s="548"/>
      <c r="X991" s="548"/>
      <c r="Y991" s="548"/>
      <c r="Z991" s="548"/>
      <c r="AA991" s="548"/>
      <c r="AB991" s="548"/>
      <c r="AC991" s="548"/>
      <c r="AD991" s="548"/>
      <c r="AE991" s="548"/>
      <c r="AF991" s="548"/>
      <c r="AG991" s="548"/>
      <c r="AH991" s="548"/>
      <c r="AI991" s="548"/>
      <c r="AJ991" s="548"/>
      <c r="AK991" s="548"/>
      <c r="AL991" s="548"/>
      <c r="AM991" s="548"/>
      <c r="AN991" s="548"/>
      <c r="AO991" s="548"/>
      <c r="AP991" s="548"/>
      <c r="AQ991" s="548"/>
      <c r="AR991" s="548"/>
    </row>
    <row r="992" spans="3:45" ht="21.75" hidden="1" customHeight="1">
      <c r="C992" s="678" t="s">
        <v>28</v>
      </c>
      <c r="D992" s="678"/>
      <c r="E992" s="678"/>
      <c r="F992" s="678"/>
      <c r="G992" s="678"/>
      <c r="H992" s="678"/>
      <c r="I992" s="678"/>
      <c r="J992" s="678"/>
      <c r="K992" s="678"/>
      <c r="L992" s="678"/>
      <c r="M992" s="678"/>
      <c r="N992" s="678"/>
      <c r="O992" s="678"/>
      <c r="P992" s="678"/>
      <c r="Q992" s="678"/>
      <c r="R992" s="678"/>
      <c r="S992" s="678"/>
      <c r="T992" s="678"/>
      <c r="U992" s="678" t="s">
        <v>32</v>
      </c>
      <c r="V992" s="678"/>
      <c r="W992" s="678"/>
      <c r="X992" s="678"/>
      <c r="Y992" s="678"/>
      <c r="Z992" s="678"/>
      <c r="AA992" s="678"/>
      <c r="AB992" s="678"/>
      <c r="AC992" s="678" t="s">
        <v>33</v>
      </c>
      <c r="AD992" s="678"/>
      <c r="AE992" s="678"/>
      <c r="AF992" s="678"/>
      <c r="AG992" s="678"/>
      <c r="AH992" s="678"/>
      <c r="AI992" s="678"/>
      <c r="AJ992" s="678"/>
      <c r="AK992" s="678" t="s">
        <v>35</v>
      </c>
      <c r="AL992" s="678"/>
      <c r="AM992" s="678"/>
      <c r="AN992" s="678"/>
      <c r="AO992" s="678"/>
      <c r="AP992" s="678"/>
      <c r="AQ992" s="678"/>
      <c r="AR992" s="678"/>
    </row>
    <row r="993" spans="3:44" ht="21.75" hidden="1" customHeight="1">
      <c r="C993" s="244" t="s">
        <v>105</v>
      </c>
      <c r="D993" s="244"/>
      <c r="E993" s="244"/>
      <c r="F993" s="244"/>
      <c r="G993" s="244"/>
      <c r="H993" s="244"/>
      <c r="I993" s="244"/>
      <c r="J993" s="244"/>
      <c r="K993" s="244"/>
      <c r="L993" s="244"/>
      <c r="M993" s="244"/>
      <c r="N993" s="244"/>
      <c r="O993" s="244"/>
      <c r="P993" s="244"/>
      <c r="Q993" s="244"/>
      <c r="R993" s="244"/>
      <c r="S993" s="244"/>
      <c r="T993" s="244"/>
      <c r="U993" s="249"/>
      <c r="V993" s="249"/>
      <c r="W993" s="249"/>
      <c r="X993" s="249"/>
      <c r="Y993" s="249"/>
      <c r="Z993" s="249"/>
      <c r="AA993" s="249"/>
      <c r="AB993" s="249"/>
      <c r="AC993" s="249"/>
      <c r="AD993" s="249"/>
      <c r="AE993" s="249"/>
      <c r="AF993" s="249"/>
      <c r="AG993" s="249"/>
      <c r="AH993" s="249"/>
      <c r="AI993" s="249"/>
      <c r="AJ993" s="249"/>
      <c r="AK993" s="249"/>
      <c r="AL993" s="249"/>
      <c r="AM993" s="249"/>
      <c r="AN993" s="249"/>
      <c r="AO993" s="249"/>
      <c r="AP993" s="249"/>
      <c r="AQ993" s="249"/>
      <c r="AR993" s="249"/>
    </row>
    <row r="994" spans="3:44" ht="21.75" hidden="1" customHeight="1">
      <c r="C994" s="231"/>
      <c r="D994" s="231"/>
      <c r="E994" s="231"/>
      <c r="F994" s="231"/>
      <c r="G994" s="231"/>
      <c r="H994" s="231"/>
      <c r="I994" s="231"/>
      <c r="J994" s="231"/>
      <c r="K994" s="231"/>
      <c r="L994" s="231"/>
      <c r="M994" s="231"/>
      <c r="N994" s="231"/>
      <c r="O994" s="231"/>
      <c r="P994" s="231"/>
      <c r="Q994" s="231"/>
      <c r="R994" s="231"/>
      <c r="S994" s="231"/>
      <c r="T994" s="231"/>
      <c r="U994" s="169"/>
      <c r="V994" s="169"/>
      <c r="W994" s="169"/>
      <c r="X994" s="169"/>
      <c r="Y994" s="169"/>
      <c r="Z994" s="169"/>
      <c r="AA994" s="169"/>
      <c r="AB994" s="169"/>
      <c r="AC994" s="169"/>
      <c r="AD994" s="169"/>
      <c r="AE994" s="169"/>
      <c r="AF994" s="169"/>
      <c r="AG994" s="169"/>
      <c r="AH994" s="169"/>
      <c r="AI994" s="169"/>
      <c r="AJ994" s="169"/>
      <c r="AK994" s="169"/>
      <c r="AL994" s="169"/>
      <c r="AM994" s="169"/>
      <c r="AN994" s="169"/>
      <c r="AO994" s="169"/>
      <c r="AP994" s="169"/>
      <c r="AQ994" s="169"/>
      <c r="AR994" s="169"/>
    </row>
    <row r="995" spans="3:44" ht="21.75" hidden="1" customHeight="1">
      <c r="C995" s="231" t="s">
        <v>106</v>
      </c>
      <c r="D995" s="231"/>
      <c r="E995" s="231"/>
      <c r="F995" s="231"/>
      <c r="G995" s="231"/>
      <c r="H995" s="231"/>
      <c r="I995" s="231"/>
      <c r="J995" s="231"/>
      <c r="K995" s="231"/>
      <c r="L995" s="231"/>
      <c r="M995" s="231"/>
      <c r="N995" s="231"/>
      <c r="O995" s="231"/>
      <c r="P995" s="231"/>
      <c r="Q995" s="231"/>
      <c r="R995" s="231"/>
      <c r="S995" s="231"/>
      <c r="T995" s="231"/>
      <c r="U995" s="169"/>
      <c r="V995" s="169"/>
      <c r="W995" s="169"/>
      <c r="X995" s="169"/>
      <c r="Y995" s="169"/>
      <c r="Z995" s="169"/>
      <c r="AA995" s="169"/>
      <c r="AB995" s="169"/>
      <c r="AC995" s="169"/>
      <c r="AD995" s="169"/>
      <c r="AE995" s="169"/>
      <c r="AF995" s="169"/>
      <c r="AG995" s="169"/>
      <c r="AH995" s="169"/>
      <c r="AI995" s="169"/>
      <c r="AJ995" s="169"/>
      <c r="AK995" s="169"/>
      <c r="AL995" s="169"/>
      <c r="AM995" s="169"/>
      <c r="AN995" s="169"/>
      <c r="AO995" s="169"/>
      <c r="AP995" s="169"/>
      <c r="AQ995" s="169"/>
      <c r="AR995" s="169"/>
    </row>
    <row r="996" spans="3:44" ht="21.75" hidden="1" customHeight="1">
      <c r="C996" s="231"/>
      <c r="D996" s="231"/>
      <c r="E996" s="231"/>
      <c r="F996" s="231"/>
      <c r="G996" s="231"/>
      <c r="H996" s="231"/>
      <c r="I996" s="231"/>
      <c r="J996" s="231"/>
      <c r="K996" s="231"/>
      <c r="L996" s="231"/>
      <c r="M996" s="231"/>
      <c r="N996" s="231"/>
      <c r="O996" s="231"/>
      <c r="P996" s="231"/>
      <c r="Q996" s="231"/>
      <c r="R996" s="231"/>
      <c r="S996" s="231"/>
      <c r="T996" s="231"/>
      <c r="U996" s="169"/>
      <c r="V996" s="169"/>
      <c r="W996" s="169"/>
      <c r="X996" s="169"/>
      <c r="Y996" s="169"/>
      <c r="Z996" s="169"/>
      <c r="AA996" s="169"/>
      <c r="AB996" s="169"/>
      <c r="AC996" s="169"/>
      <c r="AD996" s="169"/>
      <c r="AE996" s="169"/>
      <c r="AF996" s="169"/>
      <c r="AG996" s="169"/>
      <c r="AH996" s="169"/>
      <c r="AI996" s="169"/>
      <c r="AJ996" s="169"/>
      <c r="AK996" s="169"/>
      <c r="AL996" s="169"/>
      <c r="AM996" s="169"/>
      <c r="AN996" s="169"/>
      <c r="AO996" s="169"/>
      <c r="AP996" s="169"/>
      <c r="AQ996" s="169"/>
      <c r="AR996" s="169"/>
    </row>
    <row r="997" spans="3:44" ht="21.75" hidden="1" customHeight="1">
      <c r="C997" s="269" t="s">
        <v>98</v>
      </c>
      <c r="D997" s="269"/>
      <c r="E997" s="269"/>
      <c r="F997" s="269"/>
      <c r="G997" s="269"/>
      <c r="H997" s="269"/>
      <c r="I997" s="269"/>
      <c r="J997" s="269"/>
      <c r="K997" s="269"/>
      <c r="L997" s="269"/>
      <c r="M997" s="269"/>
      <c r="N997" s="269"/>
      <c r="O997" s="269"/>
      <c r="P997" s="269"/>
      <c r="Q997" s="269"/>
      <c r="R997" s="269"/>
      <c r="S997" s="269"/>
      <c r="T997" s="269"/>
      <c r="U997" s="253"/>
      <c r="V997" s="253"/>
      <c r="W997" s="253"/>
      <c r="X997" s="253"/>
      <c r="Y997" s="253"/>
      <c r="Z997" s="253"/>
      <c r="AA997" s="253"/>
      <c r="AB997" s="253"/>
      <c r="AC997" s="253"/>
      <c r="AD997" s="253"/>
      <c r="AE997" s="253"/>
      <c r="AF997" s="253"/>
      <c r="AG997" s="253"/>
      <c r="AH997" s="253"/>
      <c r="AI997" s="253"/>
      <c r="AJ997" s="253"/>
      <c r="AK997" s="253"/>
      <c r="AL997" s="253"/>
      <c r="AM997" s="253"/>
      <c r="AN997" s="253"/>
      <c r="AO997" s="253"/>
      <c r="AP997" s="253"/>
      <c r="AQ997" s="253"/>
      <c r="AR997" s="253"/>
    </row>
    <row r="998" spans="3:44" ht="21.75" hidden="1" customHeight="1"/>
    <row r="999" spans="3:44" ht="21.75" hidden="1" customHeight="1">
      <c r="C999" s="70"/>
    </row>
    <row r="1000" spans="3:44" ht="21.75" hidden="1" customHeight="1">
      <c r="C1000" s="265" t="s">
        <v>1453</v>
      </c>
      <c r="D1000" s="265"/>
      <c r="E1000" s="265"/>
      <c r="F1000" s="265"/>
      <c r="G1000" s="265"/>
      <c r="H1000" s="265"/>
      <c r="I1000" s="265"/>
      <c r="J1000" s="265"/>
      <c r="K1000" s="265"/>
      <c r="L1000" s="265"/>
      <c r="M1000" s="265"/>
      <c r="N1000" s="265"/>
      <c r="O1000" s="265"/>
      <c r="P1000" s="265"/>
      <c r="Q1000" s="265"/>
      <c r="R1000" s="265"/>
      <c r="S1000" s="265"/>
      <c r="T1000" s="265"/>
      <c r="U1000" s="265" t="s">
        <v>93</v>
      </c>
      <c r="V1000" s="265"/>
      <c r="W1000" s="265"/>
      <c r="X1000" s="265"/>
      <c r="Y1000" s="265"/>
      <c r="Z1000" s="265"/>
      <c r="AA1000" s="265"/>
      <c r="AB1000" s="265"/>
      <c r="AC1000" s="265" t="s">
        <v>104</v>
      </c>
      <c r="AD1000" s="265"/>
      <c r="AE1000" s="265"/>
      <c r="AF1000" s="265"/>
      <c r="AG1000" s="265"/>
      <c r="AH1000" s="265"/>
      <c r="AI1000" s="265"/>
      <c r="AJ1000" s="265"/>
    </row>
    <row r="1001" spans="3:44" ht="21.75" hidden="1" customHeight="1">
      <c r="C1001" s="548"/>
      <c r="D1001" s="548"/>
      <c r="E1001" s="548"/>
      <c r="F1001" s="548"/>
      <c r="G1001" s="548"/>
      <c r="H1001" s="548"/>
      <c r="I1001" s="548"/>
      <c r="J1001" s="548"/>
      <c r="K1001" s="548"/>
      <c r="L1001" s="548"/>
      <c r="M1001" s="548"/>
      <c r="N1001" s="548"/>
      <c r="O1001" s="548"/>
      <c r="P1001" s="548"/>
      <c r="Q1001" s="548"/>
      <c r="R1001" s="548"/>
      <c r="S1001" s="548"/>
      <c r="T1001" s="548"/>
      <c r="U1001" s="548"/>
      <c r="V1001" s="548"/>
      <c r="W1001" s="548"/>
      <c r="X1001" s="548"/>
      <c r="Y1001" s="548"/>
      <c r="Z1001" s="548"/>
      <c r="AA1001" s="548"/>
      <c r="AB1001" s="548"/>
      <c r="AC1001" s="548"/>
      <c r="AD1001" s="548"/>
      <c r="AE1001" s="548"/>
      <c r="AF1001" s="548"/>
      <c r="AG1001" s="548"/>
      <c r="AH1001" s="548"/>
      <c r="AI1001" s="548"/>
      <c r="AJ1001" s="548"/>
    </row>
    <row r="1002" spans="3:44" ht="21.75" hidden="1" customHeight="1">
      <c r="C1002" s="548"/>
      <c r="D1002" s="548"/>
      <c r="E1002" s="548"/>
      <c r="F1002" s="548"/>
      <c r="G1002" s="548"/>
      <c r="H1002" s="548"/>
      <c r="I1002" s="548"/>
      <c r="J1002" s="548"/>
      <c r="K1002" s="548"/>
      <c r="L1002" s="548"/>
      <c r="M1002" s="548"/>
      <c r="N1002" s="548"/>
      <c r="O1002" s="548"/>
      <c r="P1002" s="548"/>
      <c r="Q1002" s="548"/>
      <c r="R1002" s="548"/>
      <c r="S1002" s="548"/>
      <c r="T1002" s="548"/>
      <c r="U1002" s="548"/>
      <c r="V1002" s="548"/>
      <c r="W1002" s="548"/>
      <c r="X1002" s="548"/>
      <c r="Y1002" s="548"/>
      <c r="Z1002" s="548"/>
      <c r="AA1002" s="548"/>
      <c r="AB1002" s="548"/>
      <c r="AC1002" s="548"/>
      <c r="AD1002" s="548"/>
      <c r="AE1002" s="548"/>
      <c r="AF1002" s="548"/>
      <c r="AG1002" s="548"/>
      <c r="AH1002" s="548"/>
      <c r="AI1002" s="548"/>
      <c r="AJ1002" s="548"/>
    </row>
    <row r="1003" spans="3:44" ht="21.75" hidden="1" customHeight="1">
      <c r="C1003" s="548"/>
      <c r="D1003" s="548"/>
      <c r="E1003" s="548"/>
      <c r="F1003" s="548"/>
      <c r="G1003" s="548"/>
      <c r="H1003" s="548"/>
      <c r="I1003" s="548"/>
      <c r="J1003" s="548"/>
      <c r="K1003" s="548"/>
      <c r="L1003" s="548"/>
      <c r="M1003" s="548"/>
      <c r="N1003" s="548"/>
      <c r="O1003" s="548"/>
      <c r="P1003" s="548"/>
      <c r="Q1003" s="548"/>
      <c r="R1003" s="548"/>
      <c r="S1003" s="548"/>
      <c r="T1003" s="548"/>
      <c r="U1003" s="548"/>
      <c r="V1003" s="548"/>
      <c r="W1003" s="548"/>
      <c r="X1003" s="548"/>
      <c r="Y1003" s="548"/>
      <c r="Z1003" s="548"/>
      <c r="AA1003" s="548"/>
      <c r="AB1003" s="548"/>
      <c r="AC1003" s="548"/>
      <c r="AD1003" s="548"/>
      <c r="AE1003" s="548"/>
      <c r="AF1003" s="548"/>
      <c r="AG1003" s="548"/>
      <c r="AH1003" s="548"/>
      <c r="AI1003" s="548"/>
      <c r="AJ1003" s="548"/>
    </row>
    <row r="1004" spans="3:44" ht="21.75" hidden="1" customHeight="1">
      <c r="C1004" s="548"/>
      <c r="D1004" s="548"/>
      <c r="E1004" s="548"/>
      <c r="F1004" s="548"/>
      <c r="G1004" s="548"/>
      <c r="H1004" s="548"/>
      <c r="I1004" s="548"/>
      <c r="J1004" s="548"/>
      <c r="K1004" s="548"/>
      <c r="L1004" s="548"/>
      <c r="M1004" s="548"/>
      <c r="N1004" s="548"/>
      <c r="O1004" s="548"/>
      <c r="P1004" s="548"/>
      <c r="Q1004" s="548"/>
      <c r="R1004" s="548"/>
      <c r="S1004" s="548"/>
      <c r="T1004" s="548"/>
      <c r="U1004" s="548"/>
      <c r="V1004" s="548"/>
      <c r="W1004" s="548"/>
      <c r="X1004" s="548"/>
      <c r="Y1004" s="548"/>
      <c r="Z1004" s="548"/>
      <c r="AA1004" s="548"/>
      <c r="AB1004" s="548"/>
      <c r="AC1004" s="548"/>
      <c r="AD1004" s="548"/>
      <c r="AE1004" s="548"/>
      <c r="AF1004" s="548"/>
      <c r="AG1004" s="548"/>
      <c r="AH1004" s="548"/>
      <c r="AI1004" s="548"/>
      <c r="AJ1004" s="548"/>
    </row>
    <row r="1005" spans="3:44" ht="21.75" hidden="1" customHeight="1">
      <c r="C1005" s="548"/>
      <c r="D1005" s="548"/>
      <c r="E1005" s="548"/>
      <c r="F1005" s="548"/>
      <c r="G1005" s="548"/>
      <c r="H1005" s="548"/>
      <c r="I1005" s="548"/>
      <c r="J1005" s="548"/>
      <c r="K1005" s="548"/>
      <c r="L1005" s="548"/>
      <c r="M1005" s="548"/>
      <c r="N1005" s="548"/>
      <c r="O1005" s="548"/>
      <c r="P1005" s="548"/>
      <c r="Q1005" s="548"/>
      <c r="R1005" s="548"/>
      <c r="S1005" s="548"/>
      <c r="T1005" s="548"/>
      <c r="U1005" s="548"/>
      <c r="V1005" s="548"/>
      <c r="W1005" s="548"/>
      <c r="X1005" s="548"/>
      <c r="Y1005" s="548"/>
      <c r="Z1005" s="548"/>
      <c r="AA1005" s="548"/>
      <c r="AB1005" s="548"/>
      <c r="AC1005" s="548"/>
      <c r="AD1005" s="548"/>
      <c r="AE1005" s="548"/>
      <c r="AF1005" s="548"/>
      <c r="AG1005" s="548"/>
      <c r="AH1005" s="548"/>
      <c r="AI1005" s="548"/>
      <c r="AJ1005" s="548"/>
    </row>
    <row r="1006" spans="3:44" ht="21.75" hidden="1" customHeight="1">
      <c r="C1006" s="678" t="s">
        <v>28</v>
      </c>
      <c r="D1006" s="678"/>
      <c r="E1006" s="678"/>
      <c r="F1006" s="678"/>
      <c r="G1006" s="678"/>
      <c r="H1006" s="678"/>
      <c r="I1006" s="678"/>
      <c r="J1006" s="678"/>
      <c r="K1006" s="678"/>
      <c r="L1006" s="678"/>
      <c r="M1006" s="678"/>
      <c r="N1006" s="678"/>
      <c r="O1006" s="678"/>
      <c r="P1006" s="678"/>
      <c r="Q1006" s="678"/>
      <c r="R1006" s="678"/>
      <c r="S1006" s="678"/>
      <c r="T1006" s="678"/>
      <c r="U1006" s="678" t="s">
        <v>32</v>
      </c>
      <c r="V1006" s="678"/>
      <c r="W1006" s="678"/>
      <c r="X1006" s="678"/>
      <c r="Y1006" s="678"/>
      <c r="Z1006" s="678"/>
      <c r="AA1006" s="678"/>
      <c r="AB1006" s="678"/>
      <c r="AC1006" s="678" t="s">
        <v>33</v>
      </c>
      <c r="AD1006" s="678"/>
      <c r="AE1006" s="678"/>
      <c r="AF1006" s="678"/>
      <c r="AG1006" s="678"/>
      <c r="AH1006" s="678"/>
      <c r="AI1006" s="678"/>
      <c r="AJ1006" s="678"/>
    </row>
    <row r="1007" spans="3:44" ht="21.75" hidden="1" customHeight="1">
      <c r="C1007" s="244" t="s">
        <v>107</v>
      </c>
      <c r="D1007" s="244"/>
      <c r="E1007" s="244"/>
      <c r="F1007" s="244"/>
      <c r="G1007" s="244"/>
      <c r="H1007" s="244"/>
      <c r="I1007" s="244"/>
      <c r="J1007" s="244"/>
      <c r="K1007" s="244"/>
      <c r="L1007" s="244"/>
      <c r="M1007" s="244"/>
      <c r="N1007" s="244"/>
      <c r="O1007" s="244"/>
      <c r="P1007" s="244"/>
      <c r="Q1007" s="244"/>
      <c r="R1007" s="244"/>
      <c r="S1007" s="244"/>
      <c r="T1007" s="244"/>
      <c r="U1007" s="249"/>
      <c r="V1007" s="249"/>
      <c r="W1007" s="249"/>
      <c r="X1007" s="249"/>
      <c r="Y1007" s="249"/>
      <c r="Z1007" s="249"/>
      <c r="AA1007" s="249"/>
      <c r="AB1007" s="249"/>
      <c r="AC1007" s="249"/>
      <c r="AD1007" s="249"/>
      <c r="AE1007" s="249"/>
      <c r="AF1007" s="249"/>
      <c r="AG1007" s="249"/>
      <c r="AH1007" s="249"/>
      <c r="AI1007" s="249"/>
      <c r="AJ1007" s="249"/>
    </row>
    <row r="1008" spans="3:44" ht="21.75" hidden="1" customHeight="1">
      <c r="C1008" s="231"/>
      <c r="D1008" s="231"/>
      <c r="E1008" s="231"/>
      <c r="F1008" s="231"/>
      <c r="G1008" s="231"/>
      <c r="H1008" s="231"/>
      <c r="I1008" s="231"/>
      <c r="J1008" s="231"/>
      <c r="K1008" s="231"/>
      <c r="L1008" s="231"/>
      <c r="M1008" s="231"/>
      <c r="N1008" s="231"/>
      <c r="O1008" s="231"/>
      <c r="P1008" s="231"/>
      <c r="Q1008" s="231"/>
      <c r="R1008" s="231"/>
      <c r="S1008" s="231"/>
      <c r="T1008" s="231"/>
      <c r="U1008" s="169"/>
      <c r="V1008" s="169"/>
      <c r="W1008" s="169"/>
      <c r="X1008" s="169"/>
      <c r="Y1008" s="169"/>
      <c r="Z1008" s="169"/>
      <c r="AA1008" s="169"/>
      <c r="AB1008" s="169"/>
      <c r="AC1008" s="169"/>
      <c r="AD1008" s="169"/>
      <c r="AE1008" s="169"/>
      <c r="AF1008" s="169"/>
      <c r="AG1008" s="169"/>
      <c r="AH1008" s="169"/>
      <c r="AI1008" s="169"/>
      <c r="AJ1008" s="169"/>
    </row>
    <row r="1009" spans="1:45" ht="21.75" hidden="1" customHeight="1">
      <c r="C1009" s="231" t="s">
        <v>101</v>
      </c>
      <c r="D1009" s="231"/>
      <c r="E1009" s="231"/>
      <c r="F1009" s="231"/>
      <c r="G1009" s="231"/>
      <c r="H1009" s="231"/>
      <c r="I1009" s="231"/>
      <c r="J1009" s="231"/>
      <c r="K1009" s="231"/>
      <c r="L1009" s="231"/>
      <c r="M1009" s="231"/>
      <c r="N1009" s="231"/>
      <c r="O1009" s="231"/>
      <c r="P1009" s="231"/>
      <c r="Q1009" s="231"/>
      <c r="R1009" s="231"/>
      <c r="S1009" s="231"/>
      <c r="T1009" s="231"/>
      <c r="U1009" s="169"/>
      <c r="V1009" s="169"/>
      <c r="W1009" s="169"/>
      <c r="X1009" s="169"/>
      <c r="Y1009" s="169"/>
      <c r="Z1009" s="169"/>
      <c r="AA1009" s="169"/>
      <c r="AB1009" s="169"/>
      <c r="AC1009" s="169"/>
      <c r="AD1009" s="169"/>
      <c r="AE1009" s="169"/>
      <c r="AF1009" s="169"/>
      <c r="AG1009" s="169"/>
      <c r="AH1009" s="169"/>
      <c r="AI1009" s="169"/>
      <c r="AJ1009" s="169"/>
    </row>
    <row r="1010" spans="1:45" ht="21.75" hidden="1" customHeight="1">
      <c r="C1010" s="231"/>
      <c r="D1010" s="231"/>
      <c r="E1010" s="231"/>
      <c r="F1010" s="231"/>
      <c r="G1010" s="231"/>
      <c r="H1010" s="231"/>
      <c r="I1010" s="231"/>
      <c r="J1010" s="231"/>
      <c r="K1010" s="231"/>
      <c r="L1010" s="231"/>
      <c r="M1010" s="231"/>
      <c r="N1010" s="231"/>
      <c r="O1010" s="231"/>
      <c r="P1010" s="231"/>
      <c r="Q1010" s="231"/>
      <c r="R1010" s="231"/>
      <c r="S1010" s="231"/>
      <c r="T1010" s="231"/>
      <c r="U1010" s="169"/>
      <c r="V1010" s="169"/>
      <c r="W1010" s="169"/>
      <c r="X1010" s="169"/>
      <c r="Y1010" s="169"/>
      <c r="Z1010" s="169"/>
      <c r="AA1010" s="169"/>
      <c r="AB1010" s="169"/>
      <c r="AC1010" s="169"/>
      <c r="AD1010" s="169"/>
      <c r="AE1010" s="169"/>
      <c r="AF1010" s="169"/>
      <c r="AG1010" s="169"/>
      <c r="AH1010" s="169"/>
      <c r="AI1010" s="169"/>
      <c r="AJ1010" s="169"/>
    </row>
    <row r="1011" spans="1:45" ht="21.75" hidden="1" customHeight="1">
      <c r="C1011" s="679" t="s">
        <v>102</v>
      </c>
      <c r="D1011" s="680"/>
      <c r="E1011" s="680"/>
      <c r="F1011" s="680"/>
      <c r="G1011" s="680"/>
      <c r="H1011" s="680"/>
      <c r="I1011" s="680"/>
      <c r="J1011" s="680"/>
      <c r="K1011" s="680"/>
      <c r="L1011" s="680"/>
      <c r="M1011" s="680"/>
      <c r="N1011" s="680"/>
      <c r="O1011" s="680"/>
      <c r="P1011" s="680"/>
      <c r="Q1011" s="680"/>
      <c r="R1011" s="680"/>
      <c r="S1011" s="680"/>
      <c r="T1011" s="681"/>
      <c r="U1011" s="169"/>
      <c r="V1011" s="169"/>
      <c r="W1011" s="169"/>
      <c r="X1011" s="169"/>
      <c r="Y1011" s="169"/>
      <c r="Z1011" s="169"/>
      <c r="AA1011" s="169"/>
      <c r="AB1011" s="169"/>
      <c r="AC1011" s="169"/>
      <c r="AD1011" s="169"/>
      <c r="AE1011" s="169"/>
      <c r="AF1011" s="169"/>
      <c r="AG1011" s="169"/>
      <c r="AH1011" s="169"/>
      <c r="AI1011" s="169"/>
      <c r="AJ1011" s="169"/>
    </row>
    <row r="1012" spans="1:45" ht="21.75" hidden="1" customHeight="1">
      <c r="C1012" s="269" t="s">
        <v>103</v>
      </c>
      <c r="D1012" s="269"/>
      <c r="E1012" s="269"/>
      <c r="F1012" s="269"/>
      <c r="G1012" s="269"/>
      <c r="H1012" s="269"/>
      <c r="I1012" s="269"/>
      <c r="J1012" s="269"/>
      <c r="K1012" s="269"/>
      <c r="L1012" s="269"/>
      <c r="M1012" s="269"/>
      <c r="N1012" s="269"/>
      <c r="O1012" s="269"/>
      <c r="P1012" s="269"/>
      <c r="Q1012" s="269"/>
      <c r="R1012" s="269"/>
      <c r="S1012" s="269"/>
      <c r="T1012" s="269"/>
      <c r="U1012" s="253"/>
      <c r="V1012" s="253"/>
      <c r="W1012" s="253"/>
      <c r="X1012" s="253"/>
      <c r="Y1012" s="253"/>
      <c r="Z1012" s="253"/>
      <c r="AA1012" s="253"/>
      <c r="AB1012" s="253"/>
      <c r="AC1012" s="253"/>
      <c r="AD1012" s="253"/>
      <c r="AE1012" s="253"/>
      <c r="AF1012" s="253"/>
      <c r="AG1012" s="253"/>
      <c r="AH1012" s="253"/>
      <c r="AI1012" s="253"/>
      <c r="AJ1012" s="253"/>
    </row>
    <row r="1014" spans="1:45" ht="12.75" customHeight="1">
      <c r="A1014" s="90" t="s">
        <v>441</v>
      </c>
      <c r="B1014" s="91"/>
      <c r="C1014" s="543" t="s">
        <v>109</v>
      </c>
      <c r="D1014" s="543"/>
      <c r="E1014" s="543"/>
      <c r="F1014" s="543"/>
      <c r="G1014" s="543"/>
      <c r="H1014" s="543"/>
      <c r="I1014" s="543"/>
      <c r="J1014" s="543"/>
      <c r="K1014" s="543"/>
      <c r="L1014" s="543"/>
      <c r="M1014" s="543"/>
      <c r="N1014" s="543"/>
      <c r="O1014" s="543"/>
      <c r="P1014" s="543"/>
      <c r="Q1014" s="543"/>
      <c r="R1014" s="543"/>
      <c r="S1014" s="543"/>
      <c r="T1014" s="543"/>
      <c r="U1014" s="543"/>
      <c r="V1014" s="543"/>
      <c r="W1014" s="543"/>
      <c r="X1014" s="543"/>
      <c r="Y1014" s="543"/>
      <c r="Z1014" s="543"/>
      <c r="AA1014" s="543"/>
      <c r="AB1014" s="543"/>
      <c r="AC1014" s="543"/>
      <c r="AD1014" s="543"/>
      <c r="AE1014" s="543"/>
      <c r="AF1014" s="543"/>
      <c r="AG1014" s="543"/>
      <c r="AH1014" s="543"/>
      <c r="AI1014" s="543"/>
      <c r="AJ1014" s="543"/>
      <c r="AK1014" s="543"/>
      <c r="AL1014" s="543"/>
      <c r="AM1014" s="543"/>
      <c r="AN1014" s="543"/>
      <c r="AO1014" s="543"/>
      <c r="AP1014" s="543"/>
      <c r="AQ1014" s="543"/>
      <c r="AR1014" s="543"/>
      <c r="AS1014" s="543"/>
    </row>
    <row r="1015" spans="1:45" ht="12.75" customHeight="1">
      <c r="C1015" s="624" t="s">
        <v>1224</v>
      </c>
      <c r="D1015" s="624"/>
      <c r="E1015" s="624"/>
      <c r="F1015" s="624"/>
      <c r="G1015" s="624"/>
      <c r="H1015" s="624"/>
      <c r="I1015" s="624"/>
      <c r="J1015" s="624"/>
      <c r="K1015" s="624"/>
      <c r="L1015" s="624"/>
      <c r="M1015" s="624"/>
      <c r="N1015" s="624"/>
      <c r="O1015" s="624"/>
      <c r="P1015" s="624"/>
      <c r="Q1015" s="624"/>
      <c r="R1015" s="624"/>
      <c r="S1015" s="624"/>
      <c r="T1015" s="624"/>
      <c r="U1015" s="624"/>
      <c r="V1015" s="624"/>
      <c r="W1015" s="624"/>
      <c r="X1015" s="624"/>
      <c r="Y1015" s="624"/>
      <c r="Z1015" s="624"/>
      <c r="AA1015" s="624"/>
      <c r="AB1015" s="624"/>
      <c r="AC1015" s="624"/>
      <c r="AD1015" s="624"/>
      <c r="AE1015" s="624"/>
      <c r="AF1015" s="624"/>
      <c r="AG1015" s="624"/>
      <c r="AH1015" s="624"/>
      <c r="AI1015" s="624"/>
      <c r="AJ1015" s="624"/>
      <c r="AK1015" s="624"/>
      <c r="AL1015" s="624"/>
      <c r="AM1015" s="624"/>
      <c r="AN1015" s="624"/>
      <c r="AO1015" s="624"/>
      <c r="AP1015" s="624"/>
      <c r="AQ1015" s="624"/>
      <c r="AR1015" s="624"/>
      <c r="AS1015" s="624"/>
    </row>
    <row r="1016" spans="1:45" ht="12.75" customHeight="1">
      <c r="C1016" s="157"/>
      <c r="D1016" s="157"/>
      <c r="E1016" s="157"/>
      <c r="F1016" s="157"/>
      <c r="G1016" s="157"/>
      <c r="H1016" s="157"/>
      <c r="I1016" s="157"/>
      <c r="J1016" s="157"/>
      <c r="K1016" s="157"/>
      <c r="L1016" s="157"/>
      <c r="M1016" s="157"/>
      <c r="N1016" s="157"/>
      <c r="O1016" s="157"/>
      <c r="P1016" s="157"/>
      <c r="Q1016" s="157"/>
      <c r="R1016" s="157"/>
      <c r="S1016" s="157"/>
      <c r="T1016" s="157"/>
      <c r="U1016" s="157"/>
      <c r="V1016" s="157"/>
      <c r="W1016" s="157"/>
      <c r="X1016" s="157"/>
      <c r="Y1016" s="157"/>
      <c r="Z1016" s="157"/>
      <c r="AA1016" s="157"/>
      <c r="AB1016" s="157"/>
      <c r="AC1016" s="157"/>
      <c r="AD1016" s="157"/>
      <c r="AE1016" s="157"/>
      <c r="AF1016" s="157"/>
      <c r="AG1016" s="157"/>
      <c r="AH1016" s="157"/>
      <c r="AI1016" s="157"/>
      <c r="AJ1016" s="157"/>
      <c r="AK1016" s="157"/>
      <c r="AL1016" s="157"/>
      <c r="AM1016" s="157"/>
      <c r="AN1016" s="157"/>
      <c r="AO1016" s="157"/>
      <c r="AP1016" s="157"/>
      <c r="AQ1016" s="157"/>
      <c r="AR1016" s="157"/>
      <c r="AS1016" s="157"/>
    </row>
    <row r="1017" spans="1:45" ht="12.75" customHeight="1">
      <c r="C1017" s="70"/>
    </row>
    <row r="1018" spans="1:45" ht="12.75" customHeight="1">
      <c r="C1018" s="545" t="s">
        <v>109</v>
      </c>
      <c r="D1018" s="545"/>
      <c r="E1018" s="545"/>
      <c r="F1018" s="545"/>
      <c r="G1018" s="545"/>
      <c r="H1018" s="545"/>
      <c r="I1018" s="545"/>
      <c r="J1018" s="545"/>
      <c r="K1018" s="545"/>
      <c r="L1018" s="545"/>
      <c r="M1018" s="545"/>
      <c r="N1018" s="545"/>
      <c r="O1018" s="545"/>
      <c r="P1018" s="547" t="s">
        <v>16</v>
      </c>
      <c r="Q1018" s="547"/>
      <c r="R1018" s="547"/>
      <c r="S1018" s="547"/>
      <c r="T1018" s="547"/>
      <c r="U1018" s="547"/>
      <c r="V1018" s="547"/>
      <c r="W1018" s="547"/>
      <c r="X1018" s="547"/>
      <c r="Y1018" s="547"/>
      <c r="Z1018" s="547"/>
      <c r="AA1018" s="547"/>
      <c r="AB1018" s="547"/>
      <c r="AC1018" s="547"/>
      <c r="AD1018" s="547"/>
      <c r="AE1018" s="547"/>
      <c r="AF1018" s="547"/>
      <c r="AG1018" s="547"/>
      <c r="AH1018" s="547"/>
      <c r="AI1018" s="547"/>
      <c r="AJ1018" s="547"/>
      <c r="AK1018" s="547"/>
      <c r="AL1018" s="547"/>
      <c r="AM1018" s="547"/>
      <c r="AN1018" s="547"/>
    </row>
    <row r="1019" spans="1:45" ht="12.75" customHeight="1">
      <c r="C1019" s="546"/>
      <c r="D1019" s="546"/>
      <c r="E1019" s="546"/>
      <c r="F1019" s="546"/>
      <c r="G1019" s="546"/>
      <c r="H1019" s="546"/>
      <c r="I1019" s="546"/>
      <c r="J1019" s="546"/>
      <c r="K1019" s="546"/>
      <c r="L1019" s="546"/>
      <c r="M1019" s="546"/>
      <c r="N1019" s="546"/>
      <c r="O1019" s="546"/>
      <c r="P1019" s="548" t="s">
        <v>579</v>
      </c>
      <c r="Q1019" s="548"/>
      <c r="R1019" s="548"/>
      <c r="S1019" s="548"/>
      <c r="T1019" s="548"/>
      <c r="U1019" s="548" t="s">
        <v>83</v>
      </c>
      <c r="V1019" s="548"/>
      <c r="W1019" s="548"/>
      <c r="X1019" s="548"/>
      <c r="Y1019" s="548"/>
      <c r="Z1019" s="548" t="s">
        <v>437</v>
      </c>
      <c r="AA1019" s="548"/>
      <c r="AB1019" s="548"/>
      <c r="AC1019" s="548"/>
      <c r="AD1019" s="548"/>
      <c r="AE1019" s="548" t="s">
        <v>1449</v>
      </c>
      <c r="AF1019" s="548"/>
      <c r="AG1019" s="548"/>
      <c r="AH1019" s="548"/>
      <c r="AI1019" s="548"/>
      <c r="AJ1019" s="548" t="s">
        <v>82</v>
      </c>
      <c r="AK1019" s="548"/>
      <c r="AL1019" s="548"/>
      <c r="AM1019" s="548"/>
      <c r="AN1019" s="548"/>
    </row>
    <row r="1020" spans="1:45" ht="12.75" customHeight="1">
      <c r="C1020" s="546"/>
      <c r="D1020" s="546"/>
      <c r="E1020" s="546"/>
      <c r="F1020" s="546"/>
      <c r="G1020" s="546"/>
      <c r="H1020" s="546"/>
      <c r="I1020" s="546"/>
      <c r="J1020" s="546"/>
      <c r="K1020" s="546"/>
      <c r="L1020" s="546"/>
      <c r="M1020" s="546"/>
      <c r="N1020" s="546"/>
      <c r="O1020" s="546"/>
      <c r="P1020" s="548"/>
      <c r="Q1020" s="548"/>
      <c r="R1020" s="548"/>
      <c r="S1020" s="548"/>
      <c r="T1020" s="548"/>
      <c r="U1020" s="548"/>
      <c r="V1020" s="548"/>
      <c r="W1020" s="548"/>
      <c r="X1020" s="548"/>
      <c r="Y1020" s="548"/>
      <c r="Z1020" s="548"/>
      <c r="AA1020" s="548"/>
      <c r="AB1020" s="548"/>
      <c r="AC1020" s="548"/>
      <c r="AD1020" s="548"/>
      <c r="AE1020" s="548"/>
      <c r="AF1020" s="548"/>
      <c r="AG1020" s="548"/>
      <c r="AH1020" s="548"/>
      <c r="AI1020" s="548"/>
      <c r="AJ1020" s="548"/>
      <c r="AK1020" s="548"/>
      <c r="AL1020" s="548"/>
      <c r="AM1020" s="548"/>
      <c r="AN1020" s="548"/>
    </row>
    <row r="1021" spans="1:45" ht="12.75" customHeight="1">
      <c r="C1021" s="546"/>
      <c r="D1021" s="546"/>
      <c r="E1021" s="546"/>
      <c r="F1021" s="546"/>
      <c r="G1021" s="546"/>
      <c r="H1021" s="546"/>
      <c r="I1021" s="546"/>
      <c r="J1021" s="546"/>
      <c r="K1021" s="546"/>
      <c r="L1021" s="546"/>
      <c r="M1021" s="546"/>
      <c r="N1021" s="546"/>
      <c r="O1021" s="546"/>
      <c r="P1021" s="548"/>
      <c r="Q1021" s="548"/>
      <c r="R1021" s="548"/>
      <c r="S1021" s="548"/>
      <c r="T1021" s="548"/>
      <c r="U1021" s="548"/>
      <c r="V1021" s="548"/>
      <c r="W1021" s="548"/>
      <c r="X1021" s="548"/>
      <c r="Y1021" s="548"/>
      <c r="Z1021" s="548"/>
      <c r="AA1021" s="548"/>
      <c r="AB1021" s="548"/>
      <c r="AC1021" s="548"/>
      <c r="AD1021" s="548"/>
      <c r="AE1021" s="548"/>
      <c r="AF1021" s="548"/>
      <c r="AG1021" s="548"/>
      <c r="AH1021" s="548"/>
      <c r="AI1021" s="548"/>
      <c r="AJ1021" s="548"/>
      <c r="AK1021" s="548"/>
      <c r="AL1021" s="548"/>
      <c r="AM1021" s="548"/>
      <c r="AN1021" s="548"/>
    </row>
    <row r="1022" spans="1:45" ht="12.75" customHeight="1">
      <c r="C1022" s="546"/>
      <c r="D1022" s="546"/>
      <c r="E1022" s="546"/>
      <c r="F1022" s="546"/>
      <c r="G1022" s="546"/>
      <c r="H1022" s="546"/>
      <c r="I1022" s="546"/>
      <c r="J1022" s="546"/>
      <c r="K1022" s="546"/>
      <c r="L1022" s="546"/>
      <c r="M1022" s="546"/>
      <c r="N1022" s="546"/>
      <c r="O1022" s="546"/>
      <c r="P1022" s="548"/>
      <c r="Q1022" s="548"/>
      <c r="R1022" s="548"/>
      <c r="S1022" s="548"/>
      <c r="T1022" s="548"/>
      <c r="U1022" s="548"/>
      <c r="V1022" s="548"/>
      <c r="W1022" s="548"/>
      <c r="X1022" s="548"/>
      <c r="Y1022" s="548"/>
      <c r="Z1022" s="548"/>
      <c r="AA1022" s="548"/>
      <c r="AB1022" s="548"/>
      <c r="AC1022" s="548"/>
      <c r="AD1022" s="548"/>
      <c r="AE1022" s="548"/>
      <c r="AF1022" s="548"/>
      <c r="AG1022" s="548"/>
      <c r="AH1022" s="548"/>
      <c r="AI1022" s="548"/>
      <c r="AJ1022" s="548"/>
      <c r="AK1022" s="548"/>
      <c r="AL1022" s="548"/>
      <c r="AM1022" s="548"/>
      <c r="AN1022" s="548"/>
    </row>
    <row r="1023" spans="1:45" ht="12.75" customHeight="1">
      <c r="C1023" s="546"/>
      <c r="D1023" s="546"/>
      <c r="E1023" s="546"/>
      <c r="F1023" s="546"/>
      <c r="G1023" s="546"/>
      <c r="H1023" s="546"/>
      <c r="I1023" s="546"/>
      <c r="J1023" s="546"/>
      <c r="K1023" s="546"/>
      <c r="L1023" s="546"/>
      <c r="M1023" s="546"/>
      <c r="N1023" s="546"/>
      <c r="O1023" s="546"/>
      <c r="P1023" s="548"/>
      <c r="Q1023" s="548"/>
      <c r="R1023" s="548"/>
      <c r="S1023" s="548"/>
      <c r="T1023" s="548"/>
      <c r="U1023" s="548"/>
      <c r="V1023" s="548"/>
      <c r="W1023" s="548"/>
      <c r="X1023" s="548"/>
      <c r="Y1023" s="548"/>
      <c r="Z1023" s="548"/>
      <c r="AA1023" s="548"/>
      <c r="AB1023" s="548"/>
      <c r="AC1023" s="548"/>
      <c r="AD1023" s="548"/>
      <c r="AE1023" s="548"/>
      <c r="AF1023" s="548"/>
      <c r="AG1023" s="548"/>
      <c r="AH1023" s="548"/>
      <c r="AI1023" s="548"/>
      <c r="AJ1023" s="548"/>
      <c r="AK1023" s="548"/>
      <c r="AL1023" s="548"/>
      <c r="AM1023" s="548"/>
      <c r="AN1023" s="548"/>
    </row>
    <row r="1024" spans="1:45" ht="12.75" customHeight="1">
      <c r="C1024" s="521" t="s">
        <v>28</v>
      </c>
      <c r="D1024" s="521"/>
      <c r="E1024" s="521"/>
      <c r="F1024" s="521"/>
      <c r="G1024" s="521"/>
      <c r="H1024" s="521"/>
      <c r="I1024" s="521"/>
      <c r="J1024" s="521"/>
      <c r="K1024" s="521"/>
      <c r="L1024" s="521"/>
      <c r="M1024" s="521"/>
      <c r="N1024" s="521"/>
      <c r="O1024" s="521"/>
      <c r="P1024" s="521" t="s">
        <v>32</v>
      </c>
      <c r="Q1024" s="521"/>
      <c r="R1024" s="521"/>
      <c r="S1024" s="521"/>
      <c r="T1024" s="521"/>
      <c r="U1024" s="521" t="s">
        <v>33</v>
      </c>
      <c r="V1024" s="521"/>
      <c r="W1024" s="521"/>
      <c r="X1024" s="521"/>
      <c r="Y1024" s="521"/>
      <c r="Z1024" s="521" t="s">
        <v>35</v>
      </c>
      <c r="AA1024" s="521"/>
      <c r="AB1024" s="521"/>
      <c r="AC1024" s="521"/>
      <c r="AD1024" s="521"/>
      <c r="AE1024" s="521" t="s">
        <v>37</v>
      </c>
      <c r="AF1024" s="521"/>
      <c r="AG1024" s="521"/>
      <c r="AH1024" s="521"/>
      <c r="AI1024" s="521"/>
      <c r="AJ1024" s="521" t="s">
        <v>40</v>
      </c>
      <c r="AK1024" s="521"/>
      <c r="AL1024" s="521"/>
      <c r="AM1024" s="521"/>
      <c r="AN1024" s="521"/>
    </row>
    <row r="1025" spans="3:45" ht="12.75" customHeight="1">
      <c r="C1025" s="282" t="s">
        <v>110</v>
      </c>
      <c r="D1025" s="282"/>
      <c r="E1025" s="282"/>
      <c r="F1025" s="282"/>
      <c r="G1025" s="282"/>
      <c r="H1025" s="282"/>
      <c r="I1025" s="282"/>
      <c r="J1025" s="282"/>
      <c r="K1025" s="282"/>
      <c r="L1025" s="282"/>
      <c r="M1025" s="282"/>
      <c r="N1025" s="282"/>
      <c r="O1025" s="282"/>
      <c r="P1025" s="249"/>
      <c r="Q1025" s="249"/>
      <c r="R1025" s="249"/>
      <c r="S1025" s="249"/>
      <c r="T1025" s="249"/>
      <c r="U1025" s="249">
        <v>4411</v>
      </c>
      <c r="V1025" s="249"/>
      <c r="W1025" s="249"/>
      <c r="X1025" s="249"/>
      <c r="Y1025" s="249"/>
      <c r="Z1025" s="249"/>
      <c r="AA1025" s="249"/>
      <c r="AB1025" s="249"/>
      <c r="AC1025" s="249"/>
      <c r="AD1025" s="249"/>
      <c r="AE1025" s="249"/>
      <c r="AF1025" s="249"/>
      <c r="AG1025" s="249"/>
      <c r="AH1025" s="249"/>
      <c r="AI1025" s="249"/>
      <c r="AJ1025" s="249">
        <f>P1025+U1025-Z1025-AE1025</f>
        <v>4411</v>
      </c>
      <c r="AK1025" s="249"/>
      <c r="AL1025" s="249"/>
      <c r="AM1025" s="249"/>
      <c r="AN1025" s="249"/>
    </row>
    <row r="1026" spans="3:45" ht="12.75" customHeight="1">
      <c r="C1026" s="682" t="s">
        <v>1505</v>
      </c>
      <c r="D1026" s="683"/>
      <c r="E1026" s="683"/>
      <c r="F1026" s="683"/>
      <c r="G1026" s="683"/>
      <c r="H1026" s="683"/>
      <c r="I1026" s="683"/>
      <c r="J1026" s="683"/>
      <c r="K1026" s="683"/>
      <c r="L1026" s="683"/>
      <c r="M1026" s="683"/>
      <c r="N1026" s="683"/>
      <c r="O1026" s="684"/>
      <c r="P1026" s="276"/>
      <c r="Q1026" s="277"/>
      <c r="R1026" s="277"/>
      <c r="S1026" s="277"/>
      <c r="T1026" s="278"/>
      <c r="U1026" s="276"/>
      <c r="V1026" s="277"/>
      <c r="W1026" s="277"/>
      <c r="X1026" s="277"/>
      <c r="Y1026" s="278"/>
      <c r="Z1026" s="276"/>
      <c r="AA1026" s="277"/>
      <c r="AB1026" s="277"/>
      <c r="AC1026" s="277"/>
      <c r="AD1026" s="278"/>
      <c r="AE1026" s="276"/>
      <c r="AF1026" s="277"/>
      <c r="AG1026" s="277"/>
      <c r="AH1026" s="277"/>
      <c r="AI1026" s="278"/>
      <c r="AJ1026" s="276">
        <f>P1026+U1026-Z1026-AE1026</f>
        <v>0</v>
      </c>
      <c r="AK1026" s="277"/>
      <c r="AL1026" s="277"/>
      <c r="AM1026" s="277"/>
      <c r="AN1026" s="278"/>
    </row>
    <row r="1027" spans="3:45" ht="12.75" customHeight="1">
      <c r="C1027" s="268" t="s">
        <v>111</v>
      </c>
      <c r="D1027" s="268"/>
      <c r="E1027" s="268"/>
      <c r="F1027" s="268"/>
      <c r="G1027" s="268"/>
      <c r="H1027" s="268"/>
      <c r="I1027" s="268"/>
      <c r="J1027" s="268"/>
      <c r="K1027" s="268"/>
      <c r="L1027" s="268"/>
      <c r="M1027" s="268"/>
      <c r="N1027" s="268"/>
      <c r="O1027" s="268"/>
      <c r="P1027" s="169"/>
      <c r="Q1027" s="169"/>
      <c r="R1027" s="169"/>
      <c r="S1027" s="169"/>
      <c r="T1027" s="169"/>
      <c r="U1027" s="169"/>
      <c r="V1027" s="169"/>
      <c r="W1027" s="169"/>
      <c r="X1027" s="169"/>
      <c r="Y1027" s="169"/>
      <c r="Z1027" s="169"/>
      <c r="AA1027" s="169"/>
      <c r="AB1027" s="169"/>
      <c r="AC1027" s="169"/>
      <c r="AD1027" s="169"/>
      <c r="AE1027" s="169"/>
      <c r="AF1027" s="169"/>
      <c r="AG1027" s="169"/>
      <c r="AH1027" s="169"/>
      <c r="AI1027" s="169"/>
      <c r="AJ1027" s="169">
        <f>P1027+U1027-Z1027-AE1027</f>
        <v>0</v>
      </c>
      <c r="AK1027" s="169"/>
      <c r="AL1027" s="169"/>
      <c r="AM1027" s="169"/>
      <c r="AN1027" s="169"/>
    </row>
    <row r="1028" spans="3:45" ht="12.75" customHeight="1">
      <c r="C1028" s="231" t="s">
        <v>1225</v>
      </c>
      <c r="D1028" s="231"/>
      <c r="E1028" s="231"/>
      <c r="F1028" s="231"/>
      <c r="G1028" s="231"/>
      <c r="H1028" s="231"/>
      <c r="I1028" s="231"/>
      <c r="J1028" s="231"/>
      <c r="K1028" s="231"/>
      <c r="L1028" s="231"/>
      <c r="M1028" s="231"/>
      <c r="N1028" s="231"/>
      <c r="O1028" s="231"/>
      <c r="P1028" s="169"/>
      <c r="Q1028" s="169"/>
      <c r="R1028" s="169"/>
      <c r="S1028" s="169"/>
      <c r="T1028" s="169"/>
      <c r="U1028" s="169"/>
      <c r="V1028" s="169"/>
      <c r="W1028" s="169"/>
      <c r="X1028" s="169"/>
      <c r="Y1028" s="169"/>
      <c r="Z1028" s="169"/>
      <c r="AA1028" s="169"/>
      <c r="AB1028" s="169"/>
      <c r="AC1028" s="169"/>
      <c r="AD1028" s="169"/>
      <c r="AE1028" s="169"/>
      <c r="AF1028" s="169"/>
      <c r="AG1028" s="169"/>
      <c r="AH1028" s="169"/>
      <c r="AI1028" s="169"/>
      <c r="AJ1028" s="169">
        <f>P1028+U1028-Z1028-AE1028</f>
        <v>0</v>
      </c>
      <c r="AK1028" s="169"/>
      <c r="AL1028" s="169"/>
      <c r="AM1028" s="169"/>
      <c r="AN1028" s="169"/>
    </row>
    <row r="1029" spans="3:45" ht="12.75" customHeight="1">
      <c r="C1029" s="231"/>
      <c r="D1029" s="231"/>
      <c r="E1029" s="231"/>
      <c r="F1029" s="231"/>
      <c r="G1029" s="231"/>
      <c r="H1029" s="231"/>
      <c r="I1029" s="231"/>
      <c r="J1029" s="231"/>
      <c r="K1029" s="231"/>
      <c r="L1029" s="231"/>
      <c r="M1029" s="231"/>
      <c r="N1029" s="231"/>
      <c r="O1029" s="231"/>
      <c r="P1029" s="169"/>
      <c r="Q1029" s="169"/>
      <c r="R1029" s="169"/>
      <c r="S1029" s="169"/>
      <c r="T1029" s="169"/>
      <c r="U1029" s="169"/>
      <c r="V1029" s="169"/>
      <c r="W1029" s="169"/>
      <c r="X1029" s="169"/>
      <c r="Y1029" s="169"/>
      <c r="Z1029" s="169"/>
      <c r="AA1029" s="169"/>
      <c r="AB1029" s="169"/>
      <c r="AC1029" s="169"/>
      <c r="AD1029" s="169"/>
      <c r="AE1029" s="169"/>
      <c r="AF1029" s="169"/>
      <c r="AG1029" s="169"/>
      <c r="AH1029" s="169"/>
      <c r="AI1029" s="169"/>
      <c r="AJ1029" s="169"/>
      <c r="AK1029" s="169"/>
      <c r="AL1029" s="169"/>
      <c r="AM1029" s="169"/>
      <c r="AN1029" s="169"/>
    </row>
    <row r="1030" spans="3:45" ht="12.75" customHeight="1">
      <c r="C1030" s="269" t="s">
        <v>112</v>
      </c>
      <c r="D1030" s="269"/>
      <c r="E1030" s="269"/>
      <c r="F1030" s="269"/>
      <c r="G1030" s="269"/>
      <c r="H1030" s="269"/>
      <c r="I1030" s="269"/>
      <c r="J1030" s="269"/>
      <c r="K1030" s="269"/>
      <c r="L1030" s="269"/>
      <c r="M1030" s="269"/>
      <c r="N1030" s="269"/>
      <c r="O1030" s="269"/>
      <c r="P1030" s="253"/>
      <c r="Q1030" s="253"/>
      <c r="R1030" s="253"/>
      <c r="S1030" s="253"/>
      <c r="T1030" s="253"/>
      <c r="U1030" s="253"/>
      <c r="V1030" s="253"/>
      <c r="W1030" s="253"/>
      <c r="X1030" s="253"/>
      <c r="Y1030" s="253"/>
      <c r="Z1030" s="253"/>
      <c r="AA1030" s="253"/>
      <c r="AB1030" s="253"/>
      <c r="AC1030" s="253"/>
      <c r="AD1030" s="253"/>
      <c r="AE1030" s="253"/>
      <c r="AF1030" s="253"/>
      <c r="AG1030" s="253"/>
      <c r="AH1030" s="253"/>
      <c r="AI1030" s="253"/>
      <c r="AJ1030" s="253">
        <f>P1030+U1030-Z1030-AE1030</f>
        <v>0</v>
      </c>
      <c r="AK1030" s="253"/>
      <c r="AL1030" s="253"/>
      <c r="AM1030" s="253"/>
      <c r="AN1030" s="253"/>
    </row>
    <row r="1031" spans="3:45" ht="12.75" customHeight="1">
      <c r="C1031" s="211" t="s">
        <v>113</v>
      </c>
      <c r="D1031" s="211"/>
      <c r="E1031" s="211"/>
      <c r="F1031" s="211"/>
      <c r="G1031" s="211"/>
      <c r="H1031" s="211"/>
      <c r="I1031" s="211"/>
      <c r="J1031" s="211"/>
      <c r="K1031" s="211"/>
      <c r="L1031" s="211"/>
      <c r="M1031" s="211"/>
      <c r="N1031" s="211"/>
      <c r="O1031" s="211"/>
      <c r="P1031" s="408">
        <f>SUM(P1025:T1030)</f>
        <v>0</v>
      </c>
      <c r="Q1031" s="408"/>
      <c r="R1031" s="408"/>
      <c r="S1031" s="408"/>
      <c r="T1031" s="408"/>
      <c r="U1031" s="408">
        <f>SUM(U1025:Y1030)</f>
        <v>4411</v>
      </c>
      <c r="V1031" s="408"/>
      <c r="W1031" s="408"/>
      <c r="X1031" s="408"/>
      <c r="Y1031" s="408"/>
      <c r="Z1031" s="408">
        <f>SUM(Z1025:AD1030)</f>
        <v>0</v>
      </c>
      <c r="AA1031" s="408"/>
      <c r="AB1031" s="408"/>
      <c r="AC1031" s="408"/>
      <c r="AD1031" s="408"/>
      <c r="AE1031" s="408">
        <f>SUM(AE1025:AI1030)</f>
        <v>0</v>
      </c>
      <c r="AF1031" s="408"/>
      <c r="AG1031" s="408"/>
      <c r="AH1031" s="408"/>
      <c r="AI1031" s="408"/>
      <c r="AJ1031" s="408">
        <f>SUM(AJ1025:AN1030)</f>
        <v>4411</v>
      </c>
      <c r="AK1031" s="408"/>
      <c r="AL1031" s="408"/>
      <c r="AM1031" s="408"/>
      <c r="AN1031" s="408"/>
    </row>
    <row r="1033" spans="3:45" ht="12.75" hidden="1" customHeight="1">
      <c r="C1033" s="685" t="s">
        <v>535</v>
      </c>
      <c r="D1033" s="685"/>
      <c r="E1033" s="685"/>
      <c r="F1033" s="685"/>
      <c r="G1033" s="685"/>
      <c r="H1033" s="685"/>
      <c r="I1033" s="685"/>
      <c r="J1033" s="685"/>
      <c r="K1033" s="685"/>
      <c r="L1033" s="685"/>
      <c r="M1033" s="685"/>
      <c r="N1033" s="685"/>
      <c r="O1033" s="685"/>
      <c r="P1033" s="685"/>
      <c r="Q1033" s="685"/>
      <c r="R1033" s="685"/>
      <c r="S1033" s="685"/>
      <c r="T1033" s="685"/>
      <c r="U1033" s="685"/>
      <c r="V1033" s="685"/>
      <c r="W1033" s="685"/>
      <c r="X1033" s="685"/>
      <c r="Y1033" s="685"/>
      <c r="Z1033" s="685"/>
      <c r="AA1033" s="685"/>
      <c r="AB1033" s="685"/>
      <c r="AC1033" s="685"/>
      <c r="AD1033" s="685"/>
      <c r="AE1033" s="685"/>
      <c r="AF1033" s="685"/>
      <c r="AG1033" s="685"/>
      <c r="AH1033" s="685"/>
      <c r="AI1033" s="685"/>
      <c r="AJ1033" s="685"/>
      <c r="AK1033" s="685"/>
      <c r="AL1033" s="685"/>
      <c r="AM1033" s="685"/>
      <c r="AN1033" s="685"/>
      <c r="AO1033" s="685"/>
      <c r="AP1033" s="685"/>
      <c r="AQ1033" s="685"/>
      <c r="AR1033" s="685"/>
      <c r="AS1033" s="685"/>
    </row>
    <row r="1035" spans="3:45" ht="12.75" customHeight="1">
      <c r="C1035" s="241" t="s">
        <v>1226</v>
      </c>
      <c r="D1035" s="241"/>
      <c r="E1035" s="241"/>
      <c r="F1035" s="241"/>
      <c r="G1035" s="241"/>
      <c r="H1035" s="241"/>
      <c r="I1035" s="241"/>
      <c r="J1035" s="241"/>
      <c r="K1035" s="241"/>
      <c r="L1035" s="241"/>
      <c r="M1035" s="241"/>
      <c r="N1035" s="241"/>
      <c r="O1035" s="241"/>
      <c r="P1035" s="241"/>
      <c r="Q1035" s="241"/>
      <c r="R1035" s="241"/>
      <c r="S1035" s="241"/>
      <c r="T1035" s="241"/>
      <c r="U1035" s="241"/>
      <c r="V1035" s="241"/>
      <c r="W1035" s="241"/>
      <c r="X1035" s="241"/>
      <c r="Y1035" s="241"/>
      <c r="Z1035" s="241"/>
      <c r="AA1035" s="241"/>
      <c r="AB1035" s="241"/>
      <c r="AC1035" s="241"/>
      <c r="AD1035" s="241"/>
      <c r="AE1035" s="241"/>
      <c r="AF1035" s="241"/>
      <c r="AG1035" s="241"/>
      <c r="AH1035" s="241"/>
      <c r="AI1035" s="241"/>
      <c r="AJ1035" s="241"/>
      <c r="AK1035" s="241"/>
      <c r="AL1035" s="241"/>
      <c r="AM1035" s="241"/>
      <c r="AN1035" s="241"/>
      <c r="AO1035" s="241"/>
      <c r="AP1035" s="241"/>
      <c r="AQ1035" s="241"/>
      <c r="AR1035" s="241"/>
      <c r="AS1035" s="241"/>
    </row>
    <row r="1036" spans="3:45" ht="12.75" customHeight="1">
      <c r="C1036" s="70"/>
    </row>
    <row r="1037" spans="3:45" ht="12.75" customHeight="1">
      <c r="C1037" s="265" t="s">
        <v>114</v>
      </c>
      <c r="D1037" s="265"/>
      <c r="E1037" s="265"/>
      <c r="F1037" s="265"/>
      <c r="G1037" s="265"/>
      <c r="H1037" s="265"/>
      <c r="I1037" s="265"/>
      <c r="J1037" s="265"/>
      <c r="K1037" s="265"/>
      <c r="L1037" s="265"/>
      <c r="M1037" s="265"/>
      <c r="N1037" s="545" t="s">
        <v>115</v>
      </c>
      <c r="O1037" s="545"/>
      <c r="P1037" s="545"/>
      <c r="Q1037" s="545"/>
      <c r="R1037" s="545"/>
      <c r="S1037" s="545"/>
      <c r="T1037" s="545"/>
      <c r="U1037" s="545" t="s">
        <v>1278</v>
      </c>
      <c r="V1037" s="545"/>
      <c r="W1037" s="545"/>
      <c r="X1037" s="545"/>
      <c r="Y1037" s="545"/>
      <c r="Z1037" s="545"/>
      <c r="AA1037" s="545"/>
      <c r="AB1037" s="545" t="s">
        <v>113</v>
      </c>
      <c r="AC1037" s="545"/>
      <c r="AD1037" s="545"/>
      <c r="AE1037" s="545"/>
      <c r="AF1037" s="545"/>
      <c r="AG1037" s="545"/>
      <c r="AH1037" s="545"/>
    </row>
    <row r="1038" spans="3:45" ht="12.75" customHeight="1">
      <c r="C1038" s="548"/>
      <c r="D1038" s="548"/>
      <c r="E1038" s="548"/>
      <c r="F1038" s="548"/>
      <c r="G1038" s="548"/>
      <c r="H1038" s="548"/>
      <c r="I1038" s="548"/>
      <c r="J1038" s="548"/>
      <c r="K1038" s="548"/>
      <c r="L1038" s="548"/>
      <c r="M1038" s="548"/>
      <c r="N1038" s="546"/>
      <c r="O1038" s="546"/>
      <c r="P1038" s="546"/>
      <c r="Q1038" s="546"/>
      <c r="R1038" s="546"/>
      <c r="S1038" s="546"/>
      <c r="T1038" s="546"/>
      <c r="U1038" s="546"/>
      <c r="V1038" s="546"/>
      <c r="W1038" s="546"/>
      <c r="X1038" s="546"/>
      <c r="Y1038" s="546"/>
      <c r="Z1038" s="546"/>
      <c r="AA1038" s="546"/>
      <c r="AB1038" s="546"/>
      <c r="AC1038" s="546"/>
      <c r="AD1038" s="546"/>
      <c r="AE1038" s="546"/>
      <c r="AF1038" s="546"/>
      <c r="AG1038" s="546"/>
      <c r="AH1038" s="546"/>
    </row>
    <row r="1039" spans="3:45" ht="12.75" customHeight="1">
      <c r="C1039" s="600" t="s">
        <v>28</v>
      </c>
      <c r="D1039" s="600"/>
      <c r="E1039" s="600"/>
      <c r="F1039" s="600"/>
      <c r="G1039" s="600"/>
      <c r="H1039" s="600"/>
      <c r="I1039" s="600"/>
      <c r="J1039" s="600"/>
      <c r="K1039" s="600"/>
      <c r="L1039" s="600"/>
      <c r="M1039" s="600"/>
      <c r="N1039" s="600" t="s">
        <v>32</v>
      </c>
      <c r="O1039" s="600"/>
      <c r="P1039" s="600"/>
      <c r="Q1039" s="600"/>
      <c r="R1039" s="600"/>
      <c r="S1039" s="600"/>
      <c r="T1039" s="600"/>
      <c r="U1039" s="600" t="s">
        <v>33</v>
      </c>
      <c r="V1039" s="600"/>
      <c r="W1039" s="600"/>
      <c r="X1039" s="600"/>
      <c r="Y1039" s="600"/>
      <c r="Z1039" s="600"/>
      <c r="AA1039" s="600"/>
      <c r="AB1039" s="600" t="s">
        <v>35</v>
      </c>
      <c r="AC1039" s="600"/>
      <c r="AD1039" s="600"/>
      <c r="AE1039" s="600"/>
      <c r="AF1039" s="600"/>
      <c r="AG1039" s="600"/>
      <c r="AH1039" s="600"/>
    </row>
    <row r="1040" spans="3:45" ht="12.75" customHeight="1">
      <c r="C1040" s="687" t="s">
        <v>116</v>
      </c>
      <c r="D1040" s="688"/>
      <c r="E1040" s="688"/>
      <c r="F1040" s="688"/>
      <c r="G1040" s="688"/>
      <c r="H1040" s="688"/>
      <c r="I1040" s="688"/>
      <c r="J1040" s="688"/>
      <c r="K1040" s="688"/>
      <c r="L1040" s="688"/>
      <c r="M1040" s="688"/>
      <c r="N1040" s="688"/>
      <c r="O1040" s="688"/>
      <c r="P1040" s="688"/>
      <c r="Q1040" s="688"/>
      <c r="R1040" s="688"/>
      <c r="S1040" s="688"/>
      <c r="T1040" s="688"/>
      <c r="U1040" s="688"/>
      <c r="V1040" s="688"/>
      <c r="W1040" s="688"/>
      <c r="X1040" s="688"/>
      <c r="Y1040" s="688"/>
      <c r="Z1040" s="688"/>
      <c r="AA1040" s="688"/>
      <c r="AB1040" s="688"/>
      <c r="AC1040" s="688"/>
      <c r="AD1040" s="688"/>
      <c r="AE1040" s="688"/>
      <c r="AF1040" s="688"/>
      <c r="AG1040" s="688"/>
      <c r="AH1040" s="689"/>
      <c r="AI1040" s="97"/>
      <c r="AJ1040" s="97"/>
    </row>
    <row r="1041" spans="3:35" ht="12.75" customHeight="1">
      <c r="C1041" s="282" t="s">
        <v>503</v>
      </c>
      <c r="D1041" s="282"/>
      <c r="E1041" s="282"/>
      <c r="F1041" s="282"/>
      <c r="G1041" s="282"/>
      <c r="H1041" s="282"/>
      <c r="I1041" s="282"/>
      <c r="J1041" s="282"/>
      <c r="K1041" s="282"/>
      <c r="L1041" s="282"/>
      <c r="M1041" s="282"/>
      <c r="N1041" s="249"/>
      <c r="O1041" s="249"/>
      <c r="P1041" s="249"/>
      <c r="Q1041" s="249"/>
      <c r="R1041" s="249"/>
      <c r="S1041" s="249"/>
      <c r="T1041" s="249"/>
      <c r="U1041" s="249"/>
      <c r="V1041" s="249"/>
      <c r="W1041" s="249"/>
      <c r="X1041" s="249"/>
      <c r="Y1041" s="249"/>
      <c r="Z1041" s="249"/>
      <c r="AA1041" s="249"/>
      <c r="AB1041" s="249">
        <f>N1041+U1041</f>
        <v>0</v>
      </c>
      <c r="AC1041" s="249"/>
      <c r="AD1041" s="249"/>
      <c r="AE1041" s="249"/>
      <c r="AF1041" s="249"/>
      <c r="AG1041" s="249"/>
      <c r="AH1041" s="249"/>
    </row>
    <row r="1042" spans="3:35" ht="12.75" customHeight="1">
      <c r="C1042" s="690" t="s">
        <v>1279</v>
      </c>
      <c r="D1042" s="691"/>
      <c r="E1042" s="691"/>
      <c r="F1042" s="691"/>
      <c r="G1042" s="691"/>
      <c r="H1042" s="691"/>
      <c r="I1042" s="691"/>
      <c r="J1042" s="691"/>
      <c r="K1042" s="691"/>
      <c r="L1042" s="691"/>
      <c r="M1042" s="692"/>
      <c r="N1042" s="276"/>
      <c r="O1042" s="277"/>
      <c r="P1042" s="277"/>
      <c r="Q1042" s="277"/>
      <c r="R1042" s="277"/>
      <c r="S1042" s="277"/>
      <c r="T1042" s="278"/>
      <c r="U1042" s="276"/>
      <c r="V1042" s="277"/>
      <c r="W1042" s="277"/>
      <c r="X1042" s="277"/>
      <c r="Y1042" s="277"/>
      <c r="Z1042" s="277"/>
      <c r="AA1042" s="278"/>
      <c r="AB1042" s="276">
        <f>N1042+U1042</f>
        <v>0</v>
      </c>
      <c r="AC1042" s="277"/>
      <c r="AD1042" s="277"/>
      <c r="AE1042" s="277"/>
      <c r="AF1042" s="277"/>
      <c r="AG1042" s="277"/>
      <c r="AH1042" s="278"/>
    </row>
    <row r="1043" spans="3:35" ht="12.75" customHeight="1">
      <c r="C1043" s="231" t="s">
        <v>1280</v>
      </c>
      <c r="D1043" s="231"/>
      <c r="E1043" s="231"/>
      <c r="F1043" s="231"/>
      <c r="G1043" s="231"/>
      <c r="H1043" s="231"/>
      <c r="I1043" s="231"/>
      <c r="J1043" s="231"/>
      <c r="K1043" s="231"/>
      <c r="L1043" s="231"/>
      <c r="M1043" s="231"/>
      <c r="N1043" s="686"/>
      <c r="O1043" s="686"/>
      <c r="P1043" s="686"/>
      <c r="Q1043" s="686"/>
      <c r="R1043" s="686"/>
      <c r="S1043" s="686"/>
      <c r="T1043" s="686"/>
      <c r="U1043" s="686"/>
      <c r="V1043" s="686"/>
      <c r="W1043" s="686"/>
      <c r="X1043" s="686"/>
      <c r="Y1043" s="686"/>
      <c r="Z1043" s="686"/>
      <c r="AA1043" s="686"/>
      <c r="AB1043" s="564">
        <f>N1043+U1043</f>
        <v>0</v>
      </c>
      <c r="AC1043" s="564"/>
      <c r="AD1043" s="564"/>
      <c r="AE1043" s="564"/>
      <c r="AF1043" s="564"/>
      <c r="AG1043" s="564"/>
      <c r="AH1043" s="564"/>
    </row>
    <row r="1044" spans="3:35" ht="12.75" customHeight="1">
      <c r="C1044" s="231"/>
      <c r="D1044" s="231"/>
      <c r="E1044" s="231"/>
      <c r="F1044" s="231"/>
      <c r="G1044" s="231"/>
      <c r="H1044" s="231"/>
      <c r="I1044" s="231"/>
      <c r="J1044" s="231"/>
      <c r="K1044" s="231"/>
      <c r="L1044" s="231"/>
      <c r="M1044" s="231"/>
      <c r="N1044" s="686"/>
      <c r="O1044" s="686"/>
      <c r="P1044" s="686"/>
      <c r="Q1044" s="686"/>
      <c r="R1044" s="686"/>
      <c r="S1044" s="686"/>
      <c r="T1044" s="686"/>
      <c r="U1044" s="686"/>
      <c r="V1044" s="686"/>
      <c r="W1044" s="686"/>
      <c r="X1044" s="686"/>
      <c r="Y1044" s="686"/>
      <c r="Z1044" s="686"/>
      <c r="AA1044" s="686"/>
      <c r="AB1044" s="564"/>
      <c r="AC1044" s="564"/>
      <c r="AD1044" s="564"/>
      <c r="AE1044" s="564"/>
      <c r="AF1044" s="564"/>
      <c r="AG1044" s="564"/>
      <c r="AH1044" s="564"/>
    </row>
    <row r="1045" spans="3:35" ht="12.75" customHeight="1">
      <c r="C1045" s="231" t="s">
        <v>1225</v>
      </c>
      <c r="D1045" s="231"/>
      <c r="E1045" s="231"/>
      <c r="F1045" s="231"/>
      <c r="G1045" s="231"/>
      <c r="H1045" s="231"/>
      <c r="I1045" s="231"/>
      <c r="J1045" s="231"/>
      <c r="K1045" s="231"/>
      <c r="L1045" s="231"/>
      <c r="M1045" s="231"/>
      <c r="N1045" s="686"/>
      <c r="O1045" s="686"/>
      <c r="P1045" s="686"/>
      <c r="Q1045" s="686"/>
      <c r="R1045" s="686"/>
      <c r="S1045" s="686"/>
      <c r="T1045" s="686"/>
      <c r="U1045" s="686"/>
      <c r="V1045" s="686"/>
      <c r="W1045" s="686"/>
      <c r="X1045" s="686"/>
      <c r="Y1045" s="686"/>
      <c r="Z1045" s="686"/>
      <c r="AA1045" s="686"/>
      <c r="AB1045" s="564">
        <f>N1045+U1045</f>
        <v>0</v>
      </c>
      <c r="AC1045" s="564"/>
      <c r="AD1045" s="564"/>
      <c r="AE1045" s="564"/>
      <c r="AF1045" s="564"/>
      <c r="AG1045" s="564"/>
      <c r="AH1045" s="564"/>
    </row>
    <row r="1046" spans="3:35" ht="12.75" customHeight="1">
      <c r="C1046" s="231"/>
      <c r="D1046" s="231"/>
      <c r="E1046" s="231"/>
      <c r="F1046" s="231"/>
      <c r="G1046" s="231"/>
      <c r="H1046" s="231"/>
      <c r="I1046" s="231"/>
      <c r="J1046" s="231"/>
      <c r="K1046" s="231"/>
      <c r="L1046" s="231"/>
      <c r="M1046" s="231"/>
      <c r="N1046" s="686"/>
      <c r="O1046" s="686"/>
      <c r="P1046" s="686"/>
      <c r="Q1046" s="686"/>
      <c r="R1046" s="686"/>
      <c r="S1046" s="686"/>
      <c r="T1046" s="686"/>
      <c r="U1046" s="686"/>
      <c r="V1046" s="686"/>
      <c r="W1046" s="686"/>
      <c r="X1046" s="686"/>
      <c r="Y1046" s="686"/>
      <c r="Z1046" s="686"/>
      <c r="AA1046" s="686"/>
      <c r="AB1046" s="564"/>
      <c r="AC1046" s="564"/>
      <c r="AD1046" s="564"/>
      <c r="AE1046" s="564"/>
      <c r="AF1046" s="564"/>
      <c r="AG1046" s="564"/>
      <c r="AH1046" s="564"/>
    </row>
    <row r="1047" spans="3:35" ht="12.75" customHeight="1">
      <c r="C1047" s="268" t="s">
        <v>112</v>
      </c>
      <c r="D1047" s="268"/>
      <c r="E1047" s="268"/>
      <c r="F1047" s="268"/>
      <c r="G1047" s="268"/>
      <c r="H1047" s="268"/>
      <c r="I1047" s="268"/>
      <c r="J1047" s="268"/>
      <c r="K1047" s="268"/>
      <c r="L1047" s="268"/>
      <c r="M1047" s="268"/>
      <c r="N1047" s="169"/>
      <c r="O1047" s="169"/>
      <c r="P1047" s="169"/>
      <c r="Q1047" s="169"/>
      <c r="R1047" s="169"/>
      <c r="S1047" s="169"/>
      <c r="T1047" s="169"/>
      <c r="U1047" s="169"/>
      <c r="V1047" s="169"/>
      <c r="W1047" s="169"/>
      <c r="X1047" s="169"/>
      <c r="Y1047" s="169"/>
      <c r="Z1047" s="169"/>
      <c r="AA1047" s="169"/>
      <c r="AB1047" s="169">
        <f>N1047+U1047</f>
        <v>0</v>
      </c>
      <c r="AC1047" s="169"/>
      <c r="AD1047" s="169"/>
      <c r="AE1047" s="169"/>
      <c r="AF1047" s="169"/>
      <c r="AG1047" s="169"/>
      <c r="AH1047" s="169"/>
    </row>
    <row r="1048" spans="3:35" ht="12.75" customHeight="1">
      <c r="C1048" s="535" t="s">
        <v>117</v>
      </c>
      <c r="D1048" s="535"/>
      <c r="E1048" s="535"/>
      <c r="F1048" s="535"/>
      <c r="G1048" s="535"/>
      <c r="H1048" s="535"/>
      <c r="I1048" s="535"/>
      <c r="J1048" s="535"/>
      <c r="K1048" s="535"/>
      <c r="L1048" s="535"/>
      <c r="M1048" s="535"/>
      <c r="N1048" s="449">
        <f>SUM(N1041:T1047)</f>
        <v>0</v>
      </c>
      <c r="O1048" s="449"/>
      <c r="P1048" s="449"/>
      <c r="Q1048" s="449"/>
      <c r="R1048" s="449"/>
      <c r="S1048" s="449"/>
      <c r="T1048" s="449"/>
      <c r="U1048" s="449">
        <f>SUM(U1041:AA1047)</f>
        <v>0</v>
      </c>
      <c r="V1048" s="449"/>
      <c r="W1048" s="449"/>
      <c r="X1048" s="449"/>
      <c r="Y1048" s="449"/>
      <c r="Z1048" s="449"/>
      <c r="AA1048" s="449"/>
      <c r="AB1048" s="449">
        <f>SUM(AB1041:AH1047)</f>
        <v>0</v>
      </c>
      <c r="AC1048" s="449"/>
      <c r="AD1048" s="449"/>
      <c r="AE1048" s="449"/>
      <c r="AF1048" s="449"/>
      <c r="AG1048" s="449"/>
      <c r="AH1048" s="449"/>
    </row>
    <row r="1049" spans="3:35" ht="12.75" customHeight="1">
      <c r="C1049" s="687" t="s">
        <v>118</v>
      </c>
      <c r="D1049" s="688"/>
      <c r="E1049" s="688"/>
      <c r="F1049" s="688"/>
      <c r="G1049" s="688"/>
      <c r="H1049" s="688"/>
      <c r="I1049" s="688"/>
      <c r="J1049" s="688"/>
      <c r="K1049" s="688"/>
      <c r="L1049" s="688"/>
      <c r="M1049" s="688"/>
      <c r="N1049" s="688"/>
      <c r="O1049" s="688"/>
      <c r="P1049" s="688"/>
      <c r="Q1049" s="688"/>
      <c r="R1049" s="688"/>
      <c r="S1049" s="688"/>
      <c r="T1049" s="688"/>
      <c r="U1049" s="688"/>
      <c r="V1049" s="688"/>
      <c r="W1049" s="688"/>
      <c r="X1049" s="688"/>
      <c r="Y1049" s="688"/>
      <c r="Z1049" s="688"/>
      <c r="AA1049" s="688"/>
      <c r="AB1049" s="688"/>
      <c r="AC1049" s="688"/>
      <c r="AD1049" s="688"/>
      <c r="AE1049" s="688"/>
      <c r="AF1049" s="688"/>
      <c r="AG1049" s="688"/>
      <c r="AH1049" s="689"/>
      <c r="AI1049" s="97"/>
    </row>
    <row r="1050" spans="3:35" ht="12.75" customHeight="1">
      <c r="C1050" s="282" t="s">
        <v>503</v>
      </c>
      <c r="D1050" s="282"/>
      <c r="E1050" s="282"/>
      <c r="F1050" s="282"/>
      <c r="G1050" s="282"/>
      <c r="H1050" s="282"/>
      <c r="I1050" s="282"/>
      <c r="J1050" s="282"/>
      <c r="K1050" s="282"/>
      <c r="L1050" s="282"/>
      <c r="M1050" s="282"/>
      <c r="N1050" s="249">
        <v>161793</v>
      </c>
      <c r="O1050" s="249"/>
      <c r="P1050" s="249"/>
      <c r="Q1050" s="249"/>
      <c r="R1050" s="249"/>
      <c r="S1050" s="249"/>
      <c r="T1050" s="249"/>
      <c r="U1050" s="249">
        <v>21163</v>
      </c>
      <c r="V1050" s="249"/>
      <c r="W1050" s="249"/>
      <c r="X1050" s="249"/>
      <c r="Y1050" s="249"/>
      <c r="Z1050" s="249"/>
      <c r="AA1050" s="249"/>
      <c r="AB1050" s="249">
        <f>SUM(N1050:AA1050)</f>
        <v>182956</v>
      </c>
      <c r="AC1050" s="249"/>
      <c r="AD1050" s="249"/>
      <c r="AE1050" s="249"/>
      <c r="AF1050" s="249"/>
      <c r="AG1050" s="249"/>
      <c r="AH1050" s="249"/>
    </row>
    <row r="1051" spans="3:35" ht="12.75" customHeight="1">
      <c r="C1051" s="690" t="s">
        <v>1279</v>
      </c>
      <c r="D1051" s="691"/>
      <c r="E1051" s="691"/>
      <c r="F1051" s="691"/>
      <c r="G1051" s="691"/>
      <c r="H1051" s="691"/>
      <c r="I1051" s="691"/>
      <c r="J1051" s="691"/>
      <c r="K1051" s="691"/>
      <c r="L1051" s="691"/>
      <c r="M1051" s="692"/>
      <c r="N1051" s="276"/>
      <c r="O1051" s="277"/>
      <c r="P1051" s="277"/>
      <c r="Q1051" s="277"/>
      <c r="R1051" s="277"/>
      <c r="S1051" s="277"/>
      <c r="T1051" s="278"/>
      <c r="U1051" s="276"/>
      <c r="V1051" s="277"/>
      <c r="W1051" s="277"/>
      <c r="X1051" s="277"/>
      <c r="Y1051" s="277"/>
      <c r="Z1051" s="277"/>
      <c r="AA1051" s="278"/>
      <c r="AB1051" s="276">
        <f>N1051+U1051</f>
        <v>0</v>
      </c>
      <c r="AC1051" s="277"/>
      <c r="AD1051" s="277"/>
      <c r="AE1051" s="277"/>
      <c r="AF1051" s="277"/>
      <c r="AG1051" s="277"/>
      <c r="AH1051" s="278"/>
    </row>
    <row r="1052" spans="3:35" ht="12.75" customHeight="1">
      <c r="C1052" s="231" t="s">
        <v>1280</v>
      </c>
      <c r="D1052" s="231"/>
      <c r="E1052" s="231"/>
      <c r="F1052" s="231"/>
      <c r="G1052" s="231"/>
      <c r="H1052" s="231"/>
      <c r="I1052" s="231"/>
      <c r="J1052" s="231"/>
      <c r="K1052" s="231"/>
      <c r="L1052" s="231"/>
      <c r="M1052" s="231"/>
      <c r="N1052" s="686"/>
      <c r="O1052" s="686"/>
      <c r="P1052" s="686"/>
      <c r="Q1052" s="686"/>
      <c r="R1052" s="686"/>
      <c r="S1052" s="686"/>
      <c r="T1052" s="686"/>
      <c r="U1052" s="686"/>
      <c r="V1052" s="686"/>
      <c r="W1052" s="686"/>
      <c r="X1052" s="686"/>
      <c r="Y1052" s="686"/>
      <c r="Z1052" s="686"/>
      <c r="AA1052" s="686"/>
      <c r="AB1052" s="693">
        <f>SUM(N1052:AA1053)</f>
        <v>0</v>
      </c>
      <c r="AC1052" s="694"/>
      <c r="AD1052" s="694"/>
      <c r="AE1052" s="694"/>
      <c r="AF1052" s="694"/>
      <c r="AG1052" s="694"/>
      <c r="AH1052" s="695"/>
    </row>
    <row r="1053" spans="3:35" ht="12.75" customHeight="1">
      <c r="C1053" s="231"/>
      <c r="D1053" s="231"/>
      <c r="E1053" s="231"/>
      <c r="F1053" s="231"/>
      <c r="G1053" s="231"/>
      <c r="H1053" s="231"/>
      <c r="I1053" s="231"/>
      <c r="J1053" s="231"/>
      <c r="K1053" s="231"/>
      <c r="L1053" s="231"/>
      <c r="M1053" s="231"/>
      <c r="N1053" s="686"/>
      <c r="O1053" s="686"/>
      <c r="P1053" s="686"/>
      <c r="Q1053" s="686"/>
      <c r="R1053" s="686"/>
      <c r="S1053" s="686"/>
      <c r="T1053" s="686"/>
      <c r="U1053" s="686"/>
      <c r="V1053" s="686"/>
      <c r="W1053" s="686"/>
      <c r="X1053" s="686"/>
      <c r="Y1053" s="686"/>
      <c r="Z1053" s="686"/>
      <c r="AA1053" s="686"/>
      <c r="AB1053" s="696"/>
      <c r="AC1053" s="697"/>
      <c r="AD1053" s="697"/>
      <c r="AE1053" s="697"/>
      <c r="AF1053" s="697"/>
      <c r="AG1053" s="697"/>
      <c r="AH1053" s="698"/>
    </row>
    <row r="1054" spans="3:35" ht="12.75" customHeight="1">
      <c r="C1054" s="231" t="s">
        <v>1225</v>
      </c>
      <c r="D1054" s="231"/>
      <c r="E1054" s="231"/>
      <c r="F1054" s="231"/>
      <c r="G1054" s="231"/>
      <c r="H1054" s="231"/>
      <c r="I1054" s="231"/>
      <c r="J1054" s="231"/>
      <c r="K1054" s="231"/>
      <c r="L1054" s="231"/>
      <c r="M1054" s="231"/>
      <c r="N1054" s="686"/>
      <c r="O1054" s="686"/>
      <c r="P1054" s="686"/>
      <c r="Q1054" s="686"/>
      <c r="R1054" s="686"/>
      <c r="S1054" s="686"/>
      <c r="T1054" s="686"/>
      <c r="U1054" s="686"/>
      <c r="V1054" s="686"/>
      <c r="W1054" s="686"/>
      <c r="X1054" s="686"/>
      <c r="Y1054" s="686"/>
      <c r="Z1054" s="686"/>
      <c r="AA1054" s="686"/>
      <c r="AB1054" s="699">
        <f>SUM(N1054:AA1055)</f>
        <v>0</v>
      </c>
      <c r="AC1054" s="700"/>
      <c r="AD1054" s="700"/>
      <c r="AE1054" s="700"/>
      <c r="AF1054" s="700"/>
      <c r="AG1054" s="700"/>
      <c r="AH1054" s="701"/>
    </row>
    <row r="1055" spans="3:35" ht="12.75" customHeight="1">
      <c r="C1055" s="231"/>
      <c r="D1055" s="231"/>
      <c r="E1055" s="231"/>
      <c r="F1055" s="231"/>
      <c r="G1055" s="231"/>
      <c r="H1055" s="231"/>
      <c r="I1055" s="231"/>
      <c r="J1055" s="231"/>
      <c r="K1055" s="231"/>
      <c r="L1055" s="231"/>
      <c r="M1055" s="231"/>
      <c r="N1055" s="686"/>
      <c r="O1055" s="686"/>
      <c r="P1055" s="686"/>
      <c r="Q1055" s="686"/>
      <c r="R1055" s="686"/>
      <c r="S1055" s="686"/>
      <c r="T1055" s="686"/>
      <c r="U1055" s="686"/>
      <c r="V1055" s="686"/>
      <c r="W1055" s="686"/>
      <c r="X1055" s="686"/>
      <c r="Y1055" s="686"/>
      <c r="Z1055" s="686"/>
      <c r="AA1055" s="686"/>
      <c r="AB1055" s="702"/>
      <c r="AC1055" s="703"/>
      <c r="AD1055" s="703"/>
      <c r="AE1055" s="703"/>
      <c r="AF1055" s="703"/>
      <c r="AG1055" s="703"/>
      <c r="AH1055" s="704"/>
    </row>
    <row r="1056" spans="3:35" ht="12.75" customHeight="1">
      <c r="C1056" s="268" t="s">
        <v>119</v>
      </c>
      <c r="D1056" s="268"/>
      <c r="E1056" s="268"/>
      <c r="F1056" s="268"/>
      <c r="G1056" s="268"/>
      <c r="H1056" s="268"/>
      <c r="I1056" s="268"/>
      <c r="J1056" s="268"/>
      <c r="K1056" s="268"/>
      <c r="L1056" s="268"/>
      <c r="M1056" s="268"/>
      <c r="N1056" s="169"/>
      <c r="O1056" s="169"/>
      <c r="P1056" s="169"/>
      <c r="Q1056" s="169"/>
      <c r="R1056" s="169"/>
      <c r="S1056" s="169"/>
      <c r="T1056" s="169"/>
      <c r="U1056" s="169"/>
      <c r="V1056" s="169"/>
      <c r="W1056" s="169"/>
      <c r="X1056" s="169"/>
      <c r="Y1056" s="169"/>
      <c r="Z1056" s="169"/>
      <c r="AA1056" s="169"/>
      <c r="AB1056" s="169">
        <f t="shared" ref="AB1056:AB1058" si="153">SUM(N1056:AA1056)</f>
        <v>0</v>
      </c>
      <c r="AC1056" s="169"/>
      <c r="AD1056" s="169"/>
      <c r="AE1056" s="169"/>
      <c r="AF1056" s="169"/>
      <c r="AG1056" s="169"/>
      <c r="AH1056" s="169"/>
    </row>
    <row r="1057" spans="3:45" ht="12.75" customHeight="1">
      <c r="C1057" s="268" t="s">
        <v>1281</v>
      </c>
      <c r="D1057" s="268"/>
      <c r="E1057" s="268"/>
      <c r="F1057" s="268"/>
      <c r="G1057" s="268"/>
      <c r="H1057" s="268"/>
      <c r="I1057" s="268"/>
      <c r="J1057" s="268"/>
      <c r="K1057" s="268"/>
      <c r="L1057" s="268"/>
      <c r="M1057" s="268"/>
      <c r="N1057" s="169">
        <v>1821</v>
      </c>
      <c r="O1057" s="169"/>
      <c r="P1057" s="169"/>
      <c r="Q1057" s="169"/>
      <c r="R1057" s="169"/>
      <c r="S1057" s="169"/>
      <c r="T1057" s="169"/>
      <c r="U1057" s="169"/>
      <c r="V1057" s="169"/>
      <c r="W1057" s="169"/>
      <c r="X1057" s="169"/>
      <c r="Y1057" s="169"/>
      <c r="Z1057" s="169"/>
      <c r="AA1057" s="169"/>
      <c r="AB1057" s="169">
        <f t="shared" si="153"/>
        <v>1821</v>
      </c>
      <c r="AC1057" s="169"/>
      <c r="AD1057" s="169"/>
      <c r="AE1057" s="169"/>
      <c r="AF1057" s="169"/>
      <c r="AG1057" s="169"/>
      <c r="AH1057" s="169"/>
    </row>
    <row r="1058" spans="3:45" ht="12.75" customHeight="1">
      <c r="C1058" s="268" t="s">
        <v>112</v>
      </c>
      <c r="D1058" s="268"/>
      <c r="E1058" s="268"/>
      <c r="F1058" s="268"/>
      <c r="G1058" s="268"/>
      <c r="H1058" s="268"/>
      <c r="I1058" s="268"/>
      <c r="J1058" s="268"/>
      <c r="K1058" s="268"/>
      <c r="L1058" s="268"/>
      <c r="M1058" s="268"/>
      <c r="N1058" s="169">
        <v>370</v>
      </c>
      <c r="O1058" s="169"/>
      <c r="P1058" s="169"/>
      <c r="Q1058" s="169"/>
      <c r="R1058" s="169"/>
      <c r="S1058" s="169"/>
      <c r="T1058" s="169"/>
      <c r="U1058" s="169"/>
      <c r="V1058" s="169"/>
      <c r="W1058" s="169"/>
      <c r="X1058" s="169"/>
      <c r="Y1058" s="169"/>
      <c r="Z1058" s="169"/>
      <c r="AA1058" s="169"/>
      <c r="AB1058" s="169">
        <f t="shared" si="153"/>
        <v>370</v>
      </c>
      <c r="AC1058" s="169"/>
      <c r="AD1058" s="169"/>
      <c r="AE1058" s="169"/>
      <c r="AF1058" s="169"/>
      <c r="AG1058" s="169"/>
      <c r="AH1058" s="169"/>
    </row>
    <row r="1059" spans="3:45" ht="12.75" customHeight="1">
      <c r="C1059" s="535" t="s">
        <v>120</v>
      </c>
      <c r="D1059" s="535"/>
      <c r="E1059" s="535"/>
      <c r="F1059" s="535"/>
      <c r="G1059" s="535"/>
      <c r="H1059" s="535"/>
      <c r="I1059" s="535"/>
      <c r="J1059" s="535"/>
      <c r="K1059" s="535"/>
      <c r="L1059" s="535"/>
      <c r="M1059" s="535"/>
      <c r="N1059" s="449">
        <f>SUM(N1050:T1058)</f>
        <v>163984</v>
      </c>
      <c r="O1059" s="449"/>
      <c r="P1059" s="449"/>
      <c r="Q1059" s="449"/>
      <c r="R1059" s="449"/>
      <c r="S1059" s="449"/>
      <c r="T1059" s="449"/>
      <c r="U1059" s="449">
        <f>SUM(U1050:AA1058)</f>
        <v>21163</v>
      </c>
      <c r="V1059" s="449"/>
      <c r="W1059" s="449"/>
      <c r="X1059" s="449"/>
      <c r="Y1059" s="449"/>
      <c r="Z1059" s="449"/>
      <c r="AA1059" s="449"/>
      <c r="AB1059" s="449">
        <f>SUM(AB1050:AH1058)</f>
        <v>185147</v>
      </c>
      <c r="AC1059" s="449"/>
      <c r="AD1059" s="449"/>
      <c r="AE1059" s="449"/>
      <c r="AF1059" s="449"/>
      <c r="AG1059" s="449"/>
      <c r="AH1059" s="449"/>
    </row>
    <row r="1061" spans="3:45" ht="12.75" hidden="1" customHeight="1">
      <c r="C1061" s="237" t="s">
        <v>536</v>
      </c>
      <c r="D1061" s="237"/>
      <c r="E1061" s="237"/>
      <c r="F1061" s="237"/>
      <c r="G1061" s="237"/>
      <c r="H1061" s="237"/>
      <c r="I1061" s="237"/>
      <c r="J1061" s="237"/>
      <c r="K1061" s="237"/>
      <c r="L1061" s="237"/>
      <c r="M1061" s="237"/>
      <c r="N1061" s="237"/>
      <c r="O1061" s="237"/>
      <c r="P1061" s="237"/>
      <c r="Q1061" s="237"/>
      <c r="R1061" s="237"/>
      <c r="S1061" s="237"/>
      <c r="T1061" s="237"/>
      <c r="U1061" s="237"/>
      <c r="V1061" s="237"/>
      <c r="W1061" s="237"/>
      <c r="X1061" s="237"/>
      <c r="Y1061" s="237"/>
      <c r="Z1061" s="237"/>
      <c r="AA1061" s="237"/>
      <c r="AB1061" s="237"/>
      <c r="AC1061" s="237"/>
      <c r="AD1061" s="237"/>
      <c r="AE1061" s="237"/>
      <c r="AF1061" s="237"/>
      <c r="AG1061" s="237"/>
      <c r="AH1061" s="237"/>
      <c r="AI1061" s="237"/>
      <c r="AJ1061" s="237"/>
      <c r="AK1061" s="237"/>
      <c r="AL1061" s="237"/>
      <c r="AM1061" s="237"/>
      <c r="AN1061" s="237"/>
      <c r="AO1061" s="237"/>
      <c r="AP1061" s="237"/>
      <c r="AQ1061" s="237"/>
      <c r="AR1061" s="237"/>
      <c r="AS1061" s="237"/>
    </row>
    <row r="1062" spans="3:45" ht="12.75" hidden="1" customHeight="1"/>
    <row r="1063" spans="3:45" ht="12.75" hidden="1" customHeight="1">
      <c r="C1063" s="237" t="s">
        <v>537</v>
      </c>
      <c r="D1063" s="237"/>
      <c r="E1063" s="237"/>
      <c r="F1063" s="237"/>
      <c r="G1063" s="237"/>
      <c r="H1063" s="237"/>
      <c r="I1063" s="237"/>
      <c r="J1063" s="237"/>
      <c r="K1063" s="237"/>
      <c r="L1063" s="237"/>
      <c r="M1063" s="237"/>
      <c r="N1063" s="237"/>
      <c r="O1063" s="237"/>
      <c r="P1063" s="237"/>
      <c r="Q1063" s="237"/>
      <c r="R1063" s="237"/>
      <c r="S1063" s="237"/>
      <c r="T1063" s="237"/>
      <c r="U1063" s="237"/>
      <c r="V1063" s="237"/>
      <c r="W1063" s="237"/>
      <c r="X1063" s="237"/>
      <c r="Y1063" s="237"/>
      <c r="Z1063" s="237"/>
      <c r="AA1063" s="237"/>
      <c r="AB1063" s="237"/>
      <c r="AC1063" s="237"/>
      <c r="AD1063" s="237"/>
      <c r="AE1063" s="237"/>
      <c r="AF1063" s="237"/>
      <c r="AG1063" s="237"/>
      <c r="AH1063" s="237"/>
      <c r="AI1063" s="237"/>
      <c r="AJ1063" s="237"/>
      <c r="AK1063" s="237"/>
      <c r="AL1063" s="237"/>
      <c r="AM1063" s="237"/>
      <c r="AN1063" s="237"/>
      <c r="AO1063" s="237"/>
      <c r="AP1063" s="237"/>
      <c r="AQ1063" s="237"/>
      <c r="AR1063" s="237"/>
      <c r="AS1063" s="237"/>
    </row>
    <row r="1064" spans="3:45" ht="12.75" hidden="1" customHeight="1"/>
    <row r="1065" spans="3:45" ht="12.75" hidden="1" customHeight="1">
      <c r="C1065" s="198" t="s">
        <v>538</v>
      </c>
      <c r="D1065" s="198"/>
      <c r="E1065" s="198"/>
      <c r="F1065" s="198"/>
      <c r="G1065" s="198"/>
      <c r="H1065" s="198"/>
      <c r="I1065" s="198"/>
      <c r="J1065" s="198"/>
      <c r="K1065" s="198"/>
      <c r="L1065" s="198"/>
      <c r="M1065" s="198"/>
      <c r="N1065" s="198"/>
      <c r="O1065" s="198"/>
      <c r="P1065" s="198"/>
      <c r="Q1065" s="198"/>
      <c r="R1065" s="198"/>
      <c r="S1065" s="198"/>
      <c r="T1065" s="198"/>
      <c r="U1065" s="198"/>
      <c r="V1065" s="198"/>
      <c r="W1065" s="198"/>
      <c r="X1065" s="198"/>
      <c r="Y1065" s="198"/>
      <c r="Z1065" s="198"/>
      <c r="AA1065" s="198"/>
      <c r="AB1065" s="198"/>
      <c r="AC1065" s="198"/>
      <c r="AD1065" s="198"/>
      <c r="AE1065" s="198"/>
      <c r="AF1065" s="198"/>
      <c r="AG1065" s="198"/>
      <c r="AH1065" s="198"/>
      <c r="AI1065" s="198"/>
      <c r="AJ1065" s="198"/>
      <c r="AK1065" s="198"/>
      <c r="AL1065" s="198"/>
      <c r="AM1065" s="198"/>
      <c r="AN1065" s="198"/>
      <c r="AO1065" s="198"/>
      <c r="AP1065" s="198"/>
      <c r="AQ1065" s="198"/>
      <c r="AR1065" s="198"/>
      <c r="AS1065" s="198"/>
    </row>
    <row r="1066" spans="3:45" ht="12.75" hidden="1" customHeight="1">
      <c r="C1066" s="198"/>
      <c r="D1066" s="198"/>
      <c r="E1066" s="198"/>
      <c r="F1066" s="198"/>
      <c r="G1066" s="198"/>
      <c r="H1066" s="198"/>
      <c r="I1066" s="198"/>
      <c r="J1066" s="198"/>
      <c r="K1066" s="198"/>
      <c r="L1066" s="198"/>
      <c r="M1066" s="198"/>
      <c r="N1066" s="198"/>
      <c r="O1066" s="198"/>
      <c r="P1066" s="198"/>
      <c r="Q1066" s="198"/>
      <c r="R1066" s="198"/>
      <c r="S1066" s="198"/>
      <c r="T1066" s="198"/>
      <c r="U1066" s="198"/>
      <c r="V1066" s="198"/>
      <c r="W1066" s="198"/>
      <c r="X1066" s="198"/>
      <c r="Y1066" s="198"/>
      <c r="Z1066" s="198"/>
      <c r="AA1066" s="198"/>
      <c r="AB1066" s="198"/>
      <c r="AC1066" s="198"/>
      <c r="AD1066" s="198"/>
      <c r="AE1066" s="198"/>
      <c r="AF1066" s="198"/>
      <c r="AG1066" s="198"/>
      <c r="AH1066" s="198"/>
      <c r="AI1066" s="198"/>
      <c r="AJ1066" s="198"/>
      <c r="AK1066" s="198"/>
      <c r="AL1066" s="198"/>
      <c r="AM1066" s="198"/>
      <c r="AN1066" s="198"/>
      <c r="AO1066" s="198"/>
      <c r="AP1066" s="198"/>
      <c r="AQ1066" s="198"/>
      <c r="AR1066" s="198"/>
      <c r="AS1066" s="198"/>
    </row>
    <row r="1067" spans="3:45" ht="12.75" customHeight="1">
      <c r="C1067" s="94"/>
      <c r="D1067" s="94"/>
      <c r="E1067" s="94"/>
      <c r="F1067" s="94"/>
      <c r="G1067" s="94"/>
      <c r="H1067" s="94"/>
      <c r="I1067" s="94"/>
      <c r="J1067" s="94"/>
      <c r="K1067" s="94"/>
      <c r="L1067" s="94"/>
      <c r="M1067" s="94"/>
      <c r="N1067" s="94"/>
      <c r="O1067" s="94"/>
      <c r="P1067" s="94"/>
      <c r="Q1067" s="94"/>
      <c r="R1067" s="94"/>
      <c r="S1067" s="94"/>
      <c r="T1067" s="94"/>
      <c r="U1067" s="94"/>
      <c r="V1067" s="94"/>
      <c r="W1067" s="94"/>
      <c r="X1067" s="94"/>
      <c r="Y1067" s="94"/>
      <c r="Z1067" s="94"/>
      <c r="AA1067" s="94"/>
      <c r="AB1067" s="94"/>
      <c r="AC1067" s="94"/>
      <c r="AD1067" s="94"/>
      <c r="AE1067" s="94"/>
      <c r="AF1067" s="94"/>
      <c r="AG1067" s="94"/>
      <c r="AH1067" s="94"/>
      <c r="AI1067" s="94"/>
      <c r="AJ1067" s="94"/>
      <c r="AK1067" s="94"/>
      <c r="AL1067" s="94"/>
      <c r="AM1067" s="94"/>
      <c r="AN1067" s="94"/>
      <c r="AO1067" s="94"/>
      <c r="AP1067" s="94"/>
      <c r="AQ1067" s="94"/>
      <c r="AR1067" s="94"/>
      <c r="AS1067" s="94"/>
    </row>
    <row r="1068" spans="3:45" ht="12.75" customHeight="1">
      <c r="C1068" s="236" t="s">
        <v>539</v>
      </c>
      <c r="D1068" s="236"/>
      <c r="E1068" s="236"/>
      <c r="F1068" s="236"/>
      <c r="G1068" s="236"/>
      <c r="H1068" s="236"/>
      <c r="I1068" s="236"/>
      <c r="J1068" s="236"/>
      <c r="K1068" s="236"/>
      <c r="L1068" s="236"/>
      <c r="M1068" s="236"/>
      <c r="N1068" s="236"/>
      <c r="O1068" s="236"/>
      <c r="P1068" s="236"/>
      <c r="Q1068" s="236"/>
      <c r="R1068" s="236"/>
      <c r="S1068" s="236"/>
      <c r="T1068" s="236"/>
      <c r="U1068" s="236"/>
      <c r="V1068" s="236"/>
      <c r="W1068" s="236"/>
      <c r="X1068" s="236"/>
      <c r="Y1068" s="236"/>
      <c r="Z1068" s="236"/>
      <c r="AA1068" s="236"/>
      <c r="AB1068" s="236"/>
      <c r="AC1068" s="236"/>
      <c r="AD1068" s="236"/>
      <c r="AE1068" s="236"/>
      <c r="AF1068" s="236"/>
      <c r="AG1068" s="236"/>
      <c r="AH1068" s="236"/>
      <c r="AI1068" s="236"/>
      <c r="AJ1068" s="236"/>
      <c r="AK1068" s="236"/>
      <c r="AL1068" s="236"/>
      <c r="AM1068" s="236"/>
      <c r="AN1068" s="236"/>
      <c r="AO1068" s="236"/>
      <c r="AP1068" s="236"/>
      <c r="AQ1068" s="236"/>
      <c r="AR1068" s="236"/>
      <c r="AS1068" s="236"/>
    </row>
    <row r="1069" spans="3:45" ht="12.75" customHeight="1">
      <c r="C1069" s="236"/>
      <c r="D1069" s="236"/>
      <c r="E1069" s="236"/>
      <c r="F1069" s="236"/>
      <c r="G1069" s="236"/>
      <c r="H1069" s="236"/>
      <c r="I1069" s="236"/>
      <c r="J1069" s="236"/>
      <c r="K1069" s="236"/>
      <c r="L1069" s="236"/>
      <c r="M1069" s="236"/>
      <c r="N1069" s="236"/>
      <c r="O1069" s="236"/>
      <c r="P1069" s="236"/>
      <c r="Q1069" s="236"/>
      <c r="R1069" s="236"/>
      <c r="S1069" s="236"/>
      <c r="T1069" s="236"/>
      <c r="U1069" s="236"/>
      <c r="V1069" s="236"/>
      <c r="W1069" s="236"/>
      <c r="X1069" s="236"/>
      <c r="Y1069" s="236"/>
      <c r="Z1069" s="236"/>
      <c r="AA1069" s="236"/>
      <c r="AB1069" s="236"/>
      <c r="AC1069" s="236"/>
      <c r="AD1069" s="236"/>
      <c r="AE1069" s="236"/>
      <c r="AF1069" s="236"/>
      <c r="AG1069" s="236"/>
      <c r="AH1069" s="236"/>
      <c r="AI1069" s="236"/>
      <c r="AJ1069" s="236"/>
      <c r="AK1069" s="236"/>
      <c r="AL1069" s="236"/>
      <c r="AM1069" s="236"/>
      <c r="AN1069" s="236"/>
      <c r="AO1069" s="236"/>
      <c r="AP1069" s="236"/>
      <c r="AQ1069" s="236"/>
      <c r="AR1069" s="236"/>
      <c r="AS1069" s="236"/>
    </row>
    <row r="1070" spans="3:45" ht="12.75" customHeight="1">
      <c r="C1070" s="61"/>
      <c r="D1070" s="61"/>
      <c r="E1070" s="61"/>
      <c r="F1070" s="61"/>
      <c r="G1070" s="61"/>
      <c r="H1070" s="61"/>
      <c r="I1070" s="61"/>
      <c r="J1070" s="61"/>
      <c r="K1070" s="61"/>
      <c r="L1070" s="61"/>
      <c r="M1070" s="61"/>
      <c r="N1070" s="61"/>
      <c r="O1070" s="61"/>
      <c r="P1070" s="61"/>
      <c r="Q1070" s="61"/>
      <c r="R1070" s="61"/>
      <c r="S1070" s="61"/>
      <c r="T1070" s="61"/>
      <c r="U1070" s="61"/>
      <c r="V1070" s="61"/>
      <c r="W1070" s="61"/>
      <c r="X1070" s="61"/>
      <c r="Y1070" s="61"/>
      <c r="Z1070" s="61"/>
      <c r="AA1070" s="61"/>
      <c r="AB1070" s="61"/>
      <c r="AC1070" s="61"/>
      <c r="AD1070" s="61"/>
      <c r="AE1070" s="61"/>
      <c r="AF1070" s="61"/>
      <c r="AG1070" s="61"/>
      <c r="AH1070" s="61"/>
      <c r="AI1070" s="61"/>
      <c r="AJ1070" s="61"/>
      <c r="AK1070" s="61"/>
      <c r="AL1070" s="61"/>
      <c r="AM1070" s="61"/>
      <c r="AN1070" s="61"/>
      <c r="AO1070" s="61"/>
      <c r="AP1070" s="61"/>
      <c r="AQ1070" s="61"/>
      <c r="AR1070" s="61"/>
      <c r="AS1070" s="61"/>
    </row>
    <row r="1071" spans="3:45" ht="12.75" customHeight="1">
      <c r="C1071" s="236" t="s">
        <v>1583</v>
      </c>
      <c r="D1071" s="236"/>
      <c r="E1071" s="236"/>
      <c r="F1071" s="236"/>
      <c r="G1071" s="236"/>
      <c r="H1071" s="236"/>
      <c r="I1071" s="236"/>
      <c r="J1071" s="236"/>
      <c r="K1071" s="236"/>
      <c r="L1071" s="236"/>
      <c r="M1071" s="236"/>
      <c r="N1071" s="236"/>
      <c r="O1071" s="236"/>
      <c r="P1071" s="236"/>
      <c r="Q1071" s="236"/>
      <c r="R1071" s="236"/>
      <c r="S1071" s="236"/>
      <c r="T1071" s="236"/>
      <c r="U1071" s="236"/>
      <c r="V1071" s="236"/>
      <c r="W1071" s="236"/>
      <c r="X1071" s="236"/>
      <c r="Y1071" s="236"/>
      <c r="Z1071" s="236"/>
      <c r="AA1071" s="236"/>
      <c r="AB1071" s="236"/>
      <c r="AC1071" s="236"/>
      <c r="AD1071" s="236"/>
      <c r="AE1071" s="236"/>
      <c r="AF1071" s="236"/>
      <c r="AG1071" s="236"/>
      <c r="AH1071" s="236"/>
      <c r="AI1071" s="236"/>
      <c r="AJ1071" s="236"/>
      <c r="AK1071" s="236"/>
      <c r="AL1071" s="236"/>
      <c r="AM1071" s="236"/>
      <c r="AN1071" s="236"/>
      <c r="AO1071" s="236"/>
      <c r="AP1071" s="236"/>
      <c r="AQ1071" s="236"/>
      <c r="AR1071" s="236"/>
      <c r="AS1071" s="236"/>
    </row>
    <row r="1072" spans="3:45" ht="12.75" customHeight="1">
      <c r="C1072" s="236"/>
      <c r="D1072" s="236"/>
      <c r="E1072" s="236"/>
      <c r="F1072" s="236"/>
      <c r="G1072" s="236"/>
      <c r="H1072" s="236"/>
      <c r="I1072" s="236"/>
      <c r="J1072" s="236"/>
      <c r="K1072" s="236"/>
      <c r="L1072" s="236"/>
      <c r="M1072" s="236"/>
      <c r="N1072" s="236"/>
      <c r="O1072" s="236"/>
      <c r="P1072" s="236"/>
      <c r="Q1072" s="236"/>
      <c r="R1072" s="236"/>
      <c r="S1072" s="236"/>
      <c r="T1072" s="236"/>
      <c r="U1072" s="236"/>
      <c r="V1072" s="236"/>
      <c r="W1072" s="236"/>
      <c r="X1072" s="236"/>
      <c r="Y1072" s="236"/>
      <c r="Z1072" s="236"/>
      <c r="AA1072" s="236"/>
      <c r="AB1072" s="236"/>
      <c r="AC1072" s="236"/>
      <c r="AD1072" s="236"/>
      <c r="AE1072" s="236"/>
      <c r="AF1072" s="236"/>
      <c r="AG1072" s="236"/>
      <c r="AH1072" s="236"/>
      <c r="AI1072" s="236"/>
      <c r="AJ1072" s="236"/>
      <c r="AK1072" s="236"/>
      <c r="AL1072" s="236"/>
      <c r="AM1072" s="236"/>
      <c r="AN1072" s="236"/>
      <c r="AO1072" s="236"/>
      <c r="AP1072" s="236"/>
      <c r="AQ1072" s="236"/>
      <c r="AR1072" s="236"/>
      <c r="AS1072" s="236"/>
    </row>
    <row r="1073" spans="3:45" ht="12.75" customHeight="1">
      <c r="C1073" s="61"/>
      <c r="D1073" s="61"/>
      <c r="E1073" s="61"/>
      <c r="F1073" s="61"/>
      <c r="G1073" s="61"/>
      <c r="H1073" s="61"/>
      <c r="I1073" s="61"/>
      <c r="J1073" s="61"/>
      <c r="K1073" s="61"/>
      <c r="L1073" s="61"/>
      <c r="M1073" s="61"/>
      <c r="N1073" s="61"/>
      <c r="O1073" s="61"/>
      <c r="P1073" s="61"/>
      <c r="Q1073" s="61"/>
      <c r="R1073" s="61"/>
      <c r="S1073" s="61"/>
      <c r="T1073" s="61"/>
      <c r="U1073" s="61"/>
      <c r="V1073" s="61"/>
      <c r="W1073" s="61"/>
      <c r="X1073" s="61"/>
      <c r="Y1073" s="61"/>
      <c r="Z1073" s="61"/>
      <c r="AA1073" s="61"/>
      <c r="AB1073" s="61"/>
      <c r="AC1073" s="61"/>
      <c r="AD1073" s="61"/>
      <c r="AE1073" s="61"/>
      <c r="AF1073" s="61"/>
      <c r="AG1073" s="61"/>
      <c r="AH1073" s="61"/>
      <c r="AI1073" s="61"/>
      <c r="AJ1073" s="61"/>
      <c r="AK1073" s="61"/>
      <c r="AL1073" s="61"/>
      <c r="AM1073" s="61"/>
      <c r="AN1073" s="61"/>
      <c r="AO1073" s="61"/>
      <c r="AP1073" s="61"/>
      <c r="AQ1073" s="61"/>
      <c r="AR1073" s="61"/>
      <c r="AS1073" s="61"/>
    </row>
    <row r="1074" spans="3:45" ht="12.75" hidden="1" customHeight="1">
      <c r="C1074" s="236" t="s">
        <v>1469</v>
      </c>
      <c r="D1074" s="236"/>
      <c r="E1074" s="236"/>
      <c r="F1074" s="236"/>
      <c r="G1074" s="236"/>
      <c r="H1074" s="236"/>
      <c r="I1074" s="236"/>
      <c r="J1074" s="236"/>
      <c r="K1074" s="236"/>
      <c r="L1074" s="236"/>
      <c r="M1074" s="236"/>
      <c r="N1074" s="236"/>
      <c r="O1074" s="236"/>
      <c r="P1074" s="236"/>
      <c r="Q1074" s="236"/>
      <c r="R1074" s="236"/>
      <c r="S1074" s="236"/>
      <c r="T1074" s="236"/>
      <c r="U1074" s="236"/>
      <c r="V1074" s="236"/>
      <c r="W1074" s="236"/>
      <c r="X1074" s="236"/>
      <c r="Y1074" s="236"/>
      <c r="Z1074" s="236"/>
      <c r="AA1074" s="236"/>
      <c r="AB1074" s="236"/>
      <c r="AC1074" s="236"/>
      <c r="AD1074" s="236"/>
      <c r="AE1074" s="236"/>
      <c r="AF1074" s="236"/>
      <c r="AG1074" s="236"/>
      <c r="AH1074" s="236"/>
      <c r="AI1074" s="236"/>
      <c r="AJ1074" s="236"/>
      <c r="AK1074" s="236"/>
      <c r="AL1074" s="236"/>
      <c r="AM1074" s="236"/>
      <c r="AN1074" s="236"/>
      <c r="AO1074" s="236"/>
      <c r="AP1074" s="236"/>
      <c r="AQ1074" s="236"/>
      <c r="AR1074" s="236"/>
      <c r="AS1074" s="236"/>
    </row>
    <row r="1075" spans="3:45" ht="12.75" hidden="1" customHeight="1">
      <c r="C1075" s="236"/>
      <c r="D1075" s="236"/>
      <c r="E1075" s="236"/>
      <c r="F1075" s="236"/>
      <c r="G1075" s="236"/>
      <c r="H1075" s="236"/>
      <c r="I1075" s="236"/>
      <c r="J1075" s="236"/>
      <c r="K1075" s="236"/>
      <c r="L1075" s="236"/>
      <c r="M1075" s="236"/>
      <c r="N1075" s="236"/>
      <c r="O1075" s="236"/>
      <c r="P1075" s="236"/>
      <c r="Q1075" s="236"/>
      <c r="R1075" s="236"/>
      <c r="S1075" s="236"/>
      <c r="T1075" s="236"/>
      <c r="U1075" s="236"/>
      <c r="V1075" s="236"/>
      <c r="W1075" s="236"/>
      <c r="X1075" s="236"/>
      <c r="Y1075" s="236"/>
      <c r="Z1075" s="236"/>
      <c r="AA1075" s="236"/>
      <c r="AB1075" s="236"/>
      <c r="AC1075" s="236"/>
      <c r="AD1075" s="236"/>
      <c r="AE1075" s="236"/>
      <c r="AF1075" s="236"/>
      <c r="AG1075" s="236"/>
      <c r="AH1075" s="236"/>
      <c r="AI1075" s="236"/>
      <c r="AJ1075" s="236"/>
      <c r="AK1075" s="236"/>
      <c r="AL1075" s="236"/>
      <c r="AM1075" s="236"/>
      <c r="AN1075" s="236"/>
      <c r="AO1075" s="236"/>
      <c r="AP1075" s="236"/>
      <c r="AQ1075" s="236"/>
      <c r="AR1075" s="236"/>
      <c r="AS1075" s="236"/>
    </row>
    <row r="1076" spans="3:45" ht="12.75" customHeight="1">
      <c r="C1076" s="61"/>
      <c r="D1076" s="61"/>
      <c r="E1076" s="61"/>
      <c r="F1076" s="61"/>
      <c r="G1076" s="61"/>
      <c r="H1076" s="61"/>
      <c r="I1076" s="61"/>
      <c r="J1076" s="61"/>
      <c r="K1076" s="61"/>
      <c r="L1076" s="61"/>
      <c r="M1076" s="61"/>
      <c r="N1076" s="61"/>
      <c r="O1076" s="61"/>
      <c r="P1076" s="61"/>
      <c r="Q1076" s="61"/>
      <c r="R1076" s="61"/>
      <c r="S1076" s="61"/>
      <c r="T1076" s="61"/>
      <c r="U1076" s="61"/>
      <c r="V1076" s="61"/>
      <c r="W1076" s="61"/>
      <c r="X1076" s="61"/>
      <c r="Y1076" s="61"/>
      <c r="Z1076" s="61"/>
      <c r="AA1076" s="61"/>
      <c r="AB1076" s="61"/>
      <c r="AC1076" s="61"/>
      <c r="AD1076" s="61"/>
      <c r="AE1076" s="61"/>
      <c r="AF1076" s="61"/>
      <c r="AG1076" s="61"/>
      <c r="AH1076" s="61"/>
      <c r="AI1076" s="61"/>
      <c r="AJ1076" s="61"/>
      <c r="AK1076" s="61"/>
      <c r="AL1076" s="61"/>
      <c r="AM1076" s="61"/>
      <c r="AN1076" s="61"/>
      <c r="AO1076" s="61"/>
      <c r="AP1076" s="61"/>
      <c r="AQ1076" s="61"/>
      <c r="AR1076" s="61"/>
      <c r="AS1076" s="61"/>
    </row>
    <row r="1077" spans="3:45" ht="12.75" customHeight="1">
      <c r="C1077" s="236" t="s">
        <v>540</v>
      </c>
      <c r="D1077" s="236"/>
      <c r="E1077" s="236"/>
      <c r="F1077" s="236"/>
      <c r="G1077" s="236"/>
      <c r="H1077" s="236"/>
      <c r="I1077" s="236"/>
      <c r="J1077" s="236"/>
      <c r="K1077" s="236"/>
      <c r="L1077" s="236"/>
      <c r="M1077" s="236"/>
      <c r="N1077" s="236"/>
      <c r="O1077" s="236"/>
      <c r="P1077" s="236"/>
      <c r="Q1077" s="236"/>
      <c r="R1077" s="236"/>
      <c r="S1077" s="236"/>
      <c r="T1077" s="236"/>
      <c r="U1077" s="236"/>
      <c r="V1077" s="236"/>
      <c r="W1077" s="236"/>
      <c r="X1077" s="236"/>
      <c r="Y1077" s="236"/>
      <c r="Z1077" s="236"/>
      <c r="AA1077" s="236"/>
      <c r="AB1077" s="236"/>
      <c r="AC1077" s="236"/>
      <c r="AD1077" s="236"/>
      <c r="AE1077" s="236"/>
      <c r="AF1077" s="236"/>
      <c r="AG1077" s="236"/>
      <c r="AH1077" s="236"/>
      <c r="AI1077" s="236"/>
      <c r="AJ1077" s="236"/>
      <c r="AK1077" s="236"/>
      <c r="AL1077" s="236"/>
      <c r="AM1077" s="236"/>
      <c r="AN1077" s="236"/>
      <c r="AO1077" s="236"/>
      <c r="AP1077" s="236"/>
      <c r="AQ1077" s="236"/>
      <c r="AR1077" s="236"/>
      <c r="AS1077" s="236"/>
    </row>
    <row r="1078" spans="3:45" ht="12.75" customHeight="1">
      <c r="C1078" s="12"/>
      <c r="D1078" s="12"/>
      <c r="E1078" s="12"/>
      <c r="F1078" s="12"/>
      <c r="G1078" s="12"/>
      <c r="H1078" s="12"/>
      <c r="I1078" s="12"/>
      <c r="J1078" s="12"/>
      <c r="K1078" s="12"/>
      <c r="L1078" s="12"/>
      <c r="M1078" s="12"/>
      <c r="N1078" s="12"/>
      <c r="O1078" s="12"/>
      <c r="P1078" s="12"/>
      <c r="Q1078" s="12"/>
      <c r="R1078" s="12"/>
      <c r="S1078" s="12"/>
      <c r="T1078" s="12"/>
      <c r="U1078" s="12"/>
      <c r="V1078" s="12"/>
      <c r="W1078" s="12"/>
      <c r="X1078" s="12"/>
      <c r="Y1078" s="12"/>
      <c r="Z1078" s="12"/>
      <c r="AA1078" s="12"/>
      <c r="AB1078" s="12"/>
      <c r="AC1078" s="12"/>
      <c r="AD1078" s="12"/>
      <c r="AE1078" s="12"/>
      <c r="AF1078" s="12"/>
      <c r="AG1078" s="12"/>
      <c r="AH1078" s="12"/>
      <c r="AI1078" s="12"/>
      <c r="AJ1078" s="12"/>
      <c r="AK1078" s="12"/>
      <c r="AL1078" s="12"/>
      <c r="AM1078" s="12"/>
      <c r="AN1078" s="12"/>
      <c r="AO1078" s="12"/>
      <c r="AP1078" s="12"/>
      <c r="AQ1078" s="12"/>
      <c r="AR1078" s="12"/>
      <c r="AS1078" s="12"/>
    </row>
    <row r="1079" spans="3:45" ht="12.75" customHeight="1">
      <c r="C1079" s="557" t="s">
        <v>1227</v>
      </c>
      <c r="D1079" s="557"/>
      <c r="E1079" s="557"/>
      <c r="F1079" s="557"/>
      <c r="G1079" s="557"/>
      <c r="H1079" s="557"/>
      <c r="I1079" s="557"/>
      <c r="J1079" s="557"/>
      <c r="K1079" s="557"/>
      <c r="L1079" s="557"/>
      <c r="M1079" s="557"/>
      <c r="N1079" s="557"/>
      <c r="O1079" s="557"/>
      <c r="P1079" s="557"/>
      <c r="Q1079" s="557"/>
      <c r="R1079" s="557"/>
      <c r="S1079" s="557"/>
      <c r="T1079" s="557"/>
      <c r="U1079" s="557"/>
      <c r="V1079" s="557"/>
      <c r="W1079" s="557"/>
      <c r="X1079" s="557"/>
      <c r="Y1079" s="557"/>
      <c r="Z1079" s="557"/>
      <c r="AA1079" s="557"/>
      <c r="AB1079" s="557"/>
      <c r="AC1079" s="557"/>
      <c r="AD1079" s="557"/>
      <c r="AE1079" s="557"/>
      <c r="AF1079" s="557"/>
      <c r="AG1079" s="557"/>
      <c r="AH1079" s="557"/>
      <c r="AI1079" s="557"/>
      <c r="AJ1079" s="557"/>
      <c r="AK1079" s="557"/>
      <c r="AL1079" s="557"/>
      <c r="AM1079" s="557"/>
      <c r="AN1079" s="557"/>
      <c r="AO1079" s="557"/>
      <c r="AP1079" s="557"/>
      <c r="AQ1079" s="557"/>
      <c r="AR1079" s="557"/>
      <c r="AS1079" s="557"/>
    </row>
    <row r="1080" spans="3:45" ht="12.75" customHeight="1">
      <c r="C1080" s="70"/>
    </row>
    <row r="1081" spans="3:45" ht="12.75" customHeight="1">
      <c r="C1081" s="265" t="s">
        <v>114</v>
      </c>
      <c r="D1081" s="265"/>
      <c r="E1081" s="265"/>
      <c r="F1081" s="265"/>
      <c r="G1081" s="265"/>
      <c r="H1081" s="265"/>
      <c r="I1081" s="265"/>
      <c r="J1081" s="265"/>
      <c r="K1081" s="265"/>
      <c r="L1081" s="265"/>
      <c r="M1081" s="265"/>
      <c r="N1081" s="545" t="s">
        <v>115</v>
      </c>
      <c r="O1081" s="545"/>
      <c r="P1081" s="545"/>
      <c r="Q1081" s="545"/>
      <c r="R1081" s="545"/>
      <c r="S1081" s="545"/>
      <c r="T1081" s="545"/>
      <c r="U1081" s="545" t="s">
        <v>1278</v>
      </c>
      <c r="V1081" s="545"/>
      <c r="W1081" s="545"/>
      <c r="X1081" s="545"/>
      <c r="Y1081" s="545"/>
      <c r="Z1081" s="545"/>
      <c r="AA1081" s="545"/>
      <c r="AB1081" s="545" t="s">
        <v>113</v>
      </c>
      <c r="AC1081" s="545"/>
      <c r="AD1081" s="545"/>
      <c r="AE1081" s="545"/>
      <c r="AF1081" s="545"/>
      <c r="AG1081" s="545"/>
      <c r="AH1081" s="545"/>
    </row>
    <row r="1082" spans="3:45" ht="12.75" customHeight="1">
      <c r="C1082" s="548"/>
      <c r="D1082" s="548"/>
      <c r="E1082" s="548"/>
      <c r="F1082" s="548"/>
      <c r="G1082" s="548"/>
      <c r="H1082" s="548"/>
      <c r="I1082" s="548"/>
      <c r="J1082" s="548"/>
      <c r="K1082" s="548"/>
      <c r="L1082" s="548"/>
      <c r="M1082" s="548"/>
      <c r="N1082" s="546"/>
      <c r="O1082" s="546"/>
      <c r="P1082" s="546"/>
      <c r="Q1082" s="546"/>
      <c r="R1082" s="546"/>
      <c r="S1082" s="546"/>
      <c r="T1082" s="546"/>
      <c r="U1082" s="546"/>
      <c r="V1082" s="546"/>
      <c r="W1082" s="546"/>
      <c r="X1082" s="546"/>
      <c r="Y1082" s="546"/>
      <c r="Z1082" s="546"/>
      <c r="AA1082" s="546"/>
      <c r="AB1082" s="546"/>
      <c r="AC1082" s="546"/>
      <c r="AD1082" s="546"/>
      <c r="AE1082" s="546"/>
      <c r="AF1082" s="546"/>
      <c r="AG1082" s="546"/>
      <c r="AH1082" s="546"/>
    </row>
    <row r="1083" spans="3:45" ht="12.75" customHeight="1">
      <c r="C1083" s="600" t="s">
        <v>28</v>
      </c>
      <c r="D1083" s="600"/>
      <c r="E1083" s="600"/>
      <c r="F1083" s="600"/>
      <c r="G1083" s="600"/>
      <c r="H1083" s="600"/>
      <c r="I1083" s="600"/>
      <c r="J1083" s="600"/>
      <c r="K1083" s="600"/>
      <c r="L1083" s="600"/>
      <c r="M1083" s="600"/>
      <c r="N1083" s="600" t="s">
        <v>32</v>
      </c>
      <c r="O1083" s="600"/>
      <c r="P1083" s="600"/>
      <c r="Q1083" s="600"/>
      <c r="R1083" s="600"/>
      <c r="S1083" s="600"/>
      <c r="T1083" s="600"/>
      <c r="U1083" s="600" t="s">
        <v>33</v>
      </c>
      <c r="V1083" s="600"/>
      <c r="W1083" s="600"/>
      <c r="X1083" s="600"/>
      <c r="Y1083" s="600"/>
      <c r="Z1083" s="600"/>
      <c r="AA1083" s="600"/>
      <c r="AB1083" s="600" t="s">
        <v>35</v>
      </c>
      <c r="AC1083" s="600"/>
      <c r="AD1083" s="600"/>
      <c r="AE1083" s="600"/>
      <c r="AF1083" s="600"/>
      <c r="AG1083" s="600"/>
      <c r="AH1083" s="600"/>
    </row>
    <row r="1084" spans="3:45" ht="12.75" customHeight="1">
      <c r="C1084" s="687" t="s">
        <v>116</v>
      </c>
      <c r="D1084" s="688"/>
      <c r="E1084" s="688"/>
      <c r="F1084" s="688"/>
      <c r="G1084" s="688"/>
      <c r="H1084" s="688"/>
      <c r="I1084" s="688"/>
      <c r="J1084" s="688"/>
      <c r="K1084" s="688"/>
      <c r="L1084" s="688"/>
      <c r="M1084" s="688"/>
      <c r="N1084" s="688"/>
      <c r="O1084" s="688"/>
      <c r="P1084" s="688"/>
      <c r="Q1084" s="688"/>
      <c r="R1084" s="688"/>
      <c r="S1084" s="688"/>
      <c r="T1084" s="688"/>
      <c r="U1084" s="688"/>
      <c r="V1084" s="688"/>
      <c r="W1084" s="688"/>
      <c r="X1084" s="688"/>
      <c r="Y1084" s="688"/>
      <c r="Z1084" s="688"/>
      <c r="AA1084" s="688"/>
      <c r="AB1084" s="688"/>
      <c r="AC1084" s="688"/>
      <c r="AD1084" s="688"/>
      <c r="AE1084" s="688"/>
      <c r="AF1084" s="688"/>
      <c r="AG1084" s="688"/>
      <c r="AH1084" s="689"/>
    </row>
    <row r="1085" spans="3:45" ht="12.75" customHeight="1">
      <c r="C1085" s="282" t="s">
        <v>503</v>
      </c>
      <c r="D1085" s="282"/>
      <c r="E1085" s="282"/>
      <c r="F1085" s="282"/>
      <c r="G1085" s="282"/>
      <c r="H1085" s="282"/>
      <c r="I1085" s="282"/>
      <c r="J1085" s="282"/>
      <c r="K1085" s="282"/>
      <c r="L1085" s="282"/>
      <c r="M1085" s="282"/>
      <c r="N1085" s="249"/>
      <c r="O1085" s="249"/>
      <c r="P1085" s="249"/>
      <c r="Q1085" s="249"/>
      <c r="R1085" s="249"/>
      <c r="S1085" s="249"/>
      <c r="T1085" s="249"/>
      <c r="U1085" s="249"/>
      <c r="V1085" s="249"/>
      <c r="W1085" s="249"/>
      <c r="X1085" s="249"/>
      <c r="Y1085" s="249"/>
      <c r="Z1085" s="249"/>
      <c r="AA1085" s="249"/>
      <c r="AB1085" s="249">
        <f>N1085+U1085</f>
        <v>0</v>
      </c>
      <c r="AC1085" s="249"/>
      <c r="AD1085" s="249"/>
      <c r="AE1085" s="249"/>
      <c r="AF1085" s="249"/>
      <c r="AG1085" s="249"/>
      <c r="AH1085" s="249"/>
    </row>
    <row r="1086" spans="3:45" ht="12.75" customHeight="1">
      <c r="C1086" s="690" t="s">
        <v>1279</v>
      </c>
      <c r="D1086" s="691"/>
      <c r="E1086" s="691"/>
      <c r="F1086" s="691"/>
      <c r="G1086" s="691"/>
      <c r="H1086" s="691"/>
      <c r="I1086" s="691"/>
      <c r="J1086" s="691"/>
      <c r="K1086" s="691"/>
      <c r="L1086" s="691"/>
      <c r="M1086" s="692"/>
      <c r="N1086" s="276"/>
      <c r="O1086" s="277"/>
      <c r="P1086" s="277"/>
      <c r="Q1086" s="277"/>
      <c r="R1086" s="277"/>
      <c r="S1086" s="277"/>
      <c r="T1086" s="278"/>
      <c r="U1086" s="276"/>
      <c r="V1086" s="277"/>
      <c r="W1086" s="277"/>
      <c r="X1086" s="277"/>
      <c r="Y1086" s="277"/>
      <c r="Z1086" s="277"/>
      <c r="AA1086" s="278"/>
      <c r="AB1086" s="276">
        <f>N1086+U1086</f>
        <v>0</v>
      </c>
      <c r="AC1086" s="277"/>
      <c r="AD1086" s="277"/>
      <c r="AE1086" s="277"/>
      <c r="AF1086" s="277"/>
      <c r="AG1086" s="277"/>
      <c r="AH1086" s="278"/>
    </row>
    <row r="1087" spans="3:45" ht="12.75" customHeight="1">
      <c r="C1087" s="231" t="s">
        <v>1280</v>
      </c>
      <c r="D1087" s="231"/>
      <c r="E1087" s="231"/>
      <c r="F1087" s="231"/>
      <c r="G1087" s="231"/>
      <c r="H1087" s="231"/>
      <c r="I1087" s="231"/>
      <c r="J1087" s="231"/>
      <c r="K1087" s="231"/>
      <c r="L1087" s="231"/>
      <c r="M1087" s="231"/>
      <c r="N1087" s="686"/>
      <c r="O1087" s="686"/>
      <c r="P1087" s="686"/>
      <c r="Q1087" s="686"/>
      <c r="R1087" s="686"/>
      <c r="S1087" s="686"/>
      <c r="T1087" s="686"/>
      <c r="U1087" s="686"/>
      <c r="V1087" s="686"/>
      <c r="W1087" s="686"/>
      <c r="X1087" s="686"/>
      <c r="Y1087" s="686"/>
      <c r="Z1087" s="686"/>
      <c r="AA1087" s="686"/>
      <c r="AB1087" s="564">
        <f>N1087+U1087</f>
        <v>0</v>
      </c>
      <c r="AC1087" s="564"/>
      <c r="AD1087" s="564"/>
      <c r="AE1087" s="564"/>
      <c r="AF1087" s="564"/>
      <c r="AG1087" s="564"/>
      <c r="AH1087" s="564"/>
    </row>
    <row r="1088" spans="3:45" ht="12.75" customHeight="1">
      <c r="C1088" s="231"/>
      <c r="D1088" s="231"/>
      <c r="E1088" s="231"/>
      <c r="F1088" s="231"/>
      <c r="G1088" s="231"/>
      <c r="H1088" s="231"/>
      <c r="I1088" s="231"/>
      <c r="J1088" s="231"/>
      <c r="K1088" s="231"/>
      <c r="L1088" s="231"/>
      <c r="M1088" s="231"/>
      <c r="N1088" s="686"/>
      <c r="O1088" s="686"/>
      <c r="P1088" s="686"/>
      <c r="Q1088" s="686"/>
      <c r="R1088" s="686"/>
      <c r="S1088" s="686"/>
      <c r="T1088" s="686"/>
      <c r="U1088" s="686"/>
      <c r="V1088" s="686"/>
      <c r="W1088" s="686"/>
      <c r="X1088" s="686"/>
      <c r="Y1088" s="686"/>
      <c r="Z1088" s="686"/>
      <c r="AA1088" s="686"/>
      <c r="AB1088" s="564"/>
      <c r="AC1088" s="564"/>
      <c r="AD1088" s="564"/>
      <c r="AE1088" s="564"/>
      <c r="AF1088" s="564"/>
      <c r="AG1088" s="564"/>
      <c r="AH1088" s="564"/>
    </row>
    <row r="1089" spans="3:34" ht="12.75" customHeight="1">
      <c r="C1089" s="231" t="s">
        <v>1225</v>
      </c>
      <c r="D1089" s="231"/>
      <c r="E1089" s="231"/>
      <c r="F1089" s="231"/>
      <c r="G1089" s="231"/>
      <c r="H1089" s="231"/>
      <c r="I1089" s="231"/>
      <c r="J1089" s="231"/>
      <c r="K1089" s="231"/>
      <c r="L1089" s="231"/>
      <c r="M1089" s="231"/>
      <c r="N1089" s="686"/>
      <c r="O1089" s="686"/>
      <c r="P1089" s="686"/>
      <c r="Q1089" s="686"/>
      <c r="R1089" s="686"/>
      <c r="S1089" s="686"/>
      <c r="T1089" s="686"/>
      <c r="U1089" s="686"/>
      <c r="V1089" s="686"/>
      <c r="W1089" s="686"/>
      <c r="X1089" s="686"/>
      <c r="Y1089" s="686"/>
      <c r="Z1089" s="686"/>
      <c r="AA1089" s="686"/>
      <c r="AB1089" s="564">
        <f>N1089+U1089</f>
        <v>0</v>
      </c>
      <c r="AC1089" s="564"/>
      <c r="AD1089" s="564"/>
      <c r="AE1089" s="564"/>
      <c r="AF1089" s="564"/>
      <c r="AG1089" s="564"/>
      <c r="AH1089" s="564"/>
    </row>
    <row r="1090" spans="3:34" ht="12.75" customHeight="1">
      <c r="C1090" s="231"/>
      <c r="D1090" s="231"/>
      <c r="E1090" s="231"/>
      <c r="F1090" s="231"/>
      <c r="G1090" s="231"/>
      <c r="H1090" s="231"/>
      <c r="I1090" s="231"/>
      <c r="J1090" s="231"/>
      <c r="K1090" s="231"/>
      <c r="L1090" s="231"/>
      <c r="M1090" s="231"/>
      <c r="N1090" s="686"/>
      <c r="O1090" s="686"/>
      <c r="P1090" s="686"/>
      <c r="Q1090" s="686"/>
      <c r="R1090" s="686"/>
      <c r="S1090" s="686"/>
      <c r="T1090" s="686"/>
      <c r="U1090" s="686"/>
      <c r="V1090" s="686"/>
      <c r="W1090" s="686"/>
      <c r="X1090" s="686"/>
      <c r="Y1090" s="686"/>
      <c r="Z1090" s="686"/>
      <c r="AA1090" s="686"/>
      <c r="AB1090" s="564"/>
      <c r="AC1090" s="564"/>
      <c r="AD1090" s="564"/>
      <c r="AE1090" s="564"/>
      <c r="AF1090" s="564"/>
      <c r="AG1090" s="564"/>
      <c r="AH1090" s="564"/>
    </row>
    <row r="1091" spans="3:34" ht="12.75" customHeight="1">
      <c r="C1091" s="268" t="s">
        <v>112</v>
      </c>
      <c r="D1091" s="268"/>
      <c r="E1091" s="268"/>
      <c r="F1091" s="268"/>
      <c r="G1091" s="268"/>
      <c r="H1091" s="268"/>
      <c r="I1091" s="268"/>
      <c r="J1091" s="268"/>
      <c r="K1091" s="268"/>
      <c r="L1091" s="268"/>
      <c r="M1091" s="268"/>
      <c r="N1091" s="169"/>
      <c r="O1091" s="169"/>
      <c r="P1091" s="169"/>
      <c r="Q1091" s="169"/>
      <c r="R1091" s="169"/>
      <c r="S1091" s="169"/>
      <c r="T1091" s="169"/>
      <c r="U1091" s="169"/>
      <c r="V1091" s="169"/>
      <c r="W1091" s="169"/>
      <c r="X1091" s="169"/>
      <c r="Y1091" s="169"/>
      <c r="Z1091" s="169"/>
      <c r="AA1091" s="169"/>
      <c r="AB1091" s="169">
        <f>N1091+U1091</f>
        <v>0</v>
      </c>
      <c r="AC1091" s="169"/>
      <c r="AD1091" s="169"/>
      <c r="AE1091" s="169"/>
      <c r="AF1091" s="169"/>
      <c r="AG1091" s="169"/>
      <c r="AH1091" s="169"/>
    </row>
    <row r="1092" spans="3:34" ht="12.75" customHeight="1">
      <c r="C1092" s="535" t="s">
        <v>117</v>
      </c>
      <c r="D1092" s="535"/>
      <c r="E1092" s="535"/>
      <c r="F1092" s="535"/>
      <c r="G1092" s="535"/>
      <c r="H1092" s="535"/>
      <c r="I1092" s="535"/>
      <c r="J1092" s="535"/>
      <c r="K1092" s="535"/>
      <c r="L1092" s="535"/>
      <c r="M1092" s="535"/>
      <c r="N1092" s="449">
        <f>SUM(N1085:T1091)</f>
        <v>0</v>
      </c>
      <c r="O1092" s="449"/>
      <c r="P1092" s="449"/>
      <c r="Q1092" s="449"/>
      <c r="R1092" s="449"/>
      <c r="S1092" s="449"/>
      <c r="T1092" s="449"/>
      <c r="U1092" s="449">
        <f>SUM(U1085:AA1091)</f>
        <v>0</v>
      </c>
      <c r="V1092" s="449"/>
      <c r="W1092" s="449"/>
      <c r="X1092" s="449"/>
      <c r="Y1092" s="449"/>
      <c r="Z1092" s="449"/>
      <c r="AA1092" s="449"/>
      <c r="AB1092" s="449">
        <f>SUM(AB1085:AH1091)</f>
        <v>0</v>
      </c>
      <c r="AC1092" s="449"/>
      <c r="AD1092" s="449"/>
      <c r="AE1092" s="449"/>
      <c r="AF1092" s="449"/>
      <c r="AG1092" s="449"/>
      <c r="AH1092" s="449"/>
    </row>
    <row r="1093" spans="3:34" ht="12.75" customHeight="1">
      <c r="C1093" s="687" t="s">
        <v>118</v>
      </c>
      <c r="D1093" s="688"/>
      <c r="E1093" s="688"/>
      <c r="F1093" s="688"/>
      <c r="G1093" s="688"/>
      <c r="H1093" s="688"/>
      <c r="I1093" s="688"/>
      <c r="J1093" s="688"/>
      <c r="K1093" s="688"/>
      <c r="L1093" s="688"/>
      <c r="M1093" s="688"/>
      <c r="N1093" s="688"/>
      <c r="O1093" s="688"/>
      <c r="P1093" s="688"/>
      <c r="Q1093" s="688"/>
      <c r="R1093" s="688"/>
      <c r="S1093" s="688"/>
      <c r="T1093" s="688"/>
      <c r="U1093" s="688"/>
      <c r="V1093" s="688"/>
      <c r="W1093" s="688"/>
      <c r="X1093" s="688"/>
      <c r="Y1093" s="688"/>
      <c r="Z1093" s="688"/>
      <c r="AA1093" s="688"/>
      <c r="AB1093" s="688"/>
      <c r="AC1093" s="688"/>
      <c r="AD1093" s="688"/>
      <c r="AE1093" s="688"/>
      <c r="AF1093" s="688"/>
      <c r="AG1093" s="688"/>
      <c r="AH1093" s="689"/>
    </row>
    <row r="1094" spans="3:34" ht="12.75" customHeight="1">
      <c r="C1094" s="282" t="s">
        <v>503</v>
      </c>
      <c r="D1094" s="282"/>
      <c r="E1094" s="282"/>
      <c r="F1094" s="282"/>
      <c r="G1094" s="282"/>
      <c r="H1094" s="282"/>
      <c r="I1094" s="282"/>
      <c r="J1094" s="282"/>
      <c r="K1094" s="282"/>
      <c r="L1094" s="282"/>
      <c r="M1094" s="282"/>
      <c r="N1094" s="249">
        <v>133021</v>
      </c>
      <c r="O1094" s="249"/>
      <c r="P1094" s="249"/>
      <c r="Q1094" s="249"/>
      <c r="R1094" s="249"/>
      <c r="S1094" s="249"/>
      <c r="T1094" s="249"/>
      <c r="U1094" s="249">
        <v>53188</v>
      </c>
      <c r="V1094" s="249"/>
      <c r="W1094" s="249"/>
      <c r="X1094" s="249"/>
      <c r="Y1094" s="249"/>
      <c r="Z1094" s="249"/>
      <c r="AA1094" s="249"/>
      <c r="AB1094" s="249">
        <f>SUM(N1094:AA1094)</f>
        <v>186209</v>
      </c>
      <c r="AC1094" s="249"/>
      <c r="AD1094" s="249"/>
      <c r="AE1094" s="249"/>
      <c r="AF1094" s="249"/>
      <c r="AG1094" s="249"/>
      <c r="AH1094" s="249"/>
    </row>
    <row r="1095" spans="3:34" ht="12.75" customHeight="1">
      <c r="C1095" s="690" t="s">
        <v>1279</v>
      </c>
      <c r="D1095" s="691"/>
      <c r="E1095" s="691"/>
      <c r="F1095" s="691"/>
      <c r="G1095" s="691"/>
      <c r="H1095" s="691"/>
      <c r="I1095" s="691"/>
      <c r="J1095" s="691"/>
      <c r="K1095" s="691"/>
      <c r="L1095" s="691"/>
      <c r="M1095" s="692"/>
      <c r="N1095" s="276"/>
      <c r="O1095" s="277"/>
      <c r="P1095" s="277"/>
      <c r="Q1095" s="277"/>
      <c r="R1095" s="277"/>
      <c r="S1095" s="277"/>
      <c r="T1095" s="278"/>
      <c r="U1095" s="276"/>
      <c r="V1095" s="277"/>
      <c r="W1095" s="277"/>
      <c r="X1095" s="277"/>
      <c r="Y1095" s="277"/>
      <c r="Z1095" s="277"/>
      <c r="AA1095" s="278"/>
      <c r="AB1095" s="276">
        <f>N1095+U1095</f>
        <v>0</v>
      </c>
      <c r="AC1095" s="277"/>
      <c r="AD1095" s="277"/>
      <c r="AE1095" s="277"/>
      <c r="AF1095" s="277"/>
      <c r="AG1095" s="277"/>
      <c r="AH1095" s="278"/>
    </row>
    <row r="1096" spans="3:34" ht="12.75" customHeight="1">
      <c r="C1096" s="231" t="s">
        <v>1280</v>
      </c>
      <c r="D1096" s="231"/>
      <c r="E1096" s="231"/>
      <c r="F1096" s="231"/>
      <c r="G1096" s="231"/>
      <c r="H1096" s="231"/>
      <c r="I1096" s="231"/>
      <c r="J1096" s="231"/>
      <c r="K1096" s="231"/>
      <c r="L1096" s="231"/>
      <c r="M1096" s="231"/>
      <c r="N1096" s="686"/>
      <c r="O1096" s="686"/>
      <c r="P1096" s="686"/>
      <c r="Q1096" s="686"/>
      <c r="R1096" s="686"/>
      <c r="S1096" s="686"/>
      <c r="T1096" s="686"/>
      <c r="U1096" s="686"/>
      <c r="V1096" s="686"/>
      <c r="W1096" s="686"/>
      <c r="X1096" s="686"/>
      <c r="Y1096" s="686"/>
      <c r="Z1096" s="686"/>
      <c r="AA1096" s="686"/>
      <c r="AB1096" s="699">
        <f>N1096+U1096</f>
        <v>0</v>
      </c>
      <c r="AC1096" s="700"/>
      <c r="AD1096" s="700"/>
      <c r="AE1096" s="700"/>
      <c r="AF1096" s="700"/>
      <c r="AG1096" s="700"/>
      <c r="AH1096" s="701"/>
    </row>
    <row r="1097" spans="3:34" ht="12.75" customHeight="1">
      <c r="C1097" s="231"/>
      <c r="D1097" s="231"/>
      <c r="E1097" s="231"/>
      <c r="F1097" s="231"/>
      <c r="G1097" s="231"/>
      <c r="H1097" s="231"/>
      <c r="I1097" s="231"/>
      <c r="J1097" s="231"/>
      <c r="K1097" s="231"/>
      <c r="L1097" s="231"/>
      <c r="M1097" s="231"/>
      <c r="N1097" s="686"/>
      <c r="O1097" s="686"/>
      <c r="P1097" s="686"/>
      <c r="Q1097" s="686"/>
      <c r="R1097" s="686"/>
      <c r="S1097" s="686"/>
      <c r="T1097" s="686"/>
      <c r="U1097" s="686"/>
      <c r="V1097" s="686"/>
      <c r="W1097" s="686"/>
      <c r="X1097" s="686"/>
      <c r="Y1097" s="686"/>
      <c r="Z1097" s="686"/>
      <c r="AA1097" s="686"/>
      <c r="AB1097" s="702"/>
      <c r="AC1097" s="703"/>
      <c r="AD1097" s="703"/>
      <c r="AE1097" s="703"/>
      <c r="AF1097" s="703"/>
      <c r="AG1097" s="703"/>
      <c r="AH1097" s="704"/>
    </row>
    <row r="1098" spans="3:34" ht="12.75" customHeight="1">
      <c r="C1098" s="231" t="s">
        <v>1225</v>
      </c>
      <c r="D1098" s="231"/>
      <c r="E1098" s="231"/>
      <c r="F1098" s="231"/>
      <c r="G1098" s="231"/>
      <c r="H1098" s="231"/>
      <c r="I1098" s="231"/>
      <c r="J1098" s="231"/>
      <c r="K1098" s="231"/>
      <c r="L1098" s="231"/>
      <c r="M1098" s="231"/>
      <c r="N1098" s="686"/>
      <c r="O1098" s="686"/>
      <c r="P1098" s="686"/>
      <c r="Q1098" s="686"/>
      <c r="R1098" s="686"/>
      <c r="S1098" s="686"/>
      <c r="T1098" s="686"/>
      <c r="U1098" s="686"/>
      <c r="V1098" s="686"/>
      <c r="W1098" s="686"/>
      <c r="X1098" s="686"/>
      <c r="Y1098" s="686"/>
      <c r="Z1098" s="686"/>
      <c r="AA1098" s="686"/>
      <c r="AB1098" s="699">
        <f>N1098+U1098</f>
        <v>0</v>
      </c>
      <c r="AC1098" s="700"/>
      <c r="AD1098" s="700"/>
      <c r="AE1098" s="700"/>
      <c r="AF1098" s="700"/>
      <c r="AG1098" s="700"/>
      <c r="AH1098" s="701"/>
    </row>
    <row r="1099" spans="3:34" ht="12.75" customHeight="1">
      <c r="C1099" s="231"/>
      <c r="D1099" s="231"/>
      <c r="E1099" s="231"/>
      <c r="F1099" s="231"/>
      <c r="G1099" s="231"/>
      <c r="H1099" s="231"/>
      <c r="I1099" s="231"/>
      <c r="J1099" s="231"/>
      <c r="K1099" s="231"/>
      <c r="L1099" s="231"/>
      <c r="M1099" s="231"/>
      <c r="N1099" s="686"/>
      <c r="O1099" s="686"/>
      <c r="P1099" s="686"/>
      <c r="Q1099" s="686"/>
      <c r="R1099" s="686"/>
      <c r="S1099" s="686"/>
      <c r="T1099" s="686"/>
      <c r="U1099" s="686"/>
      <c r="V1099" s="686"/>
      <c r="W1099" s="686"/>
      <c r="X1099" s="686"/>
      <c r="Y1099" s="686"/>
      <c r="Z1099" s="686"/>
      <c r="AA1099" s="686"/>
      <c r="AB1099" s="702"/>
      <c r="AC1099" s="703"/>
      <c r="AD1099" s="703"/>
      <c r="AE1099" s="703"/>
      <c r="AF1099" s="703"/>
      <c r="AG1099" s="703"/>
      <c r="AH1099" s="704"/>
    </row>
    <row r="1100" spans="3:34" ht="12.75" customHeight="1">
      <c r="C1100" s="268" t="s">
        <v>119</v>
      </c>
      <c r="D1100" s="268"/>
      <c r="E1100" s="268"/>
      <c r="F1100" s="268"/>
      <c r="G1100" s="268"/>
      <c r="H1100" s="268"/>
      <c r="I1100" s="268"/>
      <c r="J1100" s="268"/>
      <c r="K1100" s="268"/>
      <c r="L1100" s="268"/>
      <c r="M1100" s="268"/>
      <c r="N1100" s="169"/>
      <c r="O1100" s="169"/>
      <c r="P1100" s="169"/>
      <c r="Q1100" s="169"/>
      <c r="R1100" s="169"/>
      <c r="S1100" s="169"/>
      <c r="T1100" s="169"/>
      <c r="U1100" s="169"/>
      <c r="V1100" s="169"/>
      <c r="W1100" s="169"/>
      <c r="X1100" s="169"/>
      <c r="Y1100" s="169"/>
      <c r="Z1100" s="169"/>
      <c r="AA1100" s="169"/>
      <c r="AB1100" s="169">
        <f t="shared" ref="AB1100:AB1102" si="154">SUM(N1100:AA1100)</f>
        <v>0</v>
      </c>
      <c r="AC1100" s="169"/>
      <c r="AD1100" s="169"/>
      <c r="AE1100" s="169"/>
      <c r="AF1100" s="169"/>
      <c r="AG1100" s="169"/>
      <c r="AH1100" s="169"/>
    </row>
    <row r="1101" spans="3:34" ht="12.75" customHeight="1">
      <c r="C1101" s="268" t="s">
        <v>1281</v>
      </c>
      <c r="D1101" s="268"/>
      <c r="E1101" s="268"/>
      <c r="F1101" s="268"/>
      <c r="G1101" s="268"/>
      <c r="H1101" s="268"/>
      <c r="I1101" s="268"/>
      <c r="J1101" s="268"/>
      <c r="K1101" s="268"/>
      <c r="L1101" s="268"/>
      <c r="M1101" s="268"/>
      <c r="N1101" s="169">
        <v>533</v>
      </c>
      <c r="O1101" s="169"/>
      <c r="P1101" s="169"/>
      <c r="Q1101" s="169"/>
      <c r="R1101" s="169"/>
      <c r="S1101" s="169"/>
      <c r="T1101" s="169"/>
      <c r="U1101" s="169"/>
      <c r="V1101" s="169"/>
      <c r="W1101" s="169"/>
      <c r="X1101" s="169"/>
      <c r="Y1101" s="169"/>
      <c r="Z1101" s="169"/>
      <c r="AA1101" s="169"/>
      <c r="AB1101" s="169">
        <f t="shared" si="154"/>
        <v>533</v>
      </c>
      <c r="AC1101" s="169"/>
      <c r="AD1101" s="169"/>
      <c r="AE1101" s="169"/>
      <c r="AF1101" s="169"/>
      <c r="AG1101" s="169"/>
      <c r="AH1101" s="169"/>
    </row>
    <row r="1102" spans="3:34" ht="12.75" customHeight="1">
      <c r="C1102" s="268" t="s">
        <v>112</v>
      </c>
      <c r="D1102" s="268"/>
      <c r="E1102" s="268"/>
      <c r="F1102" s="268"/>
      <c r="G1102" s="268"/>
      <c r="H1102" s="268"/>
      <c r="I1102" s="268"/>
      <c r="J1102" s="268"/>
      <c r="K1102" s="268"/>
      <c r="L1102" s="268"/>
      <c r="M1102" s="268"/>
      <c r="N1102" s="169">
        <v>60</v>
      </c>
      <c r="O1102" s="169"/>
      <c r="P1102" s="169"/>
      <c r="Q1102" s="169"/>
      <c r="R1102" s="169"/>
      <c r="S1102" s="169"/>
      <c r="T1102" s="169"/>
      <c r="U1102" s="169"/>
      <c r="V1102" s="169"/>
      <c r="W1102" s="169"/>
      <c r="X1102" s="169"/>
      <c r="Y1102" s="169"/>
      <c r="Z1102" s="169"/>
      <c r="AA1102" s="169"/>
      <c r="AB1102" s="169">
        <f t="shared" si="154"/>
        <v>60</v>
      </c>
      <c r="AC1102" s="169"/>
      <c r="AD1102" s="169"/>
      <c r="AE1102" s="169"/>
      <c r="AF1102" s="169"/>
      <c r="AG1102" s="169"/>
      <c r="AH1102" s="169"/>
    </row>
    <row r="1103" spans="3:34" ht="12.75" customHeight="1">
      <c r="C1103" s="535" t="s">
        <v>120</v>
      </c>
      <c r="D1103" s="535"/>
      <c r="E1103" s="535"/>
      <c r="F1103" s="535"/>
      <c r="G1103" s="535"/>
      <c r="H1103" s="535"/>
      <c r="I1103" s="535"/>
      <c r="J1103" s="535"/>
      <c r="K1103" s="535"/>
      <c r="L1103" s="535"/>
      <c r="M1103" s="535"/>
      <c r="N1103" s="449">
        <f>SUM(N1094:T1102)</f>
        <v>133614</v>
      </c>
      <c r="O1103" s="449"/>
      <c r="P1103" s="449"/>
      <c r="Q1103" s="449"/>
      <c r="R1103" s="449"/>
      <c r="S1103" s="449"/>
      <c r="T1103" s="449"/>
      <c r="U1103" s="449">
        <f>SUM(U1094:AA1102)</f>
        <v>53188</v>
      </c>
      <c r="V1103" s="449"/>
      <c r="W1103" s="449"/>
      <c r="X1103" s="449"/>
      <c r="Y1103" s="449"/>
      <c r="Z1103" s="449"/>
      <c r="AA1103" s="449"/>
      <c r="AB1103" s="449">
        <f>SUM(AB1094:AH1102)</f>
        <v>186802</v>
      </c>
      <c r="AC1103" s="449"/>
      <c r="AD1103" s="449"/>
      <c r="AE1103" s="449"/>
      <c r="AF1103" s="449"/>
      <c r="AG1103" s="449"/>
      <c r="AH1103" s="449"/>
    </row>
    <row r="1105" spans="3:45" ht="12.75" customHeight="1">
      <c r="C1105" s="284" t="s">
        <v>1228</v>
      </c>
      <c r="D1105" s="284"/>
      <c r="E1105" s="284"/>
      <c r="F1105" s="284"/>
      <c r="G1105" s="284"/>
      <c r="H1105" s="284"/>
      <c r="I1105" s="284"/>
      <c r="J1105" s="284"/>
      <c r="K1105" s="284"/>
      <c r="L1105" s="284"/>
      <c r="M1105" s="284"/>
      <c r="N1105" s="284"/>
      <c r="O1105" s="284"/>
      <c r="P1105" s="284"/>
      <c r="Q1105" s="284"/>
      <c r="R1105" s="284"/>
      <c r="S1105" s="284"/>
      <c r="T1105" s="284"/>
      <c r="U1105" s="284"/>
      <c r="V1105" s="284"/>
      <c r="W1105" s="284"/>
      <c r="X1105" s="284"/>
      <c r="Y1105" s="284"/>
      <c r="Z1105" s="284"/>
      <c r="AA1105" s="284"/>
      <c r="AB1105" s="284"/>
      <c r="AC1105" s="284"/>
      <c r="AD1105" s="284"/>
      <c r="AE1105" s="284"/>
      <c r="AF1105" s="284"/>
      <c r="AG1105" s="284"/>
      <c r="AH1105" s="284"/>
      <c r="AI1105" s="284"/>
      <c r="AJ1105" s="284"/>
      <c r="AK1105" s="284"/>
      <c r="AL1105" s="284"/>
      <c r="AM1105" s="284"/>
      <c r="AN1105" s="284"/>
      <c r="AO1105" s="284"/>
      <c r="AP1105" s="284"/>
      <c r="AQ1105" s="284"/>
      <c r="AR1105" s="284"/>
      <c r="AS1105" s="284"/>
    </row>
    <row r="1106" spans="3:45" ht="12.75" hidden="1" customHeight="1">
      <c r="C1106" s="70" t="s">
        <v>1244</v>
      </c>
    </row>
    <row r="1107" spans="3:45" ht="12.75" customHeight="1">
      <c r="C1107" s="243" t="s">
        <v>121</v>
      </c>
      <c r="D1107" s="243"/>
      <c r="E1107" s="243"/>
      <c r="F1107" s="243"/>
      <c r="G1107" s="243"/>
      <c r="H1107" s="243"/>
      <c r="I1107" s="243"/>
      <c r="J1107" s="243"/>
      <c r="K1107" s="243"/>
      <c r="L1107" s="243"/>
      <c r="M1107" s="243"/>
      <c r="N1107" s="547" t="s">
        <v>16</v>
      </c>
      <c r="O1107" s="547"/>
      <c r="P1107" s="547"/>
      <c r="Q1107" s="547"/>
      <c r="R1107" s="547"/>
      <c r="S1107" s="547"/>
      <c r="T1107" s="547"/>
      <c r="U1107" s="547"/>
      <c r="V1107" s="547"/>
      <c r="W1107" s="547"/>
      <c r="X1107" s="547"/>
      <c r="Y1107" s="547"/>
      <c r="Z1107" s="547"/>
      <c r="AA1107" s="547"/>
    </row>
    <row r="1108" spans="3:45" ht="12.75" customHeight="1">
      <c r="C1108" s="243"/>
      <c r="D1108" s="243"/>
      <c r="E1108" s="243"/>
      <c r="F1108" s="243"/>
      <c r="G1108" s="243"/>
      <c r="H1108" s="243"/>
      <c r="I1108" s="243"/>
      <c r="J1108" s="243"/>
      <c r="K1108" s="243"/>
      <c r="L1108" s="243"/>
      <c r="M1108" s="243"/>
      <c r="N1108" s="243" t="s">
        <v>1282</v>
      </c>
      <c r="O1108" s="243"/>
      <c r="P1108" s="243"/>
      <c r="Q1108" s="243"/>
      <c r="R1108" s="243"/>
      <c r="S1108" s="243"/>
      <c r="T1108" s="243"/>
      <c r="U1108" s="451" t="s">
        <v>1283</v>
      </c>
      <c r="V1108" s="707"/>
      <c r="W1108" s="707"/>
      <c r="X1108" s="707"/>
      <c r="Y1108" s="707"/>
      <c r="Z1108" s="707"/>
      <c r="AA1108" s="707"/>
    </row>
    <row r="1109" spans="3:45" ht="12.75" customHeight="1">
      <c r="C1109" s="243"/>
      <c r="D1109" s="243"/>
      <c r="E1109" s="243"/>
      <c r="F1109" s="243"/>
      <c r="G1109" s="243"/>
      <c r="H1109" s="243"/>
      <c r="I1109" s="243"/>
      <c r="J1109" s="243"/>
      <c r="K1109" s="243"/>
      <c r="L1109" s="243"/>
      <c r="M1109" s="243"/>
      <c r="N1109" s="243"/>
      <c r="O1109" s="243"/>
      <c r="P1109" s="243"/>
      <c r="Q1109" s="243"/>
      <c r="R1109" s="243"/>
      <c r="S1109" s="243"/>
      <c r="T1109" s="243"/>
      <c r="U1109" s="707"/>
      <c r="V1109" s="707"/>
      <c r="W1109" s="707"/>
      <c r="X1109" s="707"/>
      <c r="Y1109" s="707"/>
      <c r="Z1109" s="707"/>
      <c r="AA1109" s="707"/>
    </row>
    <row r="1110" spans="3:45" ht="12.75" customHeight="1">
      <c r="C1110" s="708" t="s">
        <v>122</v>
      </c>
      <c r="D1110" s="708"/>
      <c r="E1110" s="708"/>
      <c r="F1110" s="708"/>
      <c r="G1110" s="708"/>
      <c r="H1110" s="708"/>
      <c r="I1110" s="708"/>
      <c r="J1110" s="708"/>
      <c r="K1110" s="708"/>
      <c r="L1110" s="708"/>
      <c r="M1110" s="708"/>
      <c r="N1110" s="249"/>
      <c r="O1110" s="249"/>
      <c r="P1110" s="249"/>
      <c r="Q1110" s="249"/>
      <c r="R1110" s="249"/>
      <c r="S1110" s="249"/>
      <c r="T1110" s="249"/>
      <c r="U1110" s="249"/>
      <c r="V1110" s="249"/>
      <c r="W1110" s="249"/>
      <c r="X1110" s="249"/>
      <c r="Y1110" s="249"/>
      <c r="Z1110" s="249"/>
      <c r="AA1110" s="249"/>
    </row>
    <row r="1111" spans="3:45" ht="12.75" customHeight="1">
      <c r="C1111" s="423"/>
      <c r="D1111" s="423"/>
      <c r="E1111" s="423"/>
      <c r="F1111" s="423"/>
      <c r="G1111" s="423"/>
      <c r="H1111" s="423"/>
      <c r="I1111" s="423"/>
      <c r="J1111" s="423"/>
      <c r="K1111" s="423"/>
      <c r="L1111" s="423"/>
      <c r="M1111" s="423"/>
      <c r="N1111" s="169"/>
      <c r="O1111" s="169"/>
      <c r="P1111" s="169"/>
      <c r="Q1111" s="169"/>
      <c r="R1111" s="169"/>
      <c r="S1111" s="169"/>
      <c r="T1111" s="169"/>
      <c r="U1111" s="169"/>
      <c r="V1111" s="169"/>
      <c r="W1111" s="169"/>
      <c r="X1111" s="169"/>
      <c r="Y1111" s="169"/>
      <c r="Z1111" s="169"/>
      <c r="AA1111" s="169"/>
    </row>
    <row r="1112" spans="3:45" ht="12.75" customHeight="1">
      <c r="C1112" s="423" t="s">
        <v>1284</v>
      </c>
      <c r="D1112" s="423"/>
      <c r="E1112" s="423"/>
      <c r="F1112" s="423"/>
      <c r="G1112" s="423"/>
      <c r="H1112" s="423"/>
      <c r="I1112" s="423"/>
      <c r="J1112" s="423"/>
      <c r="K1112" s="423"/>
      <c r="L1112" s="423"/>
      <c r="M1112" s="423"/>
      <c r="N1112" s="709" t="s">
        <v>0</v>
      </c>
      <c r="O1112" s="710"/>
      <c r="P1112" s="710"/>
      <c r="Q1112" s="710"/>
      <c r="R1112" s="710"/>
      <c r="S1112" s="710"/>
      <c r="T1112" s="711"/>
      <c r="U1112" s="169">
        <v>181134</v>
      </c>
      <c r="V1112" s="169"/>
      <c r="W1112" s="169"/>
      <c r="X1112" s="169"/>
      <c r="Y1112" s="169"/>
      <c r="Z1112" s="169"/>
      <c r="AA1112" s="169"/>
    </row>
    <row r="1113" spans="3:45" ht="12.75" customHeight="1">
      <c r="C1113" s="549"/>
      <c r="D1113" s="549"/>
      <c r="E1113" s="549"/>
      <c r="F1113" s="549"/>
      <c r="G1113" s="549"/>
      <c r="H1113" s="549"/>
      <c r="I1113" s="549"/>
      <c r="J1113" s="549"/>
      <c r="K1113" s="549"/>
      <c r="L1113" s="549"/>
      <c r="M1113" s="549"/>
      <c r="N1113" s="712"/>
      <c r="O1113" s="713"/>
      <c r="P1113" s="713"/>
      <c r="Q1113" s="713"/>
      <c r="R1113" s="713"/>
      <c r="S1113" s="713"/>
      <c r="T1113" s="714"/>
      <c r="U1113" s="253"/>
      <c r="V1113" s="253"/>
      <c r="W1113" s="253"/>
      <c r="X1113" s="253"/>
      <c r="Y1113" s="253"/>
      <c r="Z1113" s="253"/>
      <c r="AA1113" s="253"/>
    </row>
    <row r="1114" spans="3:45" ht="12.75" hidden="1" customHeight="1">
      <c r="C1114" s="73" t="s">
        <v>1207</v>
      </c>
    </row>
    <row r="1115" spans="3:45" ht="12.75" hidden="1" customHeight="1"/>
    <row r="1116" spans="3:45" ht="12.75" hidden="1" customHeight="1">
      <c r="C1116" s="237" t="s">
        <v>1229</v>
      </c>
      <c r="D1116" s="237"/>
      <c r="E1116" s="237"/>
      <c r="F1116" s="237"/>
      <c r="G1116" s="237"/>
      <c r="H1116" s="237"/>
      <c r="I1116" s="237"/>
      <c r="J1116" s="237"/>
      <c r="K1116" s="237"/>
      <c r="L1116" s="237"/>
      <c r="M1116" s="237"/>
      <c r="N1116" s="237"/>
      <c r="O1116" s="237"/>
      <c r="P1116" s="237"/>
      <c r="Q1116" s="237"/>
      <c r="R1116" s="237"/>
      <c r="S1116" s="237"/>
      <c r="T1116" s="237"/>
      <c r="U1116" s="237"/>
      <c r="V1116" s="237"/>
      <c r="W1116" s="237"/>
      <c r="X1116" s="237"/>
      <c r="Y1116" s="237"/>
      <c r="Z1116" s="237"/>
      <c r="AA1116" s="237"/>
      <c r="AB1116" s="237"/>
      <c r="AC1116" s="237"/>
      <c r="AD1116" s="237"/>
      <c r="AE1116" s="237"/>
      <c r="AF1116" s="237"/>
      <c r="AG1116" s="237"/>
      <c r="AH1116" s="237"/>
      <c r="AI1116" s="237"/>
      <c r="AJ1116" s="237"/>
      <c r="AK1116" s="237"/>
      <c r="AL1116" s="237"/>
      <c r="AM1116" s="237"/>
      <c r="AN1116" s="237"/>
      <c r="AO1116" s="237"/>
      <c r="AP1116" s="237"/>
      <c r="AQ1116" s="237"/>
      <c r="AR1116" s="237"/>
      <c r="AS1116" s="237"/>
    </row>
    <row r="1117" spans="3:45" ht="12.75" hidden="1" customHeight="1"/>
    <row r="1118" spans="3:45" ht="12.75" hidden="1" customHeight="1">
      <c r="C1118" s="705" t="s">
        <v>1256</v>
      </c>
      <c r="D1118" s="705"/>
      <c r="E1118" s="705"/>
      <c r="F1118" s="705"/>
      <c r="G1118" s="705"/>
      <c r="H1118" s="705"/>
      <c r="I1118" s="705"/>
      <c r="J1118" s="705"/>
      <c r="K1118" s="705"/>
      <c r="L1118" s="705"/>
      <c r="M1118" s="705"/>
      <c r="N1118" s="705"/>
      <c r="O1118" s="705"/>
      <c r="P1118" s="705"/>
      <c r="Q1118" s="705"/>
      <c r="R1118" s="705"/>
      <c r="S1118" s="705"/>
      <c r="T1118" s="705"/>
      <c r="U1118" s="705"/>
      <c r="V1118" s="705"/>
      <c r="W1118" s="705"/>
      <c r="X1118" s="705"/>
      <c r="Y1118" s="705"/>
      <c r="Z1118" s="705"/>
      <c r="AA1118" s="705"/>
      <c r="AB1118" s="705"/>
      <c r="AC1118" s="705"/>
      <c r="AD1118" s="705"/>
      <c r="AE1118" s="705"/>
      <c r="AF1118" s="705"/>
      <c r="AG1118" s="705"/>
      <c r="AH1118" s="705"/>
      <c r="AI1118" s="705"/>
      <c r="AJ1118" s="705"/>
      <c r="AK1118" s="705"/>
      <c r="AL1118" s="705"/>
      <c r="AM1118" s="705"/>
      <c r="AN1118" s="705"/>
      <c r="AO1118" s="705"/>
      <c r="AP1118" s="705"/>
      <c r="AQ1118" s="705"/>
      <c r="AR1118" s="705"/>
      <c r="AS1118" s="705"/>
    </row>
    <row r="1119" spans="3:45" ht="12.75" hidden="1" customHeight="1">
      <c r="C1119" s="705"/>
      <c r="D1119" s="705"/>
      <c r="E1119" s="705"/>
      <c r="F1119" s="705"/>
      <c r="G1119" s="705"/>
      <c r="H1119" s="705"/>
      <c r="I1119" s="705"/>
      <c r="J1119" s="705"/>
      <c r="K1119" s="705"/>
      <c r="L1119" s="705"/>
      <c r="M1119" s="705"/>
      <c r="N1119" s="705"/>
      <c r="O1119" s="705"/>
      <c r="P1119" s="705"/>
      <c r="Q1119" s="705"/>
      <c r="R1119" s="705"/>
      <c r="S1119" s="705"/>
      <c r="T1119" s="705"/>
      <c r="U1119" s="705"/>
      <c r="V1119" s="705"/>
      <c r="W1119" s="705"/>
      <c r="X1119" s="705"/>
      <c r="Y1119" s="705"/>
      <c r="Z1119" s="705"/>
      <c r="AA1119" s="705"/>
      <c r="AB1119" s="705"/>
      <c r="AC1119" s="705"/>
      <c r="AD1119" s="705"/>
      <c r="AE1119" s="705"/>
      <c r="AF1119" s="705"/>
      <c r="AG1119" s="705"/>
      <c r="AH1119" s="705"/>
      <c r="AI1119" s="705"/>
      <c r="AJ1119" s="705"/>
      <c r="AK1119" s="705"/>
      <c r="AL1119" s="705"/>
      <c r="AM1119" s="705"/>
      <c r="AN1119" s="705"/>
      <c r="AO1119" s="705"/>
      <c r="AP1119" s="705"/>
      <c r="AQ1119" s="705"/>
      <c r="AR1119" s="705"/>
      <c r="AS1119" s="705"/>
    </row>
    <row r="1120" spans="3:45" ht="12.75" hidden="1" customHeight="1">
      <c r="C1120" s="705"/>
      <c r="D1120" s="705"/>
      <c r="E1120" s="705"/>
      <c r="F1120" s="705"/>
      <c r="G1120" s="705"/>
      <c r="H1120" s="705"/>
      <c r="I1120" s="705"/>
      <c r="J1120" s="705"/>
      <c r="K1120" s="705"/>
      <c r="L1120" s="705"/>
      <c r="M1120" s="705"/>
      <c r="N1120" s="705"/>
      <c r="O1120" s="705"/>
      <c r="P1120" s="705"/>
      <c r="Q1120" s="705"/>
      <c r="R1120" s="705"/>
      <c r="S1120" s="705"/>
      <c r="T1120" s="705"/>
      <c r="U1120" s="705"/>
      <c r="V1120" s="705"/>
      <c r="W1120" s="705"/>
      <c r="X1120" s="705"/>
      <c r="Y1120" s="705"/>
      <c r="Z1120" s="705"/>
      <c r="AA1120" s="705"/>
      <c r="AB1120" s="705"/>
      <c r="AC1120" s="705"/>
      <c r="AD1120" s="705"/>
      <c r="AE1120" s="705"/>
      <c r="AF1120" s="705"/>
      <c r="AG1120" s="705"/>
      <c r="AH1120" s="705"/>
      <c r="AI1120" s="705"/>
      <c r="AJ1120" s="705"/>
      <c r="AK1120" s="705"/>
      <c r="AL1120" s="705"/>
      <c r="AM1120" s="705"/>
      <c r="AN1120" s="705"/>
      <c r="AO1120" s="705"/>
      <c r="AP1120" s="705"/>
      <c r="AQ1120" s="705"/>
      <c r="AR1120" s="705"/>
      <c r="AS1120" s="705"/>
    </row>
    <row r="1121" spans="3:45" ht="12.75" hidden="1" customHeight="1">
      <c r="C1121" s="706" t="s">
        <v>1260</v>
      </c>
      <c r="D1121" s="706"/>
      <c r="E1121" s="706"/>
      <c r="F1121" s="706"/>
      <c r="G1121" s="706"/>
      <c r="H1121" s="706"/>
      <c r="I1121" s="706"/>
      <c r="J1121" s="706"/>
      <c r="K1121" s="706"/>
      <c r="L1121" s="706"/>
      <c r="M1121" s="706"/>
      <c r="N1121" s="706"/>
      <c r="O1121" s="706"/>
      <c r="P1121" s="706"/>
      <c r="Q1121" s="706"/>
      <c r="R1121" s="706"/>
      <c r="S1121" s="706"/>
      <c r="T1121" s="706"/>
      <c r="U1121" s="706"/>
      <c r="V1121" s="706"/>
      <c r="W1121" s="706"/>
      <c r="X1121" s="706"/>
      <c r="Y1121" s="706"/>
      <c r="Z1121" s="706"/>
      <c r="AA1121" s="706"/>
      <c r="AB1121" s="706"/>
      <c r="AC1121" s="706"/>
      <c r="AD1121" s="706"/>
      <c r="AE1121" s="706"/>
      <c r="AF1121" s="706"/>
      <c r="AG1121" s="706"/>
      <c r="AH1121" s="706"/>
      <c r="AI1121" s="706"/>
      <c r="AJ1121" s="706"/>
      <c r="AK1121" s="706"/>
      <c r="AL1121" s="706"/>
      <c r="AM1121" s="706"/>
      <c r="AN1121" s="706"/>
      <c r="AO1121" s="706"/>
      <c r="AP1121" s="706"/>
      <c r="AQ1121" s="706"/>
      <c r="AR1121" s="706"/>
      <c r="AS1121" s="706"/>
    </row>
    <row r="1122" spans="3:45" ht="12.75" hidden="1" customHeight="1">
      <c r="C1122" s="706"/>
      <c r="D1122" s="706"/>
      <c r="E1122" s="706"/>
      <c r="F1122" s="706"/>
      <c r="G1122" s="706"/>
      <c r="H1122" s="706"/>
      <c r="I1122" s="706"/>
      <c r="J1122" s="706"/>
      <c r="K1122" s="706"/>
      <c r="L1122" s="706"/>
      <c r="M1122" s="706"/>
      <c r="N1122" s="706"/>
      <c r="O1122" s="706"/>
      <c r="P1122" s="706"/>
      <c r="Q1122" s="706"/>
      <c r="R1122" s="706"/>
      <c r="S1122" s="706"/>
      <c r="T1122" s="706"/>
      <c r="U1122" s="706"/>
      <c r="V1122" s="706"/>
      <c r="W1122" s="706"/>
      <c r="X1122" s="706"/>
      <c r="Y1122" s="706"/>
      <c r="Z1122" s="706"/>
      <c r="AA1122" s="706"/>
      <c r="AB1122" s="706"/>
      <c r="AC1122" s="706"/>
      <c r="AD1122" s="706"/>
      <c r="AE1122" s="706"/>
      <c r="AF1122" s="706"/>
      <c r="AG1122" s="706"/>
      <c r="AH1122" s="706"/>
      <c r="AI1122" s="706"/>
      <c r="AJ1122" s="706"/>
      <c r="AK1122" s="706"/>
      <c r="AL1122" s="706"/>
      <c r="AM1122" s="706"/>
      <c r="AN1122" s="706"/>
      <c r="AO1122" s="706"/>
      <c r="AP1122" s="706"/>
      <c r="AQ1122" s="706"/>
      <c r="AR1122" s="706"/>
      <c r="AS1122" s="706"/>
    </row>
    <row r="1123" spans="3:45" ht="12.75" hidden="1" customHeight="1">
      <c r="C1123" s="71" t="s">
        <v>1244</v>
      </c>
    </row>
    <row r="1124" spans="3:45" ht="12.75" hidden="1" customHeight="1">
      <c r="C1124" s="545" t="s">
        <v>15</v>
      </c>
      <c r="D1124" s="545"/>
      <c r="E1124" s="545"/>
      <c r="F1124" s="545"/>
      <c r="G1124" s="545"/>
      <c r="H1124" s="545"/>
      <c r="I1124" s="243" t="s">
        <v>16</v>
      </c>
      <c r="J1124" s="243"/>
      <c r="K1124" s="243"/>
      <c r="L1124" s="243"/>
      <c r="M1124" s="243"/>
      <c r="N1124" s="243"/>
      <c r="O1124" s="243"/>
      <c r="P1124" s="243"/>
      <c r="Q1124" s="243"/>
      <c r="R1124" s="243"/>
      <c r="S1124" s="243"/>
      <c r="T1124" s="243"/>
      <c r="U1124" s="243"/>
      <c r="V1124" s="243"/>
      <c r="W1124" s="243"/>
      <c r="X1124" s="243" t="s">
        <v>17</v>
      </c>
      <c r="Y1124" s="243"/>
      <c r="Z1124" s="243"/>
      <c r="AA1124" s="243"/>
      <c r="AB1124" s="243"/>
      <c r="AC1124" s="243"/>
      <c r="AD1124" s="243"/>
      <c r="AE1124" s="243"/>
      <c r="AF1124" s="243"/>
      <c r="AG1124" s="243"/>
      <c r="AH1124" s="243"/>
      <c r="AI1124" s="243"/>
      <c r="AJ1124" s="243"/>
      <c r="AK1124" s="243"/>
      <c r="AL1124" s="243"/>
    </row>
    <row r="1125" spans="3:45" ht="12.75" hidden="1" customHeight="1">
      <c r="C1125" s="546"/>
      <c r="D1125" s="546"/>
      <c r="E1125" s="546"/>
      <c r="F1125" s="546"/>
      <c r="G1125" s="546"/>
      <c r="H1125" s="546"/>
      <c r="I1125" s="243"/>
      <c r="J1125" s="243"/>
      <c r="K1125" s="243"/>
      <c r="L1125" s="243"/>
      <c r="M1125" s="243"/>
      <c r="N1125" s="243"/>
      <c r="O1125" s="243"/>
      <c r="P1125" s="243"/>
      <c r="Q1125" s="243"/>
      <c r="R1125" s="243"/>
      <c r="S1125" s="243"/>
      <c r="T1125" s="243"/>
      <c r="U1125" s="243"/>
      <c r="V1125" s="243"/>
      <c r="W1125" s="243"/>
      <c r="X1125" s="243"/>
      <c r="Y1125" s="243"/>
      <c r="Z1125" s="243"/>
      <c r="AA1125" s="243"/>
      <c r="AB1125" s="243"/>
      <c r="AC1125" s="243"/>
      <c r="AD1125" s="243"/>
      <c r="AE1125" s="243"/>
      <c r="AF1125" s="243"/>
      <c r="AG1125" s="243"/>
      <c r="AH1125" s="243"/>
      <c r="AI1125" s="243"/>
      <c r="AJ1125" s="243"/>
      <c r="AK1125" s="243"/>
      <c r="AL1125" s="243"/>
    </row>
    <row r="1126" spans="3:45" ht="12.75" hidden="1" customHeight="1">
      <c r="C1126" s="546"/>
      <c r="D1126" s="546"/>
      <c r="E1126" s="546"/>
      <c r="F1126" s="546"/>
      <c r="G1126" s="546"/>
      <c r="H1126" s="546"/>
      <c r="I1126" s="547" t="s">
        <v>139</v>
      </c>
      <c r="J1126" s="547"/>
      <c r="K1126" s="547"/>
      <c r="L1126" s="547"/>
      <c r="M1126" s="547"/>
      <c r="N1126" s="547"/>
      <c r="O1126" s="547"/>
      <c r="P1126" s="547"/>
      <c r="Q1126" s="547"/>
      <c r="R1126" s="547"/>
      <c r="S1126" s="547"/>
      <c r="T1126" s="547"/>
      <c r="U1126" s="547"/>
      <c r="V1126" s="547"/>
      <c r="W1126" s="547"/>
      <c r="X1126" s="547" t="s">
        <v>139</v>
      </c>
      <c r="Y1126" s="547"/>
      <c r="Z1126" s="547"/>
      <c r="AA1126" s="547"/>
      <c r="AB1126" s="547"/>
      <c r="AC1126" s="547"/>
      <c r="AD1126" s="547"/>
      <c r="AE1126" s="547"/>
      <c r="AF1126" s="547"/>
      <c r="AG1126" s="547"/>
      <c r="AH1126" s="547"/>
      <c r="AI1126" s="547"/>
      <c r="AJ1126" s="547"/>
      <c r="AK1126" s="547"/>
      <c r="AL1126" s="547"/>
    </row>
    <row r="1127" spans="3:45" ht="12.75" hidden="1" customHeight="1">
      <c r="C1127" s="546"/>
      <c r="D1127" s="546"/>
      <c r="E1127" s="546"/>
      <c r="F1127" s="546"/>
      <c r="G1127" s="546"/>
      <c r="H1127" s="546"/>
      <c r="I1127" s="548" t="s">
        <v>140</v>
      </c>
      <c r="J1127" s="548"/>
      <c r="K1127" s="548"/>
      <c r="L1127" s="548"/>
      <c r="M1127" s="548"/>
      <c r="N1127" s="548" t="s">
        <v>141</v>
      </c>
      <c r="O1127" s="548"/>
      <c r="P1127" s="548"/>
      <c r="Q1127" s="548"/>
      <c r="R1127" s="548"/>
      <c r="S1127" s="548" t="s">
        <v>142</v>
      </c>
      <c r="T1127" s="548"/>
      <c r="U1127" s="548"/>
      <c r="V1127" s="548"/>
      <c r="W1127" s="548"/>
      <c r="X1127" s="548" t="s">
        <v>140</v>
      </c>
      <c r="Y1127" s="548"/>
      <c r="Z1127" s="548"/>
      <c r="AA1127" s="548"/>
      <c r="AB1127" s="548"/>
      <c r="AC1127" s="548" t="s">
        <v>141</v>
      </c>
      <c r="AD1127" s="548"/>
      <c r="AE1127" s="548"/>
      <c r="AF1127" s="548"/>
      <c r="AG1127" s="548"/>
      <c r="AH1127" s="548" t="s">
        <v>142</v>
      </c>
      <c r="AI1127" s="548"/>
      <c r="AJ1127" s="548"/>
      <c r="AK1127" s="548"/>
      <c r="AL1127" s="548"/>
      <c r="AM1127" s="4"/>
      <c r="AN1127" s="4"/>
    </row>
    <row r="1128" spans="3:45" ht="12.75" hidden="1" customHeight="1">
      <c r="C1128" s="546"/>
      <c r="D1128" s="546"/>
      <c r="E1128" s="546"/>
      <c r="F1128" s="546"/>
      <c r="G1128" s="546"/>
      <c r="H1128" s="546"/>
      <c r="I1128" s="548"/>
      <c r="J1128" s="548"/>
      <c r="K1128" s="548"/>
      <c r="L1128" s="548"/>
      <c r="M1128" s="548"/>
      <c r="N1128" s="548"/>
      <c r="O1128" s="548"/>
      <c r="P1128" s="548"/>
      <c r="Q1128" s="548"/>
      <c r="R1128" s="548"/>
      <c r="S1128" s="548"/>
      <c r="T1128" s="548"/>
      <c r="U1128" s="548"/>
      <c r="V1128" s="548"/>
      <c r="W1128" s="548"/>
      <c r="X1128" s="548"/>
      <c r="Y1128" s="548"/>
      <c r="Z1128" s="548"/>
      <c r="AA1128" s="548"/>
      <c r="AB1128" s="548"/>
      <c r="AC1128" s="548"/>
      <c r="AD1128" s="548"/>
      <c r="AE1128" s="548"/>
      <c r="AF1128" s="548"/>
      <c r="AG1128" s="548"/>
      <c r="AH1128" s="548"/>
      <c r="AI1128" s="548"/>
      <c r="AJ1128" s="548"/>
      <c r="AK1128" s="548"/>
      <c r="AL1128" s="548"/>
      <c r="AM1128" s="4"/>
      <c r="AN1128" s="4"/>
    </row>
    <row r="1129" spans="3:45" ht="12.75" hidden="1" customHeight="1">
      <c r="C1129" s="546"/>
      <c r="D1129" s="546"/>
      <c r="E1129" s="546"/>
      <c r="F1129" s="546"/>
      <c r="G1129" s="546"/>
      <c r="H1129" s="546"/>
      <c r="I1129" s="548"/>
      <c r="J1129" s="548"/>
      <c r="K1129" s="548"/>
      <c r="L1129" s="548"/>
      <c r="M1129" s="548"/>
      <c r="N1129" s="548"/>
      <c r="O1129" s="548"/>
      <c r="P1129" s="548"/>
      <c r="Q1129" s="548"/>
      <c r="R1129" s="548"/>
      <c r="S1129" s="548"/>
      <c r="T1129" s="548"/>
      <c r="U1129" s="548"/>
      <c r="V1129" s="548"/>
      <c r="W1129" s="548"/>
      <c r="X1129" s="548"/>
      <c r="Y1129" s="548"/>
      <c r="Z1129" s="548"/>
      <c r="AA1129" s="548"/>
      <c r="AB1129" s="548"/>
      <c r="AC1129" s="548"/>
      <c r="AD1129" s="548"/>
      <c r="AE1129" s="548"/>
      <c r="AF1129" s="548"/>
      <c r="AG1129" s="548"/>
      <c r="AH1129" s="548"/>
      <c r="AI1129" s="548"/>
      <c r="AJ1129" s="548"/>
      <c r="AK1129" s="548"/>
      <c r="AL1129" s="548"/>
      <c r="AM1129" s="4"/>
      <c r="AN1129" s="4"/>
    </row>
    <row r="1130" spans="3:45" ht="12.75" hidden="1" customHeight="1">
      <c r="C1130" s="546"/>
      <c r="D1130" s="546"/>
      <c r="E1130" s="546"/>
      <c r="F1130" s="546"/>
      <c r="G1130" s="546"/>
      <c r="H1130" s="546"/>
      <c r="I1130" s="548"/>
      <c r="J1130" s="548"/>
      <c r="K1130" s="548"/>
      <c r="L1130" s="548"/>
      <c r="M1130" s="548"/>
      <c r="N1130" s="548"/>
      <c r="O1130" s="548"/>
      <c r="P1130" s="548"/>
      <c r="Q1130" s="548"/>
      <c r="R1130" s="548"/>
      <c r="S1130" s="548"/>
      <c r="T1130" s="548"/>
      <c r="U1130" s="548"/>
      <c r="V1130" s="548"/>
      <c r="W1130" s="548"/>
      <c r="X1130" s="548"/>
      <c r="Y1130" s="548"/>
      <c r="Z1130" s="548"/>
      <c r="AA1130" s="548"/>
      <c r="AB1130" s="548"/>
      <c r="AC1130" s="548"/>
      <c r="AD1130" s="548"/>
      <c r="AE1130" s="548"/>
      <c r="AF1130" s="548"/>
      <c r="AG1130" s="548"/>
      <c r="AH1130" s="548"/>
      <c r="AI1130" s="548"/>
      <c r="AJ1130" s="548"/>
      <c r="AK1130" s="548"/>
      <c r="AL1130" s="548"/>
      <c r="AM1130" s="4"/>
      <c r="AN1130" s="4"/>
    </row>
    <row r="1131" spans="3:45" ht="12.75" hidden="1" customHeight="1">
      <c r="C1131" s="521" t="s">
        <v>28</v>
      </c>
      <c r="D1131" s="521"/>
      <c r="E1131" s="521"/>
      <c r="F1131" s="521"/>
      <c r="G1131" s="521"/>
      <c r="H1131" s="521"/>
      <c r="I1131" s="521" t="s">
        <v>32</v>
      </c>
      <c r="J1131" s="521"/>
      <c r="K1131" s="521"/>
      <c r="L1131" s="521"/>
      <c r="M1131" s="521"/>
      <c r="N1131" s="521" t="s">
        <v>33</v>
      </c>
      <c r="O1131" s="521"/>
      <c r="P1131" s="521"/>
      <c r="Q1131" s="521"/>
      <c r="R1131" s="521"/>
      <c r="S1131" s="521" t="s">
        <v>35</v>
      </c>
      <c r="T1131" s="521"/>
      <c r="U1131" s="521"/>
      <c r="V1131" s="521"/>
      <c r="W1131" s="521"/>
      <c r="X1131" s="521" t="s">
        <v>37</v>
      </c>
      <c r="Y1131" s="521"/>
      <c r="Z1131" s="521"/>
      <c r="AA1131" s="521"/>
      <c r="AB1131" s="521"/>
      <c r="AC1131" s="521" t="s">
        <v>40</v>
      </c>
      <c r="AD1131" s="521"/>
      <c r="AE1131" s="521"/>
      <c r="AF1131" s="521"/>
      <c r="AG1131" s="521"/>
      <c r="AH1131" s="521" t="s">
        <v>46</v>
      </c>
      <c r="AI1131" s="521"/>
      <c r="AJ1131" s="521"/>
      <c r="AK1131" s="521"/>
      <c r="AL1131" s="521"/>
    </row>
    <row r="1132" spans="3:45" ht="12.75" hidden="1" customHeight="1">
      <c r="C1132" s="282" t="s">
        <v>143</v>
      </c>
      <c r="D1132" s="282"/>
      <c r="E1132" s="282"/>
      <c r="F1132" s="282"/>
      <c r="G1132" s="282"/>
      <c r="H1132" s="282"/>
      <c r="I1132" s="249"/>
      <c r="J1132" s="249"/>
      <c r="K1132" s="249"/>
      <c r="L1132" s="249"/>
      <c r="M1132" s="249"/>
      <c r="N1132" s="249"/>
      <c r="O1132" s="249"/>
      <c r="P1132" s="249"/>
      <c r="Q1132" s="249"/>
      <c r="R1132" s="249"/>
      <c r="S1132" s="249"/>
      <c r="T1132" s="249"/>
      <c r="U1132" s="249"/>
      <c r="V1132" s="249"/>
      <c r="W1132" s="249"/>
      <c r="X1132" s="249"/>
      <c r="Y1132" s="249"/>
      <c r="Z1132" s="249"/>
      <c r="AA1132" s="249"/>
      <c r="AB1132" s="249"/>
      <c r="AC1132" s="249"/>
      <c r="AD1132" s="249"/>
      <c r="AE1132" s="249"/>
      <c r="AF1132" s="249"/>
      <c r="AG1132" s="249"/>
      <c r="AH1132" s="249"/>
      <c r="AI1132" s="249"/>
      <c r="AJ1132" s="249"/>
      <c r="AK1132" s="249"/>
      <c r="AL1132" s="249"/>
    </row>
    <row r="1133" spans="3:45" ht="12.75" hidden="1" customHeight="1">
      <c r="C1133" s="269" t="s">
        <v>1176</v>
      </c>
      <c r="D1133" s="269"/>
      <c r="E1133" s="269"/>
      <c r="F1133" s="269"/>
      <c r="G1133" s="269"/>
      <c r="H1133" s="269"/>
      <c r="I1133" s="253"/>
      <c r="J1133" s="253"/>
      <c r="K1133" s="253"/>
      <c r="L1133" s="253"/>
      <c r="M1133" s="253"/>
      <c r="N1133" s="253"/>
      <c r="O1133" s="253"/>
      <c r="P1133" s="253"/>
      <c r="Q1133" s="253"/>
      <c r="R1133" s="253"/>
      <c r="S1133" s="253"/>
      <c r="T1133" s="253"/>
      <c r="U1133" s="253"/>
      <c r="V1133" s="253"/>
      <c r="W1133" s="253"/>
      <c r="X1133" s="253"/>
      <c r="Y1133" s="253"/>
      <c r="Z1133" s="253"/>
      <c r="AA1133" s="253"/>
      <c r="AB1133" s="253"/>
      <c r="AC1133" s="253"/>
      <c r="AD1133" s="253"/>
      <c r="AE1133" s="253"/>
      <c r="AF1133" s="253"/>
      <c r="AG1133" s="253"/>
      <c r="AH1133" s="253"/>
      <c r="AI1133" s="253"/>
      <c r="AJ1133" s="253"/>
      <c r="AK1133" s="253"/>
      <c r="AL1133" s="253"/>
    </row>
    <row r="1134" spans="3:45" ht="12.75" hidden="1" customHeight="1">
      <c r="C1134" s="211" t="s">
        <v>38</v>
      </c>
      <c r="D1134" s="211"/>
      <c r="E1134" s="211"/>
      <c r="F1134" s="211"/>
      <c r="G1134" s="211"/>
      <c r="H1134" s="211"/>
      <c r="I1134" s="408">
        <f>SUM(I1132:M1133)</f>
        <v>0</v>
      </c>
      <c r="J1134" s="408"/>
      <c r="K1134" s="408"/>
      <c r="L1134" s="408"/>
      <c r="M1134" s="408"/>
      <c r="N1134" s="408">
        <f>SUM(N1132:R1133)</f>
        <v>0</v>
      </c>
      <c r="O1134" s="408"/>
      <c r="P1134" s="408"/>
      <c r="Q1134" s="408"/>
      <c r="R1134" s="408"/>
      <c r="S1134" s="408">
        <f>SUM(S1132:W1133)</f>
        <v>0</v>
      </c>
      <c r="T1134" s="408"/>
      <c r="U1134" s="408"/>
      <c r="V1134" s="408"/>
      <c r="W1134" s="408"/>
      <c r="X1134" s="408">
        <f>SUM(X1132:AB1133)</f>
        <v>0</v>
      </c>
      <c r="Y1134" s="408"/>
      <c r="Z1134" s="408"/>
      <c r="AA1134" s="408"/>
      <c r="AB1134" s="408"/>
      <c r="AC1134" s="408">
        <f>SUM(AC1132:AG1133)</f>
        <v>0</v>
      </c>
      <c r="AD1134" s="408"/>
      <c r="AE1134" s="408"/>
      <c r="AF1134" s="408"/>
      <c r="AG1134" s="408"/>
      <c r="AH1134" s="408">
        <f>SUM(AH1132:AL1133)</f>
        <v>0</v>
      </c>
      <c r="AI1134" s="408"/>
      <c r="AJ1134" s="408"/>
      <c r="AK1134" s="408"/>
      <c r="AL1134" s="408"/>
    </row>
    <row r="1135" spans="3:45" ht="12.75" customHeight="1">
      <c r="C1135" s="149"/>
      <c r="D1135" s="149"/>
      <c r="E1135" s="149"/>
      <c r="F1135" s="149"/>
      <c r="G1135" s="149"/>
      <c r="H1135" s="149"/>
      <c r="I1135" s="150"/>
      <c r="J1135" s="150"/>
      <c r="K1135" s="150"/>
      <c r="L1135" s="150"/>
      <c r="M1135" s="150"/>
      <c r="N1135" s="150"/>
      <c r="O1135" s="150"/>
      <c r="P1135" s="150"/>
      <c r="Q1135" s="150"/>
      <c r="R1135" s="150"/>
      <c r="S1135" s="150"/>
      <c r="T1135" s="150"/>
      <c r="U1135" s="150"/>
      <c r="V1135" s="150"/>
      <c r="W1135" s="150"/>
      <c r="X1135" s="150"/>
      <c r="Y1135" s="150"/>
      <c r="Z1135" s="150"/>
      <c r="AA1135" s="150"/>
      <c r="AB1135" s="150"/>
      <c r="AC1135" s="150"/>
      <c r="AD1135" s="150"/>
      <c r="AE1135" s="150"/>
      <c r="AF1135" s="150"/>
      <c r="AG1135" s="150"/>
      <c r="AH1135" s="150"/>
      <c r="AI1135" s="150"/>
      <c r="AJ1135" s="150"/>
      <c r="AK1135" s="150"/>
      <c r="AL1135" s="150"/>
    </row>
    <row r="1136" spans="3:45" ht="12.75" customHeight="1">
      <c r="C1136" s="146" t="s">
        <v>1620</v>
      </c>
      <c r="D1136" s="146"/>
      <c r="E1136" s="146"/>
      <c r="F1136" s="146"/>
      <c r="G1136" s="146"/>
      <c r="H1136" s="146"/>
      <c r="I1136" s="147"/>
      <c r="J1136" s="147"/>
      <c r="K1136" s="147"/>
      <c r="L1136" s="147"/>
      <c r="M1136" s="147"/>
      <c r="N1136" s="147"/>
      <c r="O1136" s="147"/>
      <c r="P1136" s="147"/>
      <c r="Q1136" s="147"/>
      <c r="R1136" s="147"/>
      <c r="S1136" s="147"/>
      <c r="T1136" s="147"/>
      <c r="U1136" s="147"/>
      <c r="V1136" s="147"/>
      <c r="W1136" s="147"/>
      <c r="X1136" s="147"/>
      <c r="Y1136" s="147"/>
      <c r="Z1136" s="147"/>
      <c r="AA1136" s="147"/>
      <c r="AB1136" s="147"/>
      <c r="AC1136" s="147"/>
      <c r="AD1136" s="147"/>
      <c r="AE1136" s="147"/>
      <c r="AF1136" s="147"/>
      <c r="AG1136" s="147"/>
      <c r="AH1136" s="147"/>
      <c r="AI1136" s="147"/>
      <c r="AJ1136" s="147"/>
      <c r="AK1136" s="147"/>
      <c r="AL1136" s="147"/>
    </row>
    <row r="1137" spans="1:45" ht="12.75" customHeight="1">
      <c r="C1137" s="149"/>
      <c r="D1137" s="149"/>
      <c r="E1137" s="149"/>
      <c r="F1137" s="149"/>
      <c r="G1137" s="149"/>
      <c r="H1137" s="149"/>
      <c r="I1137" s="150"/>
      <c r="J1137" s="150"/>
      <c r="K1137" s="150"/>
      <c r="L1137" s="150"/>
      <c r="M1137" s="150"/>
      <c r="N1137" s="150"/>
      <c r="O1137" s="150"/>
      <c r="P1137" s="150"/>
      <c r="Q1137" s="150"/>
      <c r="R1137" s="150"/>
      <c r="S1137" s="150"/>
      <c r="T1137" s="150"/>
      <c r="U1137" s="150"/>
      <c r="V1137" s="150"/>
      <c r="W1137" s="150"/>
      <c r="X1137" s="150"/>
      <c r="Y1137" s="150"/>
      <c r="Z1137" s="150"/>
      <c r="AA1137" s="150"/>
      <c r="AB1137" s="150"/>
      <c r="AC1137" s="150"/>
      <c r="AD1137" s="150"/>
      <c r="AE1137" s="150"/>
      <c r="AF1137" s="150"/>
      <c r="AG1137" s="150"/>
      <c r="AH1137" s="150"/>
      <c r="AI1137" s="150"/>
      <c r="AJ1137" s="150"/>
      <c r="AK1137" s="150"/>
      <c r="AL1137" s="150"/>
    </row>
    <row r="1139" spans="1:45" ht="12.75" customHeight="1">
      <c r="A1139" s="90" t="s">
        <v>443</v>
      </c>
      <c r="B1139" s="91"/>
      <c r="C1139" s="283" t="s">
        <v>442</v>
      </c>
      <c r="D1139" s="283"/>
      <c r="E1139" s="283"/>
      <c r="F1139" s="283"/>
      <c r="G1139" s="283"/>
      <c r="H1139" s="283"/>
      <c r="I1139" s="283"/>
      <c r="J1139" s="283"/>
      <c r="K1139" s="283"/>
      <c r="L1139" s="283"/>
      <c r="M1139" s="283"/>
      <c r="N1139" s="283"/>
      <c r="O1139" s="283"/>
      <c r="P1139" s="283"/>
      <c r="Q1139" s="283"/>
      <c r="R1139" s="283"/>
      <c r="S1139" s="283"/>
      <c r="T1139" s="283"/>
      <c r="U1139" s="283"/>
      <c r="V1139" s="283"/>
      <c r="W1139" s="283"/>
      <c r="X1139" s="283"/>
      <c r="Y1139" s="283"/>
      <c r="Z1139" s="283"/>
      <c r="AA1139" s="283"/>
      <c r="AB1139" s="283"/>
      <c r="AC1139" s="283"/>
      <c r="AD1139" s="283"/>
      <c r="AE1139" s="283"/>
      <c r="AF1139" s="283"/>
      <c r="AG1139" s="283"/>
      <c r="AH1139" s="283"/>
      <c r="AI1139" s="283"/>
      <c r="AJ1139" s="283"/>
      <c r="AK1139" s="283"/>
      <c r="AL1139" s="283"/>
      <c r="AM1139" s="283"/>
      <c r="AN1139" s="283"/>
      <c r="AO1139" s="283"/>
      <c r="AP1139" s="283"/>
      <c r="AQ1139" s="283"/>
      <c r="AR1139" s="283"/>
      <c r="AS1139" s="283"/>
    </row>
    <row r="1140" spans="1:45" ht="12.75" customHeight="1">
      <c r="C1140" s="164" t="s">
        <v>1560</v>
      </c>
      <c r="D1140" s="164"/>
      <c r="E1140" s="164"/>
      <c r="F1140" s="164"/>
      <c r="G1140" s="164"/>
      <c r="H1140" s="164"/>
      <c r="I1140" s="164"/>
      <c r="J1140" s="164"/>
      <c r="K1140" s="164"/>
      <c r="L1140" s="164"/>
      <c r="M1140" s="164"/>
      <c r="N1140" s="164"/>
      <c r="O1140" s="164"/>
      <c r="P1140" s="164"/>
      <c r="Q1140" s="164"/>
      <c r="R1140" s="164"/>
      <c r="S1140" s="164"/>
      <c r="T1140" s="164"/>
      <c r="U1140" s="164"/>
      <c r="V1140" s="164"/>
      <c r="W1140" s="164"/>
      <c r="X1140" s="164"/>
      <c r="Y1140" s="164"/>
      <c r="Z1140" s="164"/>
      <c r="AA1140" s="164"/>
      <c r="AB1140" s="164"/>
      <c r="AC1140" s="164"/>
      <c r="AD1140" s="164"/>
      <c r="AE1140" s="164"/>
      <c r="AF1140" s="164"/>
      <c r="AG1140" s="164"/>
      <c r="AH1140" s="164"/>
      <c r="AI1140" s="164"/>
      <c r="AJ1140" s="164"/>
      <c r="AK1140" s="164"/>
      <c r="AL1140" s="164"/>
      <c r="AM1140" s="164"/>
      <c r="AN1140" s="164"/>
      <c r="AO1140" s="164"/>
      <c r="AP1140" s="164"/>
      <c r="AQ1140" s="164"/>
      <c r="AR1140" s="164"/>
      <c r="AS1140" s="164"/>
    </row>
    <row r="1141" spans="1:45" ht="12.75" customHeight="1">
      <c r="C1141" s="164"/>
      <c r="D1141" s="164"/>
      <c r="E1141" s="164"/>
      <c r="F1141" s="164"/>
      <c r="G1141" s="164"/>
      <c r="H1141" s="164"/>
      <c r="I1141" s="164"/>
      <c r="J1141" s="164"/>
      <c r="K1141" s="164"/>
      <c r="L1141" s="164"/>
      <c r="M1141" s="164"/>
      <c r="N1141" s="164"/>
      <c r="O1141" s="164"/>
      <c r="P1141" s="164"/>
      <c r="Q1141" s="164"/>
      <c r="R1141" s="164"/>
      <c r="S1141" s="164"/>
      <c r="T1141" s="164"/>
      <c r="U1141" s="164"/>
      <c r="V1141" s="164"/>
      <c r="W1141" s="164"/>
      <c r="X1141" s="164"/>
      <c r="Y1141" s="164"/>
      <c r="Z1141" s="164"/>
      <c r="AA1141" s="164"/>
      <c r="AB1141" s="164"/>
      <c r="AC1141" s="164"/>
      <c r="AD1141" s="164"/>
      <c r="AE1141" s="164"/>
      <c r="AF1141" s="164"/>
      <c r="AG1141" s="164"/>
      <c r="AH1141" s="164"/>
      <c r="AI1141" s="164"/>
      <c r="AJ1141" s="164"/>
      <c r="AK1141" s="164"/>
      <c r="AL1141" s="164"/>
      <c r="AM1141" s="164"/>
      <c r="AN1141" s="164"/>
      <c r="AO1141" s="164"/>
      <c r="AP1141" s="164"/>
      <c r="AQ1141" s="164"/>
      <c r="AR1141" s="164"/>
      <c r="AS1141" s="164"/>
    </row>
    <row r="1143" spans="1:45" ht="12.75" customHeight="1">
      <c r="C1143" s="241" t="s">
        <v>444</v>
      </c>
      <c r="D1143" s="241"/>
      <c r="E1143" s="241"/>
      <c r="F1143" s="241"/>
      <c r="G1143" s="241"/>
      <c r="H1143" s="241"/>
      <c r="I1143" s="241"/>
      <c r="J1143" s="241"/>
      <c r="K1143" s="241"/>
      <c r="L1143" s="241"/>
      <c r="M1143" s="241"/>
      <c r="N1143" s="241"/>
      <c r="O1143" s="241"/>
      <c r="P1143" s="241"/>
      <c r="Q1143" s="241"/>
      <c r="R1143" s="241"/>
      <c r="S1143" s="241"/>
      <c r="T1143" s="241"/>
      <c r="U1143" s="241"/>
      <c r="V1143" s="241"/>
      <c r="W1143" s="241"/>
      <c r="X1143" s="241"/>
      <c r="Y1143" s="241"/>
      <c r="Z1143" s="241"/>
      <c r="AA1143" s="241"/>
      <c r="AB1143" s="241"/>
      <c r="AC1143" s="241"/>
      <c r="AD1143" s="241"/>
      <c r="AE1143" s="241"/>
      <c r="AF1143" s="241"/>
      <c r="AG1143" s="241"/>
      <c r="AH1143" s="241"/>
      <c r="AI1143" s="241"/>
      <c r="AJ1143" s="241"/>
      <c r="AK1143" s="241"/>
      <c r="AL1143" s="241"/>
      <c r="AM1143" s="241"/>
      <c r="AN1143" s="241"/>
      <c r="AO1143" s="241"/>
      <c r="AP1143" s="241"/>
      <c r="AQ1143" s="241"/>
      <c r="AR1143" s="241"/>
      <c r="AS1143" s="241"/>
    </row>
    <row r="1144" spans="1:45" ht="12.75" customHeight="1">
      <c r="C1144" s="71"/>
    </row>
    <row r="1145" spans="1:45" ht="12.75" customHeight="1">
      <c r="C1145" s="299" t="s">
        <v>114</v>
      </c>
      <c r="D1145" s="299"/>
      <c r="E1145" s="299"/>
      <c r="F1145" s="299"/>
      <c r="G1145" s="299"/>
      <c r="H1145" s="299"/>
      <c r="I1145" s="299"/>
      <c r="J1145" s="299"/>
      <c r="K1145" s="299"/>
      <c r="L1145" s="299"/>
      <c r="M1145" s="299"/>
      <c r="N1145" s="299"/>
      <c r="O1145" s="299" t="s">
        <v>16</v>
      </c>
      <c r="P1145" s="299"/>
      <c r="Q1145" s="299"/>
      <c r="R1145" s="299"/>
      <c r="S1145" s="299"/>
      <c r="T1145" s="299"/>
      <c r="U1145" s="299"/>
      <c r="V1145" s="299"/>
      <c r="W1145" s="299"/>
      <c r="X1145" s="299" t="s">
        <v>17</v>
      </c>
      <c r="Y1145" s="299"/>
      <c r="Z1145" s="299"/>
      <c r="AA1145" s="299"/>
      <c r="AB1145" s="299"/>
      <c r="AC1145" s="299"/>
      <c r="AD1145" s="299"/>
      <c r="AE1145" s="299"/>
      <c r="AF1145" s="299"/>
      <c r="AG1145" s="98"/>
      <c r="AH1145" s="98"/>
    </row>
    <row r="1146" spans="1:45" ht="12.75" customHeight="1">
      <c r="C1146" s="300"/>
      <c r="D1146" s="300"/>
      <c r="E1146" s="300"/>
      <c r="F1146" s="300"/>
      <c r="G1146" s="300"/>
      <c r="H1146" s="300"/>
      <c r="I1146" s="300"/>
      <c r="J1146" s="300"/>
      <c r="K1146" s="300"/>
      <c r="L1146" s="300"/>
      <c r="M1146" s="300"/>
      <c r="N1146" s="300"/>
      <c r="O1146" s="300"/>
      <c r="P1146" s="300"/>
      <c r="Q1146" s="300"/>
      <c r="R1146" s="300"/>
      <c r="S1146" s="300"/>
      <c r="T1146" s="300"/>
      <c r="U1146" s="300"/>
      <c r="V1146" s="300"/>
      <c r="W1146" s="300"/>
      <c r="X1146" s="300"/>
      <c r="Y1146" s="300"/>
      <c r="Z1146" s="300"/>
      <c r="AA1146" s="300"/>
      <c r="AB1146" s="300"/>
      <c r="AC1146" s="300"/>
      <c r="AD1146" s="300"/>
      <c r="AE1146" s="300"/>
      <c r="AF1146" s="300"/>
      <c r="AG1146" s="98"/>
      <c r="AH1146" s="98"/>
    </row>
    <row r="1147" spans="1:45" ht="12.75" customHeight="1">
      <c r="C1147" s="301"/>
      <c r="D1147" s="301"/>
      <c r="E1147" s="301"/>
      <c r="F1147" s="301"/>
      <c r="G1147" s="301"/>
      <c r="H1147" s="301"/>
      <c r="I1147" s="301"/>
      <c r="J1147" s="301"/>
      <c r="K1147" s="301"/>
      <c r="L1147" s="301"/>
      <c r="M1147" s="301"/>
      <c r="N1147" s="301"/>
      <c r="O1147" s="301"/>
      <c r="P1147" s="301"/>
      <c r="Q1147" s="301"/>
      <c r="R1147" s="301"/>
      <c r="S1147" s="301"/>
      <c r="T1147" s="301"/>
      <c r="U1147" s="301"/>
      <c r="V1147" s="301"/>
      <c r="W1147" s="301"/>
      <c r="X1147" s="301"/>
      <c r="Y1147" s="301"/>
      <c r="Z1147" s="301"/>
      <c r="AA1147" s="301"/>
      <c r="AB1147" s="301"/>
      <c r="AC1147" s="301"/>
      <c r="AD1147" s="301"/>
      <c r="AE1147" s="301"/>
      <c r="AF1147" s="301"/>
      <c r="AG1147" s="98"/>
      <c r="AH1147" s="98"/>
    </row>
    <row r="1148" spans="1:45" ht="12.75" customHeight="1">
      <c r="C1148" s="282" t="s">
        <v>123</v>
      </c>
      <c r="D1148" s="282"/>
      <c r="E1148" s="282"/>
      <c r="F1148" s="282"/>
      <c r="G1148" s="282"/>
      <c r="H1148" s="282"/>
      <c r="I1148" s="282"/>
      <c r="J1148" s="282"/>
      <c r="K1148" s="282"/>
      <c r="L1148" s="282"/>
      <c r="M1148" s="282"/>
      <c r="N1148" s="282"/>
      <c r="O1148" s="249">
        <v>3342</v>
      </c>
      <c r="P1148" s="249"/>
      <c r="Q1148" s="249"/>
      <c r="R1148" s="249"/>
      <c r="S1148" s="249"/>
      <c r="T1148" s="249"/>
      <c r="U1148" s="249"/>
      <c r="V1148" s="249"/>
      <c r="W1148" s="249"/>
      <c r="X1148" s="249">
        <v>1534</v>
      </c>
      <c r="Y1148" s="249"/>
      <c r="Z1148" s="249"/>
      <c r="AA1148" s="249"/>
      <c r="AB1148" s="249"/>
      <c r="AC1148" s="249"/>
      <c r="AD1148" s="249"/>
      <c r="AE1148" s="249"/>
      <c r="AF1148" s="249"/>
    </row>
    <row r="1149" spans="1:45" ht="12.75" customHeight="1">
      <c r="C1149" s="423" t="s">
        <v>1230</v>
      </c>
      <c r="D1149" s="423"/>
      <c r="E1149" s="423"/>
      <c r="F1149" s="423"/>
      <c r="G1149" s="423"/>
      <c r="H1149" s="423"/>
      <c r="I1149" s="423"/>
      <c r="J1149" s="423"/>
      <c r="K1149" s="423"/>
      <c r="L1149" s="423"/>
      <c r="M1149" s="423"/>
      <c r="N1149" s="423"/>
      <c r="O1149" s="169">
        <v>5221</v>
      </c>
      <c r="P1149" s="169"/>
      <c r="Q1149" s="169"/>
      <c r="R1149" s="169"/>
      <c r="S1149" s="169"/>
      <c r="T1149" s="169"/>
      <c r="U1149" s="169"/>
      <c r="V1149" s="169"/>
      <c r="W1149" s="169"/>
      <c r="X1149" s="169">
        <v>4585</v>
      </c>
      <c r="Y1149" s="169"/>
      <c r="Z1149" s="169"/>
      <c r="AA1149" s="169"/>
      <c r="AB1149" s="169"/>
      <c r="AC1149" s="169"/>
      <c r="AD1149" s="169"/>
      <c r="AE1149" s="169"/>
      <c r="AF1149" s="169"/>
    </row>
    <row r="1150" spans="1:45" ht="12.75" customHeight="1">
      <c r="C1150" s="423"/>
      <c r="D1150" s="423"/>
      <c r="E1150" s="423"/>
      <c r="F1150" s="423"/>
      <c r="G1150" s="423"/>
      <c r="H1150" s="423"/>
      <c r="I1150" s="423"/>
      <c r="J1150" s="423"/>
      <c r="K1150" s="423"/>
      <c r="L1150" s="423"/>
      <c r="M1150" s="423"/>
      <c r="N1150" s="423"/>
      <c r="O1150" s="169"/>
      <c r="P1150" s="169"/>
      <c r="Q1150" s="169"/>
      <c r="R1150" s="169"/>
      <c r="S1150" s="169"/>
      <c r="T1150" s="169"/>
      <c r="U1150" s="169"/>
      <c r="V1150" s="169"/>
      <c r="W1150" s="169"/>
      <c r="X1150" s="169"/>
      <c r="Y1150" s="169"/>
      <c r="Z1150" s="169"/>
      <c r="AA1150" s="169"/>
      <c r="AB1150" s="169"/>
      <c r="AC1150" s="169"/>
      <c r="AD1150" s="169"/>
      <c r="AE1150" s="169"/>
      <c r="AF1150" s="169"/>
    </row>
    <row r="1151" spans="1:45" ht="12.75" customHeight="1">
      <c r="C1151" s="423" t="s">
        <v>1231</v>
      </c>
      <c r="D1151" s="423"/>
      <c r="E1151" s="423"/>
      <c r="F1151" s="423"/>
      <c r="G1151" s="423"/>
      <c r="H1151" s="423"/>
      <c r="I1151" s="423"/>
      <c r="J1151" s="423"/>
      <c r="K1151" s="423"/>
      <c r="L1151" s="423"/>
      <c r="M1151" s="423"/>
      <c r="N1151" s="423"/>
      <c r="O1151" s="169"/>
      <c r="P1151" s="169"/>
      <c r="Q1151" s="169"/>
      <c r="R1151" s="169"/>
      <c r="S1151" s="169"/>
      <c r="T1151" s="169"/>
      <c r="U1151" s="169"/>
      <c r="V1151" s="169"/>
      <c r="W1151" s="169"/>
      <c r="X1151" s="169"/>
      <c r="Y1151" s="169"/>
      <c r="Z1151" s="169"/>
      <c r="AA1151" s="169"/>
      <c r="AB1151" s="169"/>
      <c r="AC1151" s="169"/>
      <c r="AD1151" s="169"/>
      <c r="AE1151" s="169"/>
      <c r="AF1151" s="169"/>
    </row>
    <row r="1152" spans="1:45" ht="12.75" customHeight="1">
      <c r="C1152" s="423"/>
      <c r="D1152" s="423"/>
      <c r="E1152" s="423"/>
      <c r="F1152" s="423"/>
      <c r="G1152" s="423"/>
      <c r="H1152" s="423"/>
      <c r="I1152" s="423"/>
      <c r="J1152" s="423"/>
      <c r="K1152" s="423"/>
      <c r="L1152" s="423"/>
      <c r="M1152" s="423"/>
      <c r="N1152" s="423"/>
      <c r="O1152" s="169"/>
      <c r="P1152" s="169"/>
      <c r="Q1152" s="169"/>
      <c r="R1152" s="169"/>
      <c r="S1152" s="169"/>
      <c r="T1152" s="169"/>
      <c r="U1152" s="169"/>
      <c r="V1152" s="169"/>
      <c r="W1152" s="169"/>
      <c r="X1152" s="169"/>
      <c r="Y1152" s="169"/>
      <c r="Z1152" s="169"/>
      <c r="AA1152" s="169"/>
      <c r="AB1152" s="169"/>
      <c r="AC1152" s="169"/>
      <c r="AD1152" s="169"/>
      <c r="AE1152" s="169"/>
      <c r="AF1152" s="169"/>
    </row>
    <row r="1153" spans="1:45" ht="12.75" customHeight="1">
      <c r="C1153" s="269" t="s">
        <v>1285</v>
      </c>
      <c r="D1153" s="269"/>
      <c r="E1153" s="269"/>
      <c r="F1153" s="269"/>
      <c r="G1153" s="269"/>
      <c r="H1153" s="269"/>
      <c r="I1153" s="269"/>
      <c r="J1153" s="269"/>
      <c r="K1153" s="269"/>
      <c r="L1153" s="269"/>
      <c r="M1153" s="269"/>
      <c r="N1153" s="269"/>
      <c r="O1153" s="253"/>
      <c r="P1153" s="253"/>
      <c r="Q1153" s="253"/>
      <c r="R1153" s="253"/>
      <c r="S1153" s="253"/>
      <c r="T1153" s="253"/>
      <c r="U1153" s="253"/>
      <c r="V1153" s="253"/>
      <c r="W1153" s="253"/>
      <c r="X1153" s="253"/>
      <c r="Y1153" s="253"/>
      <c r="Z1153" s="253"/>
      <c r="AA1153" s="253"/>
      <c r="AB1153" s="253"/>
      <c r="AC1153" s="253"/>
      <c r="AD1153" s="253"/>
      <c r="AE1153" s="253"/>
      <c r="AF1153" s="253"/>
    </row>
    <row r="1154" spans="1:45" ht="12.75" customHeight="1">
      <c r="C1154" s="211" t="s">
        <v>38</v>
      </c>
      <c r="D1154" s="211"/>
      <c r="E1154" s="211"/>
      <c r="F1154" s="211"/>
      <c r="G1154" s="211"/>
      <c r="H1154" s="211"/>
      <c r="I1154" s="211"/>
      <c r="J1154" s="211"/>
      <c r="K1154" s="211"/>
      <c r="L1154" s="211"/>
      <c r="M1154" s="211"/>
      <c r="N1154" s="211"/>
      <c r="O1154" s="408">
        <f>SUM(O1148:W1153)</f>
        <v>8563</v>
      </c>
      <c r="P1154" s="408"/>
      <c r="Q1154" s="408"/>
      <c r="R1154" s="408"/>
      <c r="S1154" s="408"/>
      <c r="T1154" s="408"/>
      <c r="U1154" s="408"/>
      <c r="V1154" s="408"/>
      <c r="W1154" s="408"/>
      <c r="X1154" s="408">
        <f>SUM(X1148:AF1153)</f>
        <v>6119</v>
      </c>
      <c r="Y1154" s="408"/>
      <c r="Z1154" s="408"/>
      <c r="AA1154" s="408"/>
      <c r="AB1154" s="408"/>
      <c r="AC1154" s="408"/>
      <c r="AD1154" s="408"/>
      <c r="AE1154" s="408"/>
      <c r="AF1154" s="408"/>
    </row>
    <row r="1156" spans="1:45" ht="12.75" customHeight="1">
      <c r="A1156" s="90" t="s">
        <v>445</v>
      </c>
      <c r="B1156" s="91"/>
      <c r="C1156" s="543" t="s">
        <v>124</v>
      </c>
      <c r="D1156" s="543"/>
      <c r="E1156" s="543"/>
      <c r="F1156" s="543"/>
      <c r="G1156" s="543"/>
      <c r="H1156" s="543"/>
      <c r="I1156" s="543"/>
      <c r="J1156" s="543"/>
      <c r="K1156" s="543"/>
      <c r="L1156" s="543"/>
      <c r="M1156" s="543"/>
      <c r="N1156" s="543"/>
      <c r="O1156" s="543"/>
      <c r="P1156" s="543"/>
      <c r="Q1156" s="543"/>
      <c r="R1156" s="543"/>
      <c r="S1156" s="543"/>
      <c r="T1156" s="543"/>
      <c r="U1156" s="543"/>
      <c r="V1156" s="543"/>
      <c r="W1156" s="543"/>
      <c r="X1156" s="543"/>
      <c r="Y1156" s="543"/>
      <c r="Z1156" s="543"/>
      <c r="AA1156" s="543"/>
      <c r="AB1156" s="543"/>
      <c r="AC1156" s="543"/>
      <c r="AD1156" s="543"/>
      <c r="AE1156" s="543"/>
      <c r="AF1156" s="543"/>
      <c r="AG1156" s="543"/>
      <c r="AH1156" s="543"/>
      <c r="AI1156" s="543"/>
      <c r="AJ1156" s="543"/>
      <c r="AK1156" s="543"/>
      <c r="AL1156" s="543"/>
      <c r="AM1156" s="543"/>
      <c r="AN1156" s="543"/>
      <c r="AO1156" s="543"/>
      <c r="AP1156" s="543"/>
      <c r="AQ1156" s="543"/>
      <c r="AR1156" s="543"/>
      <c r="AS1156" s="543"/>
    </row>
    <row r="1157" spans="1:45" ht="12.75" customHeight="1">
      <c r="A1157" s="90"/>
      <c r="B1157" s="91"/>
      <c r="C1157" s="199" t="s">
        <v>1584</v>
      </c>
      <c r="D1157" s="199"/>
      <c r="E1157" s="199"/>
      <c r="F1157" s="199"/>
      <c r="G1157" s="199"/>
      <c r="H1157" s="199"/>
      <c r="I1157" s="199"/>
      <c r="J1157" s="199"/>
      <c r="K1157" s="199"/>
      <c r="L1157" s="199"/>
      <c r="M1157" s="199"/>
      <c r="N1157" s="199"/>
      <c r="O1157" s="199"/>
      <c r="P1157" s="199"/>
      <c r="Q1157" s="199"/>
      <c r="R1157" s="199"/>
      <c r="S1157" s="199"/>
      <c r="T1157" s="199"/>
      <c r="U1157" s="199"/>
      <c r="V1157" s="199"/>
      <c r="W1157" s="199"/>
      <c r="X1157" s="199"/>
      <c r="Y1157" s="199"/>
      <c r="Z1157" s="199"/>
      <c r="AA1157" s="199"/>
      <c r="AB1157" s="199"/>
      <c r="AC1157" s="199"/>
      <c r="AD1157" s="199"/>
      <c r="AE1157" s="199"/>
      <c r="AF1157" s="199"/>
      <c r="AG1157" s="199"/>
      <c r="AH1157" s="199"/>
      <c r="AI1157" s="199"/>
      <c r="AJ1157" s="199"/>
      <c r="AK1157" s="199"/>
      <c r="AL1157" s="199"/>
      <c r="AM1157" s="199"/>
      <c r="AN1157" s="199"/>
      <c r="AO1157" s="199"/>
      <c r="AP1157" s="199"/>
      <c r="AQ1157" s="199"/>
      <c r="AR1157" s="199"/>
      <c r="AS1157" s="199"/>
    </row>
    <row r="1158" spans="1:45" ht="12.75" hidden="1" customHeight="1">
      <c r="C1158" s="199" t="s">
        <v>1232</v>
      </c>
      <c r="D1158" s="199"/>
      <c r="E1158" s="199"/>
      <c r="F1158" s="199"/>
      <c r="G1158" s="199"/>
      <c r="H1158" s="199"/>
      <c r="I1158" s="199"/>
      <c r="J1158" s="199"/>
      <c r="K1158" s="199"/>
      <c r="L1158" s="199"/>
      <c r="M1158" s="199"/>
      <c r="N1158" s="199"/>
      <c r="O1158" s="199"/>
      <c r="P1158" s="199"/>
      <c r="Q1158" s="199"/>
      <c r="R1158" s="199"/>
      <c r="S1158" s="199"/>
      <c r="T1158" s="199"/>
      <c r="U1158" s="199"/>
      <c r="V1158" s="199"/>
      <c r="W1158" s="199"/>
      <c r="X1158" s="199"/>
      <c r="Y1158" s="199"/>
      <c r="Z1158" s="199"/>
      <c r="AA1158" s="199"/>
      <c r="AB1158" s="199"/>
      <c r="AC1158" s="199"/>
      <c r="AD1158" s="199"/>
      <c r="AE1158" s="199"/>
      <c r="AF1158" s="199"/>
      <c r="AG1158" s="199"/>
      <c r="AH1158" s="199"/>
      <c r="AI1158" s="199"/>
      <c r="AJ1158" s="199"/>
      <c r="AK1158" s="199"/>
      <c r="AL1158" s="199"/>
      <c r="AM1158" s="199"/>
      <c r="AN1158" s="199"/>
      <c r="AO1158" s="199"/>
      <c r="AP1158" s="199"/>
      <c r="AQ1158" s="199"/>
      <c r="AR1158" s="199"/>
      <c r="AS1158" s="199"/>
    </row>
    <row r="1159" spans="1:45" ht="12.75" hidden="1" customHeight="1">
      <c r="C1159" s="71" t="s">
        <v>1244</v>
      </c>
    </row>
    <row r="1160" spans="1:45" ht="12.75" hidden="1" customHeight="1">
      <c r="C1160" s="545" t="s">
        <v>124</v>
      </c>
      <c r="D1160" s="545"/>
      <c r="E1160" s="545"/>
      <c r="F1160" s="545"/>
      <c r="G1160" s="545"/>
      <c r="H1160" s="545"/>
      <c r="I1160" s="545"/>
      <c r="J1160" s="545"/>
      <c r="K1160" s="545"/>
      <c r="L1160" s="545"/>
      <c r="M1160" s="545"/>
      <c r="N1160" s="545"/>
      <c r="O1160" s="677" t="s">
        <v>16</v>
      </c>
      <c r="P1160" s="629"/>
      <c r="Q1160" s="629"/>
      <c r="R1160" s="629"/>
      <c r="S1160" s="629"/>
      <c r="T1160" s="629"/>
      <c r="U1160" s="629"/>
      <c r="V1160" s="629"/>
      <c r="W1160" s="629"/>
      <c r="X1160" s="629"/>
      <c r="Y1160" s="629"/>
      <c r="Z1160" s="629"/>
      <c r="AA1160" s="629"/>
      <c r="AB1160" s="629"/>
      <c r="AC1160" s="629"/>
      <c r="AD1160" s="629"/>
      <c r="AE1160" s="629"/>
      <c r="AF1160" s="629"/>
      <c r="AG1160" s="629"/>
      <c r="AH1160" s="629"/>
      <c r="AI1160" s="629"/>
      <c r="AJ1160" s="629"/>
      <c r="AK1160" s="629"/>
      <c r="AL1160" s="629"/>
      <c r="AM1160" s="630"/>
      <c r="AN1160" s="100"/>
      <c r="AO1160" s="100"/>
      <c r="AP1160" s="100"/>
      <c r="AQ1160" s="100"/>
      <c r="AR1160" s="100"/>
    </row>
    <row r="1161" spans="1:45" ht="12.75" hidden="1" customHeight="1">
      <c r="C1161" s="546"/>
      <c r="D1161" s="546"/>
      <c r="E1161" s="546"/>
      <c r="F1161" s="546"/>
      <c r="G1161" s="546"/>
      <c r="H1161" s="546"/>
      <c r="I1161" s="546"/>
      <c r="J1161" s="546"/>
      <c r="K1161" s="546"/>
      <c r="L1161" s="546"/>
      <c r="M1161" s="546"/>
      <c r="N1161" s="546"/>
      <c r="O1161" s="716" t="s">
        <v>1289</v>
      </c>
      <c r="P1161" s="717"/>
      <c r="Q1161" s="717"/>
      <c r="R1161" s="717"/>
      <c r="S1161" s="718"/>
      <c r="T1161" s="285" t="s">
        <v>51</v>
      </c>
      <c r="U1161" s="286"/>
      <c r="V1161" s="286"/>
      <c r="W1161" s="286"/>
      <c r="X1161" s="287"/>
      <c r="Y1161" s="285" t="s">
        <v>52</v>
      </c>
      <c r="Z1161" s="286"/>
      <c r="AA1161" s="286"/>
      <c r="AB1161" s="286"/>
      <c r="AC1161" s="287"/>
      <c r="AD1161" s="285" t="s">
        <v>53</v>
      </c>
      <c r="AE1161" s="286"/>
      <c r="AF1161" s="286"/>
      <c r="AG1161" s="286"/>
      <c r="AH1161" s="287"/>
      <c r="AI1161" s="285" t="s">
        <v>1217</v>
      </c>
      <c r="AJ1161" s="286"/>
      <c r="AK1161" s="286"/>
      <c r="AL1161" s="286"/>
      <c r="AM1161" s="287"/>
      <c r="AN1161" s="8"/>
      <c r="AO1161" s="3"/>
      <c r="AP1161" s="3"/>
      <c r="AQ1161" s="3"/>
      <c r="AR1161" s="3"/>
    </row>
    <row r="1162" spans="1:45" ht="12.75" hidden="1" customHeight="1">
      <c r="C1162" s="546"/>
      <c r="D1162" s="546"/>
      <c r="E1162" s="546"/>
      <c r="F1162" s="546"/>
      <c r="G1162" s="546"/>
      <c r="H1162" s="546"/>
      <c r="I1162" s="546"/>
      <c r="J1162" s="546"/>
      <c r="K1162" s="546"/>
      <c r="L1162" s="546"/>
      <c r="M1162" s="546"/>
      <c r="N1162" s="546"/>
      <c r="O1162" s="719"/>
      <c r="P1162" s="720"/>
      <c r="Q1162" s="720"/>
      <c r="R1162" s="720"/>
      <c r="S1162" s="721"/>
      <c r="T1162" s="294"/>
      <c r="U1162" s="295"/>
      <c r="V1162" s="295"/>
      <c r="W1162" s="295"/>
      <c r="X1162" s="296"/>
      <c r="Y1162" s="294"/>
      <c r="Z1162" s="295"/>
      <c r="AA1162" s="295"/>
      <c r="AB1162" s="295"/>
      <c r="AC1162" s="296"/>
      <c r="AD1162" s="294"/>
      <c r="AE1162" s="295"/>
      <c r="AF1162" s="295"/>
      <c r="AG1162" s="295"/>
      <c r="AH1162" s="296"/>
      <c r="AI1162" s="294"/>
      <c r="AJ1162" s="295"/>
      <c r="AK1162" s="295"/>
      <c r="AL1162" s="295"/>
      <c r="AM1162" s="296"/>
      <c r="AN1162" s="8"/>
    </row>
    <row r="1163" spans="1:45" ht="12.75" hidden="1" customHeight="1">
      <c r="C1163" s="546"/>
      <c r="D1163" s="546"/>
      <c r="E1163" s="546"/>
      <c r="F1163" s="546"/>
      <c r="G1163" s="546"/>
      <c r="H1163" s="546"/>
      <c r="I1163" s="546"/>
      <c r="J1163" s="546"/>
      <c r="K1163" s="546"/>
      <c r="L1163" s="546"/>
      <c r="M1163" s="546"/>
      <c r="N1163" s="546"/>
      <c r="O1163" s="719"/>
      <c r="P1163" s="720"/>
      <c r="Q1163" s="720"/>
      <c r="R1163" s="720"/>
      <c r="S1163" s="721"/>
      <c r="T1163" s="294"/>
      <c r="U1163" s="295"/>
      <c r="V1163" s="295"/>
      <c r="W1163" s="295"/>
      <c r="X1163" s="296"/>
      <c r="Y1163" s="294"/>
      <c r="Z1163" s="295"/>
      <c r="AA1163" s="295"/>
      <c r="AB1163" s="295"/>
      <c r="AC1163" s="296"/>
      <c r="AD1163" s="294"/>
      <c r="AE1163" s="295"/>
      <c r="AF1163" s="295"/>
      <c r="AG1163" s="295"/>
      <c r="AH1163" s="296"/>
      <c r="AI1163" s="294"/>
      <c r="AJ1163" s="295"/>
      <c r="AK1163" s="295"/>
      <c r="AL1163" s="295"/>
      <c r="AM1163" s="296"/>
      <c r="AN1163" s="8"/>
    </row>
    <row r="1164" spans="1:45" ht="12.75" hidden="1" customHeight="1">
      <c r="C1164" s="546"/>
      <c r="D1164" s="546"/>
      <c r="E1164" s="546"/>
      <c r="F1164" s="546"/>
      <c r="G1164" s="546"/>
      <c r="H1164" s="546"/>
      <c r="I1164" s="546"/>
      <c r="J1164" s="546"/>
      <c r="K1164" s="546"/>
      <c r="L1164" s="546"/>
      <c r="M1164" s="546"/>
      <c r="N1164" s="546"/>
      <c r="O1164" s="719"/>
      <c r="P1164" s="720"/>
      <c r="Q1164" s="720"/>
      <c r="R1164" s="720"/>
      <c r="S1164" s="721"/>
      <c r="T1164" s="294"/>
      <c r="U1164" s="295"/>
      <c r="V1164" s="295"/>
      <c r="W1164" s="295"/>
      <c r="X1164" s="296"/>
      <c r="Y1164" s="294"/>
      <c r="Z1164" s="295"/>
      <c r="AA1164" s="295"/>
      <c r="AB1164" s="295"/>
      <c r="AC1164" s="296"/>
      <c r="AD1164" s="294"/>
      <c r="AE1164" s="295"/>
      <c r="AF1164" s="295"/>
      <c r="AG1164" s="295"/>
      <c r="AH1164" s="296"/>
      <c r="AI1164" s="294"/>
      <c r="AJ1164" s="295"/>
      <c r="AK1164" s="295"/>
      <c r="AL1164" s="295"/>
      <c r="AM1164" s="296"/>
      <c r="AN1164" s="8"/>
    </row>
    <row r="1165" spans="1:45" ht="12.75" hidden="1" customHeight="1">
      <c r="C1165" s="521" t="s">
        <v>28</v>
      </c>
      <c r="D1165" s="521"/>
      <c r="E1165" s="521"/>
      <c r="F1165" s="521"/>
      <c r="G1165" s="521"/>
      <c r="H1165" s="521"/>
      <c r="I1165" s="521"/>
      <c r="J1165" s="521"/>
      <c r="K1165" s="521"/>
      <c r="L1165" s="521"/>
      <c r="M1165" s="521"/>
      <c r="N1165" s="521"/>
      <c r="O1165" s="722" t="s">
        <v>32</v>
      </c>
      <c r="P1165" s="723"/>
      <c r="Q1165" s="723"/>
      <c r="R1165" s="723"/>
      <c r="S1165" s="724"/>
      <c r="T1165" s="722" t="s">
        <v>33</v>
      </c>
      <c r="U1165" s="723"/>
      <c r="V1165" s="723"/>
      <c r="W1165" s="723"/>
      <c r="X1165" s="724"/>
      <c r="Y1165" s="722" t="s">
        <v>35</v>
      </c>
      <c r="Z1165" s="723"/>
      <c r="AA1165" s="723"/>
      <c r="AB1165" s="723"/>
      <c r="AC1165" s="724"/>
      <c r="AD1165" s="722" t="s">
        <v>37</v>
      </c>
      <c r="AE1165" s="723"/>
      <c r="AF1165" s="723"/>
      <c r="AG1165" s="723"/>
      <c r="AH1165" s="724"/>
      <c r="AI1165" s="722" t="s">
        <v>40</v>
      </c>
      <c r="AJ1165" s="723"/>
      <c r="AK1165" s="723"/>
      <c r="AL1165" s="723"/>
      <c r="AM1165" s="724"/>
      <c r="AN1165" s="59"/>
    </row>
    <row r="1166" spans="1:45" ht="12.75" hidden="1" customHeight="1">
      <c r="C1166" s="282" t="s">
        <v>1286</v>
      </c>
      <c r="D1166" s="282"/>
      <c r="E1166" s="282"/>
      <c r="F1166" s="282"/>
      <c r="G1166" s="282"/>
      <c r="H1166" s="282"/>
      <c r="I1166" s="282"/>
      <c r="J1166" s="282"/>
      <c r="K1166" s="282"/>
      <c r="L1166" s="282"/>
      <c r="M1166" s="282"/>
      <c r="N1166" s="282"/>
      <c r="O1166" s="249"/>
      <c r="P1166" s="249"/>
      <c r="Q1166" s="249"/>
      <c r="R1166" s="249"/>
      <c r="S1166" s="249"/>
      <c r="T1166" s="249"/>
      <c r="U1166" s="249"/>
      <c r="V1166" s="249"/>
      <c r="W1166" s="249"/>
      <c r="X1166" s="249"/>
      <c r="Y1166" s="249"/>
      <c r="Z1166" s="249"/>
      <c r="AA1166" s="249"/>
      <c r="AB1166" s="249"/>
      <c r="AC1166" s="249"/>
      <c r="AD1166" s="249"/>
      <c r="AE1166" s="249"/>
      <c r="AF1166" s="249"/>
      <c r="AG1166" s="249"/>
      <c r="AH1166" s="249"/>
      <c r="AI1166" s="249">
        <f>O1166+T1166-Y1166+AD1166</f>
        <v>0</v>
      </c>
      <c r="AJ1166" s="249"/>
      <c r="AK1166" s="249"/>
      <c r="AL1166" s="249"/>
      <c r="AM1166" s="249"/>
      <c r="AN1166" s="69"/>
    </row>
    <row r="1167" spans="1:45" ht="12.75" hidden="1" customHeight="1">
      <c r="C1167" s="268" t="s">
        <v>1287</v>
      </c>
      <c r="D1167" s="268"/>
      <c r="E1167" s="268"/>
      <c r="F1167" s="268"/>
      <c r="G1167" s="268"/>
      <c r="H1167" s="268"/>
      <c r="I1167" s="268"/>
      <c r="J1167" s="268"/>
      <c r="K1167" s="268"/>
      <c r="L1167" s="268"/>
      <c r="M1167" s="268"/>
      <c r="N1167" s="268"/>
      <c r="O1167" s="169"/>
      <c r="P1167" s="169"/>
      <c r="Q1167" s="169"/>
      <c r="R1167" s="169"/>
      <c r="S1167" s="169"/>
      <c r="T1167" s="169"/>
      <c r="U1167" s="169"/>
      <c r="V1167" s="169"/>
      <c r="W1167" s="169"/>
      <c r="X1167" s="169"/>
      <c r="Y1167" s="169"/>
      <c r="Z1167" s="169"/>
      <c r="AA1167" s="169"/>
      <c r="AB1167" s="169"/>
      <c r="AC1167" s="169"/>
      <c r="AD1167" s="169"/>
      <c r="AE1167" s="169"/>
      <c r="AF1167" s="169"/>
      <c r="AG1167" s="169"/>
      <c r="AH1167" s="169"/>
      <c r="AI1167" s="169">
        <f>O1167+T1167-Y1167+AD1167</f>
        <v>0</v>
      </c>
      <c r="AJ1167" s="169"/>
      <c r="AK1167" s="169"/>
      <c r="AL1167" s="169"/>
      <c r="AM1167" s="169"/>
      <c r="AN1167" s="69"/>
    </row>
    <row r="1168" spans="1:45" ht="12.75" hidden="1" customHeight="1">
      <c r="C1168" s="268" t="s">
        <v>125</v>
      </c>
      <c r="D1168" s="268"/>
      <c r="E1168" s="268"/>
      <c r="F1168" s="268"/>
      <c r="G1168" s="268"/>
      <c r="H1168" s="268"/>
      <c r="I1168" s="268"/>
      <c r="J1168" s="268"/>
      <c r="K1168" s="268"/>
      <c r="L1168" s="268"/>
      <c r="M1168" s="268"/>
      <c r="N1168" s="268"/>
      <c r="O1168" s="169"/>
      <c r="P1168" s="169"/>
      <c r="Q1168" s="169"/>
      <c r="R1168" s="169"/>
      <c r="S1168" s="169"/>
      <c r="T1168" s="169"/>
      <c r="U1168" s="169"/>
      <c r="V1168" s="169"/>
      <c r="W1168" s="169"/>
      <c r="X1168" s="169"/>
      <c r="Y1168" s="169"/>
      <c r="Z1168" s="169"/>
      <c r="AA1168" s="169"/>
      <c r="AB1168" s="169"/>
      <c r="AC1168" s="169"/>
      <c r="AD1168" s="169"/>
      <c r="AE1168" s="169"/>
      <c r="AF1168" s="169"/>
      <c r="AG1168" s="169"/>
      <c r="AH1168" s="169"/>
      <c r="AI1168" s="169">
        <f>O1168+T1168-Y1168+AD1168</f>
        <v>0</v>
      </c>
      <c r="AJ1168" s="169"/>
      <c r="AK1168" s="169"/>
      <c r="AL1168" s="169"/>
      <c r="AM1168" s="169"/>
      <c r="AN1168" s="69"/>
    </row>
    <row r="1169" spans="3:45" ht="12.75" hidden="1" customHeight="1">
      <c r="C1169" s="298" t="s">
        <v>1288</v>
      </c>
      <c r="D1169" s="298"/>
      <c r="E1169" s="298"/>
      <c r="F1169" s="298"/>
      <c r="G1169" s="298"/>
      <c r="H1169" s="298"/>
      <c r="I1169" s="298"/>
      <c r="J1169" s="298"/>
      <c r="K1169" s="298"/>
      <c r="L1169" s="298"/>
      <c r="M1169" s="298"/>
      <c r="N1169" s="298"/>
      <c r="O1169" s="169"/>
      <c r="P1169" s="169"/>
      <c r="Q1169" s="169"/>
      <c r="R1169" s="169"/>
      <c r="S1169" s="169"/>
      <c r="T1169" s="169"/>
      <c r="U1169" s="169"/>
      <c r="V1169" s="169"/>
      <c r="W1169" s="169"/>
      <c r="X1169" s="169"/>
      <c r="Y1169" s="169"/>
      <c r="Z1169" s="169"/>
      <c r="AA1169" s="169"/>
      <c r="AB1169" s="169"/>
      <c r="AC1169" s="169"/>
      <c r="AD1169" s="169"/>
      <c r="AE1169" s="169"/>
      <c r="AF1169" s="169"/>
      <c r="AG1169" s="169"/>
      <c r="AH1169" s="169"/>
      <c r="AI1169" s="169">
        <f>O1169+T1169-Y1169+AD1169</f>
        <v>0</v>
      </c>
      <c r="AJ1169" s="169"/>
      <c r="AK1169" s="169"/>
      <c r="AL1169" s="169"/>
      <c r="AM1169" s="169"/>
      <c r="AN1169" s="69"/>
    </row>
    <row r="1170" spans="3:45" ht="12.75" hidden="1" customHeight="1">
      <c r="C1170" s="298"/>
      <c r="D1170" s="298"/>
      <c r="E1170" s="298"/>
      <c r="F1170" s="298"/>
      <c r="G1170" s="298"/>
      <c r="H1170" s="298"/>
      <c r="I1170" s="298"/>
      <c r="J1170" s="298"/>
      <c r="K1170" s="298"/>
      <c r="L1170" s="298"/>
      <c r="M1170" s="298"/>
      <c r="N1170" s="298"/>
      <c r="O1170" s="169"/>
      <c r="P1170" s="169"/>
      <c r="Q1170" s="169"/>
      <c r="R1170" s="169"/>
      <c r="S1170" s="169"/>
      <c r="T1170" s="169"/>
      <c r="U1170" s="169"/>
      <c r="V1170" s="169"/>
      <c r="W1170" s="169"/>
      <c r="X1170" s="169"/>
      <c r="Y1170" s="169"/>
      <c r="Z1170" s="169"/>
      <c r="AA1170" s="169"/>
      <c r="AB1170" s="169"/>
      <c r="AC1170" s="169"/>
      <c r="AD1170" s="169"/>
      <c r="AE1170" s="169"/>
      <c r="AF1170" s="169"/>
      <c r="AG1170" s="169"/>
      <c r="AH1170" s="169"/>
      <c r="AI1170" s="169"/>
      <c r="AJ1170" s="169"/>
      <c r="AK1170" s="169"/>
      <c r="AL1170" s="169"/>
      <c r="AM1170" s="169"/>
      <c r="AN1170" s="69"/>
    </row>
    <row r="1171" spans="3:45" ht="12.75" hidden="1" customHeight="1">
      <c r="C1171" s="268" t="s">
        <v>126</v>
      </c>
      <c r="D1171" s="268"/>
      <c r="E1171" s="268"/>
      <c r="F1171" s="268"/>
      <c r="G1171" s="268"/>
      <c r="H1171" s="268"/>
      <c r="I1171" s="268"/>
      <c r="J1171" s="268"/>
      <c r="K1171" s="268"/>
      <c r="L1171" s="268"/>
      <c r="M1171" s="268"/>
      <c r="N1171" s="268"/>
      <c r="O1171" s="169"/>
      <c r="P1171" s="169"/>
      <c r="Q1171" s="169"/>
      <c r="R1171" s="169"/>
      <c r="S1171" s="169"/>
      <c r="T1171" s="169"/>
      <c r="U1171" s="169"/>
      <c r="V1171" s="169"/>
      <c r="W1171" s="169"/>
      <c r="X1171" s="169"/>
      <c r="Y1171" s="169"/>
      <c r="Z1171" s="169"/>
      <c r="AA1171" s="169"/>
      <c r="AB1171" s="169"/>
      <c r="AC1171" s="169"/>
      <c r="AD1171" s="169"/>
      <c r="AE1171" s="169"/>
      <c r="AF1171" s="169"/>
      <c r="AG1171" s="169"/>
      <c r="AH1171" s="169"/>
      <c r="AI1171" s="169">
        <f>O1171+T1171-Y1171+AD1171</f>
        <v>0</v>
      </c>
      <c r="AJ1171" s="169"/>
      <c r="AK1171" s="169"/>
      <c r="AL1171" s="169"/>
      <c r="AM1171" s="169"/>
      <c r="AN1171" s="69"/>
    </row>
    <row r="1172" spans="3:45" ht="12.75" hidden="1" customHeight="1">
      <c r="C1172" s="231" t="s">
        <v>127</v>
      </c>
      <c r="D1172" s="231"/>
      <c r="E1172" s="231"/>
      <c r="F1172" s="231"/>
      <c r="G1172" s="231"/>
      <c r="H1172" s="231"/>
      <c r="I1172" s="231"/>
      <c r="J1172" s="231"/>
      <c r="K1172" s="231"/>
      <c r="L1172" s="231"/>
      <c r="M1172" s="231"/>
      <c r="N1172" s="231"/>
      <c r="O1172" s="169"/>
      <c r="P1172" s="169"/>
      <c r="Q1172" s="169"/>
      <c r="R1172" s="169"/>
      <c r="S1172" s="169"/>
      <c r="T1172" s="169"/>
      <c r="U1172" s="169"/>
      <c r="V1172" s="169"/>
      <c r="W1172" s="169"/>
      <c r="X1172" s="169"/>
      <c r="Y1172" s="169"/>
      <c r="Z1172" s="169"/>
      <c r="AA1172" s="169"/>
      <c r="AB1172" s="169"/>
      <c r="AC1172" s="169"/>
      <c r="AD1172" s="169"/>
      <c r="AE1172" s="169"/>
      <c r="AF1172" s="169"/>
      <c r="AG1172" s="169"/>
      <c r="AH1172" s="169"/>
      <c r="AI1172" s="169">
        <f>O1172+T1172-Y1172+AD1172</f>
        <v>0</v>
      </c>
      <c r="AJ1172" s="169"/>
      <c r="AK1172" s="169"/>
      <c r="AL1172" s="169"/>
      <c r="AM1172" s="169"/>
      <c r="AN1172" s="69"/>
    </row>
    <row r="1173" spans="3:45" ht="12.75" hidden="1" customHeight="1">
      <c r="C1173" s="247"/>
      <c r="D1173" s="247"/>
      <c r="E1173" s="247"/>
      <c r="F1173" s="247"/>
      <c r="G1173" s="247"/>
      <c r="H1173" s="247"/>
      <c r="I1173" s="247"/>
      <c r="J1173" s="247"/>
      <c r="K1173" s="247"/>
      <c r="L1173" s="247"/>
      <c r="M1173" s="247"/>
      <c r="N1173" s="247"/>
      <c r="O1173" s="253"/>
      <c r="P1173" s="253"/>
      <c r="Q1173" s="253"/>
      <c r="R1173" s="253"/>
      <c r="S1173" s="253"/>
      <c r="T1173" s="253"/>
      <c r="U1173" s="253"/>
      <c r="V1173" s="253"/>
      <c r="W1173" s="253"/>
      <c r="X1173" s="253"/>
      <c r="Y1173" s="253"/>
      <c r="Z1173" s="253"/>
      <c r="AA1173" s="253"/>
      <c r="AB1173" s="253"/>
      <c r="AC1173" s="253"/>
      <c r="AD1173" s="253"/>
      <c r="AE1173" s="253"/>
      <c r="AF1173" s="253"/>
      <c r="AG1173" s="253"/>
      <c r="AH1173" s="253"/>
      <c r="AI1173" s="253"/>
      <c r="AJ1173" s="253"/>
      <c r="AK1173" s="253"/>
      <c r="AL1173" s="253"/>
      <c r="AM1173" s="253"/>
      <c r="AN1173" s="69"/>
    </row>
    <row r="1174" spans="3:45" ht="12.75" hidden="1" customHeight="1">
      <c r="C1174" s="715" t="s">
        <v>128</v>
      </c>
      <c r="D1174" s="715"/>
      <c r="E1174" s="715"/>
      <c r="F1174" s="715"/>
      <c r="G1174" s="715"/>
      <c r="H1174" s="715"/>
      <c r="I1174" s="715"/>
      <c r="J1174" s="715"/>
      <c r="K1174" s="715"/>
      <c r="L1174" s="715"/>
      <c r="M1174" s="715"/>
      <c r="N1174" s="715"/>
      <c r="O1174" s="581">
        <f>SUM(O1166:S1173)</f>
        <v>0</v>
      </c>
      <c r="P1174" s="582"/>
      <c r="Q1174" s="582"/>
      <c r="R1174" s="582"/>
      <c r="S1174" s="583"/>
      <c r="T1174" s="581">
        <f>SUM(T1166:X1173)</f>
        <v>0</v>
      </c>
      <c r="U1174" s="582"/>
      <c r="V1174" s="582"/>
      <c r="W1174" s="582"/>
      <c r="X1174" s="583"/>
      <c r="Y1174" s="581">
        <f>SUM(Y1166:AC1173)</f>
        <v>0</v>
      </c>
      <c r="Z1174" s="582"/>
      <c r="AA1174" s="582"/>
      <c r="AB1174" s="582"/>
      <c r="AC1174" s="583"/>
      <c r="AD1174" s="581">
        <f>SUM(AD1166:AH1173)</f>
        <v>0</v>
      </c>
      <c r="AE1174" s="582"/>
      <c r="AF1174" s="582"/>
      <c r="AG1174" s="582"/>
      <c r="AH1174" s="583"/>
      <c r="AI1174" s="581">
        <f>SUM(AI1166:AM1173)</f>
        <v>0</v>
      </c>
      <c r="AJ1174" s="582"/>
      <c r="AK1174" s="582"/>
      <c r="AL1174" s="582"/>
      <c r="AM1174" s="583"/>
      <c r="AN1174" s="99"/>
    </row>
    <row r="1175" spans="3:45" ht="12.75" hidden="1" customHeight="1"/>
    <row r="1176" spans="3:45" ht="12.75" hidden="1" customHeight="1">
      <c r="C1176" s="705" t="s">
        <v>1256</v>
      </c>
      <c r="D1176" s="705"/>
      <c r="E1176" s="705"/>
      <c r="F1176" s="705"/>
      <c r="G1176" s="705"/>
      <c r="H1176" s="705"/>
      <c r="I1176" s="705"/>
      <c r="J1176" s="705"/>
      <c r="K1176" s="705"/>
      <c r="L1176" s="705"/>
      <c r="M1176" s="705"/>
      <c r="N1176" s="705"/>
      <c r="O1176" s="705"/>
      <c r="P1176" s="705"/>
      <c r="Q1176" s="705"/>
      <c r="R1176" s="705"/>
      <c r="S1176" s="705"/>
      <c r="T1176" s="705"/>
      <c r="U1176" s="705"/>
      <c r="V1176" s="705"/>
      <c r="W1176" s="705"/>
      <c r="X1176" s="705"/>
      <c r="Y1176" s="705"/>
      <c r="Z1176" s="705"/>
      <c r="AA1176" s="705"/>
      <c r="AB1176" s="705"/>
      <c r="AC1176" s="705"/>
      <c r="AD1176" s="705"/>
      <c r="AE1176" s="705"/>
      <c r="AF1176" s="705"/>
      <c r="AG1176" s="705"/>
      <c r="AH1176" s="705"/>
      <c r="AI1176" s="705"/>
      <c r="AJ1176" s="705"/>
      <c r="AK1176" s="705"/>
      <c r="AL1176" s="705"/>
      <c r="AM1176" s="705"/>
      <c r="AN1176" s="705"/>
      <c r="AO1176" s="705"/>
      <c r="AP1176" s="705"/>
      <c r="AQ1176" s="705"/>
      <c r="AR1176" s="705"/>
      <c r="AS1176" s="705"/>
    </row>
    <row r="1177" spans="3:45" ht="12.75" hidden="1" customHeight="1">
      <c r="C1177" s="705"/>
      <c r="D1177" s="705"/>
      <c r="E1177" s="705"/>
      <c r="F1177" s="705"/>
      <c r="G1177" s="705"/>
      <c r="H1177" s="705"/>
      <c r="I1177" s="705"/>
      <c r="J1177" s="705"/>
      <c r="K1177" s="705"/>
      <c r="L1177" s="705"/>
      <c r="M1177" s="705"/>
      <c r="N1177" s="705"/>
      <c r="O1177" s="705"/>
      <c r="P1177" s="705"/>
      <c r="Q1177" s="705"/>
      <c r="R1177" s="705"/>
      <c r="S1177" s="705"/>
      <c r="T1177" s="705"/>
      <c r="U1177" s="705"/>
      <c r="V1177" s="705"/>
      <c r="W1177" s="705"/>
      <c r="X1177" s="705"/>
      <c r="Y1177" s="705"/>
      <c r="Z1177" s="705"/>
      <c r="AA1177" s="705"/>
      <c r="AB1177" s="705"/>
      <c r="AC1177" s="705"/>
      <c r="AD1177" s="705"/>
      <c r="AE1177" s="705"/>
      <c r="AF1177" s="705"/>
      <c r="AG1177" s="705"/>
      <c r="AH1177" s="705"/>
      <c r="AI1177" s="705"/>
      <c r="AJ1177" s="705"/>
      <c r="AK1177" s="705"/>
      <c r="AL1177" s="705"/>
      <c r="AM1177" s="705"/>
      <c r="AN1177" s="705"/>
      <c r="AO1177" s="705"/>
      <c r="AP1177" s="705"/>
      <c r="AQ1177" s="705"/>
      <c r="AR1177" s="705"/>
      <c r="AS1177" s="705"/>
    </row>
    <row r="1178" spans="3:45" ht="12.75" hidden="1" customHeight="1">
      <c r="C1178" s="705"/>
      <c r="D1178" s="705"/>
      <c r="E1178" s="705"/>
      <c r="F1178" s="705"/>
      <c r="G1178" s="705"/>
      <c r="H1178" s="705"/>
      <c r="I1178" s="705"/>
      <c r="J1178" s="705"/>
      <c r="K1178" s="705"/>
      <c r="L1178" s="705"/>
      <c r="M1178" s="705"/>
      <c r="N1178" s="705"/>
      <c r="O1178" s="705"/>
      <c r="P1178" s="705"/>
      <c r="Q1178" s="705"/>
      <c r="R1178" s="705"/>
      <c r="S1178" s="705"/>
      <c r="T1178" s="705"/>
      <c r="U1178" s="705"/>
      <c r="V1178" s="705"/>
      <c r="W1178" s="705"/>
      <c r="X1178" s="705"/>
      <c r="Y1178" s="705"/>
      <c r="Z1178" s="705"/>
      <c r="AA1178" s="705"/>
      <c r="AB1178" s="705"/>
      <c r="AC1178" s="705"/>
      <c r="AD1178" s="705"/>
      <c r="AE1178" s="705"/>
      <c r="AF1178" s="705"/>
      <c r="AG1178" s="705"/>
      <c r="AH1178" s="705"/>
      <c r="AI1178" s="705"/>
      <c r="AJ1178" s="705"/>
      <c r="AK1178" s="705"/>
      <c r="AL1178" s="705"/>
      <c r="AM1178" s="705"/>
      <c r="AN1178" s="705"/>
      <c r="AO1178" s="705"/>
      <c r="AP1178" s="705"/>
      <c r="AQ1178" s="705"/>
      <c r="AR1178" s="705"/>
      <c r="AS1178" s="705"/>
    </row>
    <row r="1179" spans="3:45" ht="12.75" hidden="1" customHeight="1"/>
    <row r="1180" spans="3:45" ht="12.75" hidden="1" customHeight="1">
      <c r="C1180" s="284" t="s">
        <v>1261</v>
      </c>
      <c r="D1180" s="284"/>
      <c r="E1180" s="284"/>
      <c r="F1180" s="284"/>
      <c r="G1180" s="284"/>
      <c r="H1180" s="284"/>
      <c r="I1180" s="284"/>
      <c r="J1180" s="284"/>
      <c r="K1180" s="284"/>
      <c r="L1180" s="284"/>
      <c r="M1180" s="284"/>
      <c r="N1180" s="284"/>
      <c r="O1180" s="284"/>
      <c r="P1180" s="284"/>
      <c r="Q1180" s="284"/>
      <c r="R1180" s="284"/>
      <c r="S1180" s="284"/>
      <c r="T1180" s="284"/>
      <c r="U1180" s="284"/>
      <c r="V1180" s="284"/>
      <c r="W1180" s="284"/>
      <c r="X1180" s="284"/>
      <c r="Y1180" s="284"/>
      <c r="Z1180" s="284"/>
      <c r="AA1180" s="284"/>
      <c r="AB1180" s="284"/>
      <c r="AC1180" s="284"/>
      <c r="AD1180" s="284"/>
      <c r="AE1180" s="284"/>
      <c r="AF1180" s="284"/>
      <c r="AG1180" s="284"/>
      <c r="AH1180" s="284"/>
      <c r="AI1180" s="284"/>
      <c r="AJ1180" s="284"/>
      <c r="AK1180" s="284"/>
      <c r="AL1180" s="284"/>
      <c r="AM1180" s="284"/>
      <c r="AN1180" s="284"/>
      <c r="AO1180" s="284"/>
      <c r="AP1180" s="284"/>
      <c r="AQ1180" s="284"/>
      <c r="AR1180" s="284"/>
      <c r="AS1180" s="284"/>
    </row>
    <row r="1181" spans="3:45" ht="12.75" hidden="1" customHeight="1">
      <c r="C1181" s="71" t="s">
        <v>1244</v>
      </c>
    </row>
    <row r="1182" spans="3:45" ht="12.75" hidden="1" customHeight="1">
      <c r="C1182" s="545" t="s">
        <v>124</v>
      </c>
      <c r="D1182" s="545"/>
      <c r="E1182" s="545"/>
      <c r="F1182" s="545"/>
      <c r="G1182" s="545"/>
      <c r="H1182" s="545"/>
      <c r="I1182" s="545"/>
      <c r="J1182" s="545"/>
      <c r="K1182" s="545"/>
      <c r="L1182" s="545"/>
      <c r="M1182" s="545"/>
      <c r="N1182" s="545"/>
      <c r="O1182" s="265" t="s">
        <v>1290</v>
      </c>
      <c r="P1182" s="545"/>
      <c r="Q1182" s="545"/>
      <c r="R1182" s="545"/>
      <c r="S1182" s="545"/>
      <c r="T1182" s="265" t="s">
        <v>1291</v>
      </c>
      <c r="U1182" s="545"/>
      <c r="V1182" s="545"/>
      <c r="W1182" s="545"/>
      <c r="X1182" s="545"/>
      <c r="Y1182" s="265" t="s">
        <v>1292</v>
      </c>
      <c r="Z1182" s="265"/>
      <c r="AA1182" s="265"/>
      <c r="AB1182" s="265"/>
      <c r="AC1182" s="265"/>
      <c r="AD1182" s="265" t="s">
        <v>1293</v>
      </c>
      <c r="AE1182" s="265"/>
      <c r="AF1182" s="265"/>
      <c r="AG1182" s="265"/>
      <c r="AH1182" s="265"/>
      <c r="AI1182" s="265" t="s">
        <v>1294</v>
      </c>
      <c r="AJ1182" s="265"/>
      <c r="AK1182" s="265"/>
      <c r="AL1182" s="265"/>
      <c r="AM1182" s="265"/>
    </row>
    <row r="1183" spans="3:45" ht="12.75" hidden="1" customHeight="1">
      <c r="C1183" s="546"/>
      <c r="D1183" s="546"/>
      <c r="E1183" s="546"/>
      <c r="F1183" s="546"/>
      <c r="G1183" s="546"/>
      <c r="H1183" s="546"/>
      <c r="I1183" s="546"/>
      <c r="J1183" s="546"/>
      <c r="K1183" s="546"/>
      <c r="L1183" s="546"/>
      <c r="M1183" s="546"/>
      <c r="N1183" s="546"/>
      <c r="O1183" s="546"/>
      <c r="P1183" s="546"/>
      <c r="Q1183" s="546"/>
      <c r="R1183" s="546"/>
      <c r="S1183" s="546"/>
      <c r="T1183" s="546"/>
      <c r="U1183" s="546"/>
      <c r="V1183" s="546"/>
      <c r="W1183" s="546"/>
      <c r="X1183" s="546"/>
      <c r="Y1183" s="548"/>
      <c r="Z1183" s="548"/>
      <c r="AA1183" s="548"/>
      <c r="AB1183" s="548"/>
      <c r="AC1183" s="548"/>
      <c r="AD1183" s="548"/>
      <c r="AE1183" s="548"/>
      <c r="AF1183" s="548"/>
      <c r="AG1183" s="548"/>
      <c r="AH1183" s="548"/>
      <c r="AI1183" s="548"/>
      <c r="AJ1183" s="548"/>
      <c r="AK1183" s="548"/>
      <c r="AL1183" s="548"/>
      <c r="AM1183" s="548"/>
    </row>
    <row r="1184" spans="3:45" ht="12.75" hidden="1" customHeight="1">
      <c r="C1184" s="546"/>
      <c r="D1184" s="546"/>
      <c r="E1184" s="546"/>
      <c r="F1184" s="546"/>
      <c r="G1184" s="546"/>
      <c r="H1184" s="546"/>
      <c r="I1184" s="546"/>
      <c r="J1184" s="546"/>
      <c r="K1184" s="546"/>
      <c r="L1184" s="546"/>
      <c r="M1184" s="546"/>
      <c r="N1184" s="546"/>
      <c r="O1184" s="546"/>
      <c r="P1184" s="546"/>
      <c r="Q1184" s="546"/>
      <c r="R1184" s="546"/>
      <c r="S1184" s="546"/>
      <c r="T1184" s="546"/>
      <c r="U1184" s="546"/>
      <c r="V1184" s="546"/>
      <c r="W1184" s="546"/>
      <c r="X1184" s="546"/>
      <c r="Y1184" s="548"/>
      <c r="Z1184" s="548"/>
      <c r="AA1184" s="548"/>
      <c r="AB1184" s="548"/>
      <c r="AC1184" s="548"/>
      <c r="AD1184" s="548"/>
      <c r="AE1184" s="548"/>
      <c r="AF1184" s="548"/>
      <c r="AG1184" s="548"/>
      <c r="AH1184" s="548"/>
      <c r="AI1184" s="548"/>
      <c r="AJ1184" s="548"/>
      <c r="AK1184" s="548"/>
      <c r="AL1184" s="548"/>
      <c r="AM1184" s="548"/>
    </row>
    <row r="1185" spans="3:45" ht="12.75" hidden="1" customHeight="1">
      <c r="C1185" s="546"/>
      <c r="D1185" s="546"/>
      <c r="E1185" s="546"/>
      <c r="F1185" s="546"/>
      <c r="G1185" s="546"/>
      <c r="H1185" s="546"/>
      <c r="I1185" s="546"/>
      <c r="J1185" s="546"/>
      <c r="K1185" s="546"/>
      <c r="L1185" s="546"/>
      <c r="M1185" s="546"/>
      <c r="N1185" s="546"/>
      <c r="O1185" s="546"/>
      <c r="P1185" s="546"/>
      <c r="Q1185" s="546"/>
      <c r="R1185" s="546"/>
      <c r="S1185" s="546"/>
      <c r="T1185" s="546"/>
      <c r="U1185" s="546"/>
      <c r="V1185" s="546"/>
      <c r="W1185" s="546"/>
      <c r="X1185" s="546"/>
      <c r="Y1185" s="548"/>
      <c r="Z1185" s="548"/>
      <c r="AA1185" s="548"/>
      <c r="AB1185" s="548"/>
      <c r="AC1185" s="548"/>
      <c r="AD1185" s="548"/>
      <c r="AE1185" s="548"/>
      <c r="AF1185" s="548"/>
      <c r="AG1185" s="548"/>
      <c r="AH1185" s="548"/>
      <c r="AI1185" s="548"/>
      <c r="AJ1185" s="548"/>
      <c r="AK1185" s="548"/>
      <c r="AL1185" s="548"/>
      <c r="AM1185" s="548"/>
    </row>
    <row r="1186" spans="3:45" ht="12.75" hidden="1" customHeight="1">
      <c r="C1186" s="546"/>
      <c r="D1186" s="546"/>
      <c r="E1186" s="546"/>
      <c r="F1186" s="546"/>
      <c r="G1186" s="546"/>
      <c r="H1186" s="546"/>
      <c r="I1186" s="546"/>
      <c r="J1186" s="546"/>
      <c r="K1186" s="546"/>
      <c r="L1186" s="546"/>
      <c r="M1186" s="546"/>
      <c r="N1186" s="546"/>
      <c r="O1186" s="546"/>
      <c r="P1186" s="546"/>
      <c r="Q1186" s="546"/>
      <c r="R1186" s="546"/>
      <c r="S1186" s="546"/>
      <c r="T1186" s="546"/>
      <c r="U1186" s="546"/>
      <c r="V1186" s="546"/>
      <c r="W1186" s="546"/>
      <c r="X1186" s="546"/>
      <c r="Y1186" s="548"/>
      <c r="Z1186" s="548"/>
      <c r="AA1186" s="548"/>
      <c r="AB1186" s="548"/>
      <c r="AC1186" s="548"/>
      <c r="AD1186" s="548"/>
      <c r="AE1186" s="548"/>
      <c r="AF1186" s="548"/>
      <c r="AG1186" s="548"/>
      <c r="AH1186" s="548"/>
      <c r="AI1186" s="548"/>
      <c r="AJ1186" s="548"/>
      <c r="AK1186" s="548"/>
      <c r="AL1186" s="548"/>
      <c r="AM1186" s="548"/>
    </row>
    <row r="1187" spans="3:45" ht="12.75" hidden="1" customHeight="1">
      <c r="C1187" s="546" t="s">
        <v>28</v>
      </c>
      <c r="D1187" s="546"/>
      <c r="E1187" s="546"/>
      <c r="F1187" s="546"/>
      <c r="G1187" s="546"/>
      <c r="H1187" s="546"/>
      <c r="I1187" s="546"/>
      <c r="J1187" s="546"/>
      <c r="K1187" s="546"/>
      <c r="L1187" s="546"/>
      <c r="M1187" s="546"/>
      <c r="N1187" s="546"/>
      <c r="O1187" s="521" t="s">
        <v>32</v>
      </c>
      <c r="P1187" s="521"/>
      <c r="Q1187" s="521"/>
      <c r="R1187" s="521"/>
      <c r="S1187" s="521"/>
      <c r="T1187" s="521" t="s">
        <v>33</v>
      </c>
      <c r="U1187" s="521"/>
      <c r="V1187" s="521"/>
      <c r="W1187" s="521"/>
      <c r="X1187" s="521"/>
      <c r="Y1187" s="521" t="s">
        <v>35</v>
      </c>
      <c r="Z1187" s="521"/>
      <c r="AA1187" s="521"/>
      <c r="AB1187" s="521"/>
      <c r="AC1187" s="521"/>
      <c r="AD1187" s="521" t="s">
        <v>37</v>
      </c>
      <c r="AE1187" s="521"/>
      <c r="AF1187" s="521"/>
      <c r="AG1187" s="521"/>
      <c r="AH1187" s="521"/>
      <c r="AI1187" s="521" t="s">
        <v>40</v>
      </c>
      <c r="AJ1187" s="521"/>
      <c r="AK1187" s="521"/>
      <c r="AL1187" s="521"/>
      <c r="AM1187" s="521"/>
    </row>
    <row r="1188" spans="3:45" ht="12.75" hidden="1" customHeight="1">
      <c r="C1188" s="282" t="s">
        <v>126</v>
      </c>
      <c r="D1188" s="282"/>
      <c r="E1188" s="282"/>
      <c r="F1188" s="282"/>
      <c r="G1188" s="282"/>
      <c r="H1188" s="282"/>
      <c r="I1188" s="282"/>
      <c r="J1188" s="282"/>
      <c r="K1188" s="282"/>
      <c r="L1188" s="282"/>
      <c r="M1188" s="282"/>
      <c r="N1188" s="282"/>
      <c r="O1188" s="249"/>
      <c r="P1188" s="249"/>
      <c r="Q1188" s="249"/>
      <c r="R1188" s="249"/>
      <c r="S1188" s="249"/>
      <c r="T1188" s="249"/>
      <c r="U1188" s="249"/>
      <c r="V1188" s="249"/>
      <c r="W1188" s="249"/>
      <c r="X1188" s="249"/>
      <c r="Y1188" s="249"/>
      <c r="Z1188" s="249"/>
      <c r="AA1188" s="249"/>
      <c r="AB1188" s="249"/>
      <c r="AC1188" s="249"/>
      <c r="AD1188" s="249"/>
      <c r="AE1188" s="249"/>
      <c r="AF1188" s="249"/>
      <c r="AG1188" s="249"/>
      <c r="AH1188" s="249"/>
      <c r="AI1188" s="249">
        <f>O1188+T1188-Y1188-AD1188</f>
        <v>0</v>
      </c>
      <c r="AJ1188" s="249"/>
      <c r="AK1188" s="249"/>
      <c r="AL1188" s="249"/>
      <c r="AM1188" s="249"/>
    </row>
    <row r="1189" spans="3:45" ht="12.75" hidden="1" customHeight="1">
      <c r="C1189" s="231" t="s">
        <v>127</v>
      </c>
      <c r="D1189" s="231"/>
      <c r="E1189" s="231"/>
      <c r="F1189" s="231"/>
      <c r="G1189" s="231"/>
      <c r="H1189" s="231"/>
      <c r="I1189" s="231"/>
      <c r="J1189" s="231"/>
      <c r="K1189" s="231"/>
      <c r="L1189" s="231"/>
      <c r="M1189" s="231"/>
      <c r="N1189" s="231"/>
      <c r="O1189" s="169"/>
      <c r="P1189" s="169"/>
      <c r="Q1189" s="169"/>
      <c r="R1189" s="169"/>
      <c r="S1189" s="169"/>
      <c r="T1189" s="169"/>
      <c r="U1189" s="169"/>
      <c r="V1189" s="169"/>
      <c r="W1189" s="169"/>
      <c r="X1189" s="169"/>
      <c r="Y1189" s="169"/>
      <c r="Z1189" s="169"/>
      <c r="AA1189" s="169"/>
      <c r="AB1189" s="169"/>
      <c r="AC1189" s="169"/>
      <c r="AD1189" s="169"/>
      <c r="AE1189" s="169"/>
      <c r="AF1189" s="169"/>
      <c r="AG1189" s="169"/>
      <c r="AH1189" s="169"/>
      <c r="AI1189" s="169">
        <f>O1189+T1189-Y1189-AD1189</f>
        <v>0</v>
      </c>
      <c r="AJ1189" s="169"/>
      <c r="AK1189" s="169"/>
      <c r="AL1189" s="169"/>
      <c r="AM1189" s="169"/>
    </row>
    <row r="1190" spans="3:45" ht="12.75" hidden="1" customHeight="1">
      <c r="C1190" s="247"/>
      <c r="D1190" s="247"/>
      <c r="E1190" s="247"/>
      <c r="F1190" s="247"/>
      <c r="G1190" s="247"/>
      <c r="H1190" s="247"/>
      <c r="I1190" s="247"/>
      <c r="J1190" s="247"/>
      <c r="K1190" s="247"/>
      <c r="L1190" s="247"/>
      <c r="M1190" s="247"/>
      <c r="N1190" s="247"/>
      <c r="O1190" s="253"/>
      <c r="P1190" s="253"/>
      <c r="Q1190" s="253"/>
      <c r="R1190" s="253"/>
      <c r="S1190" s="253"/>
      <c r="T1190" s="253"/>
      <c r="U1190" s="253"/>
      <c r="V1190" s="253"/>
      <c r="W1190" s="253"/>
      <c r="X1190" s="253"/>
      <c r="Y1190" s="253"/>
      <c r="Z1190" s="253"/>
      <c r="AA1190" s="253"/>
      <c r="AB1190" s="253"/>
      <c r="AC1190" s="253"/>
      <c r="AD1190" s="253"/>
      <c r="AE1190" s="253"/>
      <c r="AF1190" s="253"/>
      <c r="AG1190" s="253"/>
      <c r="AH1190" s="253"/>
      <c r="AI1190" s="253"/>
      <c r="AJ1190" s="253"/>
      <c r="AK1190" s="253"/>
      <c r="AL1190" s="253"/>
      <c r="AM1190" s="253"/>
    </row>
    <row r="1191" spans="3:45" ht="12.75" hidden="1" customHeight="1">
      <c r="C1191" s="715" t="s">
        <v>128</v>
      </c>
      <c r="D1191" s="715"/>
      <c r="E1191" s="715"/>
      <c r="F1191" s="715"/>
      <c r="G1191" s="715"/>
      <c r="H1191" s="715"/>
      <c r="I1191" s="715"/>
      <c r="J1191" s="715"/>
      <c r="K1191" s="715"/>
      <c r="L1191" s="715"/>
      <c r="M1191" s="715"/>
      <c r="N1191" s="715"/>
      <c r="O1191" s="408">
        <f>O1188+O1189</f>
        <v>0</v>
      </c>
      <c r="P1191" s="408"/>
      <c r="Q1191" s="408"/>
      <c r="R1191" s="408"/>
      <c r="S1191" s="408"/>
      <c r="T1191" s="408">
        <f>T1188+T1189</f>
        <v>0</v>
      </c>
      <c r="U1191" s="408"/>
      <c r="V1191" s="408"/>
      <c r="W1191" s="408"/>
      <c r="X1191" s="408"/>
      <c r="Y1191" s="408">
        <f>Y1188+Y1189</f>
        <v>0</v>
      </c>
      <c r="Z1191" s="408"/>
      <c r="AA1191" s="408"/>
      <c r="AB1191" s="408"/>
      <c r="AC1191" s="408"/>
      <c r="AD1191" s="408">
        <f>AD1188+AD1189</f>
        <v>0</v>
      </c>
      <c r="AE1191" s="408"/>
      <c r="AF1191" s="408"/>
      <c r="AG1191" s="408"/>
      <c r="AH1191" s="408"/>
      <c r="AI1191" s="408">
        <f>AI1188+AI1189</f>
        <v>0</v>
      </c>
      <c r="AJ1191" s="408"/>
      <c r="AK1191" s="408"/>
      <c r="AL1191" s="408"/>
      <c r="AM1191" s="408"/>
    </row>
    <row r="1192" spans="3:45" ht="12.75" hidden="1" customHeight="1"/>
    <row r="1193" spans="3:45" ht="12.75" hidden="1" customHeight="1">
      <c r="C1193" s="705" t="s">
        <v>1256</v>
      </c>
      <c r="D1193" s="705"/>
      <c r="E1193" s="705"/>
      <c r="F1193" s="705"/>
      <c r="G1193" s="705"/>
      <c r="H1193" s="705"/>
      <c r="I1193" s="705"/>
      <c r="J1193" s="705"/>
      <c r="K1193" s="705"/>
      <c r="L1193" s="705"/>
      <c r="M1193" s="705"/>
      <c r="N1193" s="705"/>
      <c r="O1193" s="705"/>
      <c r="P1193" s="705"/>
      <c r="Q1193" s="705"/>
      <c r="R1193" s="705"/>
      <c r="S1193" s="705"/>
      <c r="T1193" s="705"/>
      <c r="U1193" s="705"/>
      <c r="V1193" s="705"/>
      <c r="W1193" s="705"/>
      <c r="X1193" s="705"/>
      <c r="Y1193" s="705"/>
      <c r="Z1193" s="705"/>
      <c r="AA1193" s="705"/>
      <c r="AB1193" s="705"/>
      <c r="AC1193" s="705"/>
      <c r="AD1193" s="705"/>
      <c r="AE1193" s="705"/>
      <c r="AF1193" s="705"/>
      <c r="AG1193" s="705"/>
      <c r="AH1193" s="705"/>
      <c r="AI1193" s="705"/>
      <c r="AJ1193" s="705"/>
      <c r="AK1193" s="705"/>
      <c r="AL1193" s="705"/>
      <c r="AM1193" s="705"/>
      <c r="AN1193" s="705"/>
      <c r="AO1193" s="705"/>
      <c r="AP1193" s="705"/>
      <c r="AQ1193" s="705"/>
      <c r="AR1193" s="705"/>
      <c r="AS1193" s="705"/>
    </row>
    <row r="1194" spans="3:45" ht="12.75" hidden="1" customHeight="1">
      <c r="C1194" s="705"/>
      <c r="D1194" s="705"/>
      <c r="E1194" s="705"/>
      <c r="F1194" s="705"/>
      <c r="G1194" s="705"/>
      <c r="H1194" s="705"/>
      <c r="I1194" s="705"/>
      <c r="J1194" s="705"/>
      <c r="K1194" s="705"/>
      <c r="L1194" s="705"/>
      <c r="M1194" s="705"/>
      <c r="N1194" s="705"/>
      <c r="O1194" s="705"/>
      <c r="P1194" s="705"/>
      <c r="Q1194" s="705"/>
      <c r="R1194" s="705"/>
      <c r="S1194" s="705"/>
      <c r="T1194" s="705"/>
      <c r="U1194" s="705"/>
      <c r="V1194" s="705"/>
      <c r="W1194" s="705"/>
      <c r="X1194" s="705"/>
      <c r="Y1194" s="705"/>
      <c r="Z1194" s="705"/>
      <c r="AA1194" s="705"/>
      <c r="AB1194" s="705"/>
      <c r="AC1194" s="705"/>
      <c r="AD1194" s="705"/>
      <c r="AE1194" s="705"/>
      <c r="AF1194" s="705"/>
      <c r="AG1194" s="705"/>
      <c r="AH1194" s="705"/>
      <c r="AI1194" s="705"/>
      <c r="AJ1194" s="705"/>
      <c r="AK1194" s="705"/>
      <c r="AL1194" s="705"/>
      <c r="AM1194" s="705"/>
      <c r="AN1194" s="705"/>
      <c r="AO1194" s="705"/>
      <c r="AP1194" s="705"/>
      <c r="AQ1194" s="705"/>
      <c r="AR1194" s="705"/>
      <c r="AS1194" s="705"/>
    </row>
    <row r="1195" spans="3:45" ht="12.75" hidden="1" customHeight="1">
      <c r="C1195" s="705"/>
      <c r="D1195" s="705"/>
      <c r="E1195" s="705"/>
      <c r="F1195" s="705"/>
      <c r="G1195" s="705"/>
      <c r="H1195" s="705"/>
      <c r="I1195" s="705"/>
      <c r="J1195" s="705"/>
      <c r="K1195" s="705"/>
      <c r="L1195" s="705"/>
      <c r="M1195" s="705"/>
      <c r="N1195" s="705"/>
      <c r="O1195" s="705"/>
      <c r="P1195" s="705"/>
      <c r="Q1195" s="705"/>
      <c r="R1195" s="705"/>
      <c r="S1195" s="705"/>
      <c r="T1195" s="705"/>
      <c r="U1195" s="705"/>
      <c r="V1195" s="705"/>
      <c r="W1195" s="705"/>
      <c r="X1195" s="705"/>
      <c r="Y1195" s="705"/>
      <c r="Z1195" s="705"/>
      <c r="AA1195" s="705"/>
      <c r="AB1195" s="705"/>
      <c r="AC1195" s="705"/>
      <c r="AD1195" s="705"/>
      <c r="AE1195" s="705"/>
      <c r="AF1195" s="705"/>
      <c r="AG1195" s="705"/>
      <c r="AH1195" s="705"/>
      <c r="AI1195" s="705"/>
      <c r="AJ1195" s="705"/>
      <c r="AK1195" s="705"/>
      <c r="AL1195" s="705"/>
      <c r="AM1195" s="705"/>
      <c r="AN1195" s="705"/>
      <c r="AO1195" s="705"/>
      <c r="AP1195" s="705"/>
      <c r="AQ1195" s="705"/>
      <c r="AR1195" s="705"/>
      <c r="AS1195" s="705"/>
    </row>
    <row r="1196" spans="3:45" ht="12.75" hidden="1" customHeight="1"/>
    <row r="1197" spans="3:45" ht="12.75" hidden="1" customHeight="1">
      <c r="C1197" s="624" t="s">
        <v>1262</v>
      </c>
      <c r="D1197" s="624"/>
      <c r="E1197" s="624"/>
      <c r="F1197" s="624"/>
      <c r="G1197" s="624"/>
      <c r="H1197" s="624"/>
      <c r="I1197" s="624"/>
      <c r="J1197" s="624"/>
      <c r="K1197" s="624"/>
      <c r="L1197" s="624"/>
      <c r="M1197" s="624"/>
      <c r="N1197" s="624"/>
      <c r="O1197" s="624"/>
      <c r="P1197" s="624"/>
      <c r="Q1197" s="624"/>
      <c r="R1197" s="624"/>
      <c r="S1197" s="624"/>
      <c r="T1197" s="624"/>
      <c r="U1197" s="624"/>
      <c r="V1197" s="624"/>
      <c r="W1197" s="624"/>
      <c r="X1197" s="624"/>
      <c r="Y1197" s="624"/>
      <c r="Z1197" s="624"/>
      <c r="AA1197" s="624"/>
      <c r="AB1197" s="624"/>
      <c r="AC1197" s="624"/>
      <c r="AD1197" s="624"/>
      <c r="AE1197" s="624"/>
      <c r="AF1197" s="624"/>
      <c r="AG1197" s="624"/>
      <c r="AH1197" s="624"/>
      <c r="AI1197" s="624"/>
      <c r="AJ1197" s="624"/>
      <c r="AK1197" s="624"/>
      <c r="AL1197" s="624"/>
      <c r="AM1197" s="624"/>
      <c r="AN1197" s="624"/>
      <c r="AO1197" s="624"/>
      <c r="AP1197" s="624"/>
      <c r="AQ1197" s="624"/>
      <c r="AR1197" s="624"/>
      <c r="AS1197" s="624"/>
    </row>
    <row r="1198" spans="3:45" ht="12.75" hidden="1" customHeight="1">
      <c r="C1198" s="71" t="s">
        <v>1244</v>
      </c>
    </row>
    <row r="1199" spans="3:45" ht="12.75" hidden="1" customHeight="1">
      <c r="C1199" s="243" t="s">
        <v>15</v>
      </c>
      <c r="D1199" s="243"/>
      <c r="E1199" s="243"/>
      <c r="F1199" s="243"/>
      <c r="G1199" s="243"/>
      <c r="H1199" s="243"/>
      <c r="I1199" s="243"/>
      <c r="J1199" s="243"/>
      <c r="K1199" s="243"/>
      <c r="L1199" s="243"/>
      <c r="M1199" s="243"/>
      <c r="N1199" s="243"/>
      <c r="O1199" s="243"/>
      <c r="P1199" s="243"/>
      <c r="Q1199" s="243"/>
      <c r="R1199" s="243"/>
      <c r="S1199" s="243"/>
      <c r="T1199" s="243"/>
      <c r="U1199" s="243"/>
      <c r="V1199" s="243"/>
      <c r="W1199" s="243"/>
      <c r="X1199" s="243"/>
      <c r="Y1199" s="243" t="s">
        <v>58</v>
      </c>
      <c r="Z1199" s="243"/>
      <c r="AA1199" s="243"/>
      <c r="AB1199" s="243"/>
      <c r="AC1199" s="243"/>
      <c r="AD1199" s="243"/>
      <c r="AE1199" s="243"/>
      <c r="AF1199" s="243"/>
      <c r="AG1199" s="243"/>
      <c r="AH1199" s="243"/>
    </row>
    <row r="1200" spans="3:45" ht="12.75" hidden="1" customHeight="1">
      <c r="C1200" s="243"/>
      <c r="D1200" s="243"/>
      <c r="E1200" s="243"/>
      <c r="F1200" s="243"/>
      <c r="G1200" s="243"/>
      <c r="H1200" s="243"/>
      <c r="I1200" s="243"/>
      <c r="J1200" s="243"/>
      <c r="K1200" s="243"/>
      <c r="L1200" s="243"/>
      <c r="M1200" s="243"/>
      <c r="N1200" s="243"/>
      <c r="O1200" s="243"/>
      <c r="P1200" s="243"/>
      <c r="Q1200" s="243"/>
      <c r="R1200" s="243"/>
      <c r="S1200" s="243"/>
      <c r="T1200" s="243"/>
      <c r="U1200" s="243"/>
      <c r="V1200" s="243"/>
      <c r="W1200" s="243"/>
      <c r="X1200" s="243"/>
      <c r="Y1200" s="243"/>
      <c r="Z1200" s="243"/>
      <c r="AA1200" s="243"/>
      <c r="AB1200" s="243"/>
      <c r="AC1200" s="243"/>
      <c r="AD1200" s="243"/>
      <c r="AE1200" s="243"/>
      <c r="AF1200" s="243"/>
      <c r="AG1200" s="243"/>
      <c r="AH1200" s="243"/>
    </row>
    <row r="1201" spans="3:45" ht="12.75" hidden="1" customHeight="1">
      <c r="C1201" s="592" t="s">
        <v>1295</v>
      </c>
      <c r="D1201" s="592"/>
      <c r="E1201" s="592"/>
      <c r="F1201" s="592"/>
      <c r="G1201" s="592"/>
      <c r="H1201" s="592"/>
      <c r="I1201" s="592"/>
      <c r="J1201" s="592"/>
      <c r="K1201" s="592"/>
      <c r="L1201" s="592"/>
      <c r="M1201" s="592"/>
      <c r="N1201" s="592"/>
      <c r="O1201" s="592"/>
      <c r="P1201" s="592"/>
      <c r="Q1201" s="592"/>
      <c r="R1201" s="592"/>
      <c r="S1201" s="592"/>
      <c r="T1201" s="592"/>
      <c r="U1201" s="592"/>
      <c r="V1201" s="592"/>
      <c r="W1201" s="592"/>
      <c r="X1201" s="592"/>
      <c r="Y1201" s="674"/>
      <c r="Z1201" s="674"/>
      <c r="AA1201" s="674"/>
      <c r="AB1201" s="674"/>
      <c r="AC1201" s="674"/>
      <c r="AD1201" s="674"/>
      <c r="AE1201" s="674"/>
      <c r="AF1201" s="674"/>
      <c r="AG1201" s="674"/>
      <c r="AH1201" s="674"/>
    </row>
    <row r="1202" spans="3:45" ht="12.75" hidden="1" customHeight="1">
      <c r="C1202" s="73" t="s">
        <v>1207</v>
      </c>
    </row>
    <row r="1203" spans="3:45" ht="12.75" hidden="1" customHeight="1">
      <c r="C1203" s="675" t="s">
        <v>1233</v>
      </c>
      <c r="D1203" s="675"/>
      <c r="E1203" s="675"/>
      <c r="F1203" s="675"/>
      <c r="G1203" s="675"/>
      <c r="H1203" s="675"/>
      <c r="I1203" s="675"/>
      <c r="J1203" s="675"/>
      <c r="K1203" s="675"/>
      <c r="L1203" s="675"/>
      <c r="M1203" s="675"/>
      <c r="N1203" s="675"/>
      <c r="O1203" s="675"/>
      <c r="P1203" s="675"/>
      <c r="Q1203" s="675"/>
      <c r="R1203" s="675"/>
      <c r="S1203" s="675"/>
      <c r="T1203" s="675"/>
      <c r="U1203" s="675"/>
      <c r="V1203" s="675"/>
      <c r="W1203" s="675"/>
      <c r="X1203" s="675"/>
      <c r="Y1203" s="675"/>
      <c r="Z1203" s="675"/>
      <c r="AA1203" s="675"/>
      <c r="AB1203" s="675"/>
      <c r="AC1203" s="675"/>
      <c r="AD1203" s="675"/>
      <c r="AE1203" s="675"/>
      <c r="AF1203" s="675"/>
      <c r="AG1203" s="675"/>
      <c r="AH1203" s="675"/>
      <c r="AI1203" s="675"/>
      <c r="AJ1203" s="675"/>
      <c r="AK1203" s="675"/>
      <c r="AL1203" s="675"/>
      <c r="AM1203" s="675"/>
      <c r="AN1203" s="675"/>
      <c r="AO1203" s="675"/>
      <c r="AP1203" s="675"/>
      <c r="AQ1203" s="675"/>
      <c r="AR1203" s="675"/>
      <c r="AS1203" s="675"/>
    </row>
    <row r="1204" spans="3:45" ht="12.75" hidden="1" customHeight="1">
      <c r="C1204" s="675"/>
      <c r="D1204" s="675"/>
      <c r="E1204" s="675"/>
      <c r="F1204" s="675"/>
      <c r="G1204" s="675"/>
      <c r="H1204" s="675"/>
      <c r="I1204" s="675"/>
      <c r="J1204" s="675"/>
      <c r="K1204" s="675"/>
      <c r="L1204" s="675"/>
      <c r="M1204" s="675"/>
      <c r="N1204" s="675"/>
      <c r="O1204" s="675"/>
      <c r="P1204" s="675"/>
      <c r="Q1204" s="675"/>
      <c r="R1204" s="675"/>
      <c r="S1204" s="675"/>
      <c r="T1204" s="675"/>
      <c r="U1204" s="675"/>
      <c r="V1204" s="675"/>
      <c r="W1204" s="675"/>
      <c r="X1204" s="675"/>
      <c r="Y1204" s="675"/>
      <c r="Z1204" s="675"/>
      <c r="AA1204" s="675"/>
      <c r="AB1204" s="675"/>
      <c r="AC1204" s="675"/>
      <c r="AD1204" s="675"/>
      <c r="AE1204" s="675"/>
      <c r="AF1204" s="675"/>
      <c r="AG1204" s="675"/>
      <c r="AH1204" s="675"/>
      <c r="AI1204" s="675"/>
      <c r="AJ1204" s="675"/>
      <c r="AK1204" s="675"/>
      <c r="AL1204" s="675"/>
      <c r="AM1204" s="675"/>
      <c r="AN1204" s="675"/>
      <c r="AO1204" s="675"/>
      <c r="AP1204" s="675"/>
      <c r="AQ1204" s="675"/>
      <c r="AR1204" s="675"/>
      <c r="AS1204" s="675"/>
    </row>
    <row r="1205" spans="3:45" ht="12.75" hidden="1" customHeight="1"/>
    <row r="1206" spans="3:45" ht="12.75" hidden="1" customHeight="1">
      <c r="C1206" s="705" t="s">
        <v>1256</v>
      </c>
      <c r="D1206" s="705"/>
      <c r="E1206" s="705"/>
      <c r="F1206" s="705"/>
      <c r="G1206" s="705"/>
      <c r="H1206" s="705"/>
      <c r="I1206" s="705"/>
      <c r="J1206" s="705"/>
      <c r="K1206" s="705"/>
      <c r="L1206" s="705"/>
      <c r="M1206" s="705"/>
      <c r="N1206" s="705"/>
      <c r="O1206" s="705"/>
      <c r="P1206" s="705"/>
      <c r="Q1206" s="705"/>
      <c r="R1206" s="705"/>
      <c r="S1206" s="705"/>
      <c r="T1206" s="705"/>
      <c r="U1206" s="705"/>
      <c r="V1206" s="705"/>
      <c r="W1206" s="705"/>
      <c r="X1206" s="705"/>
      <c r="Y1206" s="705"/>
      <c r="Z1206" s="705"/>
      <c r="AA1206" s="705"/>
      <c r="AB1206" s="705"/>
      <c r="AC1206" s="705"/>
      <c r="AD1206" s="705"/>
      <c r="AE1206" s="705"/>
      <c r="AF1206" s="705"/>
      <c r="AG1206" s="705"/>
      <c r="AH1206" s="705"/>
      <c r="AI1206" s="705"/>
      <c r="AJ1206" s="705"/>
      <c r="AK1206" s="705"/>
      <c r="AL1206" s="705"/>
      <c r="AM1206" s="705"/>
      <c r="AN1206" s="705"/>
      <c r="AO1206" s="705"/>
      <c r="AP1206" s="705"/>
      <c r="AQ1206" s="705"/>
      <c r="AR1206" s="705"/>
      <c r="AS1206" s="705"/>
    </row>
    <row r="1207" spans="3:45" ht="12.75" hidden="1" customHeight="1">
      <c r="C1207" s="705"/>
      <c r="D1207" s="705"/>
      <c r="E1207" s="705"/>
      <c r="F1207" s="705"/>
      <c r="G1207" s="705"/>
      <c r="H1207" s="705"/>
      <c r="I1207" s="705"/>
      <c r="J1207" s="705"/>
      <c r="K1207" s="705"/>
      <c r="L1207" s="705"/>
      <c r="M1207" s="705"/>
      <c r="N1207" s="705"/>
      <c r="O1207" s="705"/>
      <c r="P1207" s="705"/>
      <c r="Q1207" s="705"/>
      <c r="R1207" s="705"/>
      <c r="S1207" s="705"/>
      <c r="T1207" s="705"/>
      <c r="U1207" s="705"/>
      <c r="V1207" s="705"/>
      <c r="W1207" s="705"/>
      <c r="X1207" s="705"/>
      <c r="Y1207" s="705"/>
      <c r="Z1207" s="705"/>
      <c r="AA1207" s="705"/>
      <c r="AB1207" s="705"/>
      <c r="AC1207" s="705"/>
      <c r="AD1207" s="705"/>
      <c r="AE1207" s="705"/>
      <c r="AF1207" s="705"/>
      <c r="AG1207" s="705"/>
      <c r="AH1207" s="705"/>
      <c r="AI1207" s="705"/>
      <c r="AJ1207" s="705"/>
      <c r="AK1207" s="705"/>
      <c r="AL1207" s="705"/>
      <c r="AM1207" s="705"/>
      <c r="AN1207" s="705"/>
      <c r="AO1207" s="705"/>
      <c r="AP1207" s="705"/>
      <c r="AQ1207" s="705"/>
      <c r="AR1207" s="705"/>
      <c r="AS1207" s="705"/>
    </row>
    <row r="1208" spans="3:45" ht="12.75" hidden="1" customHeight="1">
      <c r="C1208" s="705"/>
      <c r="D1208" s="705"/>
      <c r="E1208" s="705"/>
      <c r="F1208" s="705"/>
      <c r="G1208" s="705"/>
      <c r="H1208" s="705"/>
      <c r="I1208" s="705"/>
      <c r="J1208" s="705"/>
      <c r="K1208" s="705"/>
      <c r="L1208" s="705"/>
      <c r="M1208" s="705"/>
      <c r="N1208" s="705"/>
      <c r="O1208" s="705"/>
      <c r="P1208" s="705"/>
      <c r="Q1208" s="705"/>
      <c r="R1208" s="705"/>
      <c r="S1208" s="705"/>
      <c r="T1208" s="705"/>
      <c r="U1208" s="705"/>
      <c r="V1208" s="705"/>
      <c r="W1208" s="705"/>
      <c r="X1208" s="705"/>
      <c r="Y1208" s="705"/>
      <c r="Z1208" s="705"/>
      <c r="AA1208" s="705"/>
      <c r="AB1208" s="705"/>
      <c r="AC1208" s="705"/>
      <c r="AD1208" s="705"/>
      <c r="AE1208" s="705"/>
      <c r="AF1208" s="705"/>
      <c r="AG1208" s="705"/>
      <c r="AH1208" s="705"/>
      <c r="AI1208" s="705"/>
      <c r="AJ1208" s="705"/>
      <c r="AK1208" s="705"/>
      <c r="AL1208" s="705"/>
      <c r="AM1208" s="705"/>
      <c r="AN1208" s="705"/>
      <c r="AO1208" s="705"/>
      <c r="AP1208" s="705"/>
      <c r="AQ1208" s="705"/>
      <c r="AR1208" s="705"/>
      <c r="AS1208" s="705"/>
    </row>
    <row r="1209" spans="3:45" ht="12.75" hidden="1" customHeight="1">
      <c r="C1209" s="241" t="s">
        <v>449</v>
      </c>
      <c r="D1209" s="241"/>
      <c r="E1209" s="241"/>
      <c r="F1209" s="241"/>
      <c r="G1209" s="241"/>
      <c r="H1209" s="241"/>
      <c r="I1209" s="241"/>
      <c r="J1209" s="241"/>
      <c r="K1209" s="241"/>
      <c r="L1209" s="241"/>
      <c r="M1209" s="241"/>
      <c r="N1209" s="241"/>
      <c r="O1209" s="241"/>
      <c r="P1209" s="241"/>
      <c r="Q1209" s="241"/>
      <c r="R1209" s="241"/>
      <c r="S1209" s="241"/>
      <c r="T1209" s="241"/>
      <c r="U1209" s="241"/>
      <c r="V1209" s="241"/>
      <c r="W1209" s="241"/>
      <c r="X1209" s="241"/>
      <c r="Y1209" s="241"/>
      <c r="Z1209" s="241"/>
      <c r="AA1209" s="241"/>
      <c r="AB1209" s="241"/>
      <c r="AC1209" s="241"/>
      <c r="AD1209" s="241"/>
      <c r="AE1209" s="241"/>
      <c r="AF1209" s="241"/>
      <c r="AG1209" s="241"/>
      <c r="AH1209" s="241"/>
      <c r="AI1209" s="241"/>
      <c r="AJ1209" s="241"/>
      <c r="AK1209" s="241"/>
      <c r="AL1209" s="241"/>
      <c r="AM1209" s="241"/>
      <c r="AN1209" s="241"/>
      <c r="AO1209" s="241"/>
      <c r="AP1209" s="241"/>
      <c r="AQ1209" s="241"/>
      <c r="AR1209" s="241"/>
      <c r="AS1209" s="241"/>
    </row>
    <row r="1210" spans="3:45" ht="12.75" hidden="1" customHeight="1">
      <c r="C1210" s="71" t="s">
        <v>1244</v>
      </c>
    </row>
    <row r="1211" spans="3:45" ht="12.75" hidden="1" customHeight="1">
      <c r="C1211" s="725" t="s">
        <v>124</v>
      </c>
      <c r="D1211" s="726"/>
      <c r="E1211" s="726"/>
      <c r="F1211" s="726"/>
      <c r="G1211" s="726"/>
      <c r="H1211" s="726"/>
      <c r="I1211" s="726"/>
      <c r="J1211" s="726"/>
      <c r="K1211" s="726"/>
      <c r="L1211" s="726"/>
      <c r="M1211" s="726"/>
      <c r="N1211" s="726"/>
      <c r="O1211" s="727"/>
      <c r="P1211" s="285" t="s">
        <v>1454</v>
      </c>
      <c r="Q1211" s="286"/>
      <c r="R1211" s="286"/>
      <c r="S1211" s="286"/>
      <c r="T1211" s="286"/>
      <c r="U1211" s="286"/>
      <c r="V1211" s="287"/>
      <c r="W1211" s="716" t="s">
        <v>1296</v>
      </c>
      <c r="X1211" s="717"/>
      <c r="Y1211" s="717"/>
      <c r="Z1211" s="717"/>
      <c r="AA1211" s="717"/>
      <c r="AB1211" s="717"/>
      <c r="AC1211" s="718"/>
      <c r="AD1211" s="285" t="s">
        <v>1186</v>
      </c>
      <c r="AE1211" s="286"/>
      <c r="AF1211" s="286"/>
      <c r="AG1211" s="286"/>
      <c r="AH1211" s="286"/>
      <c r="AI1211" s="286"/>
      <c r="AJ1211" s="287"/>
    </row>
    <row r="1212" spans="3:45" ht="12.75" hidden="1" customHeight="1">
      <c r="C1212" s="728"/>
      <c r="D1212" s="729"/>
      <c r="E1212" s="729"/>
      <c r="F1212" s="729"/>
      <c r="G1212" s="729"/>
      <c r="H1212" s="729"/>
      <c r="I1212" s="729"/>
      <c r="J1212" s="729"/>
      <c r="K1212" s="729"/>
      <c r="L1212" s="729"/>
      <c r="M1212" s="729"/>
      <c r="N1212" s="729"/>
      <c r="O1212" s="730"/>
      <c r="P1212" s="294"/>
      <c r="Q1212" s="295"/>
      <c r="R1212" s="295"/>
      <c r="S1212" s="295"/>
      <c r="T1212" s="295"/>
      <c r="U1212" s="295"/>
      <c r="V1212" s="296"/>
      <c r="W1212" s="719"/>
      <c r="X1212" s="720"/>
      <c r="Y1212" s="720"/>
      <c r="Z1212" s="720"/>
      <c r="AA1212" s="720"/>
      <c r="AB1212" s="720"/>
      <c r="AC1212" s="721"/>
      <c r="AD1212" s="294"/>
      <c r="AE1212" s="295"/>
      <c r="AF1212" s="295"/>
      <c r="AG1212" s="295"/>
      <c r="AH1212" s="295"/>
      <c r="AI1212" s="295"/>
      <c r="AJ1212" s="296"/>
    </row>
    <row r="1213" spans="3:45" ht="12.75" hidden="1" customHeight="1">
      <c r="C1213" s="728"/>
      <c r="D1213" s="729"/>
      <c r="E1213" s="729"/>
      <c r="F1213" s="729"/>
      <c r="G1213" s="729"/>
      <c r="H1213" s="729"/>
      <c r="I1213" s="729"/>
      <c r="J1213" s="729"/>
      <c r="K1213" s="729"/>
      <c r="L1213" s="729"/>
      <c r="M1213" s="729"/>
      <c r="N1213" s="729"/>
      <c r="O1213" s="730"/>
      <c r="P1213" s="294"/>
      <c r="Q1213" s="295"/>
      <c r="R1213" s="295"/>
      <c r="S1213" s="295"/>
      <c r="T1213" s="295"/>
      <c r="U1213" s="295"/>
      <c r="V1213" s="296"/>
      <c r="W1213" s="719"/>
      <c r="X1213" s="720"/>
      <c r="Y1213" s="720"/>
      <c r="Z1213" s="720"/>
      <c r="AA1213" s="720"/>
      <c r="AB1213" s="720"/>
      <c r="AC1213" s="721"/>
      <c r="AD1213" s="294"/>
      <c r="AE1213" s="295"/>
      <c r="AF1213" s="295"/>
      <c r="AG1213" s="295"/>
      <c r="AH1213" s="295"/>
      <c r="AI1213" s="295"/>
      <c r="AJ1213" s="296"/>
    </row>
    <row r="1214" spans="3:45" ht="12.75" hidden="1" customHeight="1">
      <c r="C1214" s="728"/>
      <c r="D1214" s="729"/>
      <c r="E1214" s="729"/>
      <c r="F1214" s="729"/>
      <c r="G1214" s="729"/>
      <c r="H1214" s="729"/>
      <c r="I1214" s="729"/>
      <c r="J1214" s="729"/>
      <c r="K1214" s="729"/>
      <c r="L1214" s="729"/>
      <c r="M1214" s="729"/>
      <c r="N1214" s="729"/>
      <c r="O1214" s="730"/>
      <c r="P1214" s="294"/>
      <c r="Q1214" s="295"/>
      <c r="R1214" s="295"/>
      <c r="S1214" s="295"/>
      <c r="T1214" s="295"/>
      <c r="U1214" s="295"/>
      <c r="V1214" s="296"/>
      <c r="W1214" s="719"/>
      <c r="X1214" s="720"/>
      <c r="Y1214" s="720"/>
      <c r="Z1214" s="720"/>
      <c r="AA1214" s="720"/>
      <c r="AB1214" s="720"/>
      <c r="AC1214" s="721"/>
      <c r="AD1214" s="294"/>
      <c r="AE1214" s="295"/>
      <c r="AF1214" s="295"/>
      <c r="AG1214" s="295"/>
      <c r="AH1214" s="295"/>
      <c r="AI1214" s="295"/>
      <c r="AJ1214" s="296"/>
    </row>
    <row r="1215" spans="3:45" ht="12.75" hidden="1" customHeight="1">
      <c r="C1215" s="728"/>
      <c r="D1215" s="729"/>
      <c r="E1215" s="729"/>
      <c r="F1215" s="729"/>
      <c r="G1215" s="729"/>
      <c r="H1215" s="729"/>
      <c r="I1215" s="729"/>
      <c r="J1215" s="729"/>
      <c r="K1215" s="729"/>
      <c r="L1215" s="729"/>
      <c r="M1215" s="729"/>
      <c r="N1215" s="729"/>
      <c r="O1215" s="730"/>
      <c r="P1215" s="294"/>
      <c r="Q1215" s="295"/>
      <c r="R1215" s="295"/>
      <c r="S1215" s="295"/>
      <c r="T1215" s="295"/>
      <c r="U1215" s="295"/>
      <c r="V1215" s="296"/>
      <c r="W1215" s="719"/>
      <c r="X1215" s="720"/>
      <c r="Y1215" s="720"/>
      <c r="Z1215" s="720"/>
      <c r="AA1215" s="720"/>
      <c r="AB1215" s="720"/>
      <c r="AC1215" s="721"/>
      <c r="AD1215" s="294"/>
      <c r="AE1215" s="295"/>
      <c r="AF1215" s="295"/>
      <c r="AG1215" s="295"/>
      <c r="AH1215" s="295"/>
      <c r="AI1215" s="295"/>
      <c r="AJ1215" s="296"/>
    </row>
    <row r="1216" spans="3:45" ht="12.75" hidden="1" customHeight="1">
      <c r="C1216" s="728" t="s">
        <v>28</v>
      </c>
      <c r="D1216" s="729"/>
      <c r="E1216" s="729"/>
      <c r="F1216" s="729"/>
      <c r="G1216" s="729"/>
      <c r="H1216" s="729"/>
      <c r="I1216" s="729"/>
      <c r="J1216" s="729"/>
      <c r="K1216" s="729"/>
      <c r="L1216" s="729"/>
      <c r="M1216" s="729"/>
      <c r="N1216" s="729"/>
      <c r="O1216" s="730"/>
      <c r="P1216" s="587" t="s">
        <v>32</v>
      </c>
      <c r="Q1216" s="588"/>
      <c r="R1216" s="588"/>
      <c r="S1216" s="588"/>
      <c r="T1216" s="588"/>
      <c r="U1216" s="588"/>
      <c r="V1216" s="589"/>
      <c r="W1216" s="587" t="s">
        <v>33</v>
      </c>
      <c r="X1216" s="588"/>
      <c r="Y1216" s="588"/>
      <c r="Z1216" s="588"/>
      <c r="AA1216" s="588"/>
      <c r="AB1216" s="588"/>
      <c r="AC1216" s="589"/>
      <c r="AD1216" s="587" t="s">
        <v>35</v>
      </c>
      <c r="AE1216" s="588"/>
      <c r="AF1216" s="588"/>
      <c r="AG1216" s="588"/>
      <c r="AH1216" s="588"/>
      <c r="AI1216" s="588"/>
      <c r="AJ1216" s="589"/>
    </row>
    <row r="1217" spans="1:45" ht="12.75" hidden="1" customHeight="1">
      <c r="C1217" s="282" t="s">
        <v>1286</v>
      </c>
      <c r="D1217" s="282"/>
      <c r="E1217" s="282"/>
      <c r="F1217" s="282"/>
      <c r="G1217" s="282"/>
      <c r="H1217" s="282"/>
      <c r="I1217" s="282"/>
      <c r="J1217" s="282"/>
      <c r="K1217" s="282"/>
      <c r="L1217" s="282"/>
      <c r="M1217" s="282"/>
      <c r="N1217" s="282"/>
      <c r="O1217" s="282"/>
      <c r="P1217" s="249"/>
      <c r="Q1217" s="249"/>
      <c r="R1217" s="249"/>
      <c r="S1217" s="249"/>
      <c r="T1217" s="249"/>
      <c r="U1217" s="249"/>
      <c r="V1217" s="249"/>
      <c r="W1217" s="249"/>
      <c r="X1217" s="249"/>
      <c r="Y1217" s="249"/>
      <c r="Z1217" s="249"/>
      <c r="AA1217" s="249"/>
      <c r="AB1217" s="249"/>
      <c r="AC1217" s="249"/>
      <c r="AD1217" s="249"/>
      <c r="AE1217" s="249"/>
      <c r="AF1217" s="249"/>
      <c r="AG1217" s="249"/>
      <c r="AH1217" s="249"/>
      <c r="AI1217" s="249"/>
      <c r="AJ1217" s="249"/>
    </row>
    <row r="1218" spans="1:45" ht="12.75" hidden="1" customHeight="1">
      <c r="C1218" s="268" t="s">
        <v>1287</v>
      </c>
      <c r="D1218" s="268"/>
      <c r="E1218" s="268"/>
      <c r="F1218" s="268"/>
      <c r="G1218" s="268"/>
      <c r="H1218" s="268"/>
      <c r="I1218" s="268"/>
      <c r="J1218" s="268"/>
      <c r="K1218" s="268"/>
      <c r="L1218" s="268"/>
      <c r="M1218" s="268"/>
      <c r="N1218" s="268"/>
      <c r="O1218" s="268"/>
      <c r="P1218" s="169"/>
      <c r="Q1218" s="169"/>
      <c r="R1218" s="169"/>
      <c r="S1218" s="169"/>
      <c r="T1218" s="169"/>
      <c r="U1218" s="169"/>
      <c r="V1218" s="169"/>
      <c r="W1218" s="169"/>
      <c r="X1218" s="169"/>
      <c r="Y1218" s="169"/>
      <c r="Z1218" s="169"/>
      <c r="AA1218" s="169"/>
      <c r="AB1218" s="169"/>
      <c r="AC1218" s="169"/>
      <c r="AD1218" s="169"/>
      <c r="AE1218" s="169"/>
      <c r="AF1218" s="169"/>
      <c r="AG1218" s="169"/>
      <c r="AH1218" s="169"/>
      <c r="AI1218" s="169"/>
      <c r="AJ1218" s="169"/>
    </row>
    <row r="1219" spans="1:45" ht="12.75" hidden="1" customHeight="1">
      <c r="C1219" s="268" t="s">
        <v>130</v>
      </c>
      <c r="D1219" s="268"/>
      <c r="E1219" s="268"/>
      <c r="F1219" s="268"/>
      <c r="G1219" s="268"/>
      <c r="H1219" s="268"/>
      <c r="I1219" s="268"/>
      <c r="J1219" s="268"/>
      <c r="K1219" s="268"/>
      <c r="L1219" s="268"/>
      <c r="M1219" s="268"/>
      <c r="N1219" s="268"/>
      <c r="O1219" s="268"/>
      <c r="P1219" s="169"/>
      <c r="Q1219" s="169"/>
      <c r="R1219" s="169"/>
      <c r="S1219" s="169"/>
      <c r="T1219" s="169"/>
      <c r="U1219" s="169"/>
      <c r="V1219" s="169"/>
      <c r="W1219" s="169"/>
      <c r="X1219" s="169"/>
      <c r="Y1219" s="169"/>
      <c r="Z1219" s="169"/>
      <c r="AA1219" s="169"/>
      <c r="AB1219" s="169"/>
      <c r="AC1219" s="169"/>
      <c r="AD1219" s="169"/>
      <c r="AE1219" s="169"/>
      <c r="AF1219" s="169"/>
      <c r="AG1219" s="169"/>
      <c r="AH1219" s="169"/>
      <c r="AI1219" s="169"/>
      <c r="AJ1219" s="169"/>
    </row>
    <row r="1220" spans="1:45" ht="12.75" hidden="1" customHeight="1">
      <c r="C1220" s="269" t="s">
        <v>126</v>
      </c>
      <c r="D1220" s="269"/>
      <c r="E1220" s="269"/>
      <c r="F1220" s="269"/>
      <c r="G1220" s="269"/>
      <c r="H1220" s="269"/>
      <c r="I1220" s="269"/>
      <c r="J1220" s="269"/>
      <c r="K1220" s="269"/>
      <c r="L1220" s="269"/>
      <c r="M1220" s="269"/>
      <c r="N1220" s="269"/>
      <c r="O1220" s="269"/>
      <c r="P1220" s="253"/>
      <c r="Q1220" s="253"/>
      <c r="R1220" s="253"/>
      <c r="S1220" s="253"/>
      <c r="T1220" s="253"/>
      <c r="U1220" s="253"/>
      <c r="V1220" s="253"/>
      <c r="W1220" s="253"/>
      <c r="X1220" s="253"/>
      <c r="Y1220" s="253"/>
      <c r="Z1220" s="253"/>
      <c r="AA1220" s="253"/>
      <c r="AB1220" s="253"/>
      <c r="AC1220" s="253"/>
      <c r="AD1220" s="253"/>
      <c r="AE1220" s="253"/>
      <c r="AF1220" s="253"/>
      <c r="AG1220" s="253"/>
      <c r="AH1220" s="253"/>
      <c r="AI1220" s="253"/>
      <c r="AJ1220" s="253"/>
    </row>
    <row r="1221" spans="1:45" ht="12.75" hidden="1" customHeight="1">
      <c r="C1221" s="211" t="s">
        <v>128</v>
      </c>
      <c r="D1221" s="211"/>
      <c r="E1221" s="211"/>
      <c r="F1221" s="211"/>
      <c r="G1221" s="211"/>
      <c r="H1221" s="211"/>
      <c r="I1221" s="211"/>
      <c r="J1221" s="211"/>
      <c r="K1221" s="211"/>
      <c r="L1221" s="211"/>
      <c r="M1221" s="211"/>
      <c r="N1221" s="211"/>
      <c r="O1221" s="211"/>
      <c r="P1221" s="408">
        <f>SUM(P1217:V1220)</f>
        <v>0</v>
      </c>
      <c r="Q1221" s="408"/>
      <c r="R1221" s="408"/>
      <c r="S1221" s="408"/>
      <c r="T1221" s="408"/>
      <c r="U1221" s="408"/>
      <c r="V1221" s="408"/>
      <c r="W1221" s="408">
        <f>SUM(W1217:AC1220)</f>
        <v>0</v>
      </c>
      <c r="X1221" s="408"/>
      <c r="Y1221" s="408"/>
      <c r="Z1221" s="408"/>
      <c r="AA1221" s="408"/>
      <c r="AB1221" s="408"/>
      <c r="AC1221" s="408"/>
      <c r="AD1221" s="408">
        <f>SUM(AD1217:AJ1220)</f>
        <v>0</v>
      </c>
      <c r="AE1221" s="408"/>
      <c r="AF1221" s="408"/>
      <c r="AG1221" s="408"/>
      <c r="AH1221" s="408"/>
      <c r="AI1221" s="408"/>
      <c r="AJ1221" s="408"/>
    </row>
    <row r="1223" spans="1:45" ht="12.75" customHeight="1">
      <c r="A1223" s="90" t="s">
        <v>446</v>
      </c>
      <c r="B1223" s="91"/>
      <c r="C1223" s="543" t="s">
        <v>447</v>
      </c>
      <c r="D1223" s="543"/>
      <c r="E1223" s="543"/>
      <c r="F1223" s="543"/>
      <c r="G1223" s="543"/>
      <c r="H1223" s="543"/>
      <c r="I1223" s="543"/>
      <c r="J1223" s="543"/>
      <c r="K1223" s="543"/>
      <c r="L1223" s="543"/>
      <c r="M1223" s="543"/>
      <c r="N1223" s="543"/>
      <c r="O1223" s="543"/>
      <c r="P1223" s="543"/>
      <c r="Q1223" s="543"/>
      <c r="R1223" s="543"/>
      <c r="S1223" s="543"/>
      <c r="T1223" s="543"/>
      <c r="U1223" s="543"/>
      <c r="V1223" s="543"/>
      <c r="W1223" s="543"/>
      <c r="X1223" s="543"/>
      <c r="Y1223" s="543"/>
      <c r="Z1223" s="543"/>
      <c r="AA1223" s="543"/>
      <c r="AB1223" s="543"/>
      <c r="AC1223" s="543"/>
      <c r="AD1223" s="543"/>
      <c r="AE1223" s="543"/>
      <c r="AF1223" s="543"/>
      <c r="AG1223" s="543"/>
      <c r="AH1223" s="543"/>
      <c r="AI1223" s="543"/>
      <c r="AJ1223" s="543"/>
      <c r="AK1223" s="543"/>
      <c r="AL1223" s="543"/>
      <c r="AM1223" s="543"/>
      <c r="AN1223" s="543"/>
      <c r="AO1223" s="543"/>
      <c r="AP1223" s="543"/>
      <c r="AQ1223" s="543"/>
      <c r="AR1223" s="543"/>
      <c r="AS1223" s="543"/>
    </row>
    <row r="1224" spans="1:45" ht="12.75" customHeight="1">
      <c r="C1224" s="241" t="s">
        <v>448</v>
      </c>
      <c r="D1224" s="241"/>
      <c r="E1224" s="241"/>
      <c r="F1224" s="241"/>
      <c r="G1224" s="241"/>
      <c r="H1224" s="241"/>
      <c r="I1224" s="241"/>
      <c r="J1224" s="241"/>
      <c r="K1224" s="241"/>
      <c r="L1224" s="241"/>
      <c r="M1224" s="241"/>
      <c r="N1224" s="241"/>
      <c r="O1224" s="241"/>
      <c r="P1224" s="241"/>
      <c r="Q1224" s="241"/>
      <c r="R1224" s="241"/>
      <c r="S1224" s="241"/>
      <c r="T1224" s="241"/>
      <c r="U1224" s="241"/>
      <c r="V1224" s="241"/>
      <c r="W1224" s="241"/>
      <c r="X1224" s="241"/>
      <c r="Y1224" s="241"/>
      <c r="Z1224" s="241"/>
      <c r="AA1224" s="241"/>
      <c r="AB1224" s="241"/>
      <c r="AC1224" s="241"/>
      <c r="AD1224" s="241"/>
      <c r="AE1224" s="241"/>
      <c r="AF1224" s="241"/>
      <c r="AG1224" s="241"/>
      <c r="AH1224" s="241"/>
      <c r="AI1224" s="241"/>
      <c r="AJ1224" s="241"/>
      <c r="AK1224" s="241"/>
      <c r="AL1224" s="241"/>
      <c r="AM1224" s="241"/>
      <c r="AN1224" s="241"/>
      <c r="AO1224" s="241"/>
      <c r="AP1224" s="241"/>
      <c r="AQ1224" s="241"/>
      <c r="AR1224" s="241"/>
      <c r="AS1224" s="241"/>
    </row>
    <row r="1225" spans="1:45" ht="12.75" customHeight="1">
      <c r="C1225" s="70"/>
    </row>
    <row r="1226" spans="1:45" ht="12.75" customHeight="1">
      <c r="C1226" s="243" t="s">
        <v>131</v>
      </c>
      <c r="D1226" s="243"/>
      <c r="E1226" s="243"/>
      <c r="F1226" s="243"/>
      <c r="G1226" s="243"/>
      <c r="H1226" s="243"/>
      <c r="I1226" s="243"/>
      <c r="J1226" s="243"/>
      <c r="K1226" s="243"/>
      <c r="L1226" s="243"/>
      <c r="M1226" s="243"/>
      <c r="N1226" s="243"/>
      <c r="O1226" s="243"/>
      <c r="P1226" s="243" t="s">
        <v>16</v>
      </c>
      <c r="Q1226" s="243"/>
      <c r="R1226" s="243"/>
      <c r="S1226" s="243"/>
      <c r="T1226" s="243"/>
      <c r="U1226" s="243"/>
      <c r="V1226" s="243"/>
      <c r="W1226" s="243" t="s">
        <v>17</v>
      </c>
      <c r="X1226" s="243"/>
      <c r="Y1226" s="243"/>
      <c r="Z1226" s="243"/>
      <c r="AA1226" s="243"/>
      <c r="AB1226" s="243"/>
      <c r="AC1226" s="243"/>
    </row>
    <row r="1227" spans="1:45" ht="12.75" customHeight="1">
      <c r="C1227" s="243"/>
      <c r="D1227" s="243"/>
      <c r="E1227" s="243"/>
      <c r="F1227" s="243"/>
      <c r="G1227" s="243"/>
      <c r="H1227" s="243"/>
      <c r="I1227" s="243"/>
      <c r="J1227" s="243"/>
      <c r="K1227" s="243"/>
      <c r="L1227" s="243"/>
      <c r="M1227" s="243"/>
      <c r="N1227" s="243"/>
      <c r="O1227" s="243"/>
      <c r="P1227" s="243"/>
      <c r="Q1227" s="243"/>
      <c r="R1227" s="243"/>
      <c r="S1227" s="243"/>
      <c r="T1227" s="243"/>
      <c r="U1227" s="243"/>
      <c r="V1227" s="243"/>
      <c r="W1227" s="243"/>
      <c r="X1227" s="243"/>
      <c r="Y1227" s="243"/>
      <c r="Z1227" s="243"/>
      <c r="AA1227" s="243"/>
      <c r="AB1227" s="243"/>
      <c r="AC1227" s="243"/>
    </row>
    <row r="1228" spans="1:45" ht="12.75" customHeight="1">
      <c r="C1228" s="265"/>
      <c r="D1228" s="265"/>
      <c r="E1228" s="265"/>
      <c r="F1228" s="265"/>
      <c r="G1228" s="265"/>
      <c r="H1228" s="265"/>
      <c r="I1228" s="265"/>
      <c r="J1228" s="265"/>
      <c r="K1228" s="265"/>
      <c r="L1228" s="265"/>
      <c r="M1228" s="265"/>
      <c r="N1228" s="265"/>
      <c r="O1228" s="265"/>
      <c r="P1228" s="265"/>
      <c r="Q1228" s="265"/>
      <c r="R1228" s="265"/>
      <c r="S1228" s="265"/>
      <c r="T1228" s="265"/>
      <c r="U1228" s="265"/>
      <c r="V1228" s="265"/>
      <c r="W1228" s="265"/>
      <c r="X1228" s="265"/>
      <c r="Y1228" s="265"/>
      <c r="Z1228" s="265"/>
      <c r="AA1228" s="265"/>
      <c r="AB1228" s="265"/>
      <c r="AC1228" s="265"/>
    </row>
    <row r="1229" spans="1:45" ht="12.75" customHeight="1">
      <c r="C1229" s="444" t="s">
        <v>132</v>
      </c>
      <c r="D1229" s="444"/>
      <c r="E1229" s="444"/>
      <c r="F1229" s="444"/>
      <c r="G1229" s="444"/>
      <c r="H1229" s="444"/>
      <c r="I1229" s="444"/>
      <c r="J1229" s="444"/>
      <c r="K1229" s="444"/>
      <c r="L1229" s="444"/>
      <c r="M1229" s="444"/>
      <c r="N1229" s="444"/>
      <c r="O1229" s="444"/>
      <c r="P1229" s="448">
        <f>SUM(P1231:V1233)</f>
        <v>0</v>
      </c>
      <c r="Q1229" s="448"/>
      <c r="R1229" s="448"/>
      <c r="S1229" s="448"/>
      <c r="T1229" s="448"/>
      <c r="U1229" s="448"/>
      <c r="V1229" s="448"/>
      <c r="W1229" s="448">
        <f>SUM(W1231:AC1233)</f>
        <v>0</v>
      </c>
      <c r="X1229" s="448"/>
      <c r="Y1229" s="448"/>
      <c r="Z1229" s="448"/>
      <c r="AA1229" s="448"/>
      <c r="AB1229" s="448"/>
      <c r="AC1229" s="448"/>
    </row>
    <row r="1230" spans="1:45" ht="12.75" customHeight="1">
      <c r="C1230" s="445"/>
      <c r="D1230" s="445"/>
      <c r="E1230" s="445"/>
      <c r="F1230" s="445"/>
      <c r="G1230" s="445"/>
      <c r="H1230" s="445"/>
      <c r="I1230" s="445"/>
      <c r="J1230" s="445"/>
      <c r="K1230" s="445"/>
      <c r="L1230" s="445"/>
      <c r="M1230" s="445"/>
      <c r="N1230" s="445"/>
      <c r="O1230" s="445"/>
      <c r="P1230" s="449"/>
      <c r="Q1230" s="449"/>
      <c r="R1230" s="449"/>
      <c r="S1230" s="449"/>
      <c r="T1230" s="449"/>
      <c r="U1230" s="449"/>
      <c r="V1230" s="449"/>
      <c r="W1230" s="449"/>
      <c r="X1230" s="449"/>
      <c r="Y1230" s="449"/>
      <c r="Z1230" s="449"/>
      <c r="AA1230" s="449"/>
      <c r="AB1230" s="449"/>
      <c r="AC1230" s="449"/>
    </row>
    <row r="1231" spans="1:45" ht="12.75" customHeight="1">
      <c r="C1231" s="282"/>
      <c r="D1231" s="282"/>
      <c r="E1231" s="282"/>
      <c r="F1231" s="282"/>
      <c r="G1231" s="282"/>
      <c r="H1231" s="282"/>
      <c r="I1231" s="282"/>
      <c r="J1231" s="282"/>
      <c r="K1231" s="282"/>
      <c r="L1231" s="282"/>
      <c r="M1231" s="282"/>
      <c r="N1231" s="282"/>
      <c r="O1231" s="282"/>
      <c r="P1231" s="249"/>
      <c r="Q1231" s="249"/>
      <c r="R1231" s="249"/>
      <c r="S1231" s="249"/>
      <c r="T1231" s="249"/>
      <c r="U1231" s="249"/>
      <c r="V1231" s="249"/>
      <c r="W1231" s="249"/>
      <c r="X1231" s="249"/>
      <c r="Y1231" s="249"/>
      <c r="Z1231" s="249"/>
      <c r="AA1231" s="249"/>
      <c r="AB1231" s="249"/>
      <c r="AC1231" s="249"/>
    </row>
    <row r="1232" spans="1:45" ht="12.75" hidden="1" customHeight="1">
      <c r="C1232" s="268"/>
      <c r="D1232" s="268"/>
      <c r="E1232" s="268"/>
      <c r="F1232" s="268"/>
      <c r="G1232" s="268"/>
      <c r="H1232" s="268"/>
      <c r="I1232" s="268"/>
      <c r="J1232" s="268"/>
      <c r="K1232" s="268"/>
      <c r="L1232" s="268"/>
      <c r="M1232" s="268"/>
      <c r="N1232" s="268"/>
      <c r="O1232" s="268"/>
      <c r="P1232" s="169"/>
      <c r="Q1232" s="169"/>
      <c r="R1232" s="169"/>
      <c r="S1232" s="169"/>
      <c r="T1232" s="169"/>
      <c r="U1232" s="169"/>
      <c r="V1232" s="169"/>
      <c r="W1232" s="169"/>
      <c r="X1232" s="169"/>
      <c r="Y1232" s="169"/>
      <c r="Z1232" s="169"/>
      <c r="AA1232" s="169"/>
      <c r="AB1232" s="169"/>
      <c r="AC1232" s="169"/>
    </row>
    <row r="1233" spans="3:29" ht="12.75" hidden="1" customHeight="1">
      <c r="C1233" s="269"/>
      <c r="D1233" s="269"/>
      <c r="E1233" s="269"/>
      <c r="F1233" s="269"/>
      <c r="G1233" s="269"/>
      <c r="H1233" s="269"/>
      <c r="I1233" s="269"/>
      <c r="J1233" s="269"/>
      <c r="K1233" s="269"/>
      <c r="L1233" s="269"/>
      <c r="M1233" s="269"/>
      <c r="N1233" s="269"/>
      <c r="O1233" s="269"/>
      <c r="P1233" s="253"/>
      <c r="Q1233" s="253"/>
      <c r="R1233" s="253"/>
      <c r="S1233" s="253"/>
      <c r="T1233" s="253"/>
      <c r="U1233" s="253"/>
      <c r="V1233" s="253"/>
      <c r="W1233" s="253"/>
      <c r="X1233" s="253"/>
      <c r="Y1233" s="253"/>
      <c r="Z1233" s="253"/>
      <c r="AA1233" s="253"/>
      <c r="AB1233" s="253"/>
      <c r="AC1233" s="253"/>
    </row>
    <row r="1234" spans="3:29" ht="12.75" customHeight="1">
      <c r="C1234" s="444" t="s">
        <v>133</v>
      </c>
      <c r="D1234" s="444"/>
      <c r="E1234" s="444"/>
      <c r="F1234" s="444"/>
      <c r="G1234" s="444"/>
      <c r="H1234" s="444"/>
      <c r="I1234" s="444"/>
      <c r="J1234" s="444"/>
      <c r="K1234" s="444"/>
      <c r="L1234" s="444"/>
      <c r="M1234" s="444"/>
      <c r="N1234" s="444"/>
      <c r="O1234" s="444"/>
      <c r="P1234" s="448">
        <f>SUM(P1236:V1240)</f>
        <v>1198</v>
      </c>
      <c r="Q1234" s="448"/>
      <c r="R1234" s="448"/>
      <c r="S1234" s="448"/>
      <c r="T1234" s="448"/>
      <c r="U1234" s="448"/>
      <c r="V1234" s="448"/>
      <c r="W1234" s="448">
        <f>SUM(W1236:AC1240)</f>
        <v>1415</v>
      </c>
      <c r="X1234" s="448"/>
      <c r="Y1234" s="448"/>
      <c r="Z1234" s="448"/>
      <c r="AA1234" s="448"/>
      <c r="AB1234" s="448"/>
      <c r="AC1234" s="448"/>
    </row>
    <row r="1235" spans="3:29" ht="12.75" customHeight="1">
      <c r="C1235" s="445"/>
      <c r="D1235" s="445"/>
      <c r="E1235" s="445"/>
      <c r="F1235" s="445"/>
      <c r="G1235" s="445"/>
      <c r="H1235" s="445"/>
      <c r="I1235" s="445"/>
      <c r="J1235" s="445"/>
      <c r="K1235" s="445"/>
      <c r="L1235" s="445"/>
      <c r="M1235" s="445"/>
      <c r="N1235" s="445"/>
      <c r="O1235" s="445"/>
      <c r="P1235" s="449"/>
      <c r="Q1235" s="449"/>
      <c r="R1235" s="449"/>
      <c r="S1235" s="449"/>
      <c r="T1235" s="449"/>
      <c r="U1235" s="449"/>
      <c r="V1235" s="449"/>
      <c r="W1235" s="449"/>
      <c r="X1235" s="449"/>
      <c r="Y1235" s="449"/>
      <c r="Z1235" s="449"/>
      <c r="AA1235" s="449"/>
      <c r="AB1235" s="449"/>
      <c r="AC1235" s="449"/>
    </row>
    <row r="1236" spans="3:29" ht="12.75" customHeight="1">
      <c r="C1236" s="282" t="s">
        <v>134</v>
      </c>
      <c r="D1236" s="282"/>
      <c r="E1236" s="282"/>
      <c r="F1236" s="282"/>
      <c r="G1236" s="282"/>
      <c r="H1236" s="282"/>
      <c r="I1236" s="282"/>
      <c r="J1236" s="282"/>
      <c r="K1236" s="282"/>
      <c r="L1236" s="282"/>
      <c r="M1236" s="282"/>
      <c r="N1236" s="282"/>
      <c r="O1236" s="282"/>
      <c r="P1236" s="249"/>
      <c r="Q1236" s="249"/>
      <c r="R1236" s="249"/>
      <c r="S1236" s="249"/>
      <c r="T1236" s="249"/>
      <c r="U1236" s="249"/>
      <c r="V1236" s="249"/>
      <c r="W1236" s="249"/>
      <c r="X1236" s="249"/>
      <c r="Y1236" s="249"/>
      <c r="Z1236" s="249"/>
      <c r="AA1236" s="249"/>
      <c r="AB1236" s="249"/>
      <c r="AC1236" s="249"/>
    </row>
    <row r="1237" spans="3:29" ht="12.75" customHeight="1">
      <c r="C1237" s="268" t="s">
        <v>135</v>
      </c>
      <c r="D1237" s="268"/>
      <c r="E1237" s="268"/>
      <c r="F1237" s="268"/>
      <c r="G1237" s="268"/>
      <c r="H1237" s="268"/>
      <c r="I1237" s="268"/>
      <c r="J1237" s="268"/>
      <c r="K1237" s="268"/>
      <c r="L1237" s="268"/>
      <c r="M1237" s="268"/>
      <c r="N1237" s="268"/>
      <c r="O1237" s="268"/>
      <c r="P1237" s="169">
        <v>806</v>
      </c>
      <c r="Q1237" s="169"/>
      <c r="R1237" s="169"/>
      <c r="S1237" s="169"/>
      <c r="T1237" s="169"/>
      <c r="U1237" s="169"/>
      <c r="V1237" s="169"/>
      <c r="W1237" s="169">
        <v>784</v>
      </c>
      <c r="X1237" s="169"/>
      <c r="Y1237" s="169"/>
      <c r="Z1237" s="169"/>
      <c r="AA1237" s="169"/>
      <c r="AB1237" s="169"/>
      <c r="AC1237" s="169"/>
    </row>
    <row r="1238" spans="3:29" ht="12.75" customHeight="1">
      <c r="C1238" s="268" t="s">
        <v>1297</v>
      </c>
      <c r="D1238" s="268"/>
      <c r="E1238" s="268"/>
      <c r="F1238" s="268"/>
      <c r="G1238" s="268"/>
      <c r="H1238" s="268"/>
      <c r="I1238" s="268"/>
      <c r="J1238" s="268"/>
      <c r="K1238" s="268"/>
      <c r="L1238" s="268"/>
      <c r="M1238" s="268"/>
      <c r="N1238" s="268"/>
      <c r="O1238" s="268"/>
      <c r="P1238" s="169"/>
      <c r="Q1238" s="169"/>
      <c r="R1238" s="169"/>
      <c r="S1238" s="169"/>
      <c r="T1238" s="169"/>
      <c r="U1238" s="169"/>
      <c r="V1238" s="169"/>
      <c r="W1238" s="169"/>
      <c r="X1238" s="169"/>
      <c r="Y1238" s="169"/>
      <c r="Z1238" s="169"/>
      <c r="AA1238" s="169"/>
      <c r="AB1238" s="169"/>
      <c r="AC1238" s="169"/>
    </row>
    <row r="1239" spans="3:29" ht="12.75" customHeight="1">
      <c r="C1239" s="268" t="s">
        <v>136</v>
      </c>
      <c r="D1239" s="268"/>
      <c r="E1239" s="268"/>
      <c r="F1239" s="268"/>
      <c r="G1239" s="268"/>
      <c r="H1239" s="268"/>
      <c r="I1239" s="268"/>
      <c r="J1239" s="268"/>
      <c r="K1239" s="268"/>
      <c r="L1239" s="268"/>
      <c r="M1239" s="268"/>
      <c r="N1239" s="268"/>
      <c r="O1239" s="268"/>
      <c r="P1239" s="169">
        <v>392</v>
      </c>
      <c r="Q1239" s="169"/>
      <c r="R1239" s="169"/>
      <c r="S1239" s="169"/>
      <c r="T1239" s="169"/>
      <c r="U1239" s="169"/>
      <c r="V1239" s="169"/>
      <c r="W1239" s="169">
        <v>631</v>
      </c>
      <c r="X1239" s="169"/>
      <c r="Y1239" s="169"/>
      <c r="Z1239" s="169"/>
      <c r="AA1239" s="169"/>
      <c r="AB1239" s="169"/>
      <c r="AC1239" s="169"/>
    </row>
    <row r="1240" spans="3:29" ht="12.75" customHeight="1">
      <c r="C1240" s="269"/>
      <c r="D1240" s="269"/>
      <c r="E1240" s="269"/>
      <c r="F1240" s="269"/>
      <c r="G1240" s="269"/>
      <c r="H1240" s="269"/>
      <c r="I1240" s="269"/>
      <c r="J1240" s="269"/>
      <c r="K1240" s="269"/>
      <c r="L1240" s="269"/>
      <c r="M1240" s="269"/>
      <c r="N1240" s="269"/>
      <c r="O1240" s="269"/>
      <c r="P1240" s="253"/>
      <c r="Q1240" s="253"/>
      <c r="R1240" s="253"/>
      <c r="S1240" s="253"/>
      <c r="T1240" s="253"/>
      <c r="U1240" s="253"/>
      <c r="V1240" s="253"/>
      <c r="W1240" s="253"/>
      <c r="X1240" s="253"/>
      <c r="Y1240" s="253"/>
      <c r="Z1240" s="253"/>
      <c r="AA1240" s="253"/>
      <c r="AB1240" s="253"/>
      <c r="AC1240" s="253"/>
    </row>
    <row r="1241" spans="3:29" ht="12.75" customHeight="1">
      <c r="C1241" s="444" t="s">
        <v>137</v>
      </c>
      <c r="D1241" s="444"/>
      <c r="E1241" s="444"/>
      <c r="F1241" s="444"/>
      <c r="G1241" s="444"/>
      <c r="H1241" s="444"/>
      <c r="I1241" s="444"/>
      <c r="J1241" s="444"/>
      <c r="K1241" s="444"/>
      <c r="L1241" s="444"/>
      <c r="M1241" s="444"/>
      <c r="N1241" s="444"/>
      <c r="O1241" s="444"/>
      <c r="P1241" s="448">
        <f>SUM(P1243:V1245)</f>
        <v>0</v>
      </c>
      <c r="Q1241" s="448"/>
      <c r="R1241" s="448"/>
      <c r="S1241" s="448"/>
      <c r="T1241" s="448"/>
      <c r="U1241" s="448"/>
      <c r="V1241" s="448"/>
      <c r="W1241" s="448">
        <f>SUM(W1243:AC1245)</f>
        <v>0</v>
      </c>
      <c r="X1241" s="448"/>
      <c r="Y1241" s="448"/>
      <c r="Z1241" s="448"/>
      <c r="AA1241" s="448"/>
      <c r="AB1241" s="448"/>
      <c r="AC1241" s="448"/>
    </row>
    <row r="1242" spans="3:29" ht="12.75" customHeight="1">
      <c r="C1242" s="445"/>
      <c r="D1242" s="445"/>
      <c r="E1242" s="445"/>
      <c r="F1242" s="445"/>
      <c r="G1242" s="445"/>
      <c r="H1242" s="445"/>
      <c r="I1242" s="445"/>
      <c r="J1242" s="445"/>
      <c r="K1242" s="445"/>
      <c r="L1242" s="445"/>
      <c r="M1242" s="445"/>
      <c r="N1242" s="445"/>
      <c r="O1242" s="445"/>
      <c r="P1242" s="449"/>
      <c r="Q1242" s="449"/>
      <c r="R1242" s="449"/>
      <c r="S1242" s="449"/>
      <c r="T1242" s="449"/>
      <c r="U1242" s="449"/>
      <c r="V1242" s="449"/>
      <c r="W1242" s="449"/>
      <c r="X1242" s="449"/>
      <c r="Y1242" s="449"/>
      <c r="Z1242" s="449"/>
      <c r="AA1242" s="449"/>
      <c r="AB1242" s="449"/>
      <c r="AC1242" s="449"/>
    </row>
    <row r="1243" spans="3:29" ht="12.75" customHeight="1">
      <c r="C1243" s="282"/>
      <c r="D1243" s="282"/>
      <c r="E1243" s="282"/>
      <c r="F1243" s="282"/>
      <c r="G1243" s="282"/>
      <c r="H1243" s="282"/>
      <c r="I1243" s="282"/>
      <c r="J1243" s="282"/>
      <c r="K1243" s="282"/>
      <c r="L1243" s="282"/>
      <c r="M1243" s="282"/>
      <c r="N1243" s="282"/>
      <c r="O1243" s="282"/>
      <c r="P1243" s="249"/>
      <c r="Q1243" s="249"/>
      <c r="R1243" s="249"/>
      <c r="S1243" s="249"/>
      <c r="T1243" s="249"/>
      <c r="U1243" s="249"/>
      <c r="V1243" s="249"/>
      <c r="W1243" s="249"/>
      <c r="X1243" s="249"/>
      <c r="Y1243" s="249"/>
      <c r="Z1243" s="249"/>
      <c r="AA1243" s="249"/>
      <c r="AB1243" s="249"/>
      <c r="AC1243" s="249"/>
    </row>
    <row r="1244" spans="3:29" ht="12.75" hidden="1" customHeight="1">
      <c r="C1244" s="268"/>
      <c r="D1244" s="268"/>
      <c r="E1244" s="268"/>
      <c r="F1244" s="268"/>
      <c r="G1244" s="268"/>
      <c r="H1244" s="268"/>
      <c r="I1244" s="268"/>
      <c r="J1244" s="268"/>
      <c r="K1244" s="268"/>
      <c r="L1244" s="268"/>
      <c r="M1244" s="268"/>
      <c r="N1244" s="268"/>
      <c r="O1244" s="268"/>
      <c r="P1244" s="169"/>
      <c r="Q1244" s="169"/>
      <c r="R1244" s="169"/>
      <c r="S1244" s="169"/>
      <c r="T1244" s="169"/>
      <c r="U1244" s="169"/>
      <c r="V1244" s="169"/>
      <c r="W1244" s="169"/>
      <c r="X1244" s="169"/>
      <c r="Y1244" s="169"/>
      <c r="Z1244" s="169"/>
      <c r="AA1244" s="169"/>
      <c r="AB1244" s="169"/>
      <c r="AC1244" s="169"/>
    </row>
    <row r="1245" spans="3:29" ht="12.75" hidden="1" customHeight="1">
      <c r="C1245" s="269"/>
      <c r="D1245" s="269"/>
      <c r="E1245" s="269"/>
      <c r="F1245" s="269"/>
      <c r="G1245" s="269"/>
      <c r="H1245" s="269"/>
      <c r="I1245" s="269"/>
      <c r="J1245" s="269"/>
      <c r="K1245" s="269"/>
      <c r="L1245" s="269"/>
      <c r="M1245" s="269"/>
      <c r="N1245" s="269"/>
      <c r="O1245" s="269"/>
      <c r="P1245" s="253"/>
      <c r="Q1245" s="253"/>
      <c r="R1245" s="253"/>
      <c r="S1245" s="253"/>
      <c r="T1245" s="253"/>
      <c r="U1245" s="253"/>
      <c r="V1245" s="253"/>
      <c r="W1245" s="253"/>
      <c r="X1245" s="253"/>
      <c r="Y1245" s="253"/>
      <c r="Z1245" s="253"/>
      <c r="AA1245" s="253"/>
      <c r="AB1245" s="253"/>
      <c r="AC1245" s="253"/>
    </row>
    <row r="1246" spans="3:29" ht="12.75" customHeight="1">
      <c r="C1246" s="444" t="s">
        <v>138</v>
      </c>
      <c r="D1246" s="444"/>
      <c r="E1246" s="444"/>
      <c r="F1246" s="444"/>
      <c r="G1246" s="444"/>
      <c r="H1246" s="444"/>
      <c r="I1246" s="444"/>
      <c r="J1246" s="444"/>
      <c r="K1246" s="444"/>
      <c r="L1246" s="444"/>
      <c r="M1246" s="444"/>
      <c r="N1246" s="444"/>
      <c r="O1246" s="444"/>
      <c r="P1246" s="448">
        <f>SUM(P1248:V1250)</f>
        <v>0</v>
      </c>
      <c r="Q1246" s="448"/>
      <c r="R1246" s="448"/>
      <c r="S1246" s="448"/>
      <c r="T1246" s="448"/>
      <c r="U1246" s="448"/>
      <c r="V1246" s="448"/>
      <c r="W1246" s="448">
        <f>SUM(W1248:AC1250)</f>
        <v>0</v>
      </c>
      <c r="X1246" s="448"/>
      <c r="Y1246" s="448"/>
      <c r="Z1246" s="448"/>
      <c r="AA1246" s="448"/>
      <c r="AB1246" s="448"/>
      <c r="AC1246" s="448"/>
    </row>
    <row r="1247" spans="3:29" ht="12.75" customHeight="1">
      <c r="C1247" s="445"/>
      <c r="D1247" s="445"/>
      <c r="E1247" s="445"/>
      <c r="F1247" s="445"/>
      <c r="G1247" s="445"/>
      <c r="H1247" s="445"/>
      <c r="I1247" s="445"/>
      <c r="J1247" s="445"/>
      <c r="K1247" s="445"/>
      <c r="L1247" s="445"/>
      <c r="M1247" s="445"/>
      <c r="N1247" s="445"/>
      <c r="O1247" s="445"/>
      <c r="P1247" s="449"/>
      <c r="Q1247" s="449"/>
      <c r="R1247" s="449"/>
      <c r="S1247" s="449"/>
      <c r="T1247" s="449"/>
      <c r="U1247" s="449"/>
      <c r="V1247" s="449"/>
      <c r="W1247" s="449"/>
      <c r="X1247" s="449"/>
      <c r="Y1247" s="449"/>
      <c r="Z1247" s="449"/>
      <c r="AA1247" s="449"/>
      <c r="AB1247" s="449"/>
      <c r="AC1247" s="449"/>
    </row>
    <row r="1248" spans="3:29" ht="12.75" customHeight="1">
      <c r="C1248" s="282"/>
      <c r="D1248" s="282"/>
      <c r="E1248" s="282"/>
      <c r="F1248" s="282"/>
      <c r="G1248" s="282"/>
      <c r="H1248" s="282"/>
      <c r="I1248" s="282"/>
      <c r="J1248" s="282"/>
      <c r="K1248" s="282"/>
      <c r="L1248" s="282"/>
      <c r="M1248" s="282"/>
      <c r="N1248" s="282"/>
      <c r="O1248" s="282"/>
      <c r="P1248" s="249"/>
      <c r="Q1248" s="249"/>
      <c r="R1248" s="249"/>
      <c r="S1248" s="249"/>
      <c r="T1248" s="249"/>
      <c r="U1248" s="249"/>
      <c r="V1248" s="249"/>
      <c r="W1248" s="249"/>
      <c r="X1248" s="249"/>
      <c r="Y1248" s="249"/>
      <c r="Z1248" s="249"/>
      <c r="AA1248" s="249"/>
      <c r="AB1248" s="249"/>
      <c r="AC1248" s="249"/>
    </row>
    <row r="1249" spans="1:45" ht="12.75" hidden="1" customHeight="1">
      <c r="C1249" s="268"/>
      <c r="D1249" s="268"/>
      <c r="E1249" s="268"/>
      <c r="F1249" s="268"/>
      <c r="G1249" s="268"/>
      <c r="H1249" s="268"/>
      <c r="I1249" s="268"/>
      <c r="J1249" s="268"/>
      <c r="K1249" s="268"/>
      <c r="L1249" s="268"/>
      <c r="M1249" s="268"/>
      <c r="N1249" s="268"/>
      <c r="O1249" s="268"/>
      <c r="P1249" s="169"/>
      <c r="Q1249" s="169"/>
      <c r="R1249" s="169"/>
      <c r="S1249" s="169"/>
      <c r="T1249" s="169"/>
      <c r="U1249" s="169"/>
      <c r="V1249" s="169"/>
      <c r="W1249" s="169"/>
      <c r="X1249" s="169"/>
      <c r="Y1249" s="169"/>
      <c r="Z1249" s="169"/>
      <c r="AA1249" s="169"/>
      <c r="AB1249" s="169"/>
      <c r="AC1249" s="169"/>
    </row>
    <row r="1250" spans="1:45" ht="12.75" hidden="1" customHeight="1">
      <c r="C1250" s="269"/>
      <c r="D1250" s="269"/>
      <c r="E1250" s="269"/>
      <c r="F1250" s="269"/>
      <c r="G1250" s="269"/>
      <c r="H1250" s="269"/>
      <c r="I1250" s="269"/>
      <c r="J1250" s="269"/>
      <c r="K1250" s="269"/>
      <c r="L1250" s="269"/>
      <c r="M1250" s="269"/>
      <c r="N1250" s="269"/>
      <c r="O1250" s="269"/>
      <c r="P1250" s="253"/>
      <c r="Q1250" s="253"/>
      <c r="R1250" s="253"/>
      <c r="S1250" s="253"/>
      <c r="T1250" s="253"/>
      <c r="U1250" s="253"/>
      <c r="V1250" s="253"/>
      <c r="W1250" s="253"/>
      <c r="X1250" s="253"/>
      <c r="Y1250" s="253"/>
      <c r="Z1250" s="253"/>
      <c r="AA1250" s="253"/>
      <c r="AB1250" s="253"/>
      <c r="AC1250" s="253"/>
    </row>
    <row r="1251" spans="1:45" ht="12.75" customHeight="1">
      <c r="C1251" s="792" t="s">
        <v>38</v>
      </c>
      <c r="D1251" s="792"/>
      <c r="E1251" s="792"/>
      <c r="F1251" s="792"/>
      <c r="G1251" s="792"/>
      <c r="H1251" s="792"/>
      <c r="I1251" s="792"/>
      <c r="J1251" s="792"/>
      <c r="K1251" s="792"/>
      <c r="L1251" s="792"/>
      <c r="M1251" s="792"/>
      <c r="N1251" s="792"/>
      <c r="O1251" s="792"/>
      <c r="P1251" s="791">
        <f>P1229+P1234+P1241+P1246</f>
        <v>1198</v>
      </c>
      <c r="Q1251" s="792"/>
      <c r="R1251" s="792"/>
      <c r="S1251" s="792"/>
      <c r="T1251" s="792"/>
      <c r="U1251" s="792"/>
      <c r="V1251" s="792"/>
      <c r="W1251" s="791">
        <f>W1229+W1234+W1241+W1246</f>
        <v>1415</v>
      </c>
      <c r="X1251" s="792"/>
      <c r="Y1251" s="792"/>
      <c r="Z1251" s="792"/>
      <c r="AA1251" s="792"/>
      <c r="AB1251" s="792"/>
      <c r="AC1251" s="792"/>
    </row>
    <row r="1253" spans="1:45" ht="15">
      <c r="A1253" s="83" t="s">
        <v>450</v>
      </c>
      <c r="B1253" s="80"/>
      <c r="C1253" s="417" t="s">
        <v>451</v>
      </c>
      <c r="D1253" s="417"/>
      <c r="E1253" s="417"/>
      <c r="F1253" s="417"/>
      <c r="G1253" s="417"/>
      <c r="H1253" s="417"/>
      <c r="I1253" s="417"/>
      <c r="J1253" s="417"/>
      <c r="K1253" s="417"/>
      <c r="L1253" s="417"/>
      <c r="M1253" s="417"/>
      <c r="N1253" s="417"/>
      <c r="O1253" s="417"/>
      <c r="P1253" s="417"/>
      <c r="Q1253" s="417"/>
      <c r="R1253" s="417"/>
      <c r="S1253" s="417"/>
      <c r="T1253" s="417"/>
      <c r="U1253" s="417"/>
      <c r="V1253" s="417"/>
      <c r="W1253" s="417"/>
      <c r="X1253" s="417"/>
      <c r="Y1253" s="417"/>
      <c r="Z1253" s="417"/>
      <c r="AA1253" s="417"/>
      <c r="AB1253" s="417"/>
      <c r="AC1253" s="417"/>
      <c r="AD1253" s="417"/>
      <c r="AE1253" s="417"/>
      <c r="AF1253" s="417"/>
      <c r="AG1253" s="417"/>
      <c r="AH1253" s="417"/>
      <c r="AI1253" s="417"/>
      <c r="AJ1253" s="417"/>
      <c r="AK1253" s="417"/>
      <c r="AL1253" s="417"/>
      <c r="AM1253" s="417"/>
      <c r="AN1253" s="417"/>
      <c r="AO1253" s="417"/>
      <c r="AP1253" s="417"/>
      <c r="AQ1253" s="417"/>
      <c r="AR1253" s="417"/>
      <c r="AS1253" s="417"/>
    </row>
    <row r="1255" spans="1:45" ht="12.75" customHeight="1">
      <c r="A1255" s="84" t="s">
        <v>14</v>
      </c>
      <c r="B1255" s="82"/>
      <c r="C1255" s="283" t="s">
        <v>453</v>
      </c>
      <c r="D1255" s="283"/>
      <c r="E1255" s="283"/>
      <c r="F1255" s="283"/>
      <c r="G1255" s="283"/>
      <c r="H1255" s="283"/>
      <c r="I1255" s="283"/>
      <c r="J1255" s="283"/>
      <c r="K1255" s="283"/>
      <c r="L1255" s="283"/>
      <c r="M1255" s="283"/>
      <c r="N1255" s="283"/>
      <c r="O1255" s="283"/>
      <c r="P1255" s="283"/>
      <c r="Q1255" s="283"/>
      <c r="R1255" s="283"/>
      <c r="S1255" s="283"/>
      <c r="T1255" s="283"/>
      <c r="U1255" s="283"/>
      <c r="V1255" s="283"/>
      <c r="W1255" s="283"/>
      <c r="X1255" s="283"/>
      <c r="Y1255" s="283"/>
      <c r="Z1255" s="283"/>
      <c r="AA1255" s="283"/>
      <c r="AB1255" s="283"/>
      <c r="AC1255" s="283"/>
      <c r="AD1255" s="283"/>
      <c r="AE1255" s="283"/>
      <c r="AF1255" s="283"/>
      <c r="AG1255" s="283"/>
      <c r="AH1255" s="283"/>
      <c r="AI1255" s="283"/>
      <c r="AJ1255" s="283"/>
      <c r="AK1255" s="283"/>
      <c r="AL1255" s="283"/>
      <c r="AM1255" s="283"/>
      <c r="AN1255" s="283"/>
      <c r="AO1255" s="283"/>
      <c r="AP1255" s="283"/>
      <c r="AQ1255" s="283"/>
      <c r="AR1255" s="283"/>
      <c r="AS1255" s="283"/>
    </row>
    <row r="1256" spans="1:45" ht="12.75" hidden="1" customHeight="1">
      <c r="C1256" s="66" t="s">
        <v>1249</v>
      </c>
    </row>
    <row r="1257" spans="1:45" ht="12.75" hidden="1" customHeight="1">
      <c r="C1257" s="68" t="s">
        <v>1250</v>
      </c>
    </row>
    <row r="1258" spans="1:45" ht="12.75" hidden="1" customHeight="1">
      <c r="C1258" s="237" t="s">
        <v>1476</v>
      </c>
      <c r="D1258" s="237"/>
      <c r="E1258" s="237"/>
      <c r="F1258" s="237"/>
      <c r="G1258" s="237"/>
      <c r="H1258" s="237"/>
      <c r="I1258" s="237"/>
      <c r="J1258" s="237"/>
      <c r="K1258" s="237"/>
      <c r="L1258" s="237"/>
      <c r="M1258" s="237"/>
      <c r="N1258" s="237"/>
      <c r="O1258" s="237"/>
      <c r="P1258" s="237"/>
      <c r="Q1258" s="237"/>
      <c r="R1258" s="237"/>
      <c r="S1258" s="237"/>
      <c r="T1258" s="237"/>
      <c r="U1258" s="237"/>
      <c r="V1258" s="237"/>
      <c r="W1258" s="237"/>
      <c r="X1258" s="237"/>
      <c r="Y1258" s="237"/>
      <c r="Z1258" s="237"/>
      <c r="AA1258" s="237"/>
      <c r="AB1258" s="237"/>
      <c r="AC1258" s="237"/>
      <c r="AD1258" s="237"/>
      <c r="AE1258" s="237"/>
      <c r="AF1258" s="237"/>
      <c r="AG1258" s="237"/>
      <c r="AH1258" s="237"/>
      <c r="AI1258" s="237"/>
      <c r="AJ1258" s="237"/>
      <c r="AK1258" s="237"/>
      <c r="AL1258" s="237"/>
      <c r="AM1258" s="237"/>
      <c r="AN1258" s="237"/>
      <c r="AO1258" s="237"/>
      <c r="AP1258" s="237"/>
      <c r="AQ1258" s="237"/>
      <c r="AR1258" s="237"/>
      <c r="AS1258" s="237"/>
    </row>
    <row r="1259" spans="1:45" ht="12.75" hidden="1" customHeight="1">
      <c r="C1259" s="201" t="s">
        <v>1477</v>
      </c>
      <c r="D1259" s="201"/>
      <c r="E1259" s="201"/>
      <c r="F1259" s="201"/>
      <c r="G1259" s="201"/>
      <c r="H1259" s="201"/>
      <c r="I1259" s="201"/>
      <c r="J1259" s="201"/>
      <c r="K1259" s="201"/>
      <c r="L1259" s="201"/>
      <c r="M1259" s="201"/>
      <c r="N1259" s="201"/>
      <c r="O1259" s="201"/>
      <c r="P1259" s="201"/>
      <c r="Q1259" s="201"/>
      <c r="R1259" s="201"/>
      <c r="S1259" s="201"/>
      <c r="T1259" s="201"/>
      <c r="U1259" s="201"/>
      <c r="V1259" s="201"/>
      <c r="W1259" s="201"/>
      <c r="X1259" s="201"/>
      <c r="Y1259" s="201"/>
      <c r="Z1259" s="201"/>
      <c r="AA1259" s="201"/>
      <c r="AB1259" s="201"/>
      <c r="AC1259" s="201"/>
      <c r="AD1259" s="201"/>
      <c r="AE1259" s="201"/>
      <c r="AF1259" s="201"/>
      <c r="AG1259" s="201"/>
      <c r="AH1259" s="201"/>
      <c r="AI1259" s="201"/>
      <c r="AJ1259" s="201"/>
      <c r="AK1259" s="201"/>
      <c r="AL1259" s="201"/>
      <c r="AM1259" s="201"/>
      <c r="AN1259" s="201"/>
      <c r="AO1259" s="201"/>
      <c r="AP1259" s="201"/>
      <c r="AQ1259" s="201"/>
      <c r="AR1259" s="201"/>
      <c r="AS1259" s="201"/>
    </row>
    <row r="1260" spans="1:45" ht="12.75" hidden="1" customHeight="1">
      <c r="C1260" s="201"/>
      <c r="D1260" s="201"/>
      <c r="E1260" s="201"/>
      <c r="F1260" s="201"/>
      <c r="G1260" s="201"/>
      <c r="H1260" s="201"/>
      <c r="I1260" s="201"/>
      <c r="J1260" s="201"/>
      <c r="K1260" s="201"/>
      <c r="L1260" s="201"/>
      <c r="M1260" s="201"/>
      <c r="N1260" s="201"/>
      <c r="O1260" s="201"/>
      <c r="P1260" s="201"/>
      <c r="Q1260" s="201"/>
      <c r="R1260" s="201"/>
      <c r="S1260" s="201"/>
      <c r="T1260" s="201"/>
      <c r="U1260" s="201"/>
      <c r="V1260" s="201"/>
      <c r="W1260" s="201"/>
      <c r="X1260" s="201"/>
      <c r="Y1260" s="201"/>
      <c r="Z1260" s="201"/>
      <c r="AA1260" s="201"/>
      <c r="AB1260" s="201"/>
      <c r="AC1260" s="201"/>
      <c r="AD1260" s="201"/>
      <c r="AE1260" s="201"/>
      <c r="AF1260" s="201"/>
      <c r="AG1260" s="201"/>
      <c r="AH1260" s="201"/>
      <c r="AI1260" s="201"/>
      <c r="AJ1260" s="201"/>
      <c r="AK1260" s="201"/>
      <c r="AL1260" s="201"/>
      <c r="AM1260" s="201"/>
      <c r="AN1260" s="201"/>
      <c r="AO1260" s="201"/>
      <c r="AP1260" s="201"/>
      <c r="AQ1260" s="201"/>
      <c r="AR1260" s="201"/>
      <c r="AS1260" s="201"/>
    </row>
    <row r="1261" spans="1:45" ht="12.75" hidden="1" customHeight="1">
      <c r="C1261" s="743" t="s">
        <v>1478</v>
      </c>
      <c r="D1261" s="743"/>
      <c r="E1261" s="743"/>
      <c r="F1261" s="743"/>
      <c r="G1261" s="743"/>
      <c r="H1261" s="743"/>
      <c r="I1261" s="743"/>
      <c r="J1261" s="743"/>
      <c r="K1261" s="743"/>
      <c r="L1261" s="743"/>
      <c r="M1261" s="743"/>
      <c r="N1261" s="743"/>
      <c r="O1261" s="743"/>
      <c r="P1261" s="743"/>
      <c r="Q1261" s="743"/>
      <c r="R1261" s="743"/>
      <c r="S1261" s="743"/>
      <c r="T1261" s="743"/>
      <c r="U1261" s="743"/>
      <c r="V1261" s="743"/>
      <c r="W1261" s="743"/>
      <c r="X1261" s="743"/>
      <c r="Y1261" s="743"/>
      <c r="Z1261" s="743"/>
      <c r="AA1261" s="743"/>
      <c r="AB1261" s="743"/>
      <c r="AC1261" s="743"/>
      <c r="AD1261" s="743"/>
      <c r="AE1261" s="743"/>
      <c r="AF1261" s="743"/>
      <c r="AG1261" s="743"/>
      <c r="AH1261" s="743"/>
      <c r="AI1261" s="743"/>
      <c r="AJ1261" s="743"/>
      <c r="AK1261" s="743"/>
      <c r="AL1261" s="743"/>
      <c r="AM1261" s="743"/>
      <c r="AN1261" s="743"/>
      <c r="AO1261" s="743"/>
      <c r="AP1261" s="743"/>
      <c r="AQ1261" s="743"/>
      <c r="AR1261" s="743"/>
      <c r="AS1261" s="743"/>
    </row>
    <row r="1262" spans="1:45" ht="12.75" hidden="1" customHeight="1">
      <c r="C1262" s="743"/>
      <c r="D1262" s="743"/>
      <c r="E1262" s="743"/>
      <c r="F1262" s="743"/>
      <c r="G1262" s="743"/>
      <c r="H1262" s="743"/>
      <c r="I1262" s="743"/>
      <c r="J1262" s="743"/>
      <c r="K1262" s="743"/>
      <c r="L1262" s="743"/>
      <c r="M1262" s="743"/>
      <c r="N1262" s="743"/>
      <c r="O1262" s="743"/>
      <c r="P1262" s="743"/>
      <c r="Q1262" s="743"/>
      <c r="R1262" s="743"/>
      <c r="S1262" s="743"/>
      <c r="T1262" s="743"/>
      <c r="U1262" s="743"/>
      <c r="V1262" s="743"/>
      <c r="W1262" s="743"/>
      <c r="X1262" s="743"/>
      <c r="Y1262" s="743"/>
      <c r="Z1262" s="743"/>
      <c r="AA1262" s="743"/>
      <c r="AB1262" s="743"/>
      <c r="AC1262" s="743"/>
      <c r="AD1262" s="743"/>
      <c r="AE1262" s="743"/>
      <c r="AF1262" s="743"/>
      <c r="AG1262" s="743"/>
      <c r="AH1262" s="743"/>
      <c r="AI1262" s="743"/>
      <c r="AJ1262" s="743"/>
      <c r="AK1262" s="743"/>
      <c r="AL1262" s="743"/>
      <c r="AM1262" s="743"/>
      <c r="AN1262" s="743"/>
      <c r="AO1262" s="743"/>
      <c r="AP1262" s="743"/>
      <c r="AQ1262" s="743"/>
      <c r="AR1262" s="743"/>
      <c r="AS1262" s="743"/>
    </row>
    <row r="1263" spans="1:45" ht="12.75" hidden="1" customHeight="1">
      <c r="C1263" s="201" t="s">
        <v>1477</v>
      </c>
      <c r="D1263" s="201"/>
      <c r="E1263" s="201"/>
      <c r="F1263" s="201"/>
      <c r="G1263" s="201"/>
      <c r="H1263" s="201"/>
      <c r="I1263" s="201"/>
      <c r="J1263" s="201"/>
      <c r="K1263" s="201"/>
      <c r="L1263" s="201"/>
      <c r="M1263" s="201"/>
      <c r="N1263" s="201"/>
      <c r="O1263" s="201"/>
      <c r="P1263" s="201"/>
      <c r="Q1263" s="201"/>
      <c r="R1263" s="201"/>
      <c r="S1263" s="201"/>
      <c r="T1263" s="201"/>
      <c r="U1263" s="201"/>
      <c r="V1263" s="201"/>
      <c r="W1263" s="201"/>
      <c r="X1263" s="201"/>
      <c r="Y1263" s="201"/>
      <c r="Z1263" s="201"/>
      <c r="AA1263" s="201"/>
      <c r="AB1263" s="201"/>
      <c r="AC1263" s="201"/>
      <c r="AD1263" s="201"/>
      <c r="AE1263" s="201"/>
      <c r="AF1263" s="201"/>
      <c r="AG1263" s="201"/>
      <c r="AH1263" s="201"/>
      <c r="AI1263" s="201"/>
      <c r="AJ1263" s="201"/>
      <c r="AK1263" s="201"/>
      <c r="AL1263" s="201"/>
      <c r="AM1263" s="201"/>
      <c r="AN1263" s="201"/>
      <c r="AO1263" s="201"/>
      <c r="AP1263" s="201"/>
      <c r="AQ1263" s="201"/>
      <c r="AR1263" s="201"/>
      <c r="AS1263" s="201"/>
    </row>
    <row r="1264" spans="1:45" ht="12.75" hidden="1" customHeight="1">
      <c r="C1264" s="201"/>
      <c r="D1264" s="201"/>
      <c r="E1264" s="201"/>
      <c r="F1264" s="201"/>
      <c r="G1264" s="201"/>
      <c r="H1264" s="201"/>
      <c r="I1264" s="201"/>
      <c r="J1264" s="201"/>
      <c r="K1264" s="201"/>
      <c r="L1264" s="201"/>
      <c r="M1264" s="201"/>
      <c r="N1264" s="201"/>
      <c r="O1264" s="201"/>
      <c r="P1264" s="201"/>
      <c r="Q1264" s="201"/>
      <c r="R1264" s="201"/>
      <c r="S1264" s="201"/>
      <c r="T1264" s="201"/>
      <c r="U1264" s="201"/>
      <c r="V1264" s="201"/>
      <c r="W1264" s="201"/>
      <c r="X1264" s="201"/>
      <c r="Y1264" s="201"/>
      <c r="Z1264" s="201"/>
      <c r="AA1264" s="201"/>
      <c r="AB1264" s="201"/>
      <c r="AC1264" s="201"/>
      <c r="AD1264" s="201"/>
      <c r="AE1264" s="201"/>
      <c r="AF1264" s="201"/>
      <c r="AG1264" s="201"/>
      <c r="AH1264" s="201"/>
      <c r="AI1264" s="201"/>
      <c r="AJ1264" s="201"/>
      <c r="AK1264" s="201"/>
      <c r="AL1264" s="201"/>
      <c r="AM1264" s="201"/>
      <c r="AN1264" s="201"/>
      <c r="AO1264" s="201"/>
      <c r="AP1264" s="201"/>
      <c r="AQ1264" s="201"/>
      <c r="AR1264" s="201"/>
      <c r="AS1264" s="201"/>
    </row>
    <row r="1265" spans="3:45" ht="12.75" hidden="1" customHeight="1"/>
    <row r="1266" spans="3:45" ht="12.75" hidden="1" customHeight="1">
      <c r="C1266" s="237" t="s">
        <v>1251</v>
      </c>
      <c r="D1266" s="237"/>
      <c r="E1266" s="237"/>
      <c r="F1266" s="237"/>
      <c r="G1266" s="237"/>
      <c r="H1266" s="237"/>
      <c r="I1266" s="237"/>
      <c r="J1266" s="237"/>
      <c r="K1266" s="237"/>
      <c r="L1266" s="237"/>
      <c r="M1266" s="237"/>
      <c r="N1266" s="237"/>
      <c r="O1266" s="237"/>
      <c r="P1266" s="237"/>
      <c r="Q1266" s="237"/>
      <c r="R1266" s="237"/>
      <c r="S1266" s="237"/>
      <c r="T1266" s="237"/>
      <c r="U1266" s="237"/>
      <c r="V1266" s="237"/>
      <c r="W1266" s="237"/>
      <c r="X1266" s="237"/>
      <c r="Y1266" s="237"/>
      <c r="Z1266" s="237"/>
      <c r="AA1266" s="237"/>
      <c r="AB1266" s="237"/>
      <c r="AC1266" s="237"/>
      <c r="AD1266" s="237"/>
      <c r="AE1266" s="237"/>
      <c r="AF1266" s="237"/>
      <c r="AG1266" s="237"/>
      <c r="AH1266" s="237"/>
      <c r="AI1266" s="237"/>
      <c r="AJ1266" s="237"/>
      <c r="AK1266" s="237"/>
      <c r="AL1266" s="237"/>
      <c r="AM1266" s="237"/>
      <c r="AN1266" s="237"/>
      <c r="AO1266" s="237"/>
      <c r="AP1266" s="237"/>
      <c r="AQ1266" s="237"/>
      <c r="AR1266" s="237"/>
      <c r="AS1266" s="237"/>
    </row>
    <row r="1267" spans="3:45" ht="12.75" hidden="1" customHeight="1">
      <c r="C1267" s="65"/>
      <c r="D1267" s="14"/>
      <c r="E1267" s="14"/>
      <c r="F1267" s="14"/>
      <c r="G1267" s="14"/>
      <c r="H1267" s="14"/>
      <c r="I1267" s="14"/>
      <c r="J1267" s="14"/>
      <c r="K1267" s="14"/>
      <c r="L1267" s="14"/>
      <c r="M1267" s="14"/>
    </row>
    <row r="1268" spans="3:45" ht="12.75" hidden="1" customHeight="1">
      <c r="C1268" s="237" t="s">
        <v>1252</v>
      </c>
      <c r="D1268" s="237"/>
      <c r="E1268" s="237"/>
      <c r="F1268" s="237"/>
      <c r="G1268" s="237"/>
      <c r="H1268" s="237"/>
      <c r="I1268" s="237"/>
      <c r="J1268" s="237"/>
      <c r="K1268" s="237"/>
      <c r="L1268" s="237"/>
      <c r="M1268" s="237"/>
      <c r="N1268" s="237"/>
      <c r="O1268" s="237"/>
      <c r="P1268" s="237"/>
      <c r="Q1268" s="237"/>
      <c r="R1268" s="237"/>
      <c r="S1268" s="237"/>
      <c r="T1268" s="237"/>
      <c r="U1268" s="237"/>
      <c r="V1268" s="237"/>
      <c r="W1268" s="237"/>
      <c r="X1268" s="237"/>
      <c r="Y1268" s="237"/>
      <c r="Z1268" s="237"/>
      <c r="AA1268" s="237"/>
      <c r="AB1268" s="237"/>
      <c r="AC1268" s="237"/>
      <c r="AD1268" s="237"/>
      <c r="AE1268" s="237"/>
      <c r="AF1268" s="237"/>
      <c r="AG1268" s="237"/>
      <c r="AH1268" s="237"/>
      <c r="AI1268" s="237"/>
      <c r="AJ1268" s="237"/>
      <c r="AK1268" s="237"/>
      <c r="AL1268" s="237"/>
      <c r="AM1268" s="237"/>
      <c r="AN1268" s="237"/>
      <c r="AO1268" s="237"/>
      <c r="AP1268" s="237"/>
      <c r="AQ1268" s="237"/>
      <c r="AR1268" s="237"/>
      <c r="AS1268" s="237"/>
    </row>
    <row r="1269" spans="3:45" ht="12.75" hidden="1" customHeight="1">
      <c r="C1269" s="65"/>
      <c r="D1269" s="14"/>
      <c r="E1269" s="14"/>
      <c r="F1269" s="14"/>
      <c r="G1269" s="14"/>
      <c r="H1269" s="14"/>
      <c r="I1269" s="14"/>
      <c r="J1269" s="14"/>
      <c r="K1269" s="14"/>
      <c r="L1269" s="14"/>
      <c r="M1269" s="14"/>
    </row>
    <row r="1270" spans="3:45" ht="12.75" hidden="1" customHeight="1">
      <c r="C1270" s="201" t="s">
        <v>1253</v>
      </c>
      <c r="D1270" s="201"/>
      <c r="E1270" s="201"/>
      <c r="F1270" s="201"/>
      <c r="G1270" s="201"/>
      <c r="H1270" s="201"/>
      <c r="I1270" s="201"/>
      <c r="J1270" s="201"/>
      <c r="K1270" s="201"/>
      <c r="L1270" s="201"/>
      <c r="M1270" s="201"/>
      <c r="N1270" s="201"/>
      <c r="O1270" s="201"/>
      <c r="P1270" s="201"/>
      <c r="Q1270" s="201"/>
      <c r="R1270" s="201"/>
      <c r="S1270" s="201"/>
      <c r="T1270" s="201"/>
      <c r="U1270" s="201"/>
      <c r="V1270" s="201"/>
      <c r="W1270" s="201"/>
      <c r="X1270" s="201"/>
      <c r="Y1270" s="201"/>
      <c r="Z1270" s="201"/>
      <c r="AA1270" s="201"/>
      <c r="AB1270" s="201"/>
      <c r="AC1270" s="201"/>
      <c r="AD1270" s="201"/>
      <c r="AE1270" s="201"/>
      <c r="AF1270" s="201"/>
      <c r="AG1270" s="201"/>
      <c r="AH1270" s="201"/>
      <c r="AI1270" s="201"/>
      <c r="AJ1270" s="201"/>
      <c r="AK1270" s="201"/>
      <c r="AL1270" s="201"/>
      <c r="AM1270" s="201"/>
      <c r="AN1270" s="201"/>
      <c r="AO1270" s="201"/>
      <c r="AP1270" s="201"/>
      <c r="AQ1270" s="201"/>
      <c r="AR1270" s="201"/>
      <c r="AS1270" s="201"/>
    </row>
    <row r="1271" spans="3:45" ht="12.75" hidden="1" customHeight="1">
      <c r="C1271" s="201"/>
      <c r="D1271" s="201"/>
      <c r="E1271" s="201"/>
      <c r="F1271" s="201"/>
      <c r="G1271" s="201"/>
      <c r="H1271" s="201"/>
      <c r="I1271" s="201"/>
      <c r="J1271" s="201"/>
      <c r="K1271" s="201"/>
      <c r="L1271" s="201"/>
      <c r="M1271" s="201"/>
      <c r="N1271" s="201"/>
      <c r="O1271" s="201"/>
      <c r="P1271" s="201"/>
      <c r="Q1271" s="201"/>
      <c r="R1271" s="201"/>
      <c r="S1271" s="201"/>
      <c r="T1271" s="201"/>
      <c r="U1271" s="201"/>
      <c r="V1271" s="201"/>
      <c r="W1271" s="201"/>
      <c r="X1271" s="201"/>
      <c r="Y1271" s="201"/>
      <c r="Z1271" s="201"/>
      <c r="AA1271" s="201"/>
      <c r="AB1271" s="201"/>
      <c r="AC1271" s="201"/>
      <c r="AD1271" s="201"/>
      <c r="AE1271" s="201"/>
      <c r="AF1271" s="201"/>
      <c r="AG1271" s="201"/>
      <c r="AH1271" s="201"/>
      <c r="AI1271" s="201"/>
      <c r="AJ1271" s="201"/>
      <c r="AK1271" s="201"/>
      <c r="AL1271" s="201"/>
      <c r="AM1271" s="201"/>
      <c r="AN1271" s="201"/>
      <c r="AO1271" s="201"/>
      <c r="AP1271" s="201"/>
      <c r="AQ1271" s="201"/>
      <c r="AR1271" s="201"/>
      <c r="AS1271" s="201"/>
    </row>
    <row r="1272" spans="3:45" ht="12.75" hidden="1" customHeight="1">
      <c r="C1272" s="65"/>
      <c r="D1272" s="14"/>
      <c r="E1272" s="14"/>
      <c r="F1272" s="14"/>
      <c r="G1272" s="14"/>
      <c r="H1272" s="14"/>
      <c r="I1272" s="14"/>
      <c r="J1272" s="14"/>
      <c r="K1272" s="14"/>
      <c r="L1272" s="14"/>
      <c r="M1272" s="14"/>
    </row>
    <row r="1273" spans="3:45" ht="12.75" hidden="1" customHeight="1">
      <c r="C1273" s="201" t="s">
        <v>1479</v>
      </c>
      <c r="D1273" s="201"/>
      <c r="E1273" s="201"/>
      <c r="F1273" s="201"/>
      <c r="G1273" s="201"/>
      <c r="H1273" s="201"/>
      <c r="I1273" s="201"/>
      <c r="J1273" s="201"/>
      <c r="K1273" s="201"/>
      <c r="L1273" s="201"/>
      <c r="M1273" s="201"/>
      <c r="N1273" s="201"/>
      <c r="O1273" s="201"/>
      <c r="P1273" s="201"/>
      <c r="Q1273" s="201"/>
      <c r="R1273" s="201"/>
      <c r="S1273" s="201"/>
      <c r="T1273" s="201"/>
      <c r="U1273" s="201"/>
      <c r="V1273" s="201"/>
      <c r="W1273" s="201"/>
      <c r="X1273" s="201"/>
      <c r="Y1273" s="201"/>
      <c r="Z1273" s="201"/>
      <c r="AA1273" s="201"/>
      <c r="AB1273" s="201"/>
      <c r="AC1273" s="201"/>
      <c r="AD1273" s="201"/>
      <c r="AE1273" s="201"/>
      <c r="AF1273" s="201"/>
      <c r="AG1273" s="201"/>
      <c r="AH1273" s="201"/>
      <c r="AI1273" s="201"/>
      <c r="AJ1273" s="201"/>
      <c r="AK1273" s="201"/>
      <c r="AL1273" s="201"/>
      <c r="AM1273" s="201"/>
      <c r="AN1273" s="201"/>
      <c r="AO1273" s="201"/>
      <c r="AP1273" s="201"/>
      <c r="AQ1273" s="201"/>
      <c r="AR1273" s="201"/>
      <c r="AS1273" s="201"/>
    </row>
    <row r="1274" spans="3:45" ht="12.75" customHeight="1">
      <c r="C1274" s="6"/>
      <c r="D1274" s="6"/>
      <c r="E1274" s="6"/>
      <c r="F1274" s="6"/>
      <c r="G1274" s="6"/>
      <c r="H1274" s="6"/>
      <c r="I1274" s="6"/>
      <c r="J1274" s="6"/>
      <c r="K1274" s="6"/>
      <c r="L1274" s="6"/>
      <c r="M1274" s="6"/>
    </row>
    <row r="1275" spans="3:45" ht="12.75" customHeight="1">
      <c r="C1275" s="199"/>
      <c r="D1275" s="199"/>
      <c r="E1275" s="199"/>
      <c r="F1275" s="199"/>
      <c r="G1275" s="199"/>
      <c r="H1275" s="199"/>
      <c r="I1275" s="199"/>
      <c r="J1275" s="199"/>
      <c r="K1275" s="199"/>
      <c r="L1275" s="199"/>
      <c r="M1275" s="199"/>
      <c r="N1275" s="199"/>
      <c r="O1275" s="199"/>
      <c r="P1275" s="199"/>
      <c r="Q1275" s="199"/>
      <c r="R1275" s="199"/>
      <c r="S1275" s="199"/>
      <c r="T1275" s="199"/>
      <c r="U1275" s="199"/>
      <c r="V1275" s="199"/>
      <c r="W1275" s="199"/>
      <c r="X1275" s="199"/>
      <c r="Y1275" s="199"/>
      <c r="Z1275" s="199"/>
      <c r="AA1275" s="199"/>
      <c r="AB1275" s="199"/>
      <c r="AC1275" s="199"/>
      <c r="AD1275" s="199"/>
      <c r="AE1275" s="199"/>
      <c r="AF1275" s="199"/>
      <c r="AG1275" s="199"/>
      <c r="AH1275" s="199"/>
      <c r="AI1275" s="199"/>
      <c r="AJ1275" s="199"/>
      <c r="AK1275" s="199"/>
      <c r="AL1275" s="199"/>
      <c r="AM1275" s="199"/>
      <c r="AN1275" s="199"/>
      <c r="AO1275" s="199"/>
      <c r="AP1275" s="199"/>
      <c r="AQ1275" s="199"/>
      <c r="AR1275" s="199"/>
      <c r="AS1275" s="199"/>
    </row>
    <row r="1276" spans="3:45" ht="12.75" customHeight="1">
      <c r="C1276" s="199" t="s">
        <v>1621</v>
      </c>
      <c r="D1276" s="199"/>
      <c r="E1276" s="199"/>
      <c r="F1276" s="199"/>
      <c r="G1276" s="199"/>
      <c r="H1276" s="199"/>
      <c r="I1276" s="199"/>
      <c r="J1276" s="199"/>
      <c r="K1276" s="199"/>
      <c r="L1276" s="199"/>
      <c r="M1276" s="199"/>
      <c r="N1276" s="199"/>
      <c r="O1276" s="199"/>
      <c r="P1276" s="199"/>
      <c r="Q1276" s="199"/>
      <c r="R1276" s="199"/>
      <c r="S1276" s="199"/>
      <c r="T1276" s="199"/>
      <c r="U1276" s="199"/>
      <c r="V1276" s="199"/>
      <c r="W1276" s="199"/>
      <c r="X1276" s="199"/>
      <c r="Y1276" s="199"/>
      <c r="Z1276" s="199"/>
      <c r="AA1276" s="199"/>
      <c r="AB1276" s="199"/>
      <c r="AC1276" s="199"/>
      <c r="AD1276" s="199"/>
      <c r="AE1276" s="199"/>
      <c r="AF1276" s="199"/>
      <c r="AG1276" s="199"/>
      <c r="AH1276" s="199"/>
      <c r="AI1276" s="199"/>
      <c r="AJ1276" s="199"/>
      <c r="AK1276" s="199"/>
      <c r="AL1276" s="199"/>
      <c r="AM1276" s="199"/>
      <c r="AN1276" s="199"/>
      <c r="AO1276" s="199"/>
      <c r="AP1276" s="199"/>
      <c r="AQ1276" s="199"/>
      <c r="AR1276" s="199"/>
      <c r="AS1276" s="199"/>
    </row>
    <row r="1277" spans="3:45" ht="12.75" customHeight="1">
      <c r="C1277" s="199" t="s">
        <v>1622</v>
      </c>
      <c r="D1277" s="199"/>
      <c r="E1277" s="199"/>
      <c r="F1277" s="199"/>
      <c r="G1277" s="199"/>
      <c r="H1277" s="199"/>
      <c r="I1277" s="199"/>
      <c r="J1277" s="199"/>
      <c r="K1277" s="199"/>
      <c r="L1277" s="199"/>
      <c r="M1277" s="199"/>
      <c r="N1277" s="199"/>
      <c r="O1277" s="199"/>
      <c r="P1277" s="199"/>
      <c r="Q1277" s="199"/>
      <c r="R1277" s="199"/>
      <c r="S1277" s="199"/>
      <c r="T1277" s="199"/>
      <c r="U1277" s="199"/>
      <c r="V1277" s="199"/>
      <c r="W1277" s="199"/>
      <c r="X1277" s="199"/>
      <c r="Y1277" s="199"/>
      <c r="Z1277" s="199"/>
      <c r="AA1277" s="199"/>
      <c r="AB1277" s="199"/>
      <c r="AC1277" s="199"/>
      <c r="AD1277" s="199"/>
      <c r="AE1277" s="199"/>
      <c r="AF1277" s="199"/>
      <c r="AG1277" s="199"/>
      <c r="AH1277" s="199"/>
      <c r="AI1277" s="199"/>
      <c r="AJ1277" s="199"/>
      <c r="AK1277" s="199"/>
      <c r="AL1277" s="199"/>
      <c r="AM1277" s="199"/>
      <c r="AN1277" s="199"/>
      <c r="AO1277" s="199"/>
      <c r="AP1277" s="199"/>
      <c r="AQ1277" s="199"/>
      <c r="AR1277" s="199"/>
      <c r="AS1277" s="199"/>
    </row>
    <row r="1278" spans="3:45" ht="12.75" customHeight="1">
      <c r="C1278" s="199"/>
      <c r="D1278" s="199"/>
      <c r="E1278" s="199"/>
      <c r="F1278" s="199"/>
      <c r="G1278" s="199"/>
      <c r="H1278" s="199"/>
      <c r="I1278" s="199"/>
      <c r="J1278" s="199"/>
      <c r="K1278" s="199"/>
      <c r="L1278" s="199"/>
      <c r="M1278" s="199"/>
      <c r="N1278" s="199"/>
    </row>
    <row r="1279" spans="3:45" ht="12.75" hidden="1" customHeight="1">
      <c r="C1279" s="241" t="s">
        <v>1480</v>
      </c>
      <c r="D1279" s="241"/>
      <c r="E1279" s="241"/>
      <c r="F1279" s="241"/>
      <c r="G1279" s="241"/>
      <c r="H1279" s="241"/>
      <c r="I1279" s="241"/>
      <c r="J1279" s="241"/>
      <c r="K1279" s="241"/>
      <c r="L1279" s="241"/>
      <c r="M1279" s="241"/>
      <c r="N1279" s="241"/>
      <c r="O1279" s="241"/>
      <c r="P1279" s="241"/>
      <c r="Q1279" s="241"/>
      <c r="R1279" s="241"/>
      <c r="S1279" s="241"/>
      <c r="T1279" s="241"/>
      <c r="U1279" s="241"/>
      <c r="V1279" s="241"/>
      <c r="W1279" s="241"/>
      <c r="X1279" s="241"/>
      <c r="Y1279" s="241"/>
      <c r="Z1279" s="241"/>
      <c r="AA1279" s="241"/>
      <c r="AB1279" s="241"/>
      <c r="AC1279" s="241"/>
      <c r="AD1279" s="241"/>
      <c r="AE1279" s="241"/>
      <c r="AF1279" s="241"/>
      <c r="AG1279" s="241"/>
      <c r="AH1279" s="241"/>
      <c r="AI1279" s="241"/>
      <c r="AJ1279" s="241"/>
      <c r="AK1279" s="241"/>
      <c r="AL1279" s="241"/>
      <c r="AM1279" s="241"/>
      <c r="AN1279" s="241"/>
      <c r="AO1279" s="241"/>
      <c r="AP1279" s="241"/>
      <c r="AQ1279" s="241"/>
      <c r="AR1279" s="241"/>
      <c r="AS1279" s="241"/>
    </row>
    <row r="1280" spans="3:45" ht="12.75" hidden="1" customHeight="1">
      <c r="C1280" s="96"/>
      <c r="D1280" s="95"/>
      <c r="E1280" s="95"/>
      <c r="F1280" s="95"/>
      <c r="G1280" s="95"/>
      <c r="H1280" s="95"/>
      <c r="I1280" s="95"/>
      <c r="J1280" s="95"/>
      <c r="K1280" s="95"/>
      <c r="L1280" s="95"/>
      <c r="M1280" s="95"/>
      <c r="N1280" s="95"/>
    </row>
    <row r="1281" spans="3:45" ht="12.75" hidden="1" customHeight="1">
      <c r="C1281" s="385" t="s">
        <v>15</v>
      </c>
      <c r="D1281" s="385"/>
      <c r="E1281" s="385"/>
      <c r="F1281" s="385"/>
      <c r="G1281" s="385"/>
      <c r="H1281" s="385"/>
      <c r="I1281" s="385"/>
      <c r="J1281" s="385"/>
      <c r="K1281" s="385"/>
      <c r="L1281" s="385"/>
      <c r="M1281" s="385"/>
      <c r="N1281" s="385"/>
      <c r="O1281" s="385"/>
      <c r="P1281" s="385"/>
      <c r="Q1281" s="385"/>
      <c r="R1281" s="385"/>
      <c r="S1281" s="385"/>
      <c r="T1281" s="385"/>
      <c r="U1281" s="243" t="s">
        <v>17</v>
      </c>
      <c r="V1281" s="243"/>
      <c r="W1281" s="243"/>
      <c r="X1281" s="243"/>
      <c r="Y1281" s="243"/>
      <c r="Z1281" s="243"/>
      <c r="AA1281" s="243"/>
      <c r="AB1281" s="243"/>
      <c r="AC1281" s="243"/>
      <c r="AD1281" s="243"/>
    </row>
    <row r="1282" spans="3:45" ht="12.75" hidden="1" customHeight="1">
      <c r="C1282" s="385"/>
      <c r="D1282" s="385"/>
      <c r="E1282" s="385"/>
      <c r="F1282" s="385"/>
      <c r="G1282" s="385"/>
      <c r="H1282" s="385"/>
      <c r="I1282" s="385"/>
      <c r="J1282" s="385"/>
      <c r="K1282" s="385"/>
      <c r="L1282" s="385"/>
      <c r="M1282" s="385"/>
      <c r="N1282" s="385"/>
      <c r="O1282" s="385"/>
      <c r="P1282" s="385"/>
      <c r="Q1282" s="385"/>
      <c r="R1282" s="385"/>
      <c r="S1282" s="385"/>
      <c r="T1282" s="385"/>
      <c r="U1282" s="243"/>
      <c r="V1282" s="243"/>
      <c r="W1282" s="243"/>
      <c r="X1282" s="243"/>
      <c r="Y1282" s="243"/>
      <c r="Z1282" s="243"/>
      <c r="AA1282" s="243"/>
      <c r="AB1282" s="243"/>
      <c r="AC1282" s="243"/>
      <c r="AD1282" s="243"/>
    </row>
    <row r="1283" spans="3:45" ht="12.75" hidden="1" customHeight="1">
      <c r="C1283" s="545"/>
      <c r="D1283" s="545"/>
      <c r="E1283" s="545"/>
      <c r="F1283" s="545"/>
      <c r="G1283" s="545"/>
      <c r="H1283" s="545"/>
      <c r="I1283" s="545"/>
      <c r="J1283" s="545"/>
      <c r="K1283" s="545"/>
      <c r="L1283" s="545"/>
      <c r="M1283" s="545"/>
      <c r="N1283" s="545"/>
      <c r="O1283" s="545"/>
      <c r="P1283" s="545"/>
      <c r="Q1283" s="545"/>
      <c r="R1283" s="545"/>
      <c r="S1283" s="545"/>
      <c r="T1283" s="545"/>
      <c r="U1283" s="265"/>
      <c r="V1283" s="265"/>
      <c r="W1283" s="265"/>
      <c r="X1283" s="265"/>
      <c r="Y1283" s="265"/>
      <c r="Z1283" s="265"/>
      <c r="AA1283" s="265"/>
      <c r="AB1283" s="265"/>
      <c r="AC1283" s="265"/>
      <c r="AD1283" s="265"/>
    </row>
    <row r="1284" spans="3:45" ht="12.75" hidden="1" customHeight="1">
      <c r="C1284" s="211" t="s">
        <v>144</v>
      </c>
      <c r="D1284" s="211"/>
      <c r="E1284" s="211"/>
      <c r="F1284" s="211"/>
      <c r="G1284" s="211"/>
      <c r="H1284" s="211"/>
      <c r="I1284" s="211"/>
      <c r="J1284" s="211"/>
      <c r="K1284" s="211"/>
      <c r="L1284" s="211"/>
      <c r="M1284" s="211"/>
      <c r="N1284" s="211"/>
      <c r="O1284" s="211"/>
      <c r="P1284" s="211"/>
      <c r="Q1284" s="211"/>
      <c r="R1284" s="211"/>
      <c r="S1284" s="211"/>
      <c r="T1284" s="211"/>
      <c r="U1284" s="408"/>
      <c r="V1284" s="408"/>
      <c r="W1284" s="408"/>
      <c r="X1284" s="408"/>
      <c r="Y1284" s="408"/>
      <c r="Z1284" s="408"/>
      <c r="AA1284" s="408"/>
      <c r="AB1284" s="408"/>
      <c r="AC1284" s="408"/>
      <c r="AD1284" s="408"/>
    </row>
    <row r="1285" spans="3:45" ht="12.75" hidden="1" customHeight="1">
      <c r="C1285" s="211" t="s">
        <v>145</v>
      </c>
      <c r="D1285" s="211"/>
      <c r="E1285" s="211"/>
      <c r="F1285" s="211"/>
      <c r="G1285" s="211"/>
      <c r="H1285" s="211"/>
      <c r="I1285" s="211"/>
      <c r="J1285" s="211"/>
      <c r="K1285" s="211"/>
      <c r="L1285" s="211"/>
      <c r="M1285" s="211"/>
      <c r="N1285" s="211"/>
      <c r="O1285" s="211"/>
      <c r="P1285" s="211"/>
      <c r="Q1285" s="211"/>
      <c r="R1285" s="211"/>
      <c r="S1285" s="211"/>
      <c r="T1285" s="211"/>
      <c r="U1285" s="558" t="s">
        <v>16</v>
      </c>
      <c r="V1285" s="559"/>
      <c r="W1285" s="559"/>
      <c r="X1285" s="559"/>
      <c r="Y1285" s="559"/>
      <c r="Z1285" s="559"/>
      <c r="AA1285" s="559"/>
      <c r="AB1285" s="559"/>
      <c r="AC1285" s="559"/>
      <c r="AD1285" s="560"/>
    </row>
    <row r="1286" spans="3:45" ht="12.75" hidden="1" customHeight="1">
      <c r="C1286" s="282" t="s">
        <v>146</v>
      </c>
      <c r="D1286" s="282"/>
      <c r="E1286" s="282"/>
      <c r="F1286" s="282"/>
      <c r="G1286" s="282"/>
      <c r="H1286" s="282"/>
      <c r="I1286" s="282"/>
      <c r="J1286" s="282"/>
      <c r="K1286" s="282"/>
      <c r="L1286" s="282"/>
      <c r="M1286" s="282"/>
      <c r="N1286" s="282"/>
      <c r="O1286" s="282"/>
      <c r="P1286" s="282"/>
      <c r="Q1286" s="282"/>
      <c r="R1286" s="282"/>
      <c r="S1286" s="282"/>
      <c r="T1286" s="282"/>
      <c r="U1286" s="249"/>
      <c r="V1286" s="249"/>
      <c r="W1286" s="249"/>
      <c r="X1286" s="249"/>
      <c r="Y1286" s="249"/>
      <c r="Z1286" s="249"/>
      <c r="AA1286" s="249"/>
      <c r="AB1286" s="249"/>
      <c r="AC1286" s="249"/>
      <c r="AD1286" s="249"/>
    </row>
    <row r="1287" spans="3:45" ht="12.75" hidden="1" customHeight="1">
      <c r="C1287" s="268" t="s">
        <v>1298</v>
      </c>
      <c r="D1287" s="268"/>
      <c r="E1287" s="268"/>
      <c r="F1287" s="268"/>
      <c r="G1287" s="268"/>
      <c r="H1287" s="268"/>
      <c r="I1287" s="268"/>
      <c r="J1287" s="268"/>
      <c r="K1287" s="268"/>
      <c r="L1287" s="268"/>
      <c r="M1287" s="268"/>
      <c r="N1287" s="268"/>
      <c r="O1287" s="268"/>
      <c r="P1287" s="268"/>
      <c r="Q1287" s="268"/>
      <c r="R1287" s="268"/>
      <c r="S1287" s="268"/>
      <c r="T1287" s="268"/>
      <c r="U1287" s="169"/>
      <c r="V1287" s="169"/>
      <c r="W1287" s="169"/>
      <c r="X1287" s="169"/>
      <c r="Y1287" s="169"/>
      <c r="Z1287" s="169"/>
      <c r="AA1287" s="169"/>
      <c r="AB1287" s="169"/>
      <c r="AC1287" s="169"/>
      <c r="AD1287" s="169"/>
    </row>
    <row r="1288" spans="3:45" ht="12.75" hidden="1" customHeight="1">
      <c r="C1288" s="268" t="s">
        <v>147</v>
      </c>
      <c r="D1288" s="268"/>
      <c r="E1288" s="268"/>
      <c r="F1288" s="268"/>
      <c r="G1288" s="268"/>
      <c r="H1288" s="268"/>
      <c r="I1288" s="268"/>
      <c r="J1288" s="268"/>
      <c r="K1288" s="268"/>
      <c r="L1288" s="268"/>
      <c r="M1288" s="268"/>
      <c r="N1288" s="268"/>
      <c r="O1288" s="268"/>
      <c r="P1288" s="268"/>
      <c r="Q1288" s="268"/>
      <c r="R1288" s="268"/>
      <c r="S1288" s="268"/>
      <c r="T1288" s="268"/>
      <c r="U1288" s="169"/>
      <c r="V1288" s="169"/>
      <c r="W1288" s="169"/>
      <c r="X1288" s="169"/>
      <c r="Y1288" s="169"/>
      <c r="Z1288" s="169"/>
      <c r="AA1288" s="169"/>
      <c r="AB1288" s="169"/>
      <c r="AC1288" s="169"/>
      <c r="AD1288" s="169"/>
    </row>
    <row r="1289" spans="3:45" ht="12.75" hidden="1" customHeight="1">
      <c r="C1289" s="268" t="s">
        <v>1299</v>
      </c>
      <c r="D1289" s="268"/>
      <c r="E1289" s="268"/>
      <c r="F1289" s="268"/>
      <c r="G1289" s="268"/>
      <c r="H1289" s="268"/>
      <c r="I1289" s="268"/>
      <c r="J1289" s="268"/>
      <c r="K1289" s="268"/>
      <c r="L1289" s="268"/>
      <c r="M1289" s="268"/>
      <c r="N1289" s="268"/>
      <c r="O1289" s="268"/>
      <c r="P1289" s="268"/>
      <c r="Q1289" s="268"/>
      <c r="R1289" s="268"/>
      <c r="S1289" s="268"/>
      <c r="T1289" s="268"/>
      <c r="U1289" s="169"/>
      <c r="V1289" s="169"/>
      <c r="W1289" s="169"/>
      <c r="X1289" s="169"/>
      <c r="Y1289" s="169"/>
      <c r="Z1289" s="169"/>
      <c r="AA1289" s="169"/>
      <c r="AB1289" s="169"/>
      <c r="AC1289" s="169"/>
      <c r="AD1289" s="169"/>
    </row>
    <row r="1290" spans="3:45" ht="12.75" hidden="1" customHeight="1">
      <c r="C1290" s="268" t="s">
        <v>1300</v>
      </c>
      <c r="D1290" s="268"/>
      <c r="E1290" s="268"/>
      <c r="F1290" s="268"/>
      <c r="G1290" s="268"/>
      <c r="H1290" s="268"/>
      <c r="I1290" s="268"/>
      <c r="J1290" s="268"/>
      <c r="K1290" s="268"/>
      <c r="L1290" s="268"/>
      <c r="M1290" s="268"/>
      <c r="N1290" s="268"/>
      <c r="O1290" s="268"/>
      <c r="P1290" s="268"/>
      <c r="Q1290" s="268"/>
      <c r="R1290" s="268"/>
      <c r="S1290" s="268"/>
      <c r="T1290" s="268"/>
      <c r="U1290" s="169"/>
      <c r="V1290" s="169"/>
      <c r="W1290" s="169"/>
      <c r="X1290" s="169"/>
      <c r="Y1290" s="169"/>
      <c r="Z1290" s="169"/>
      <c r="AA1290" s="169"/>
      <c r="AB1290" s="169"/>
      <c r="AC1290" s="169"/>
      <c r="AD1290" s="169"/>
    </row>
    <row r="1291" spans="3:45" ht="12.75" hidden="1" customHeight="1">
      <c r="C1291" s="268" t="s">
        <v>148</v>
      </c>
      <c r="D1291" s="268"/>
      <c r="E1291" s="268"/>
      <c r="F1291" s="268"/>
      <c r="G1291" s="268"/>
      <c r="H1291" s="268"/>
      <c r="I1291" s="268"/>
      <c r="J1291" s="268"/>
      <c r="K1291" s="268"/>
      <c r="L1291" s="268"/>
      <c r="M1291" s="268"/>
      <c r="N1291" s="268"/>
      <c r="O1291" s="268"/>
      <c r="P1291" s="268"/>
      <c r="Q1291" s="268"/>
      <c r="R1291" s="268"/>
      <c r="S1291" s="268"/>
      <c r="T1291" s="268"/>
      <c r="U1291" s="169"/>
      <c r="V1291" s="169"/>
      <c r="W1291" s="169"/>
      <c r="X1291" s="169"/>
      <c r="Y1291" s="169"/>
      <c r="Z1291" s="169"/>
      <c r="AA1291" s="169"/>
      <c r="AB1291" s="169"/>
      <c r="AC1291" s="169"/>
      <c r="AD1291" s="169"/>
    </row>
    <row r="1292" spans="3:45" ht="12.75" hidden="1" customHeight="1">
      <c r="C1292" s="268" t="s">
        <v>1301</v>
      </c>
      <c r="D1292" s="268"/>
      <c r="E1292" s="268"/>
      <c r="F1292" s="268"/>
      <c r="G1292" s="268"/>
      <c r="H1292" s="268"/>
      <c r="I1292" s="268"/>
      <c r="J1292" s="268"/>
      <c r="K1292" s="268"/>
      <c r="L1292" s="268"/>
      <c r="M1292" s="268"/>
      <c r="N1292" s="268"/>
      <c r="O1292" s="268"/>
      <c r="P1292" s="268"/>
      <c r="Q1292" s="268"/>
      <c r="R1292" s="268"/>
      <c r="S1292" s="268"/>
      <c r="T1292" s="268"/>
      <c r="U1292" s="169"/>
      <c r="V1292" s="169"/>
      <c r="W1292" s="169"/>
      <c r="X1292" s="169"/>
      <c r="Y1292" s="169"/>
      <c r="Z1292" s="169"/>
      <c r="AA1292" s="169"/>
      <c r="AB1292" s="169"/>
      <c r="AC1292" s="169"/>
      <c r="AD1292" s="169"/>
    </row>
    <row r="1293" spans="3:45" ht="12.75" hidden="1" customHeight="1">
      <c r="C1293" s="269" t="s">
        <v>149</v>
      </c>
      <c r="D1293" s="269"/>
      <c r="E1293" s="269"/>
      <c r="F1293" s="269"/>
      <c r="G1293" s="269"/>
      <c r="H1293" s="269"/>
      <c r="I1293" s="269"/>
      <c r="J1293" s="269"/>
      <c r="K1293" s="269"/>
      <c r="L1293" s="269"/>
      <c r="M1293" s="269"/>
      <c r="N1293" s="269"/>
      <c r="O1293" s="269"/>
      <c r="P1293" s="269"/>
      <c r="Q1293" s="269"/>
      <c r="R1293" s="269"/>
      <c r="S1293" s="269"/>
      <c r="T1293" s="269"/>
      <c r="U1293" s="253"/>
      <c r="V1293" s="253"/>
      <c r="W1293" s="253"/>
      <c r="X1293" s="253"/>
      <c r="Y1293" s="253"/>
      <c r="Z1293" s="253"/>
      <c r="AA1293" s="253"/>
      <c r="AB1293" s="253"/>
      <c r="AC1293" s="253"/>
      <c r="AD1293" s="253"/>
    </row>
    <row r="1294" spans="3:45" ht="12.75" hidden="1" customHeight="1">
      <c r="C1294" s="211" t="s">
        <v>38</v>
      </c>
      <c r="D1294" s="211"/>
      <c r="E1294" s="211"/>
      <c r="F1294" s="211"/>
      <c r="G1294" s="211"/>
      <c r="H1294" s="211"/>
      <c r="I1294" s="211"/>
      <c r="J1294" s="211"/>
      <c r="K1294" s="211"/>
      <c r="L1294" s="211"/>
      <c r="M1294" s="211"/>
      <c r="N1294" s="211"/>
      <c r="O1294" s="211"/>
      <c r="P1294" s="211"/>
      <c r="Q1294" s="211"/>
      <c r="R1294" s="211"/>
      <c r="S1294" s="211"/>
      <c r="T1294" s="211"/>
      <c r="U1294" s="408">
        <f>SUM(U1286:AD1293)</f>
        <v>0</v>
      </c>
      <c r="V1294" s="408"/>
      <c r="W1294" s="408"/>
      <c r="X1294" s="408"/>
      <c r="Y1294" s="408"/>
      <c r="Z1294" s="408"/>
      <c r="AA1294" s="408"/>
      <c r="AB1294" s="408"/>
      <c r="AC1294" s="408"/>
      <c r="AD1294" s="408"/>
    </row>
    <row r="1296" spans="3:45" ht="12.75" customHeight="1">
      <c r="C1296" s="557" t="s">
        <v>1481</v>
      </c>
      <c r="D1296" s="557"/>
      <c r="E1296" s="557"/>
      <c r="F1296" s="557"/>
      <c r="G1296" s="557"/>
      <c r="H1296" s="557"/>
      <c r="I1296" s="557"/>
      <c r="J1296" s="557"/>
      <c r="K1296" s="557"/>
      <c r="L1296" s="557"/>
      <c r="M1296" s="557"/>
      <c r="N1296" s="557"/>
      <c r="O1296" s="557"/>
      <c r="P1296" s="557"/>
      <c r="Q1296" s="557"/>
      <c r="R1296" s="557"/>
      <c r="S1296" s="557"/>
      <c r="T1296" s="557"/>
      <c r="U1296" s="557"/>
      <c r="V1296" s="557"/>
      <c r="W1296" s="557"/>
      <c r="X1296" s="557"/>
      <c r="Y1296" s="557"/>
      <c r="Z1296" s="557"/>
      <c r="AA1296" s="557"/>
      <c r="AB1296" s="557"/>
      <c r="AC1296" s="557"/>
      <c r="AD1296" s="557"/>
      <c r="AE1296" s="557"/>
      <c r="AF1296" s="557"/>
      <c r="AG1296" s="557"/>
      <c r="AH1296" s="557"/>
      <c r="AI1296" s="557"/>
      <c r="AJ1296" s="557"/>
      <c r="AK1296" s="557"/>
      <c r="AL1296" s="557"/>
      <c r="AM1296" s="557"/>
      <c r="AN1296" s="557"/>
      <c r="AO1296" s="557"/>
      <c r="AP1296" s="557"/>
      <c r="AQ1296" s="557"/>
      <c r="AR1296" s="557"/>
      <c r="AS1296" s="557"/>
    </row>
    <row r="1297" spans="3:45" ht="12.75" customHeight="1">
      <c r="C1297" s="71"/>
    </row>
    <row r="1298" spans="3:45" ht="12.75" customHeight="1">
      <c r="C1298" s="385" t="s">
        <v>15</v>
      </c>
      <c r="D1298" s="385"/>
      <c r="E1298" s="385"/>
      <c r="F1298" s="385"/>
      <c r="G1298" s="385"/>
      <c r="H1298" s="385"/>
      <c r="I1298" s="385"/>
      <c r="J1298" s="385"/>
      <c r="K1298" s="385"/>
      <c r="L1298" s="385"/>
      <c r="M1298" s="385"/>
      <c r="N1298" s="385"/>
      <c r="O1298" s="385"/>
      <c r="P1298" s="385"/>
      <c r="Q1298" s="385"/>
      <c r="R1298" s="385"/>
      <c r="S1298" s="385"/>
      <c r="T1298" s="385"/>
      <c r="U1298" s="243" t="s">
        <v>17</v>
      </c>
      <c r="V1298" s="243"/>
      <c r="W1298" s="243"/>
      <c r="X1298" s="243"/>
      <c r="Y1298" s="243"/>
      <c r="Z1298" s="243"/>
      <c r="AA1298" s="243"/>
      <c r="AB1298" s="243"/>
      <c r="AC1298" s="243"/>
      <c r="AD1298" s="243"/>
    </row>
    <row r="1299" spans="3:45" ht="12.75" customHeight="1">
      <c r="C1299" s="385"/>
      <c r="D1299" s="385"/>
      <c r="E1299" s="385"/>
      <c r="F1299" s="385"/>
      <c r="G1299" s="385"/>
      <c r="H1299" s="385"/>
      <c r="I1299" s="385"/>
      <c r="J1299" s="385"/>
      <c r="K1299" s="385"/>
      <c r="L1299" s="385"/>
      <c r="M1299" s="385"/>
      <c r="N1299" s="385"/>
      <c r="O1299" s="385"/>
      <c r="P1299" s="385"/>
      <c r="Q1299" s="385"/>
      <c r="R1299" s="385"/>
      <c r="S1299" s="385"/>
      <c r="T1299" s="385"/>
      <c r="U1299" s="243"/>
      <c r="V1299" s="243"/>
      <c r="W1299" s="243"/>
      <c r="X1299" s="243"/>
      <c r="Y1299" s="243"/>
      <c r="Z1299" s="243"/>
      <c r="AA1299" s="243"/>
      <c r="AB1299" s="243"/>
      <c r="AC1299" s="243"/>
      <c r="AD1299" s="243"/>
    </row>
    <row r="1300" spans="3:45" ht="12.75" customHeight="1">
      <c r="C1300" s="545"/>
      <c r="D1300" s="545"/>
      <c r="E1300" s="545"/>
      <c r="F1300" s="545"/>
      <c r="G1300" s="545"/>
      <c r="H1300" s="545"/>
      <c r="I1300" s="545"/>
      <c r="J1300" s="545"/>
      <c r="K1300" s="545"/>
      <c r="L1300" s="545"/>
      <c r="M1300" s="545"/>
      <c r="N1300" s="545"/>
      <c r="O1300" s="545"/>
      <c r="P1300" s="545"/>
      <c r="Q1300" s="545"/>
      <c r="R1300" s="545"/>
      <c r="S1300" s="545"/>
      <c r="T1300" s="545"/>
      <c r="U1300" s="265"/>
      <c r="V1300" s="265"/>
      <c r="W1300" s="265"/>
      <c r="X1300" s="265"/>
      <c r="Y1300" s="265"/>
      <c r="Z1300" s="265"/>
      <c r="AA1300" s="265"/>
      <c r="AB1300" s="265"/>
      <c r="AC1300" s="265"/>
      <c r="AD1300" s="265"/>
    </row>
    <row r="1301" spans="3:45" ht="12.75" customHeight="1">
      <c r="C1301" s="211" t="s">
        <v>150</v>
      </c>
      <c r="D1301" s="211"/>
      <c r="E1301" s="211"/>
      <c r="F1301" s="211"/>
      <c r="G1301" s="211"/>
      <c r="H1301" s="211"/>
      <c r="I1301" s="211"/>
      <c r="J1301" s="211"/>
      <c r="K1301" s="211"/>
      <c r="L1301" s="211"/>
      <c r="M1301" s="211"/>
      <c r="N1301" s="211"/>
      <c r="O1301" s="211"/>
      <c r="P1301" s="211"/>
      <c r="Q1301" s="211"/>
      <c r="R1301" s="211"/>
      <c r="S1301" s="211"/>
      <c r="T1301" s="211"/>
      <c r="U1301" s="408">
        <v>36281</v>
      </c>
      <c r="V1301" s="408"/>
      <c r="W1301" s="408"/>
      <c r="X1301" s="408"/>
      <c r="Y1301" s="408"/>
      <c r="Z1301" s="408"/>
      <c r="AA1301" s="408"/>
      <c r="AB1301" s="408"/>
      <c r="AC1301" s="408"/>
      <c r="AD1301" s="408"/>
    </row>
    <row r="1302" spans="3:45" ht="12.75" customHeight="1">
      <c r="C1302" s="211" t="s">
        <v>151</v>
      </c>
      <c r="D1302" s="211"/>
      <c r="E1302" s="211"/>
      <c r="F1302" s="211"/>
      <c r="G1302" s="211"/>
      <c r="H1302" s="211"/>
      <c r="I1302" s="211"/>
      <c r="J1302" s="211"/>
      <c r="K1302" s="211"/>
      <c r="L1302" s="211"/>
      <c r="M1302" s="211"/>
      <c r="N1302" s="211"/>
      <c r="O1302" s="211"/>
      <c r="P1302" s="211"/>
      <c r="Q1302" s="211"/>
      <c r="R1302" s="211"/>
      <c r="S1302" s="211"/>
      <c r="T1302" s="211"/>
      <c r="U1302" s="558" t="s">
        <v>16</v>
      </c>
      <c r="V1302" s="559"/>
      <c r="W1302" s="559"/>
      <c r="X1302" s="559"/>
      <c r="Y1302" s="559"/>
      <c r="Z1302" s="559"/>
      <c r="AA1302" s="559"/>
      <c r="AB1302" s="559"/>
      <c r="AC1302" s="559"/>
      <c r="AD1302" s="560"/>
    </row>
    <row r="1303" spans="3:45" ht="12.75" customHeight="1">
      <c r="C1303" s="282" t="s">
        <v>152</v>
      </c>
      <c r="D1303" s="282"/>
      <c r="E1303" s="282"/>
      <c r="F1303" s="282"/>
      <c r="G1303" s="282"/>
      <c r="H1303" s="282"/>
      <c r="I1303" s="282"/>
      <c r="J1303" s="282"/>
      <c r="K1303" s="282"/>
      <c r="L1303" s="282"/>
      <c r="M1303" s="282"/>
      <c r="N1303" s="282"/>
      <c r="O1303" s="282"/>
      <c r="P1303" s="282"/>
      <c r="Q1303" s="282"/>
      <c r="R1303" s="282"/>
      <c r="S1303" s="282"/>
      <c r="T1303" s="282"/>
      <c r="U1303" s="249"/>
      <c r="V1303" s="249"/>
      <c r="W1303" s="249"/>
      <c r="X1303" s="249"/>
      <c r="Y1303" s="249"/>
      <c r="Z1303" s="249"/>
      <c r="AA1303" s="249"/>
      <c r="AB1303" s="249"/>
      <c r="AC1303" s="249"/>
      <c r="AD1303" s="249"/>
    </row>
    <row r="1304" spans="3:45" ht="12.75" customHeight="1">
      <c r="C1304" s="268" t="s">
        <v>1302</v>
      </c>
      <c r="D1304" s="268"/>
      <c r="E1304" s="268"/>
      <c r="F1304" s="268"/>
      <c r="G1304" s="268"/>
      <c r="H1304" s="268"/>
      <c r="I1304" s="268"/>
      <c r="J1304" s="268"/>
      <c r="K1304" s="268"/>
      <c r="L1304" s="268"/>
      <c r="M1304" s="268"/>
      <c r="N1304" s="268"/>
      <c r="O1304" s="268"/>
      <c r="P1304" s="268"/>
      <c r="Q1304" s="268"/>
      <c r="R1304" s="268"/>
      <c r="S1304" s="268"/>
      <c r="T1304" s="268"/>
      <c r="U1304" s="169"/>
      <c r="V1304" s="169"/>
      <c r="W1304" s="169"/>
      <c r="X1304" s="169"/>
      <c r="Y1304" s="169"/>
      <c r="Z1304" s="169"/>
      <c r="AA1304" s="169"/>
      <c r="AB1304" s="169"/>
      <c r="AC1304" s="169"/>
      <c r="AD1304" s="169"/>
    </row>
    <row r="1305" spans="3:45" ht="12.75" customHeight="1">
      <c r="C1305" s="268" t="s">
        <v>1303</v>
      </c>
      <c r="D1305" s="268"/>
      <c r="E1305" s="268"/>
      <c r="F1305" s="268"/>
      <c r="G1305" s="268"/>
      <c r="H1305" s="268"/>
      <c r="I1305" s="268"/>
      <c r="J1305" s="268"/>
      <c r="K1305" s="268"/>
      <c r="L1305" s="268"/>
      <c r="M1305" s="268"/>
      <c r="N1305" s="268"/>
      <c r="O1305" s="268"/>
      <c r="P1305" s="268"/>
      <c r="Q1305" s="268"/>
      <c r="R1305" s="268"/>
      <c r="S1305" s="268"/>
      <c r="T1305" s="268"/>
      <c r="U1305" s="169"/>
      <c r="V1305" s="169"/>
      <c r="W1305" s="169"/>
      <c r="X1305" s="169"/>
      <c r="Y1305" s="169"/>
      <c r="Z1305" s="169"/>
      <c r="AA1305" s="169"/>
      <c r="AB1305" s="169"/>
      <c r="AC1305" s="169"/>
      <c r="AD1305" s="169"/>
    </row>
    <row r="1306" spans="3:45" ht="12.75" customHeight="1">
      <c r="C1306" s="268" t="s">
        <v>1304</v>
      </c>
      <c r="D1306" s="268"/>
      <c r="E1306" s="268"/>
      <c r="F1306" s="268"/>
      <c r="G1306" s="268"/>
      <c r="H1306" s="268"/>
      <c r="I1306" s="268"/>
      <c r="J1306" s="268"/>
      <c r="K1306" s="268"/>
      <c r="L1306" s="268"/>
      <c r="M1306" s="268"/>
      <c r="N1306" s="268"/>
      <c r="O1306" s="268"/>
      <c r="P1306" s="268"/>
      <c r="Q1306" s="268"/>
      <c r="R1306" s="268"/>
      <c r="S1306" s="268"/>
      <c r="T1306" s="268"/>
      <c r="U1306" s="169"/>
      <c r="V1306" s="169"/>
      <c r="W1306" s="169"/>
      <c r="X1306" s="169"/>
      <c r="Y1306" s="169"/>
      <c r="Z1306" s="169"/>
      <c r="AA1306" s="169"/>
      <c r="AB1306" s="169"/>
      <c r="AC1306" s="169"/>
      <c r="AD1306" s="169"/>
    </row>
    <row r="1307" spans="3:45" ht="12.75" customHeight="1">
      <c r="C1307" s="268" t="s">
        <v>1305</v>
      </c>
      <c r="D1307" s="268"/>
      <c r="E1307" s="268"/>
      <c r="F1307" s="268"/>
      <c r="G1307" s="268"/>
      <c r="H1307" s="268"/>
      <c r="I1307" s="268"/>
      <c r="J1307" s="268"/>
      <c r="K1307" s="268"/>
      <c r="L1307" s="268"/>
      <c r="M1307" s="268"/>
      <c r="N1307" s="268"/>
      <c r="O1307" s="268"/>
      <c r="P1307" s="268"/>
      <c r="Q1307" s="268"/>
      <c r="R1307" s="268"/>
      <c r="S1307" s="268"/>
      <c r="T1307" s="268"/>
      <c r="U1307" s="169">
        <v>36281</v>
      </c>
      <c r="V1307" s="169"/>
      <c r="W1307" s="169"/>
      <c r="X1307" s="169"/>
      <c r="Y1307" s="169"/>
      <c r="Z1307" s="169"/>
      <c r="AA1307" s="169"/>
      <c r="AB1307" s="169"/>
      <c r="AC1307" s="169"/>
      <c r="AD1307" s="169"/>
    </row>
    <row r="1308" spans="3:45" ht="12.75" customHeight="1">
      <c r="C1308" s="269" t="s">
        <v>149</v>
      </c>
      <c r="D1308" s="269"/>
      <c r="E1308" s="269"/>
      <c r="F1308" s="269"/>
      <c r="G1308" s="269"/>
      <c r="H1308" s="269"/>
      <c r="I1308" s="269"/>
      <c r="J1308" s="269"/>
      <c r="K1308" s="269"/>
      <c r="L1308" s="269"/>
      <c r="M1308" s="269"/>
      <c r="N1308" s="269"/>
      <c r="O1308" s="269"/>
      <c r="P1308" s="269"/>
      <c r="Q1308" s="269"/>
      <c r="R1308" s="269"/>
      <c r="S1308" s="269"/>
      <c r="T1308" s="269"/>
      <c r="U1308" s="253"/>
      <c r="V1308" s="253"/>
      <c r="W1308" s="253"/>
      <c r="X1308" s="253"/>
      <c r="Y1308" s="253"/>
      <c r="Z1308" s="253"/>
      <c r="AA1308" s="253"/>
      <c r="AB1308" s="253"/>
      <c r="AC1308" s="253"/>
      <c r="AD1308" s="253"/>
    </row>
    <row r="1309" spans="3:45" ht="12.75" customHeight="1">
      <c r="C1309" s="211" t="s">
        <v>38</v>
      </c>
      <c r="D1309" s="211"/>
      <c r="E1309" s="211"/>
      <c r="F1309" s="211"/>
      <c r="G1309" s="211"/>
      <c r="H1309" s="211"/>
      <c r="I1309" s="211"/>
      <c r="J1309" s="211"/>
      <c r="K1309" s="211"/>
      <c r="L1309" s="211"/>
      <c r="M1309" s="211"/>
      <c r="N1309" s="211"/>
      <c r="O1309" s="211"/>
      <c r="P1309" s="211"/>
      <c r="Q1309" s="211"/>
      <c r="R1309" s="211"/>
      <c r="S1309" s="211"/>
      <c r="T1309" s="211"/>
      <c r="U1309" s="408">
        <f>SUM(U1303:AD1308)</f>
        <v>36281</v>
      </c>
      <c r="V1309" s="408"/>
      <c r="W1309" s="408"/>
      <c r="X1309" s="408"/>
      <c r="Y1309" s="408"/>
      <c r="Z1309" s="408"/>
      <c r="AA1309" s="408"/>
      <c r="AB1309" s="408"/>
      <c r="AC1309" s="408"/>
      <c r="AD1309" s="408"/>
    </row>
    <row r="1311" spans="3:45" ht="12.75" hidden="1" customHeight="1">
      <c r="C1311" s="198" t="s">
        <v>541</v>
      </c>
      <c r="D1311" s="198"/>
      <c r="E1311" s="198"/>
      <c r="F1311" s="198"/>
      <c r="G1311" s="198"/>
      <c r="H1311" s="198"/>
      <c r="I1311" s="198"/>
      <c r="J1311" s="198"/>
      <c r="K1311" s="198"/>
      <c r="L1311" s="198"/>
      <c r="M1311" s="198"/>
      <c r="N1311" s="198"/>
      <c r="O1311" s="198"/>
      <c r="P1311" s="198"/>
      <c r="Q1311" s="198"/>
      <c r="R1311" s="198"/>
      <c r="S1311" s="198"/>
      <c r="T1311" s="198"/>
      <c r="U1311" s="198"/>
      <c r="V1311" s="198"/>
      <c r="W1311" s="198"/>
      <c r="X1311" s="198"/>
      <c r="Y1311" s="198"/>
      <c r="Z1311" s="198"/>
      <c r="AA1311" s="198"/>
      <c r="AB1311" s="198"/>
      <c r="AC1311" s="198"/>
      <c r="AD1311" s="198"/>
      <c r="AE1311" s="198"/>
      <c r="AF1311" s="198"/>
      <c r="AG1311" s="198"/>
      <c r="AH1311" s="198"/>
      <c r="AI1311" s="198"/>
      <c r="AJ1311" s="198"/>
      <c r="AK1311" s="198"/>
      <c r="AL1311" s="198"/>
      <c r="AM1311" s="198"/>
      <c r="AN1311" s="198"/>
      <c r="AO1311" s="198"/>
      <c r="AP1311" s="198"/>
      <c r="AQ1311" s="198"/>
      <c r="AR1311" s="198"/>
      <c r="AS1311" s="198"/>
    </row>
    <row r="1312" spans="3:45" ht="12.75" hidden="1" customHeight="1">
      <c r="C1312" s="198"/>
      <c r="D1312" s="198"/>
      <c r="E1312" s="198"/>
      <c r="F1312" s="198"/>
      <c r="G1312" s="198"/>
      <c r="H1312" s="198"/>
      <c r="I1312" s="198"/>
      <c r="J1312" s="198"/>
      <c r="K1312" s="198"/>
      <c r="L1312" s="198"/>
      <c r="M1312" s="198"/>
      <c r="N1312" s="198"/>
      <c r="O1312" s="198"/>
      <c r="P1312" s="198"/>
      <c r="Q1312" s="198"/>
      <c r="R1312" s="198"/>
      <c r="S1312" s="198"/>
      <c r="T1312" s="198"/>
      <c r="U1312" s="198"/>
      <c r="V1312" s="198"/>
      <c r="W1312" s="198"/>
      <c r="X1312" s="198"/>
      <c r="Y1312" s="198"/>
      <c r="Z1312" s="198"/>
      <c r="AA1312" s="198"/>
      <c r="AB1312" s="198"/>
      <c r="AC1312" s="198"/>
      <c r="AD1312" s="198"/>
      <c r="AE1312" s="198"/>
      <c r="AF1312" s="198"/>
      <c r="AG1312" s="198"/>
      <c r="AH1312" s="198"/>
      <c r="AI1312" s="198"/>
      <c r="AJ1312" s="198"/>
      <c r="AK1312" s="198"/>
      <c r="AL1312" s="198"/>
      <c r="AM1312" s="198"/>
      <c r="AN1312" s="198"/>
      <c r="AO1312" s="198"/>
      <c r="AP1312" s="198"/>
      <c r="AQ1312" s="198"/>
      <c r="AR1312" s="198"/>
      <c r="AS1312" s="198"/>
    </row>
    <row r="1313" spans="1:45" ht="12.75" hidden="1" customHeight="1">
      <c r="C1313" s="101"/>
      <c r="D1313" s="101"/>
      <c r="E1313" s="101"/>
      <c r="F1313" s="101"/>
      <c r="G1313" s="101"/>
      <c r="H1313" s="101"/>
      <c r="I1313" s="101"/>
      <c r="J1313" s="101"/>
      <c r="K1313" s="101"/>
      <c r="L1313" s="101"/>
      <c r="M1313" s="101"/>
      <c r="N1313" s="101"/>
      <c r="O1313" s="101"/>
      <c r="P1313" s="101"/>
      <c r="Q1313" s="101"/>
      <c r="R1313" s="101"/>
      <c r="S1313" s="101"/>
      <c r="T1313" s="101"/>
      <c r="U1313" s="101"/>
      <c r="V1313" s="101"/>
      <c r="W1313" s="101"/>
      <c r="X1313" s="101"/>
      <c r="Y1313" s="101"/>
      <c r="Z1313" s="101"/>
      <c r="AA1313" s="101"/>
      <c r="AB1313" s="101"/>
      <c r="AC1313" s="101"/>
      <c r="AD1313" s="101"/>
      <c r="AE1313" s="101"/>
      <c r="AF1313" s="101"/>
      <c r="AG1313" s="101"/>
      <c r="AH1313" s="101"/>
      <c r="AI1313" s="101"/>
      <c r="AJ1313" s="101"/>
      <c r="AK1313" s="101"/>
      <c r="AL1313" s="101"/>
      <c r="AM1313" s="101"/>
      <c r="AN1313" s="101"/>
      <c r="AO1313" s="101"/>
      <c r="AP1313" s="101"/>
      <c r="AQ1313" s="101"/>
      <c r="AR1313" s="101"/>
      <c r="AS1313" s="101"/>
    </row>
    <row r="1314" spans="1:45" ht="12.75" hidden="1" customHeight="1">
      <c r="C1314" s="198" t="s">
        <v>1234</v>
      </c>
      <c r="D1314" s="198"/>
      <c r="E1314" s="198"/>
      <c r="F1314" s="198"/>
      <c r="G1314" s="198"/>
      <c r="H1314" s="198"/>
      <c r="I1314" s="198"/>
      <c r="J1314" s="198"/>
      <c r="K1314" s="198"/>
      <c r="L1314" s="198"/>
      <c r="M1314" s="198"/>
      <c r="N1314" s="198"/>
      <c r="O1314" s="198"/>
      <c r="P1314" s="198"/>
      <c r="Q1314" s="198"/>
      <c r="R1314" s="198"/>
      <c r="S1314" s="198"/>
      <c r="T1314" s="198"/>
      <c r="U1314" s="198"/>
      <c r="V1314" s="198"/>
      <c r="W1314" s="198"/>
      <c r="X1314" s="198"/>
      <c r="Y1314" s="198"/>
      <c r="Z1314" s="198"/>
      <c r="AA1314" s="198"/>
      <c r="AB1314" s="198"/>
      <c r="AC1314" s="198"/>
      <c r="AD1314" s="198"/>
      <c r="AE1314" s="198"/>
      <c r="AF1314" s="198"/>
      <c r="AG1314" s="198"/>
      <c r="AH1314" s="198"/>
      <c r="AI1314" s="198"/>
      <c r="AJ1314" s="198"/>
      <c r="AK1314" s="198"/>
      <c r="AL1314" s="198"/>
      <c r="AM1314" s="198"/>
      <c r="AN1314" s="198"/>
      <c r="AO1314" s="198"/>
      <c r="AP1314" s="198"/>
      <c r="AQ1314" s="198"/>
      <c r="AR1314" s="198"/>
      <c r="AS1314" s="198"/>
    </row>
    <row r="1315" spans="1:45" ht="12.75" hidden="1" customHeight="1">
      <c r="C1315" s="198"/>
      <c r="D1315" s="198"/>
      <c r="E1315" s="198"/>
      <c r="F1315" s="198"/>
      <c r="G1315" s="198"/>
      <c r="H1315" s="198"/>
      <c r="I1315" s="198"/>
      <c r="J1315" s="198"/>
      <c r="K1315" s="198"/>
      <c r="L1315" s="198"/>
      <c r="M1315" s="198"/>
      <c r="N1315" s="198"/>
      <c r="O1315" s="198"/>
      <c r="P1315" s="198"/>
      <c r="Q1315" s="198"/>
      <c r="R1315" s="198"/>
      <c r="S1315" s="198"/>
      <c r="T1315" s="198"/>
      <c r="U1315" s="198"/>
      <c r="V1315" s="198"/>
      <c r="W1315" s="198"/>
      <c r="X1315" s="198"/>
      <c r="Y1315" s="198"/>
      <c r="Z1315" s="198"/>
      <c r="AA1315" s="198"/>
      <c r="AB1315" s="198"/>
      <c r="AC1315" s="198"/>
      <c r="AD1315" s="198"/>
      <c r="AE1315" s="198"/>
      <c r="AF1315" s="198"/>
      <c r="AG1315" s="198"/>
      <c r="AH1315" s="198"/>
      <c r="AI1315" s="198"/>
      <c r="AJ1315" s="198"/>
      <c r="AK1315" s="198"/>
      <c r="AL1315" s="198"/>
      <c r="AM1315" s="198"/>
      <c r="AN1315" s="198"/>
      <c r="AO1315" s="198"/>
      <c r="AP1315" s="198"/>
      <c r="AQ1315" s="198"/>
      <c r="AR1315" s="198"/>
      <c r="AS1315" s="198"/>
    </row>
    <row r="1316" spans="1:45" ht="12.75" hidden="1" customHeight="1">
      <c r="C1316" s="101"/>
      <c r="D1316" s="101"/>
      <c r="E1316" s="101"/>
      <c r="F1316" s="101"/>
      <c r="G1316" s="101"/>
      <c r="H1316" s="101"/>
      <c r="I1316" s="101"/>
      <c r="J1316" s="101"/>
      <c r="K1316" s="101"/>
      <c r="L1316" s="101"/>
      <c r="M1316" s="101"/>
      <c r="N1316" s="101"/>
      <c r="O1316" s="101"/>
      <c r="P1316" s="101"/>
      <c r="Q1316" s="101"/>
      <c r="R1316" s="101"/>
      <c r="S1316" s="101"/>
      <c r="T1316" s="101"/>
      <c r="U1316" s="101"/>
      <c r="V1316" s="101"/>
      <c r="W1316" s="101"/>
      <c r="X1316" s="101"/>
      <c r="Y1316" s="101"/>
      <c r="Z1316" s="101"/>
      <c r="AA1316" s="101"/>
      <c r="AB1316" s="101"/>
      <c r="AC1316" s="101"/>
      <c r="AD1316" s="101"/>
      <c r="AE1316" s="101"/>
      <c r="AF1316" s="101"/>
      <c r="AG1316" s="101"/>
      <c r="AH1316" s="101"/>
      <c r="AI1316" s="101"/>
      <c r="AJ1316" s="101"/>
      <c r="AK1316" s="101"/>
      <c r="AL1316" s="101"/>
      <c r="AM1316" s="101"/>
      <c r="AN1316" s="101"/>
      <c r="AO1316" s="101"/>
      <c r="AP1316" s="101"/>
      <c r="AQ1316" s="101"/>
      <c r="AR1316" s="101"/>
      <c r="AS1316" s="101"/>
    </row>
    <row r="1317" spans="1:45" ht="12.75" hidden="1" customHeight="1">
      <c r="C1317" s="237" t="s">
        <v>542</v>
      </c>
      <c r="D1317" s="237"/>
      <c r="E1317" s="237"/>
      <c r="F1317" s="237"/>
      <c r="G1317" s="237"/>
      <c r="H1317" s="237"/>
      <c r="I1317" s="237"/>
      <c r="J1317" s="237"/>
      <c r="K1317" s="237"/>
      <c r="L1317" s="237"/>
      <c r="M1317" s="237"/>
      <c r="N1317" s="237"/>
      <c r="O1317" s="237"/>
      <c r="P1317" s="237"/>
      <c r="Q1317" s="237"/>
      <c r="R1317" s="237"/>
      <c r="S1317" s="237"/>
      <c r="T1317" s="237"/>
      <c r="U1317" s="237"/>
      <c r="V1317" s="237"/>
      <c r="W1317" s="237"/>
      <c r="X1317" s="237"/>
      <c r="Y1317" s="237"/>
      <c r="Z1317" s="237"/>
      <c r="AA1317" s="237"/>
      <c r="AB1317" s="237"/>
      <c r="AC1317" s="237"/>
      <c r="AD1317" s="237"/>
      <c r="AE1317" s="237"/>
      <c r="AF1317" s="237"/>
      <c r="AG1317" s="237"/>
      <c r="AH1317" s="237"/>
      <c r="AI1317" s="237"/>
      <c r="AJ1317" s="237"/>
      <c r="AK1317" s="237"/>
      <c r="AL1317" s="237"/>
      <c r="AM1317" s="237"/>
      <c r="AN1317" s="237"/>
      <c r="AO1317" s="237"/>
      <c r="AP1317" s="237"/>
      <c r="AQ1317" s="237"/>
      <c r="AR1317" s="237"/>
      <c r="AS1317" s="237"/>
    </row>
    <row r="1319" spans="1:45" ht="12.75" customHeight="1">
      <c r="A1319" s="84" t="s">
        <v>454</v>
      </c>
      <c r="B1319" s="82"/>
      <c r="C1319" s="543" t="s">
        <v>375</v>
      </c>
      <c r="D1319" s="543"/>
      <c r="E1319" s="543"/>
      <c r="F1319" s="543"/>
      <c r="G1319" s="543"/>
      <c r="H1319" s="543"/>
      <c r="I1319" s="543"/>
      <c r="J1319" s="543"/>
      <c r="K1319" s="543"/>
      <c r="L1319" s="543"/>
      <c r="M1319" s="543"/>
      <c r="N1319" s="543"/>
      <c r="O1319" s="543"/>
      <c r="P1319" s="543"/>
      <c r="Q1319" s="543"/>
      <c r="R1319" s="543"/>
      <c r="S1319" s="543"/>
      <c r="T1319" s="543"/>
      <c r="U1319" s="543"/>
      <c r="V1319" s="543"/>
      <c r="W1319" s="543"/>
      <c r="X1319" s="543"/>
      <c r="Y1319" s="543"/>
      <c r="Z1319" s="543"/>
      <c r="AA1319" s="543"/>
      <c r="AB1319" s="543"/>
      <c r="AC1319" s="543"/>
      <c r="AD1319" s="543"/>
      <c r="AE1319" s="543"/>
      <c r="AF1319" s="543"/>
      <c r="AG1319" s="543"/>
      <c r="AH1319" s="543"/>
      <c r="AI1319" s="543"/>
      <c r="AJ1319" s="543"/>
      <c r="AK1319" s="543"/>
      <c r="AL1319" s="543"/>
      <c r="AM1319" s="543"/>
      <c r="AN1319" s="543"/>
      <c r="AO1319" s="543"/>
      <c r="AP1319" s="543"/>
      <c r="AQ1319" s="543"/>
      <c r="AR1319" s="543"/>
      <c r="AS1319" s="543"/>
    </row>
    <row r="1320" spans="1:45" ht="12.75" customHeight="1">
      <c r="C1320" s="241" t="s">
        <v>455</v>
      </c>
      <c r="D1320" s="241"/>
      <c r="E1320" s="241"/>
      <c r="F1320" s="241"/>
      <c r="G1320" s="241"/>
      <c r="H1320" s="241"/>
      <c r="I1320" s="241"/>
      <c r="J1320" s="241"/>
      <c r="K1320" s="241"/>
      <c r="L1320" s="241"/>
      <c r="M1320" s="241"/>
      <c r="N1320" s="241"/>
      <c r="O1320" s="241"/>
      <c r="P1320" s="241"/>
      <c r="Q1320" s="241"/>
      <c r="R1320" s="241"/>
      <c r="S1320" s="241"/>
      <c r="T1320" s="241"/>
      <c r="U1320" s="241"/>
      <c r="V1320" s="241"/>
      <c r="W1320" s="241"/>
      <c r="X1320" s="241"/>
      <c r="Y1320" s="241"/>
      <c r="Z1320" s="241"/>
      <c r="AA1320" s="241"/>
      <c r="AB1320" s="241"/>
      <c r="AC1320" s="241"/>
      <c r="AD1320" s="241"/>
      <c r="AE1320" s="241"/>
      <c r="AF1320" s="241"/>
      <c r="AG1320" s="241"/>
      <c r="AH1320" s="241"/>
      <c r="AI1320" s="241"/>
      <c r="AJ1320" s="241"/>
      <c r="AK1320" s="241"/>
      <c r="AL1320" s="241"/>
      <c r="AM1320" s="241"/>
      <c r="AN1320" s="241"/>
      <c r="AO1320" s="241"/>
      <c r="AP1320" s="241"/>
      <c r="AQ1320" s="241"/>
      <c r="AR1320" s="241"/>
      <c r="AS1320" s="241"/>
    </row>
    <row r="1321" spans="1:45" ht="12.75" customHeight="1">
      <c r="C1321" s="67"/>
      <c r="D1321" s="11"/>
      <c r="E1321" s="11"/>
      <c r="F1321" s="11"/>
      <c r="G1321" s="107"/>
      <c r="H1321" s="107"/>
      <c r="I1321" s="107"/>
    </row>
    <row r="1322" spans="1:45" ht="12.75" customHeight="1">
      <c r="C1322" s="265" t="s">
        <v>458</v>
      </c>
      <c r="D1322" s="265"/>
      <c r="E1322" s="265"/>
      <c r="F1322" s="265"/>
      <c r="G1322" s="265"/>
      <c r="H1322" s="265"/>
      <c r="I1322" s="265"/>
      <c r="J1322" s="265"/>
      <c r="K1322" s="265"/>
      <c r="L1322" s="265"/>
      <c r="M1322" s="265"/>
      <c r="N1322" s="265"/>
      <c r="O1322" s="265"/>
      <c r="P1322" s="265"/>
      <c r="Q1322" s="265"/>
      <c r="R1322" s="265"/>
      <c r="S1322" s="243" t="s">
        <v>16</v>
      </c>
      <c r="T1322" s="243"/>
      <c r="U1322" s="243"/>
      <c r="V1322" s="243"/>
      <c r="W1322" s="243"/>
      <c r="X1322" s="243"/>
      <c r="Y1322" s="243"/>
      <c r="Z1322" s="243"/>
      <c r="AA1322" s="243"/>
      <c r="AB1322" s="243"/>
      <c r="AC1322" s="243"/>
      <c r="AD1322" s="243"/>
      <c r="AE1322" s="243"/>
      <c r="AF1322" s="243"/>
      <c r="AG1322" s="243"/>
      <c r="AH1322" s="243"/>
      <c r="AI1322" s="243"/>
      <c r="AJ1322" s="243"/>
      <c r="AK1322" s="243"/>
      <c r="AL1322" s="243"/>
      <c r="AM1322" s="243"/>
      <c r="AN1322" s="243"/>
      <c r="AO1322" s="243"/>
      <c r="AP1322" s="243"/>
      <c r="AQ1322" s="243"/>
    </row>
    <row r="1323" spans="1:45" ht="12.75" customHeight="1">
      <c r="C1323" s="548"/>
      <c r="D1323" s="548"/>
      <c r="E1323" s="548"/>
      <c r="F1323" s="548"/>
      <c r="G1323" s="548"/>
      <c r="H1323" s="548"/>
      <c r="I1323" s="548"/>
      <c r="J1323" s="548"/>
      <c r="K1323" s="548"/>
      <c r="L1323" s="548"/>
      <c r="M1323" s="548"/>
      <c r="N1323" s="548"/>
      <c r="O1323" s="548"/>
      <c r="P1323" s="548"/>
      <c r="Q1323" s="548"/>
      <c r="R1323" s="548"/>
      <c r="S1323" s="548" t="s">
        <v>1213</v>
      </c>
      <c r="T1323" s="548"/>
      <c r="U1323" s="548"/>
      <c r="V1323" s="548"/>
      <c r="W1323" s="548"/>
      <c r="X1323" s="548" t="s">
        <v>108</v>
      </c>
      <c r="Y1323" s="548"/>
      <c r="Z1323" s="548"/>
      <c r="AA1323" s="548"/>
      <c r="AB1323" s="548"/>
      <c r="AC1323" s="548" t="s">
        <v>153</v>
      </c>
      <c r="AD1323" s="548"/>
      <c r="AE1323" s="548"/>
      <c r="AF1323" s="548"/>
      <c r="AG1323" s="548"/>
      <c r="AH1323" s="548" t="s">
        <v>154</v>
      </c>
      <c r="AI1323" s="548"/>
      <c r="AJ1323" s="548"/>
      <c r="AK1323" s="548"/>
      <c r="AL1323" s="548"/>
      <c r="AM1323" s="555" t="s">
        <v>1306</v>
      </c>
      <c r="AN1323" s="555"/>
      <c r="AO1323" s="555"/>
      <c r="AP1323" s="555"/>
      <c r="AQ1323" s="555"/>
    </row>
    <row r="1324" spans="1:45" ht="12.75" customHeight="1">
      <c r="C1324" s="548"/>
      <c r="D1324" s="548"/>
      <c r="E1324" s="548"/>
      <c r="F1324" s="548"/>
      <c r="G1324" s="548"/>
      <c r="H1324" s="548"/>
      <c r="I1324" s="548"/>
      <c r="J1324" s="548"/>
      <c r="K1324" s="548"/>
      <c r="L1324" s="548"/>
      <c r="M1324" s="548"/>
      <c r="N1324" s="548"/>
      <c r="O1324" s="548"/>
      <c r="P1324" s="548"/>
      <c r="Q1324" s="548"/>
      <c r="R1324" s="548"/>
      <c r="S1324" s="548"/>
      <c r="T1324" s="548"/>
      <c r="U1324" s="548"/>
      <c r="V1324" s="548"/>
      <c r="W1324" s="548"/>
      <c r="X1324" s="548"/>
      <c r="Y1324" s="548"/>
      <c r="Z1324" s="548"/>
      <c r="AA1324" s="548"/>
      <c r="AB1324" s="548"/>
      <c r="AC1324" s="548"/>
      <c r="AD1324" s="548"/>
      <c r="AE1324" s="548"/>
      <c r="AF1324" s="548"/>
      <c r="AG1324" s="548"/>
      <c r="AH1324" s="548"/>
      <c r="AI1324" s="548"/>
      <c r="AJ1324" s="548"/>
      <c r="AK1324" s="548"/>
      <c r="AL1324" s="548"/>
      <c r="AM1324" s="555"/>
      <c r="AN1324" s="555"/>
      <c r="AO1324" s="555"/>
      <c r="AP1324" s="555"/>
      <c r="AQ1324" s="555"/>
    </row>
    <row r="1325" spans="1:45" ht="12.75" customHeight="1">
      <c r="C1325" s="548"/>
      <c r="D1325" s="548"/>
      <c r="E1325" s="548"/>
      <c r="F1325" s="548"/>
      <c r="G1325" s="548"/>
      <c r="H1325" s="548"/>
      <c r="I1325" s="548"/>
      <c r="J1325" s="548"/>
      <c r="K1325" s="548"/>
      <c r="L1325" s="548"/>
      <c r="M1325" s="548"/>
      <c r="N1325" s="548"/>
      <c r="O1325" s="548"/>
      <c r="P1325" s="548"/>
      <c r="Q1325" s="548"/>
      <c r="R1325" s="548"/>
      <c r="S1325" s="548"/>
      <c r="T1325" s="548"/>
      <c r="U1325" s="548"/>
      <c r="V1325" s="548"/>
      <c r="W1325" s="548"/>
      <c r="X1325" s="548"/>
      <c r="Y1325" s="548"/>
      <c r="Z1325" s="548"/>
      <c r="AA1325" s="548"/>
      <c r="AB1325" s="548"/>
      <c r="AC1325" s="548"/>
      <c r="AD1325" s="548"/>
      <c r="AE1325" s="548"/>
      <c r="AF1325" s="548"/>
      <c r="AG1325" s="548"/>
      <c r="AH1325" s="548"/>
      <c r="AI1325" s="548"/>
      <c r="AJ1325" s="548"/>
      <c r="AK1325" s="548"/>
      <c r="AL1325" s="548"/>
      <c r="AM1325" s="555"/>
      <c r="AN1325" s="555"/>
      <c r="AO1325" s="555"/>
      <c r="AP1325" s="555"/>
      <c r="AQ1325" s="555"/>
    </row>
    <row r="1326" spans="1:45" ht="12.75" customHeight="1">
      <c r="C1326" s="548"/>
      <c r="D1326" s="548"/>
      <c r="E1326" s="548"/>
      <c r="F1326" s="548"/>
      <c r="G1326" s="548"/>
      <c r="H1326" s="548"/>
      <c r="I1326" s="548"/>
      <c r="J1326" s="548"/>
      <c r="K1326" s="548"/>
      <c r="L1326" s="548"/>
      <c r="M1326" s="548"/>
      <c r="N1326" s="548"/>
      <c r="O1326" s="548"/>
      <c r="P1326" s="548"/>
      <c r="Q1326" s="548"/>
      <c r="R1326" s="548"/>
      <c r="S1326" s="548"/>
      <c r="T1326" s="548"/>
      <c r="U1326" s="548"/>
      <c r="V1326" s="548"/>
      <c r="W1326" s="548"/>
      <c r="X1326" s="548"/>
      <c r="Y1326" s="548"/>
      <c r="Z1326" s="548"/>
      <c r="AA1326" s="548"/>
      <c r="AB1326" s="548"/>
      <c r="AC1326" s="548"/>
      <c r="AD1326" s="548"/>
      <c r="AE1326" s="548"/>
      <c r="AF1326" s="548"/>
      <c r="AG1326" s="548"/>
      <c r="AH1326" s="548"/>
      <c r="AI1326" s="548"/>
      <c r="AJ1326" s="548"/>
      <c r="AK1326" s="548"/>
      <c r="AL1326" s="548"/>
      <c r="AM1326" s="555"/>
      <c r="AN1326" s="555"/>
      <c r="AO1326" s="555"/>
      <c r="AP1326" s="555"/>
      <c r="AQ1326" s="555"/>
    </row>
    <row r="1327" spans="1:45" ht="12.75" customHeight="1">
      <c r="C1327" s="521" t="s">
        <v>28</v>
      </c>
      <c r="D1327" s="521"/>
      <c r="E1327" s="521"/>
      <c r="F1327" s="521"/>
      <c r="G1327" s="521"/>
      <c r="H1327" s="521"/>
      <c r="I1327" s="521"/>
      <c r="J1327" s="521"/>
      <c r="K1327" s="521"/>
      <c r="L1327" s="521"/>
      <c r="M1327" s="521"/>
      <c r="N1327" s="521"/>
      <c r="O1327" s="521"/>
      <c r="P1327" s="521"/>
      <c r="Q1327" s="521"/>
      <c r="R1327" s="521"/>
      <c r="S1327" s="521" t="s">
        <v>32</v>
      </c>
      <c r="T1327" s="521"/>
      <c r="U1327" s="521"/>
      <c r="V1327" s="521"/>
      <c r="W1327" s="521"/>
      <c r="X1327" s="521" t="s">
        <v>33</v>
      </c>
      <c r="Y1327" s="521"/>
      <c r="Z1327" s="521"/>
      <c r="AA1327" s="521"/>
      <c r="AB1327" s="521"/>
      <c r="AC1327" s="521" t="s">
        <v>35</v>
      </c>
      <c r="AD1327" s="521"/>
      <c r="AE1327" s="521"/>
      <c r="AF1327" s="521"/>
      <c r="AG1327" s="521"/>
      <c r="AH1327" s="521" t="s">
        <v>37</v>
      </c>
      <c r="AI1327" s="521"/>
      <c r="AJ1327" s="521"/>
      <c r="AK1327" s="521"/>
      <c r="AL1327" s="521"/>
      <c r="AM1327" s="521" t="s">
        <v>40</v>
      </c>
      <c r="AN1327" s="521"/>
      <c r="AO1327" s="521"/>
      <c r="AP1327" s="521"/>
      <c r="AQ1327" s="521"/>
    </row>
    <row r="1328" spans="1:45" ht="12.75" customHeight="1">
      <c r="C1328" s="211" t="s">
        <v>155</v>
      </c>
      <c r="D1328" s="211"/>
      <c r="E1328" s="211"/>
      <c r="F1328" s="211"/>
      <c r="G1328" s="211"/>
      <c r="H1328" s="211"/>
      <c r="I1328" s="211"/>
      <c r="J1328" s="211"/>
      <c r="K1328" s="211"/>
      <c r="L1328" s="211"/>
      <c r="M1328" s="211"/>
      <c r="N1328" s="211"/>
      <c r="O1328" s="211"/>
      <c r="P1328" s="211"/>
      <c r="Q1328" s="211"/>
      <c r="R1328" s="211"/>
      <c r="S1328" s="408">
        <f>S1333</f>
        <v>0</v>
      </c>
      <c r="T1328" s="408"/>
      <c r="U1328" s="408"/>
      <c r="V1328" s="408"/>
      <c r="W1328" s="408"/>
      <c r="X1328" s="408">
        <f t="shared" ref="X1328" si="155">X1333</f>
        <v>996</v>
      </c>
      <c r="Y1328" s="408"/>
      <c r="Z1328" s="408"/>
      <c r="AA1328" s="408"/>
      <c r="AB1328" s="408"/>
      <c r="AC1328" s="408">
        <f t="shared" ref="AC1328" si="156">AC1333</f>
        <v>0</v>
      </c>
      <c r="AD1328" s="408"/>
      <c r="AE1328" s="408"/>
      <c r="AF1328" s="408"/>
      <c r="AG1328" s="408"/>
      <c r="AH1328" s="408">
        <f t="shared" ref="AH1328" si="157">AH1333</f>
        <v>0</v>
      </c>
      <c r="AI1328" s="408"/>
      <c r="AJ1328" s="408"/>
      <c r="AK1328" s="408"/>
      <c r="AL1328" s="408"/>
      <c r="AM1328" s="408">
        <f t="shared" ref="AM1328" si="158">AM1333</f>
        <v>996</v>
      </c>
      <c r="AN1328" s="408"/>
      <c r="AO1328" s="408"/>
      <c r="AP1328" s="408"/>
      <c r="AQ1328" s="408"/>
    </row>
    <row r="1329" spans="3:43" ht="12.75" customHeight="1">
      <c r="C1329" s="552" t="s">
        <v>456</v>
      </c>
      <c r="D1329" s="552"/>
      <c r="E1329" s="552"/>
      <c r="F1329" s="552"/>
      <c r="G1329" s="552"/>
      <c r="H1329" s="552"/>
      <c r="I1329" s="552"/>
      <c r="J1329" s="552"/>
      <c r="K1329" s="552"/>
      <c r="L1329" s="552"/>
      <c r="M1329" s="552"/>
      <c r="N1329" s="552"/>
      <c r="O1329" s="552"/>
      <c r="P1329" s="552"/>
      <c r="Q1329" s="552"/>
      <c r="R1329" s="552"/>
      <c r="S1329" s="249"/>
      <c r="T1329" s="249"/>
      <c r="U1329" s="249"/>
      <c r="V1329" s="249"/>
      <c r="W1329" s="249"/>
      <c r="X1329" s="249"/>
      <c r="Y1329" s="249"/>
      <c r="Z1329" s="249"/>
      <c r="AA1329" s="249"/>
      <c r="AB1329" s="249"/>
      <c r="AC1329" s="249"/>
      <c r="AD1329" s="249"/>
      <c r="AE1329" s="249"/>
      <c r="AF1329" s="249"/>
      <c r="AG1329" s="249"/>
      <c r="AH1329" s="249"/>
      <c r="AI1329" s="249"/>
      <c r="AJ1329" s="249"/>
      <c r="AK1329" s="249"/>
      <c r="AL1329" s="249"/>
      <c r="AM1329" s="249"/>
      <c r="AN1329" s="249"/>
      <c r="AO1329" s="249"/>
      <c r="AP1329" s="249"/>
      <c r="AQ1329" s="249"/>
    </row>
    <row r="1330" spans="3:43" ht="12.75" customHeight="1">
      <c r="C1330" s="268" t="s">
        <v>161</v>
      </c>
      <c r="D1330" s="268"/>
      <c r="E1330" s="268"/>
      <c r="F1330" s="268"/>
      <c r="G1330" s="268"/>
      <c r="H1330" s="268"/>
      <c r="I1330" s="268"/>
      <c r="J1330" s="268"/>
      <c r="K1330" s="268"/>
      <c r="L1330" s="268"/>
      <c r="M1330" s="268"/>
      <c r="N1330" s="268"/>
      <c r="O1330" s="268"/>
      <c r="P1330" s="268"/>
      <c r="Q1330" s="268"/>
      <c r="R1330" s="268"/>
      <c r="S1330" s="169"/>
      <c r="T1330" s="169"/>
      <c r="U1330" s="169"/>
      <c r="V1330" s="169"/>
      <c r="W1330" s="169"/>
      <c r="X1330" s="169"/>
      <c r="Y1330" s="169"/>
      <c r="Z1330" s="169"/>
      <c r="AA1330" s="169"/>
      <c r="AB1330" s="169"/>
      <c r="AC1330" s="169"/>
      <c r="AD1330" s="169"/>
      <c r="AE1330" s="169"/>
      <c r="AF1330" s="169"/>
      <c r="AG1330" s="169"/>
      <c r="AH1330" s="169"/>
      <c r="AI1330" s="169"/>
      <c r="AJ1330" s="169"/>
      <c r="AK1330" s="169"/>
      <c r="AL1330" s="169"/>
      <c r="AM1330" s="169">
        <f>S1330+X1330-AC1330-AH1330</f>
        <v>0</v>
      </c>
      <c r="AN1330" s="169"/>
      <c r="AO1330" s="169"/>
      <c r="AP1330" s="169"/>
      <c r="AQ1330" s="169"/>
    </row>
    <row r="1331" spans="3:43" ht="12.75" customHeight="1">
      <c r="C1331" s="268" t="s">
        <v>162</v>
      </c>
      <c r="D1331" s="268"/>
      <c r="E1331" s="268"/>
      <c r="F1331" s="268"/>
      <c r="G1331" s="268"/>
      <c r="H1331" s="268"/>
      <c r="I1331" s="268"/>
      <c r="J1331" s="268"/>
      <c r="K1331" s="268"/>
      <c r="L1331" s="268"/>
      <c r="M1331" s="268"/>
      <c r="N1331" s="268"/>
      <c r="O1331" s="268"/>
      <c r="P1331" s="268"/>
      <c r="Q1331" s="268"/>
      <c r="R1331" s="268"/>
      <c r="S1331" s="169"/>
      <c r="T1331" s="169"/>
      <c r="U1331" s="169"/>
      <c r="V1331" s="169"/>
      <c r="W1331" s="169"/>
      <c r="X1331" s="169">
        <v>996</v>
      </c>
      <c r="Y1331" s="169"/>
      <c r="Z1331" s="169"/>
      <c r="AA1331" s="169"/>
      <c r="AB1331" s="169"/>
      <c r="AC1331" s="169"/>
      <c r="AD1331" s="169"/>
      <c r="AE1331" s="169"/>
      <c r="AF1331" s="169"/>
      <c r="AG1331" s="169"/>
      <c r="AH1331" s="169"/>
      <c r="AI1331" s="169"/>
      <c r="AJ1331" s="169"/>
      <c r="AK1331" s="169"/>
      <c r="AL1331" s="169"/>
      <c r="AM1331" s="169">
        <f>S1331+X1331-AC1331-AH1331</f>
        <v>996</v>
      </c>
      <c r="AN1331" s="169"/>
      <c r="AO1331" s="169"/>
      <c r="AP1331" s="169"/>
      <c r="AQ1331" s="169"/>
    </row>
    <row r="1332" spans="3:43" ht="12.75" customHeight="1">
      <c r="C1332" s="268"/>
      <c r="D1332" s="268"/>
      <c r="E1332" s="268"/>
      <c r="F1332" s="268"/>
      <c r="G1332" s="268"/>
      <c r="H1332" s="268"/>
      <c r="I1332" s="268"/>
      <c r="J1332" s="268"/>
      <c r="K1332" s="268"/>
      <c r="L1332" s="268"/>
      <c r="M1332" s="268"/>
      <c r="N1332" s="268"/>
      <c r="O1332" s="268"/>
      <c r="P1332" s="268"/>
      <c r="Q1332" s="268"/>
      <c r="R1332" s="268"/>
      <c r="S1332" s="169"/>
      <c r="T1332" s="169"/>
      <c r="U1332" s="169"/>
      <c r="V1332" s="169"/>
      <c r="W1332" s="169"/>
      <c r="X1332" s="169"/>
      <c r="Y1332" s="169"/>
      <c r="Z1332" s="169"/>
      <c r="AA1332" s="169"/>
      <c r="AB1332" s="169"/>
      <c r="AC1332" s="169"/>
      <c r="AD1332" s="169"/>
      <c r="AE1332" s="169"/>
      <c r="AF1332" s="169"/>
      <c r="AG1332" s="169"/>
      <c r="AH1332" s="169"/>
      <c r="AI1332" s="169"/>
      <c r="AJ1332" s="169"/>
      <c r="AK1332" s="169"/>
      <c r="AL1332" s="169"/>
      <c r="AM1332" s="169"/>
      <c r="AN1332" s="169"/>
      <c r="AO1332" s="169"/>
      <c r="AP1332" s="169"/>
      <c r="AQ1332" s="169"/>
    </row>
    <row r="1333" spans="3:43" ht="12.75" customHeight="1">
      <c r="C1333" s="550" t="s">
        <v>457</v>
      </c>
      <c r="D1333" s="550"/>
      <c r="E1333" s="550"/>
      <c r="F1333" s="550"/>
      <c r="G1333" s="550"/>
      <c r="H1333" s="550"/>
      <c r="I1333" s="550"/>
      <c r="J1333" s="550"/>
      <c r="K1333" s="550"/>
      <c r="L1333" s="550"/>
      <c r="M1333" s="550"/>
      <c r="N1333" s="550"/>
      <c r="O1333" s="550"/>
      <c r="P1333" s="550"/>
      <c r="Q1333" s="550"/>
      <c r="R1333" s="550"/>
      <c r="S1333" s="520">
        <f>SUM(S1330:W1332)</f>
        <v>0</v>
      </c>
      <c r="T1333" s="520"/>
      <c r="U1333" s="520"/>
      <c r="V1333" s="520"/>
      <c r="W1333" s="520"/>
      <c r="X1333" s="520">
        <f t="shared" ref="X1333" si="159">SUM(X1330:AB1332)</f>
        <v>996</v>
      </c>
      <c r="Y1333" s="520"/>
      <c r="Z1333" s="520"/>
      <c r="AA1333" s="520"/>
      <c r="AB1333" s="520"/>
      <c r="AC1333" s="520">
        <f t="shared" ref="AC1333" si="160">SUM(AC1330:AG1332)</f>
        <v>0</v>
      </c>
      <c r="AD1333" s="520"/>
      <c r="AE1333" s="520"/>
      <c r="AF1333" s="520"/>
      <c r="AG1333" s="520"/>
      <c r="AH1333" s="520">
        <f t="shared" ref="AH1333" si="161">SUM(AH1330:AL1332)</f>
        <v>0</v>
      </c>
      <c r="AI1333" s="520"/>
      <c r="AJ1333" s="520"/>
      <c r="AK1333" s="520"/>
      <c r="AL1333" s="520"/>
      <c r="AM1333" s="520">
        <f t="shared" ref="AM1333" si="162">SUM(AM1330:AQ1332)</f>
        <v>996</v>
      </c>
      <c r="AN1333" s="520"/>
      <c r="AO1333" s="520"/>
      <c r="AP1333" s="520"/>
      <c r="AQ1333" s="520"/>
    </row>
    <row r="1334" spans="3:43" ht="12.75" customHeight="1">
      <c r="C1334" s="211" t="s">
        <v>156</v>
      </c>
      <c r="D1334" s="211"/>
      <c r="E1334" s="211"/>
      <c r="F1334" s="211"/>
      <c r="G1334" s="211"/>
      <c r="H1334" s="211"/>
      <c r="I1334" s="211"/>
      <c r="J1334" s="211"/>
      <c r="K1334" s="211"/>
      <c r="L1334" s="211"/>
      <c r="M1334" s="211"/>
      <c r="N1334" s="211"/>
      <c r="O1334" s="211"/>
      <c r="P1334" s="211"/>
      <c r="Q1334" s="211"/>
      <c r="R1334" s="211"/>
      <c r="S1334" s="408">
        <f>S1340+S1346</f>
        <v>11466</v>
      </c>
      <c r="T1334" s="408"/>
      <c r="U1334" s="408"/>
      <c r="V1334" s="408"/>
      <c r="W1334" s="408"/>
      <c r="X1334" s="408">
        <f t="shared" ref="X1334" si="163">X1340+X1346</f>
        <v>14019</v>
      </c>
      <c r="Y1334" s="408"/>
      <c r="Z1334" s="408"/>
      <c r="AA1334" s="408"/>
      <c r="AB1334" s="408"/>
      <c r="AC1334" s="408">
        <f t="shared" ref="AC1334" si="164">AC1340+AC1346</f>
        <v>11407</v>
      </c>
      <c r="AD1334" s="408"/>
      <c r="AE1334" s="408"/>
      <c r="AF1334" s="408"/>
      <c r="AG1334" s="408"/>
      <c r="AH1334" s="408">
        <f t="shared" ref="AH1334" si="165">AH1340+AH1346</f>
        <v>0</v>
      </c>
      <c r="AI1334" s="408"/>
      <c r="AJ1334" s="408"/>
      <c r="AK1334" s="408"/>
      <c r="AL1334" s="408"/>
      <c r="AM1334" s="408">
        <f t="shared" ref="AM1334" si="166">AM1340+AM1346</f>
        <v>14078</v>
      </c>
      <c r="AN1334" s="408"/>
      <c r="AO1334" s="408"/>
      <c r="AP1334" s="408"/>
      <c r="AQ1334" s="408"/>
    </row>
    <row r="1335" spans="3:43" ht="12.75" customHeight="1">
      <c r="C1335" s="552" t="s">
        <v>1307</v>
      </c>
      <c r="D1335" s="552"/>
      <c r="E1335" s="552"/>
      <c r="F1335" s="552"/>
      <c r="G1335" s="552"/>
      <c r="H1335" s="552"/>
      <c r="I1335" s="552"/>
      <c r="J1335" s="552"/>
      <c r="K1335" s="552"/>
      <c r="L1335" s="552"/>
      <c r="M1335" s="552"/>
      <c r="N1335" s="552"/>
      <c r="O1335" s="552"/>
      <c r="P1335" s="552"/>
      <c r="Q1335" s="552"/>
      <c r="R1335" s="552"/>
      <c r="S1335" s="249"/>
      <c r="T1335" s="249"/>
      <c r="U1335" s="249"/>
      <c r="V1335" s="249"/>
      <c r="W1335" s="249"/>
      <c r="X1335" s="249"/>
      <c r="Y1335" s="249"/>
      <c r="Z1335" s="249"/>
      <c r="AA1335" s="249"/>
      <c r="AB1335" s="249"/>
      <c r="AC1335" s="249"/>
      <c r="AD1335" s="249"/>
      <c r="AE1335" s="249"/>
      <c r="AF1335" s="249"/>
      <c r="AG1335" s="249"/>
      <c r="AH1335" s="249"/>
      <c r="AI1335" s="249"/>
      <c r="AJ1335" s="249"/>
      <c r="AK1335" s="249"/>
      <c r="AL1335" s="249"/>
      <c r="AM1335" s="249"/>
      <c r="AN1335" s="249"/>
      <c r="AO1335" s="249"/>
      <c r="AP1335" s="249"/>
      <c r="AQ1335" s="249"/>
    </row>
    <row r="1336" spans="3:43" ht="12.75" customHeight="1">
      <c r="C1336" s="268" t="s">
        <v>157</v>
      </c>
      <c r="D1336" s="268"/>
      <c r="E1336" s="268"/>
      <c r="F1336" s="268"/>
      <c r="G1336" s="268"/>
      <c r="H1336" s="268"/>
      <c r="I1336" s="268"/>
      <c r="J1336" s="268"/>
      <c r="K1336" s="268"/>
      <c r="L1336" s="268"/>
      <c r="M1336" s="268"/>
      <c r="N1336" s="268"/>
      <c r="O1336" s="268"/>
      <c r="P1336" s="268"/>
      <c r="Q1336" s="268"/>
      <c r="R1336" s="268"/>
      <c r="S1336" s="169">
        <v>11466</v>
      </c>
      <c r="T1336" s="169"/>
      <c r="U1336" s="169"/>
      <c r="V1336" s="169"/>
      <c r="W1336" s="169"/>
      <c r="X1336" s="169">
        <v>10659</v>
      </c>
      <c r="Y1336" s="169"/>
      <c r="Z1336" s="169"/>
      <c r="AA1336" s="169"/>
      <c r="AB1336" s="169"/>
      <c r="AC1336" s="169">
        <v>11407</v>
      </c>
      <c r="AD1336" s="169"/>
      <c r="AE1336" s="169"/>
      <c r="AF1336" s="169"/>
      <c r="AG1336" s="169"/>
      <c r="AH1336" s="169"/>
      <c r="AI1336" s="169"/>
      <c r="AJ1336" s="169"/>
      <c r="AK1336" s="169"/>
      <c r="AL1336" s="169"/>
      <c r="AM1336" s="169">
        <f>S1336+X1336-AC1336-AH1336</f>
        <v>10718</v>
      </c>
      <c r="AN1336" s="169"/>
      <c r="AO1336" s="169"/>
      <c r="AP1336" s="169"/>
      <c r="AQ1336" s="169"/>
    </row>
    <row r="1337" spans="3:43" ht="12.75" customHeight="1">
      <c r="C1337" s="268" t="s">
        <v>158</v>
      </c>
      <c r="D1337" s="268"/>
      <c r="E1337" s="268"/>
      <c r="F1337" s="268"/>
      <c r="G1337" s="268"/>
      <c r="H1337" s="268"/>
      <c r="I1337" s="268"/>
      <c r="J1337" s="268"/>
      <c r="K1337" s="268"/>
      <c r="L1337" s="268"/>
      <c r="M1337" s="268"/>
      <c r="N1337" s="268"/>
      <c r="O1337" s="268"/>
      <c r="P1337" s="268"/>
      <c r="Q1337" s="268"/>
      <c r="R1337" s="268"/>
      <c r="S1337" s="169"/>
      <c r="T1337" s="169"/>
      <c r="U1337" s="169"/>
      <c r="V1337" s="169"/>
      <c r="W1337" s="169"/>
      <c r="X1337" s="169">
        <v>2000</v>
      </c>
      <c r="Y1337" s="169"/>
      <c r="Z1337" s="169"/>
      <c r="AA1337" s="169"/>
      <c r="AB1337" s="169"/>
      <c r="AC1337" s="169"/>
      <c r="AD1337" s="169"/>
      <c r="AE1337" s="169"/>
      <c r="AF1337" s="169"/>
      <c r="AG1337" s="169"/>
      <c r="AH1337" s="169"/>
      <c r="AI1337" s="169"/>
      <c r="AJ1337" s="169"/>
      <c r="AK1337" s="169"/>
      <c r="AL1337" s="169"/>
      <c r="AM1337" s="169">
        <f>S1337+X1337-AC1337-AH1337</f>
        <v>2000</v>
      </c>
      <c r="AN1337" s="169"/>
      <c r="AO1337" s="169"/>
      <c r="AP1337" s="169"/>
      <c r="AQ1337" s="169"/>
    </row>
    <row r="1338" spans="3:43" ht="12.75" customHeight="1">
      <c r="C1338" s="268" t="s">
        <v>159</v>
      </c>
      <c r="D1338" s="268"/>
      <c r="E1338" s="268"/>
      <c r="F1338" s="268"/>
      <c r="G1338" s="268"/>
      <c r="H1338" s="268"/>
      <c r="I1338" s="268"/>
      <c r="J1338" s="268"/>
      <c r="K1338" s="268"/>
      <c r="L1338" s="268"/>
      <c r="M1338" s="268"/>
      <c r="N1338" s="268"/>
      <c r="O1338" s="268"/>
      <c r="P1338" s="268"/>
      <c r="Q1338" s="268"/>
      <c r="R1338" s="268"/>
      <c r="S1338" s="169"/>
      <c r="T1338" s="169"/>
      <c r="U1338" s="169"/>
      <c r="V1338" s="169"/>
      <c r="W1338" s="169"/>
      <c r="X1338" s="169"/>
      <c r="Y1338" s="169"/>
      <c r="Z1338" s="169"/>
      <c r="AA1338" s="169"/>
      <c r="AB1338" s="169"/>
      <c r="AC1338" s="169"/>
      <c r="AD1338" s="169"/>
      <c r="AE1338" s="169"/>
      <c r="AF1338" s="169"/>
      <c r="AG1338" s="169"/>
      <c r="AH1338" s="169"/>
      <c r="AI1338" s="169"/>
      <c r="AJ1338" s="169"/>
      <c r="AK1338" s="169"/>
      <c r="AL1338" s="169"/>
      <c r="AM1338" s="169">
        <f>S1338+X1338-AC1338-AH1338</f>
        <v>0</v>
      </c>
      <c r="AN1338" s="169"/>
      <c r="AO1338" s="169"/>
      <c r="AP1338" s="169"/>
      <c r="AQ1338" s="169"/>
    </row>
    <row r="1339" spans="3:43" ht="12.75" customHeight="1">
      <c r="C1339" s="268"/>
      <c r="D1339" s="268"/>
      <c r="E1339" s="268"/>
      <c r="F1339" s="268"/>
      <c r="G1339" s="268"/>
      <c r="H1339" s="268"/>
      <c r="I1339" s="268"/>
      <c r="J1339" s="268"/>
      <c r="K1339" s="268"/>
      <c r="L1339" s="268"/>
      <c r="M1339" s="268"/>
      <c r="N1339" s="268"/>
      <c r="O1339" s="268"/>
      <c r="P1339" s="268"/>
      <c r="Q1339" s="268"/>
      <c r="R1339" s="268"/>
      <c r="S1339" s="169"/>
      <c r="T1339" s="169"/>
      <c r="U1339" s="169"/>
      <c r="V1339" s="169"/>
      <c r="W1339" s="169"/>
      <c r="X1339" s="169"/>
      <c r="Y1339" s="169"/>
      <c r="Z1339" s="169"/>
      <c r="AA1339" s="169"/>
      <c r="AB1339" s="169"/>
      <c r="AC1339" s="169"/>
      <c r="AD1339" s="169"/>
      <c r="AE1339" s="169"/>
      <c r="AF1339" s="169"/>
      <c r="AG1339" s="169"/>
      <c r="AH1339" s="169"/>
      <c r="AI1339" s="169"/>
      <c r="AJ1339" s="169"/>
      <c r="AK1339" s="169"/>
      <c r="AL1339" s="169"/>
      <c r="AM1339" s="169"/>
      <c r="AN1339" s="169"/>
      <c r="AO1339" s="169"/>
      <c r="AP1339" s="169"/>
      <c r="AQ1339" s="169"/>
    </row>
    <row r="1340" spans="3:43" ht="12.75" customHeight="1">
      <c r="C1340" s="551" t="s">
        <v>459</v>
      </c>
      <c r="D1340" s="551"/>
      <c r="E1340" s="551"/>
      <c r="F1340" s="551"/>
      <c r="G1340" s="551"/>
      <c r="H1340" s="551"/>
      <c r="I1340" s="551"/>
      <c r="J1340" s="551"/>
      <c r="K1340" s="551"/>
      <c r="L1340" s="551"/>
      <c r="M1340" s="551"/>
      <c r="N1340" s="551"/>
      <c r="O1340" s="551"/>
      <c r="P1340" s="551"/>
      <c r="Q1340" s="551"/>
      <c r="R1340" s="551"/>
      <c r="S1340" s="534">
        <f>SUM(S1336:W1339)</f>
        <v>11466</v>
      </c>
      <c r="T1340" s="534"/>
      <c r="U1340" s="534"/>
      <c r="V1340" s="534"/>
      <c r="W1340" s="534"/>
      <c r="X1340" s="534">
        <f t="shared" ref="X1340" si="167">SUM(X1336:AB1339)</f>
        <v>12659</v>
      </c>
      <c r="Y1340" s="534"/>
      <c r="Z1340" s="534"/>
      <c r="AA1340" s="534"/>
      <c r="AB1340" s="534"/>
      <c r="AC1340" s="534">
        <f t="shared" ref="AC1340" si="168">SUM(AC1336:AG1339)</f>
        <v>11407</v>
      </c>
      <c r="AD1340" s="534"/>
      <c r="AE1340" s="534"/>
      <c r="AF1340" s="534"/>
      <c r="AG1340" s="534"/>
      <c r="AH1340" s="534">
        <f t="shared" ref="AH1340" si="169">SUM(AH1336:AL1339)</f>
        <v>0</v>
      </c>
      <c r="AI1340" s="534"/>
      <c r="AJ1340" s="534"/>
      <c r="AK1340" s="534"/>
      <c r="AL1340" s="534"/>
      <c r="AM1340" s="534">
        <f t="shared" ref="AM1340" si="170">SUM(AM1336:AQ1339)</f>
        <v>12718</v>
      </c>
      <c r="AN1340" s="534"/>
      <c r="AO1340" s="534"/>
      <c r="AP1340" s="534"/>
      <c r="AQ1340" s="534"/>
    </row>
    <row r="1341" spans="3:43" ht="12.75" customHeight="1">
      <c r="C1341" s="551" t="s">
        <v>1308</v>
      </c>
      <c r="D1341" s="551"/>
      <c r="E1341" s="551"/>
      <c r="F1341" s="551"/>
      <c r="G1341" s="551"/>
      <c r="H1341" s="551"/>
      <c r="I1341" s="551"/>
      <c r="J1341" s="551"/>
      <c r="K1341" s="551"/>
      <c r="L1341" s="551"/>
      <c r="M1341" s="551"/>
      <c r="N1341" s="551"/>
      <c r="O1341" s="551"/>
      <c r="P1341" s="551"/>
      <c r="Q1341" s="551"/>
      <c r="R1341" s="551"/>
      <c r="S1341" s="169"/>
      <c r="T1341" s="169"/>
      <c r="U1341" s="169"/>
      <c r="V1341" s="169"/>
      <c r="W1341" s="169"/>
      <c r="X1341" s="169"/>
      <c r="Y1341" s="169"/>
      <c r="Z1341" s="169"/>
      <c r="AA1341" s="169"/>
      <c r="AB1341" s="169"/>
      <c r="AC1341" s="169"/>
      <c r="AD1341" s="169"/>
      <c r="AE1341" s="169"/>
      <c r="AF1341" s="169"/>
      <c r="AG1341" s="169"/>
      <c r="AH1341" s="169"/>
      <c r="AI1341" s="169"/>
      <c r="AJ1341" s="169"/>
      <c r="AK1341" s="169"/>
      <c r="AL1341" s="169"/>
      <c r="AM1341" s="169"/>
      <c r="AN1341" s="169"/>
      <c r="AO1341" s="169"/>
      <c r="AP1341" s="169"/>
      <c r="AQ1341" s="169"/>
    </row>
    <row r="1342" spans="3:43" ht="12.75" customHeight="1">
      <c r="C1342" s="268" t="s">
        <v>1585</v>
      </c>
      <c r="D1342" s="268"/>
      <c r="E1342" s="268"/>
      <c r="F1342" s="268"/>
      <c r="G1342" s="268"/>
      <c r="H1342" s="268"/>
      <c r="I1342" s="268"/>
      <c r="J1342" s="268"/>
      <c r="K1342" s="268"/>
      <c r="L1342" s="268"/>
      <c r="M1342" s="268"/>
      <c r="N1342" s="268"/>
      <c r="O1342" s="268"/>
      <c r="P1342" s="268"/>
      <c r="Q1342" s="268"/>
      <c r="R1342" s="268"/>
      <c r="S1342" s="169"/>
      <c r="T1342" s="169"/>
      <c r="U1342" s="169"/>
      <c r="V1342" s="169"/>
      <c r="W1342" s="169"/>
      <c r="X1342" s="169">
        <v>1360</v>
      </c>
      <c r="Y1342" s="169"/>
      <c r="Z1342" s="169"/>
      <c r="AA1342" s="169"/>
      <c r="AB1342" s="169"/>
      <c r="AC1342" s="169"/>
      <c r="AD1342" s="169"/>
      <c r="AE1342" s="169"/>
      <c r="AF1342" s="169"/>
      <c r="AG1342" s="169"/>
      <c r="AH1342" s="169"/>
      <c r="AI1342" s="169"/>
      <c r="AJ1342" s="169"/>
      <c r="AK1342" s="169"/>
      <c r="AL1342" s="169"/>
      <c r="AM1342" s="169">
        <f>S1342+X1342-AC1342-AH1342</f>
        <v>1360</v>
      </c>
      <c r="AN1342" s="169"/>
      <c r="AO1342" s="169"/>
      <c r="AP1342" s="169"/>
      <c r="AQ1342" s="169"/>
    </row>
    <row r="1343" spans="3:43" ht="12.75" customHeight="1">
      <c r="C1343" s="268" t="s">
        <v>461</v>
      </c>
      <c r="D1343" s="268"/>
      <c r="E1343" s="268"/>
      <c r="F1343" s="268"/>
      <c r="G1343" s="268"/>
      <c r="H1343" s="268"/>
      <c r="I1343" s="268"/>
      <c r="J1343" s="268"/>
      <c r="K1343" s="268"/>
      <c r="L1343" s="268"/>
      <c r="M1343" s="268"/>
      <c r="N1343" s="268"/>
      <c r="O1343" s="268"/>
      <c r="P1343" s="268"/>
      <c r="Q1343" s="268"/>
      <c r="R1343" s="268"/>
      <c r="S1343" s="169"/>
      <c r="T1343" s="169"/>
      <c r="U1343" s="169"/>
      <c r="V1343" s="169"/>
      <c r="W1343" s="169"/>
      <c r="X1343" s="169"/>
      <c r="Y1343" s="169"/>
      <c r="Z1343" s="169"/>
      <c r="AA1343" s="169"/>
      <c r="AB1343" s="169"/>
      <c r="AC1343" s="169"/>
      <c r="AD1343" s="169"/>
      <c r="AE1343" s="169"/>
      <c r="AF1343" s="169"/>
      <c r="AG1343" s="169"/>
      <c r="AH1343" s="169"/>
      <c r="AI1343" s="169"/>
      <c r="AJ1343" s="169"/>
      <c r="AK1343" s="169"/>
      <c r="AL1343" s="169"/>
      <c r="AM1343" s="169">
        <f>S1343+X1343-AC1343-AH1343</f>
        <v>0</v>
      </c>
      <c r="AN1343" s="169"/>
      <c r="AO1343" s="169"/>
      <c r="AP1343" s="169"/>
      <c r="AQ1343" s="169"/>
    </row>
    <row r="1344" spans="3:43" ht="12.75" customHeight="1">
      <c r="C1344" s="268" t="s">
        <v>162</v>
      </c>
      <c r="D1344" s="268"/>
      <c r="E1344" s="268"/>
      <c r="F1344" s="268"/>
      <c r="G1344" s="268"/>
      <c r="H1344" s="268"/>
      <c r="I1344" s="268"/>
      <c r="J1344" s="268"/>
      <c r="K1344" s="268"/>
      <c r="L1344" s="268"/>
      <c r="M1344" s="268"/>
      <c r="N1344" s="268"/>
      <c r="O1344" s="268"/>
      <c r="P1344" s="268"/>
      <c r="Q1344" s="268"/>
      <c r="R1344" s="268"/>
      <c r="S1344" s="169"/>
      <c r="T1344" s="169"/>
      <c r="U1344" s="169"/>
      <c r="V1344" s="169"/>
      <c r="W1344" s="169"/>
      <c r="X1344" s="169"/>
      <c r="Y1344" s="169"/>
      <c r="Z1344" s="169"/>
      <c r="AA1344" s="169"/>
      <c r="AB1344" s="169"/>
      <c r="AC1344" s="169"/>
      <c r="AD1344" s="169"/>
      <c r="AE1344" s="169"/>
      <c r="AF1344" s="169"/>
      <c r="AG1344" s="169"/>
      <c r="AH1344" s="169"/>
      <c r="AI1344" s="169"/>
      <c r="AJ1344" s="169"/>
      <c r="AK1344" s="169"/>
      <c r="AL1344" s="169"/>
      <c r="AM1344" s="169">
        <f>S1344+X1344-AC1344-AH1344</f>
        <v>0</v>
      </c>
      <c r="AN1344" s="169"/>
      <c r="AO1344" s="169"/>
      <c r="AP1344" s="169"/>
      <c r="AQ1344" s="169"/>
    </row>
    <row r="1345" spans="3:45" ht="12.75" customHeight="1">
      <c r="C1345" s="268"/>
      <c r="D1345" s="268"/>
      <c r="E1345" s="268"/>
      <c r="F1345" s="268"/>
      <c r="G1345" s="268"/>
      <c r="H1345" s="268"/>
      <c r="I1345" s="268"/>
      <c r="J1345" s="268"/>
      <c r="K1345" s="268"/>
      <c r="L1345" s="268"/>
      <c r="M1345" s="268"/>
      <c r="N1345" s="268"/>
      <c r="O1345" s="268"/>
      <c r="P1345" s="268"/>
      <c r="Q1345" s="268"/>
      <c r="R1345" s="268"/>
      <c r="S1345" s="169"/>
      <c r="T1345" s="169"/>
      <c r="U1345" s="169"/>
      <c r="V1345" s="169"/>
      <c r="W1345" s="169"/>
      <c r="X1345" s="169"/>
      <c r="Y1345" s="169"/>
      <c r="Z1345" s="169"/>
      <c r="AA1345" s="169"/>
      <c r="AB1345" s="169"/>
      <c r="AC1345" s="169"/>
      <c r="AD1345" s="169"/>
      <c r="AE1345" s="169"/>
      <c r="AF1345" s="169"/>
      <c r="AG1345" s="169"/>
      <c r="AH1345" s="169"/>
      <c r="AI1345" s="169"/>
      <c r="AJ1345" s="169"/>
      <c r="AK1345" s="169"/>
      <c r="AL1345" s="169"/>
      <c r="AM1345" s="169"/>
      <c r="AN1345" s="169"/>
      <c r="AO1345" s="169"/>
      <c r="AP1345" s="169"/>
      <c r="AQ1345" s="169"/>
    </row>
    <row r="1346" spans="3:45" ht="12.75" customHeight="1">
      <c r="C1346" s="550" t="s">
        <v>460</v>
      </c>
      <c r="D1346" s="550"/>
      <c r="E1346" s="550"/>
      <c r="F1346" s="550"/>
      <c r="G1346" s="550"/>
      <c r="H1346" s="550"/>
      <c r="I1346" s="550"/>
      <c r="J1346" s="550"/>
      <c r="K1346" s="550"/>
      <c r="L1346" s="550"/>
      <c r="M1346" s="550"/>
      <c r="N1346" s="550"/>
      <c r="O1346" s="550"/>
      <c r="P1346" s="550"/>
      <c r="Q1346" s="550"/>
      <c r="R1346" s="550"/>
      <c r="S1346" s="253">
        <f>SUM(S1342:W1345)</f>
        <v>0</v>
      </c>
      <c r="T1346" s="253"/>
      <c r="U1346" s="253"/>
      <c r="V1346" s="253"/>
      <c r="W1346" s="253"/>
      <c r="X1346" s="253">
        <v>1360</v>
      </c>
      <c r="Y1346" s="253"/>
      <c r="Z1346" s="253"/>
      <c r="AA1346" s="253"/>
      <c r="AB1346" s="253"/>
      <c r="AC1346" s="253">
        <f t="shared" ref="AC1346" si="171">SUM(AC1342:AG1345)</f>
        <v>0</v>
      </c>
      <c r="AD1346" s="253"/>
      <c r="AE1346" s="253"/>
      <c r="AF1346" s="253"/>
      <c r="AG1346" s="253"/>
      <c r="AH1346" s="253">
        <f t="shared" ref="AH1346" si="172">SUM(AH1342:AL1345)</f>
        <v>0</v>
      </c>
      <c r="AI1346" s="253"/>
      <c r="AJ1346" s="253"/>
      <c r="AK1346" s="253"/>
      <c r="AL1346" s="253"/>
      <c r="AM1346" s="253">
        <v>1360</v>
      </c>
      <c r="AN1346" s="253"/>
      <c r="AO1346" s="253"/>
      <c r="AP1346" s="253"/>
      <c r="AQ1346" s="253"/>
    </row>
    <row r="1347" spans="3:45" ht="12.75" customHeight="1">
      <c r="C1347" s="63"/>
      <c r="D1347" s="63"/>
      <c r="E1347" s="63"/>
      <c r="F1347" s="63"/>
      <c r="G1347" s="63"/>
      <c r="H1347" s="63"/>
      <c r="I1347" s="63"/>
      <c r="J1347" s="63"/>
      <c r="K1347" s="63"/>
      <c r="L1347" s="63"/>
      <c r="M1347" s="63"/>
      <c r="N1347" s="63"/>
      <c r="O1347" s="63"/>
      <c r="P1347" s="63"/>
      <c r="Q1347" s="63"/>
      <c r="R1347" s="63"/>
      <c r="S1347" s="62"/>
      <c r="T1347" s="62"/>
      <c r="U1347" s="62"/>
      <c r="V1347" s="62"/>
      <c r="W1347" s="62"/>
      <c r="X1347" s="62"/>
      <c r="Y1347" s="62"/>
      <c r="Z1347" s="62"/>
      <c r="AA1347" s="62"/>
      <c r="AB1347" s="62"/>
      <c r="AC1347" s="62"/>
      <c r="AD1347" s="62"/>
      <c r="AE1347" s="62"/>
      <c r="AF1347" s="62"/>
      <c r="AG1347" s="62"/>
      <c r="AH1347" s="62"/>
      <c r="AI1347" s="62"/>
      <c r="AJ1347" s="62"/>
      <c r="AK1347" s="62"/>
      <c r="AL1347" s="62"/>
      <c r="AM1347" s="62"/>
      <c r="AN1347" s="62"/>
      <c r="AO1347" s="62"/>
      <c r="AP1347" s="62"/>
      <c r="AQ1347" s="62"/>
    </row>
    <row r="1348" spans="3:45" ht="12.75" customHeight="1">
      <c r="C1348" s="199" t="s">
        <v>1586</v>
      </c>
      <c r="D1348" s="199"/>
      <c r="E1348" s="199"/>
      <c r="F1348" s="199"/>
      <c r="G1348" s="199"/>
      <c r="H1348" s="199"/>
      <c r="I1348" s="199"/>
      <c r="J1348" s="199"/>
      <c r="K1348" s="199"/>
      <c r="L1348" s="199"/>
      <c r="M1348" s="199"/>
      <c r="N1348" s="199"/>
      <c r="O1348" s="199"/>
      <c r="P1348" s="199"/>
      <c r="Q1348" s="199"/>
      <c r="R1348" s="199"/>
      <c r="S1348" s="199"/>
      <c r="T1348" s="199"/>
      <c r="U1348" s="199"/>
      <c r="V1348" s="199"/>
      <c r="W1348" s="199"/>
      <c r="X1348" s="199"/>
      <c r="Y1348" s="199"/>
      <c r="Z1348" s="199"/>
      <c r="AA1348" s="199"/>
      <c r="AB1348" s="199"/>
      <c r="AC1348" s="199"/>
      <c r="AD1348" s="199"/>
      <c r="AE1348" s="199"/>
      <c r="AF1348" s="199"/>
      <c r="AG1348" s="199"/>
      <c r="AH1348" s="199"/>
      <c r="AI1348" s="199"/>
      <c r="AJ1348" s="199"/>
      <c r="AK1348" s="199"/>
      <c r="AL1348" s="199"/>
      <c r="AM1348" s="199"/>
      <c r="AN1348" s="199"/>
      <c r="AO1348" s="199"/>
      <c r="AP1348" s="199"/>
      <c r="AQ1348" s="199"/>
      <c r="AR1348" s="199"/>
      <c r="AS1348" s="199"/>
    </row>
    <row r="1349" spans="3:45" ht="12.75" customHeight="1">
      <c r="C1349" s="142"/>
      <c r="D1349" s="143"/>
      <c r="E1349" s="556"/>
      <c r="F1349" s="556"/>
      <c r="G1349" s="556"/>
      <c r="H1349" s="556"/>
      <c r="I1349" s="143"/>
      <c r="J1349" s="143"/>
      <c r="K1349" s="61"/>
      <c r="L1349" s="61"/>
      <c r="M1349" s="61"/>
      <c r="N1349" s="61"/>
      <c r="O1349" s="61"/>
      <c r="P1349" s="61"/>
      <c r="Q1349" s="61"/>
      <c r="R1349" s="61"/>
      <c r="S1349" s="61"/>
      <c r="T1349" s="61"/>
      <c r="U1349" s="61"/>
      <c r="V1349" s="61"/>
      <c r="W1349" s="61"/>
      <c r="X1349" s="61"/>
      <c r="Y1349" s="61"/>
      <c r="Z1349" s="61"/>
      <c r="AA1349" s="61"/>
      <c r="AB1349" s="61"/>
      <c r="AC1349" s="61"/>
      <c r="AD1349" s="61"/>
      <c r="AE1349" s="61"/>
      <c r="AF1349" s="61"/>
      <c r="AG1349" s="61"/>
      <c r="AH1349" s="61"/>
      <c r="AI1349" s="61"/>
      <c r="AJ1349" s="61"/>
      <c r="AK1349" s="61"/>
      <c r="AL1349" s="61"/>
      <c r="AM1349" s="61"/>
      <c r="AN1349" s="61"/>
      <c r="AO1349" s="61"/>
      <c r="AP1349" s="61"/>
      <c r="AQ1349" s="61"/>
      <c r="AR1349" s="61"/>
      <c r="AS1349" s="61"/>
    </row>
    <row r="1350" spans="3:45" ht="12.75" hidden="1" customHeight="1">
      <c r="C1350" s="199" t="s">
        <v>1236</v>
      </c>
      <c r="D1350" s="199"/>
      <c r="E1350" s="199"/>
      <c r="F1350" s="199"/>
      <c r="G1350" s="199"/>
      <c r="H1350" s="199"/>
      <c r="I1350" s="199"/>
      <c r="J1350" s="199"/>
      <c r="K1350" s="199"/>
      <c r="L1350" s="199"/>
      <c r="M1350" s="199"/>
      <c r="N1350" s="199"/>
      <c r="O1350" s="199"/>
      <c r="P1350" s="199"/>
      <c r="Q1350" s="199"/>
      <c r="R1350" s="199"/>
      <c r="S1350" s="199"/>
      <c r="T1350" s="199"/>
      <c r="U1350" s="199"/>
      <c r="V1350" s="199"/>
      <c r="W1350" s="199"/>
      <c r="X1350" s="199"/>
      <c r="Y1350" s="199"/>
      <c r="Z1350" s="199"/>
      <c r="AA1350" s="199"/>
      <c r="AB1350" s="199"/>
      <c r="AC1350" s="199"/>
      <c r="AD1350" s="199"/>
      <c r="AE1350" s="199"/>
      <c r="AF1350" s="199"/>
      <c r="AG1350" s="199"/>
      <c r="AH1350" s="199"/>
      <c r="AI1350" s="199"/>
      <c r="AJ1350" s="199"/>
      <c r="AK1350" s="199"/>
      <c r="AL1350" s="199"/>
      <c r="AM1350" s="199"/>
      <c r="AN1350" s="199"/>
      <c r="AO1350" s="199"/>
      <c r="AP1350" s="199"/>
      <c r="AQ1350" s="199"/>
      <c r="AR1350" s="199"/>
      <c r="AS1350" s="199"/>
    </row>
    <row r="1351" spans="3:45" ht="12.75" customHeight="1">
      <c r="C1351" s="199" t="s">
        <v>1587</v>
      </c>
      <c r="D1351" s="199"/>
      <c r="E1351" s="199"/>
      <c r="F1351" s="199"/>
      <c r="G1351" s="199"/>
      <c r="H1351" s="199"/>
      <c r="I1351" s="199"/>
      <c r="J1351" s="199"/>
      <c r="K1351" s="199"/>
      <c r="L1351" s="199"/>
      <c r="M1351" s="199"/>
      <c r="N1351" s="199"/>
      <c r="O1351" s="199"/>
      <c r="P1351" s="199"/>
      <c r="Q1351" s="199"/>
      <c r="R1351" s="199"/>
      <c r="S1351" s="199"/>
      <c r="T1351" s="199"/>
      <c r="U1351" s="199"/>
      <c r="V1351" s="199"/>
      <c r="W1351" s="199"/>
      <c r="X1351" s="199"/>
      <c r="Y1351" s="199"/>
      <c r="Z1351" s="199"/>
      <c r="AA1351" s="199"/>
      <c r="AB1351" s="199"/>
      <c r="AC1351" s="199"/>
      <c r="AD1351" s="199"/>
      <c r="AE1351" s="199"/>
      <c r="AF1351" s="199"/>
      <c r="AG1351" s="199"/>
      <c r="AH1351" s="199"/>
      <c r="AI1351" s="199"/>
      <c r="AJ1351" s="199"/>
      <c r="AK1351" s="199"/>
      <c r="AL1351" s="199"/>
      <c r="AM1351" s="199"/>
      <c r="AN1351" s="199"/>
      <c r="AO1351" s="199"/>
      <c r="AP1351" s="199"/>
      <c r="AQ1351" s="199"/>
      <c r="AR1351" s="199"/>
      <c r="AS1351" s="199"/>
    </row>
    <row r="1352" spans="3:45" ht="12.75" hidden="1" customHeight="1">
      <c r="C1352" s="236" t="s">
        <v>1470</v>
      </c>
      <c r="D1352" s="236"/>
      <c r="E1352" s="236"/>
      <c r="F1352" s="236"/>
      <c r="G1352" s="236"/>
      <c r="H1352" s="236"/>
      <c r="I1352" s="236"/>
      <c r="J1352" s="236"/>
      <c r="K1352" s="236"/>
      <c r="L1352" s="236"/>
      <c r="M1352" s="236"/>
      <c r="N1352" s="236"/>
      <c r="O1352" s="236"/>
      <c r="P1352" s="236"/>
      <c r="Q1352" s="236"/>
      <c r="R1352" s="236"/>
      <c r="S1352" s="236"/>
      <c r="T1352" s="236"/>
      <c r="U1352" s="236"/>
      <c r="V1352" s="236"/>
      <c r="W1352" s="236"/>
      <c r="X1352" s="236"/>
      <c r="Y1352" s="236"/>
      <c r="Z1352" s="236"/>
      <c r="AA1352" s="236"/>
      <c r="AB1352" s="236"/>
      <c r="AC1352" s="236"/>
      <c r="AD1352" s="236"/>
      <c r="AE1352" s="236"/>
      <c r="AF1352" s="236"/>
      <c r="AG1352" s="236"/>
      <c r="AH1352" s="236"/>
      <c r="AI1352" s="236"/>
      <c r="AJ1352" s="236"/>
      <c r="AK1352" s="236"/>
      <c r="AL1352" s="236"/>
      <c r="AM1352" s="236"/>
      <c r="AN1352" s="236"/>
      <c r="AO1352" s="236"/>
      <c r="AP1352" s="236"/>
      <c r="AQ1352" s="236"/>
      <c r="AR1352" s="236"/>
      <c r="AS1352" s="236"/>
    </row>
    <row r="1353" spans="3:45" ht="12.75" hidden="1" customHeight="1">
      <c r="C1353" s="236"/>
      <c r="D1353" s="236"/>
      <c r="E1353" s="236"/>
      <c r="F1353" s="236"/>
      <c r="G1353" s="236"/>
      <c r="H1353" s="236"/>
      <c r="I1353" s="236"/>
      <c r="J1353" s="236"/>
      <c r="K1353" s="236"/>
      <c r="L1353" s="236"/>
      <c r="M1353" s="236"/>
      <c r="N1353" s="236"/>
      <c r="O1353" s="236"/>
      <c r="P1353" s="236"/>
      <c r="Q1353" s="236"/>
      <c r="R1353" s="236"/>
      <c r="S1353" s="236"/>
      <c r="T1353" s="236"/>
      <c r="U1353" s="236"/>
      <c r="V1353" s="236"/>
      <c r="W1353" s="236"/>
      <c r="X1353" s="236"/>
      <c r="Y1353" s="236"/>
      <c r="Z1353" s="236"/>
      <c r="AA1353" s="236"/>
      <c r="AB1353" s="236"/>
      <c r="AC1353" s="236"/>
      <c r="AD1353" s="236"/>
      <c r="AE1353" s="236"/>
      <c r="AF1353" s="236"/>
      <c r="AG1353" s="236"/>
      <c r="AH1353" s="236"/>
      <c r="AI1353" s="236"/>
      <c r="AJ1353" s="236"/>
      <c r="AK1353" s="236"/>
      <c r="AL1353" s="236"/>
      <c r="AM1353" s="236"/>
      <c r="AN1353" s="236"/>
      <c r="AO1353" s="236"/>
      <c r="AP1353" s="236"/>
      <c r="AQ1353" s="236"/>
      <c r="AR1353" s="236"/>
      <c r="AS1353" s="236"/>
    </row>
    <row r="1354" spans="3:45" ht="12.75" hidden="1" customHeight="1">
      <c r="C1354" s="236"/>
      <c r="D1354" s="236"/>
      <c r="E1354" s="236"/>
      <c r="F1354" s="236"/>
      <c r="G1354" s="236"/>
      <c r="H1354" s="236"/>
      <c r="I1354" s="236"/>
      <c r="J1354" s="236"/>
      <c r="K1354" s="236"/>
      <c r="L1354" s="236"/>
      <c r="M1354" s="236"/>
      <c r="N1354" s="236"/>
      <c r="O1354" s="236"/>
      <c r="P1354" s="236"/>
      <c r="Q1354" s="236"/>
      <c r="R1354" s="236"/>
      <c r="S1354" s="236"/>
      <c r="T1354" s="236"/>
      <c r="U1354" s="236"/>
      <c r="V1354" s="236"/>
      <c r="W1354" s="236"/>
      <c r="X1354" s="236"/>
      <c r="Y1354" s="236"/>
      <c r="Z1354" s="236"/>
      <c r="AA1354" s="236"/>
      <c r="AB1354" s="236"/>
      <c r="AC1354" s="236"/>
      <c r="AD1354" s="236"/>
      <c r="AE1354" s="236"/>
      <c r="AF1354" s="236"/>
      <c r="AG1354" s="236"/>
      <c r="AH1354" s="236"/>
      <c r="AI1354" s="236"/>
      <c r="AJ1354" s="236"/>
      <c r="AK1354" s="236"/>
      <c r="AL1354" s="236"/>
      <c r="AM1354" s="236"/>
      <c r="AN1354" s="236"/>
      <c r="AO1354" s="236"/>
      <c r="AP1354" s="236"/>
      <c r="AQ1354" s="236"/>
      <c r="AR1354" s="236"/>
      <c r="AS1354" s="236"/>
    </row>
    <row r="1355" spans="3:45" ht="12.75" hidden="1" customHeight="1">
      <c r="C1355" s="236"/>
      <c r="D1355" s="236"/>
      <c r="E1355" s="236"/>
      <c r="F1355" s="236"/>
      <c r="G1355" s="236"/>
      <c r="H1355" s="236"/>
      <c r="I1355" s="236"/>
      <c r="J1355" s="236"/>
      <c r="K1355" s="236"/>
      <c r="L1355" s="236"/>
      <c r="M1355" s="236"/>
      <c r="N1355" s="236"/>
      <c r="O1355" s="236"/>
      <c r="P1355" s="236"/>
      <c r="Q1355" s="236"/>
      <c r="R1355" s="236"/>
      <c r="S1355" s="236"/>
      <c r="T1355" s="236"/>
      <c r="U1355" s="236"/>
      <c r="V1355" s="236"/>
      <c r="W1355" s="236"/>
      <c r="X1355" s="236"/>
      <c r="Y1355" s="236"/>
      <c r="Z1355" s="236"/>
      <c r="AA1355" s="236"/>
      <c r="AB1355" s="236"/>
      <c r="AC1355" s="236"/>
      <c r="AD1355" s="236"/>
      <c r="AE1355" s="236"/>
      <c r="AF1355" s="236"/>
      <c r="AG1355" s="236"/>
      <c r="AH1355" s="236"/>
      <c r="AI1355" s="236"/>
      <c r="AJ1355" s="236"/>
      <c r="AK1355" s="236"/>
      <c r="AL1355" s="236"/>
      <c r="AM1355" s="236"/>
      <c r="AN1355" s="236"/>
      <c r="AO1355" s="236"/>
      <c r="AP1355" s="236"/>
      <c r="AQ1355" s="236"/>
      <c r="AR1355" s="236"/>
      <c r="AS1355" s="236"/>
    </row>
    <row r="1356" spans="3:45" ht="12.75" hidden="1" customHeight="1">
      <c r="C1356" s="236"/>
      <c r="D1356" s="236"/>
      <c r="E1356" s="236"/>
      <c r="F1356" s="236"/>
      <c r="G1356" s="236"/>
      <c r="H1356" s="236"/>
      <c r="I1356" s="236"/>
      <c r="J1356" s="236"/>
      <c r="K1356" s="236"/>
      <c r="L1356" s="236"/>
      <c r="M1356" s="236"/>
      <c r="N1356" s="236"/>
      <c r="O1356" s="236"/>
      <c r="P1356" s="236"/>
      <c r="Q1356" s="236"/>
      <c r="R1356" s="236"/>
      <c r="S1356" s="236"/>
      <c r="T1356" s="236"/>
      <c r="U1356" s="236"/>
      <c r="V1356" s="236"/>
      <c r="W1356" s="236"/>
      <c r="X1356" s="236"/>
      <c r="Y1356" s="236"/>
      <c r="Z1356" s="236"/>
      <c r="AA1356" s="236"/>
      <c r="AB1356" s="236"/>
      <c r="AC1356" s="236"/>
      <c r="AD1356" s="236"/>
      <c r="AE1356" s="236"/>
      <c r="AF1356" s="236"/>
      <c r="AG1356" s="236"/>
      <c r="AH1356" s="236"/>
      <c r="AI1356" s="236"/>
      <c r="AJ1356" s="236"/>
      <c r="AK1356" s="236"/>
      <c r="AL1356" s="236"/>
      <c r="AM1356" s="236"/>
      <c r="AN1356" s="236"/>
      <c r="AO1356" s="236"/>
      <c r="AP1356" s="236"/>
      <c r="AQ1356" s="236"/>
      <c r="AR1356" s="236"/>
      <c r="AS1356" s="236"/>
    </row>
    <row r="1357" spans="3:45" ht="11.25" customHeight="1"/>
    <row r="1358" spans="3:45" ht="12.75" hidden="1" customHeight="1">
      <c r="C1358" s="198" t="s">
        <v>1237</v>
      </c>
      <c r="D1358" s="198"/>
      <c r="E1358" s="198"/>
      <c r="F1358" s="198"/>
      <c r="G1358" s="198"/>
      <c r="H1358" s="198"/>
      <c r="I1358" s="198"/>
      <c r="J1358" s="198"/>
      <c r="K1358" s="198"/>
      <c r="L1358" s="198"/>
      <c r="M1358" s="198"/>
      <c r="N1358" s="198"/>
      <c r="O1358" s="198"/>
      <c r="P1358" s="198"/>
      <c r="Q1358" s="198"/>
      <c r="R1358" s="198"/>
      <c r="S1358" s="198"/>
      <c r="T1358" s="198"/>
      <c r="U1358" s="198"/>
      <c r="V1358" s="198"/>
      <c r="W1358" s="198"/>
      <c r="X1358" s="198"/>
      <c r="Y1358" s="198"/>
      <c r="Z1358" s="198"/>
      <c r="AA1358" s="198"/>
      <c r="AB1358" s="198"/>
      <c r="AC1358" s="198"/>
      <c r="AD1358" s="198"/>
      <c r="AE1358" s="198"/>
      <c r="AF1358" s="198"/>
      <c r="AG1358" s="198"/>
      <c r="AH1358" s="198"/>
      <c r="AI1358" s="198"/>
      <c r="AJ1358" s="198"/>
      <c r="AK1358" s="198"/>
      <c r="AL1358" s="198"/>
      <c r="AM1358" s="198"/>
      <c r="AN1358" s="198"/>
      <c r="AO1358" s="198"/>
      <c r="AP1358" s="198"/>
      <c r="AQ1358" s="198"/>
      <c r="AR1358" s="198"/>
      <c r="AS1358" s="198"/>
    </row>
    <row r="1359" spans="3:45" ht="12.75" hidden="1" customHeight="1">
      <c r="C1359" s="198"/>
      <c r="D1359" s="198"/>
      <c r="E1359" s="198"/>
      <c r="F1359" s="198"/>
      <c r="G1359" s="198"/>
      <c r="H1359" s="198"/>
      <c r="I1359" s="198"/>
      <c r="J1359" s="198"/>
      <c r="K1359" s="198"/>
      <c r="L1359" s="198"/>
      <c r="M1359" s="198"/>
      <c r="N1359" s="198"/>
      <c r="O1359" s="198"/>
      <c r="P1359" s="198"/>
      <c r="Q1359" s="198"/>
      <c r="R1359" s="198"/>
      <c r="S1359" s="198"/>
      <c r="T1359" s="198"/>
      <c r="U1359" s="198"/>
      <c r="V1359" s="198"/>
      <c r="W1359" s="198"/>
      <c r="X1359" s="198"/>
      <c r="Y1359" s="198"/>
      <c r="Z1359" s="198"/>
      <c r="AA1359" s="198"/>
      <c r="AB1359" s="198"/>
      <c r="AC1359" s="198"/>
      <c r="AD1359" s="198"/>
      <c r="AE1359" s="198"/>
      <c r="AF1359" s="198"/>
      <c r="AG1359" s="198"/>
      <c r="AH1359" s="198"/>
      <c r="AI1359" s="198"/>
      <c r="AJ1359" s="198"/>
      <c r="AK1359" s="198"/>
      <c r="AL1359" s="198"/>
      <c r="AM1359" s="198"/>
      <c r="AN1359" s="198"/>
      <c r="AO1359" s="198"/>
      <c r="AP1359" s="198"/>
      <c r="AQ1359" s="198"/>
      <c r="AR1359" s="198"/>
      <c r="AS1359" s="198"/>
    </row>
    <row r="1360" spans="3:45" ht="12.75" hidden="1" customHeight="1">
      <c r="C1360" s="198"/>
      <c r="D1360" s="198"/>
      <c r="E1360" s="198"/>
      <c r="F1360" s="198"/>
      <c r="G1360" s="198"/>
      <c r="H1360" s="198"/>
      <c r="I1360" s="198"/>
      <c r="J1360" s="198"/>
      <c r="K1360" s="198"/>
      <c r="L1360" s="198"/>
      <c r="M1360" s="198"/>
      <c r="N1360" s="198"/>
      <c r="O1360" s="198"/>
      <c r="P1360" s="198"/>
      <c r="Q1360" s="198"/>
      <c r="R1360" s="198"/>
      <c r="S1360" s="198"/>
      <c r="T1360" s="198"/>
      <c r="U1360" s="198"/>
      <c r="V1360" s="198"/>
      <c r="W1360" s="198"/>
      <c r="X1360" s="198"/>
      <c r="Y1360" s="198"/>
      <c r="Z1360" s="198"/>
      <c r="AA1360" s="198"/>
      <c r="AB1360" s="198"/>
      <c r="AC1360" s="198"/>
      <c r="AD1360" s="198"/>
      <c r="AE1360" s="198"/>
      <c r="AF1360" s="198"/>
      <c r="AG1360" s="198"/>
      <c r="AH1360" s="198"/>
      <c r="AI1360" s="198"/>
      <c r="AJ1360" s="198"/>
      <c r="AK1360" s="198"/>
      <c r="AL1360" s="198"/>
      <c r="AM1360" s="198"/>
      <c r="AN1360" s="198"/>
      <c r="AO1360" s="198"/>
      <c r="AP1360" s="198"/>
      <c r="AQ1360" s="198"/>
      <c r="AR1360" s="198"/>
      <c r="AS1360" s="198"/>
    </row>
    <row r="1361" spans="3:45" ht="12.75" hidden="1" customHeight="1"/>
    <row r="1362" spans="3:45" ht="12.75" hidden="1" customHeight="1">
      <c r="C1362" s="198" t="s">
        <v>463</v>
      </c>
      <c r="D1362" s="198"/>
      <c r="E1362" s="198"/>
      <c r="F1362" s="198"/>
      <c r="G1362" s="198"/>
      <c r="H1362" s="198"/>
      <c r="I1362" s="198"/>
      <c r="J1362" s="198"/>
      <c r="K1362" s="198"/>
      <c r="L1362" s="198"/>
      <c r="M1362" s="198"/>
      <c r="N1362" s="198"/>
      <c r="O1362" s="198"/>
      <c r="P1362" s="198"/>
      <c r="Q1362" s="198"/>
      <c r="R1362" s="198"/>
      <c r="S1362" s="198"/>
      <c r="T1362" s="198"/>
      <c r="U1362" s="198"/>
      <c r="V1362" s="198"/>
      <c r="W1362" s="198"/>
      <c r="X1362" s="198"/>
      <c r="Y1362" s="198"/>
      <c r="Z1362" s="198"/>
      <c r="AA1362" s="198"/>
      <c r="AB1362" s="198"/>
      <c r="AC1362" s="198"/>
      <c r="AD1362" s="198"/>
      <c r="AE1362" s="198"/>
      <c r="AF1362" s="198"/>
      <c r="AG1362" s="198"/>
      <c r="AH1362" s="198"/>
      <c r="AI1362" s="198"/>
      <c r="AJ1362" s="198"/>
      <c r="AK1362" s="198"/>
      <c r="AL1362" s="198"/>
      <c r="AM1362" s="198"/>
      <c r="AN1362" s="198"/>
      <c r="AO1362" s="198"/>
      <c r="AP1362" s="198"/>
      <c r="AQ1362" s="198"/>
      <c r="AR1362" s="198"/>
      <c r="AS1362" s="198"/>
    </row>
    <row r="1363" spans="3:45" s="61" customFormat="1" ht="12.75" customHeight="1">
      <c r="C1363" s="134"/>
      <c r="D1363" s="134"/>
      <c r="E1363" s="134"/>
      <c r="F1363" s="134"/>
      <c r="G1363" s="134"/>
      <c r="H1363" s="134"/>
      <c r="I1363" s="134"/>
      <c r="J1363" s="134"/>
      <c r="K1363" s="134"/>
      <c r="L1363" s="134"/>
      <c r="M1363" s="134"/>
      <c r="N1363" s="134"/>
      <c r="O1363" s="134"/>
      <c r="P1363" s="134"/>
      <c r="Q1363" s="134"/>
      <c r="R1363" s="134"/>
      <c r="S1363" s="134"/>
      <c r="T1363" s="134"/>
      <c r="U1363" s="134"/>
      <c r="V1363" s="134"/>
      <c r="W1363" s="134"/>
      <c r="X1363" s="134"/>
      <c r="Y1363" s="134"/>
      <c r="Z1363" s="134"/>
      <c r="AA1363" s="134"/>
      <c r="AB1363" s="134"/>
      <c r="AC1363" s="134"/>
      <c r="AD1363" s="134"/>
      <c r="AE1363" s="134"/>
      <c r="AF1363" s="134"/>
      <c r="AG1363" s="134"/>
      <c r="AH1363" s="134"/>
      <c r="AI1363" s="134"/>
      <c r="AJ1363" s="134"/>
      <c r="AK1363" s="134"/>
      <c r="AL1363" s="134"/>
      <c r="AM1363" s="134"/>
      <c r="AN1363" s="134"/>
      <c r="AO1363" s="134"/>
      <c r="AP1363" s="134"/>
      <c r="AQ1363" s="134"/>
      <c r="AR1363" s="134"/>
      <c r="AS1363" s="134"/>
    </row>
    <row r="1364" spans="3:45" s="61" customFormat="1" ht="12.75" customHeight="1">
      <c r="C1364" s="553" t="s">
        <v>1235</v>
      </c>
      <c r="D1364" s="553"/>
      <c r="E1364" s="553"/>
      <c r="F1364" s="553"/>
      <c r="G1364" s="553"/>
      <c r="H1364" s="553"/>
      <c r="I1364" s="553"/>
      <c r="J1364" s="553"/>
      <c r="K1364" s="553"/>
      <c r="L1364" s="553"/>
      <c r="M1364" s="553"/>
      <c r="N1364" s="553"/>
      <c r="O1364" s="553"/>
      <c r="P1364" s="553"/>
      <c r="Q1364" s="553"/>
      <c r="R1364" s="553"/>
      <c r="S1364" s="553"/>
      <c r="T1364" s="553"/>
      <c r="U1364" s="553"/>
      <c r="V1364" s="553"/>
      <c r="W1364" s="553"/>
      <c r="X1364" s="553"/>
      <c r="Y1364" s="553"/>
      <c r="Z1364" s="553"/>
      <c r="AA1364" s="553"/>
      <c r="AB1364" s="553"/>
      <c r="AC1364" s="553"/>
      <c r="AD1364" s="553"/>
      <c r="AE1364" s="553"/>
      <c r="AF1364" s="553"/>
      <c r="AG1364" s="553"/>
      <c r="AH1364" s="553"/>
      <c r="AI1364" s="553"/>
      <c r="AJ1364" s="553"/>
      <c r="AK1364" s="553"/>
      <c r="AL1364" s="553"/>
      <c r="AM1364" s="553"/>
      <c r="AN1364" s="553"/>
      <c r="AO1364" s="553"/>
      <c r="AP1364" s="553"/>
      <c r="AQ1364" s="553"/>
      <c r="AR1364" s="553"/>
      <c r="AS1364" s="553"/>
    </row>
    <row r="1365" spans="3:45" s="61" customFormat="1" ht="12.75" customHeight="1">
      <c r="C1365" s="554" t="s">
        <v>464</v>
      </c>
      <c r="D1365" s="554"/>
      <c r="E1365" s="554"/>
      <c r="F1365" s="554"/>
      <c r="G1365" s="554"/>
      <c r="H1365" s="554"/>
      <c r="I1365" s="554"/>
      <c r="J1365" s="554"/>
      <c r="K1365" s="554"/>
      <c r="L1365" s="554"/>
      <c r="M1365" s="554"/>
      <c r="N1365" s="554"/>
      <c r="O1365" s="554"/>
      <c r="P1365" s="554"/>
      <c r="Q1365" s="554"/>
      <c r="R1365" s="554"/>
      <c r="S1365" s="554"/>
      <c r="T1365" s="554"/>
      <c r="U1365" s="554"/>
      <c r="V1365" s="554"/>
      <c r="W1365" s="554"/>
      <c r="X1365" s="554"/>
      <c r="Y1365" s="554"/>
      <c r="Z1365" s="554"/>
      <c r="AA1365" s="554"/>
      <c r="AB1365" s="554"/>
      <c r="AC1365" s="554"/>
      <c r="AD1365" s="554"/>
      <c r="AE1365" s="554"/>
      <c r="AF1365" s="554"/>
      <c r="AG1365" s="554"/>
      <c r="AH1365" s="554"/>
      <c r="AI1365" s="554"/>
      <c r="AJ1365" s="554"/>
      <c r="AK1365" s="554"/>
      <c r="AL1365" s="554"/>
      <c r="AM1365" s="554"/>
      <c r="AN1365" s="554"/>
      <c r="AO1365" s="554"/>
      <c r="AP1365" s="554"/>
      <c r="AQ1365" s="554"/>
      <c r="AR1365" s="554"/>
      <c r="AS1365" s="554"/>
    </row>
    <row r="1367" spans="3:45" ht="12.75" customHeight="1">
      <c r="C1367" s="164" t="s">
        <v>462</v>
      </c>
      <c r="D1367" s="164"/>
      <c r="E1367" s="164"/>
      <c r="F1367" s="164"/>
      <c r="G1367" s="164"/>
      <c r="H1367" s="164"/>
      <c r="I1367" s="164"/>
      <c r="J1367" s="164"/>
      <c r="K1367" s="164"/>
      <c r="L1367" s="164"/>
      <c r="M1367" s="164"/>
      <c r="N1367" s="164"/>
      <c r="O1367" s="164"/>
      <c r="P1367" s="164"/>
      <c r="Q1367" s="164"/>
      <c r="R1367" s="164"/>
      <c r="S1367" s="164"/>
      <c r="T1367" s="164"/>
      <c r="U1367" s="164"/>
      <c r="V1367" s="164"/>
      <c r="W1367" s="164"/>
      <c r="X1367" s="164"/>
      <c r="Y1367" s="164"/>
      <c r="Z1367" s="164"/>
      <c r="AA1367" s="164"/>
      <c r="AB1367" s="164"/>
      <c r="AC1367" s="164"/>
      <c r="AD1367" s="164"/>
      <c r="AE1367" s="164"/>
      <c r="AF1367" s="164"/>
      <c r="AG1367" s="164"/>
      <c r="AH1367" s="164"/>
      <c r="AI1367" s="164"/>
      <c r="AJ1367" s="164"/>
      <c r="AK1367" s="164"/>
      <c r="AL1367" s="164"/>
      <c r="AM1367" s="164"/>
      <c r="AN1367" s="164"/>
      <c r="AO1367" s="164"/>
      <c r="AP1367" s="164"/>
      <c r="AQ1367" s="164"/>
      <c r="AR1367" s="164"/>
      <c r="AS1367" s="164"/>
    </row>
    <row r="1368" spans="3:45" ht="12.75" customHeight="1">
      <c r="C1368" s="156"/>
      <c r="D1368" s="156"/>
      <c r="E1368" s="156"/>
      <c r="F1368" s="156"/>
      <c r="G1368" s="156"/>
      <c r="H1368" s="156"/>
      <c r="I1368" s="156"/>
      <c r="J1368" s="156"/>
      <c r="K1368" s="156"/>
      <c r="L1368" s="156"/>
      <c r="M1368" s="156"/>
      <c r="N1368" s="156"/>
      <c r="O1368" s="156"/>
      <c r="P1368" s="156"/>
      <c r="Q1368" s="156"/>
      <c r="R1368" s="156"/>
      <c r="S1368" s="156"/>
      <c r="T1368" s="156"/>
      <c r="U1368" s="156"/>
      <c r="V1368" s="156"/>
      <c r="W1368" s="156"/>
      <c r="X1368" s="156"/>
      <c r="Y1368" s="156"/>
      <c r="Z1368" s="156"/>
      <c r="AA1368" s="156"/>
      <c r="AB1368" s="156"/>
      <c r="AC1368" s="156"/>
      <c r="AD1368" s="156"/>
      <c r="AE1368" s="156"/>
      <c r="AF1368" s="156"/>
      <c r="AG1368" s="156"/>
      <c r="AH1368" s="156"/>
      <c r="AI1368" s="156"/>
      <c r="AJ1368" s="156"/>
      <c r="AK1368" s="156"/>
      <c r="AL1368" s="156"/>
      <c r="AM1368" s="156"/>
      <c r="AN1368" s="156"/>
      <c r="AO1368" s="156"/>
      <c r="AP1368" s="156"/>
      <c r="AQ1368" s="156"/>
      <c r="AR1368" s="156"/>
      <c r="AS1368" s="156"/>
    </row>
    <row r="1369" spans="3:45" ht="12.75" customHeight="1">
      <c r="C1369" s="156"/>
      <c r="D1369" s="156"/>
      <c r="E1369" s="156"/>
      <c r="F1369" s="156"/>
      <c r="G1369" s="156"/>
      <c r="H1369" s="156"/>
      <c r="I1369" s="156"/>
      <c r="J1369" s="156"/>
      <c r="K1369" s="156"/>
      <c r="L1369" s="156"/>
      <c r="M1369" s="156"/>
      <c r="N1369" s="156"/>
      <c r="O1369" s="156"/>
      <c r="P1369" s="156"/>
      <c r="Q1369" s="156"/>
      <c r="R1369" s="156"/>
      <c r="S1369" s="156"/>
      <c r="T1369" s="156"/>
      <c r="U1369" s="156"/>
      <c r="V1369" s="156"/>
      <c r="W1369" s="156"/>
      <c r="X1369" s="156"/>
      <c r="Y1369" s="156"/>
      <c r="Z1369" s="156"/>
      <c r="AA1369" s="156"/>
      <c r="AB1369" s="156"/>
      <c r="AC1369" s="156"/>
      <c r="AD1369" s="156"/>
      <c r="AE1369" s="156"/>
      <c r="AF1369" s="156"/>
      <c r="AG1369" s="156"/>
      <c r="AH1369" s="156"/>
      <c r="AI1369" s="156"/>
      <c r="AJ1369" s="156"/>
      <c r="AK1369" s="156"/>
      <c r="AL1369" s="156"/>
      <c r="AM1369" s="156"/>
      <c r="AN1369" s="156"/>
      <c r="AO1369" s="156"/>
      <c r="AP1369" s="156"/>
      <c r="AQ1369" s="156"/>
      <c r="AR1369" s="156"/>
      <c r="AS1369" s="156"/>
    </row>
    <row r="1370" spans="3:45" ht="12.75" customHeight="1">
      <c r="C1370" s="156"/>
      <c r="D1370" s="156"/>
      <c r="E1370" s="156"/>
      <c r="F1370" s="156"/>
      <c r="G1370" s="156"/>
      <c r="H1370" s="156"/>
      <c r="I1370" s="156"/>
      <c r="J1370" s="156"/>
      <c r="K1370" s="156"/>
      <c r="L1370" s="156"/>
      <c r="M1370" s="156"/>
      <c r="N1370" s="156"/>
      <c r="O1370" s="156"/>
      <c r="P1370" s="156"/>
      <c r="Q1370" s="156"/>
      <c r="R1370" s="156"/>
      <c r="S1370" s="156"/>
      <c r="T1370" s="156"/>
      <c r="U1370" s="156"/>
      <c r="V1370" s="156"/>
      <c r="W1370" s="156"/>
      <c r="X1370" s="156"/>
      <c r="Y1370" s="156"/>
      <c r="Z1370" s="156"/>
      <c r="AA1370" s="156"/>
      <c r="AB1370" s="156"/>
      <c r="AC1370" s="156"/>
      <c r="AD1370" s="156"/>
      <c r="AE1370" s="156"/>
      <c r="AF1370" s="156"/>
      <c r="AG1370" s="156"/>
      <c r="AH1370" s="156"/>
      <c r="AI1370" s="156"/>
      <c r="AJ1370" s="156"/>
      <c r="AK1370" s="156"/>
      <c r="AL1370" s="156"/>
      <c r="AM1370" s="156"/>
      <c r="AN1370" s="156"/>
      <c r="AO1370" s="156"/>
      <c r="AP1370" s="156"/>
      <c r="AQ1370" s="156"/>
      <c r="AR1370" s="156"/>
      <c r="AS1370" s="156"/>
    </row>
    <row r="1371" spans="3:45" ht="12.75" customHeight="1">
      <c r="C1371" s="67"/>
    </row>
    <row r="1372" spans="3:45" ht="12.75" customHeight="1">
      <c r="C1372" s="265" t="s">
        <v>458</v>
      </c>
      <c r="D1372" s="265"/>
      <c r="E1372" s="265"/>
      <c r="F1372" s="265"/>
      <c r="G1372" s="265"/>
      <c r="H1372" s="265"/>
      <c r="I1372" s="265"/>
      <c r="J1372" s="265"/>
      <c r="K1372" s="265"/>
      <c r="L1372" s="265"/>
      <c r="M1372" s="265"/>
      <c r="N1372" s="265"/>
      <c r="O1372" s="265"/>
      <c r="P1372" s="265"/>
      <c r="Q1372" s="265"/>
      <c r="R1372" s="265"/>
      <c r="S1372" s="243" t="s">
        <v>17</v>
      </c>
      <c r="T1372" s="243"/>
      <c r="U1372" s="243"/>
      <c r="V1372" s="243"/>
      <c r="W1372" s="243"/>
      <c r="X1372" s="243"/>
      <c r="Y1372" s="243"/>
      <c r="Z1372" s="243"/>
      <c r="AA1372" s="243"/>
      <c r="AB1372" s="243"/>
      <c r="AC1372" s="243"/>
      <c r="AD1372" s="243"/>
      <c r="AE1372" s="243"/>
      <c r="AF1372" s="243"/>
      <c r="AG1372" s="243"/>
      <c r="AH1372" s="243"/>
      <c r="AI1372" s="243"/>
      <c r="AJ1372" s="243"/>
      <c r="AK1372" s="243"/>
      <c r="AL1372" s="243"/>
      <c r="AM1372" s="243"/>
      <c r="AN1372" s="243"/>
      <c r="AO1372" s="243"/>
      <c r="AP1372" s="243"/>
      <c r="AQ1372" s="243"/>
    </row>
    <row r="1373" spans="3:45" ht="12.75" customHeight="1">
      <c r="C1373" s="548"/>
      <c r="D1373" s="548"/>
      <c r="E1373" s="548"/>
      <c r="F1373" s="548"/>
      <c r="G1373" s="548"/>
      <c r="H1373" s="548"/>
      <c r="I1373" s="548"/>
      <c r="J1373" s="548"/>
      <c r="K1373" s="548"/>
      <c r="L1373" s="548"/>
      <c r="M1373" s="548"/>
      <c r="N1373" s="548"/>
      <c r="O1373" s="548"/>
      <c r="P1373" s="548"/>
      <c r="Q1373" s="548"/>
      <c r="R1373" s="548"/>
      <c r="S1373" s="548" t="s">
        <v>1213</v>
      </c>
      <c r="T1373" s="548"/>
      <c r="U1373" s="548"/>
      <c r="V1373" s="548"/>
      <c r="W1373" s="548"/>
      <c r="X1373" s="548" t="s">
        <v>108</v>
      </c>
      <c r="Y1373" s="548"/>
      <c r="Z1373" s="548"/>
      <c r="AA1373" s="548"/>
      <c r="AB1373" s="548"/>
      <c r="AC1373" s="548" t="s">
        <v>153</v>
      </c>
      <c r="AD1373" s="548"/>
      <c r="AE1373" s="548"/>
      <c r="AF1373" s="548"/>
      <c r="AG1373" s="548"/>
      <c r="AH1373" s="548" t="s">
        <v>154</v>
      </c>
      <c r="AI1373" s="548"/>
      <c r="AJ1373" s="548"/>
      <c r="AK1373" s="548"/>
      <c r="AL1373" s="548"/>
      <c r="AM1373" s="555" t="s">
        <v>1306</v>
      </c>
      <c r="AN1373" s="555"/>
      <c r="AO1373" s="555"/>
      <c r="AP1373" s="555"/>
      <c r="AQ1373" s="555"/>
    </row>
    <row r="1374" spans="3:45" ht="12.75" customHeight="1">
      <c r="C1374" s="548"/>
      <c r="D1374" s="548"/>
      <c r="E1374" s="548"/>
      <c r="F1374" s="548"/>
      <c r="G1374" s="548"/>
      <c r="H1374" s="548"/>
      <c r="I1374" s="548"/>
      <c r="J1374" s="548"/>
      <c r="K1374" s="548"/>
      <c r="L1374" s="548"/>
      <c r="M1374" s="548"/>
      <c r="N1374" s="548"/>
      <c r="O1374" s="548"/>
      <c r="P1374" s="548"/>
      <c r="Q1374" s="548"/>
      <c r="R1374" s="548"/>
      <c r="S1374" s="548"/>
      <c r="T1374" s="548"/>
      <c r="U1374" s="548"/>
      <c r="V1374" s="548"/>
      <c r="W1374" s="548"/>
      <c r="X1374" s="548"/>
      <c r="Y1374" s="548"/>
      <c r="Z1374" s="548"/>
      <c r="AA1374" s="548"/>
      <c r="AB1374" s="548"/>
      <c r="AC1374" s="548"/>
      <c r="AD1374" s="548"/>
      <c r="AE1374" s="548"/>
      <c r="AF1374" s="548"/>
      <c r="AG1374" s="548"/>
      <c r="AH1374" s="548"/>
      <c r="AI1374" s="548"/>
      <c r="AJ1374" s="548"/>
      <c r="AK1374" s="548"/>
      <c r="AL1374" s="548"/>
      <c r="AM1374" s="555"/>
      <c r="AN1374" s="555"/>
      <c r="AO1374" s="555"/>
      <c r="AP1374" s="555"/>
      <c r="AQ1374" s="555"/>
    </row>
    <row r="1375" spans="3:45" ht="12.75" customHeight="1">
      <c r="C1375" s="548"/>
      <c r="D1375" s="548"/>
      <c r="E1375" s="548"/>
      <c r="F1375" s="548"/>
      <c r="G1375" s="548"/>
      <c r="H1375" s="548"/>
      <c r="I1375" s="548"/>
      <c r="J1375" s="548"/>
      <c r="K1375" s="548"/>
      <c r="L1375" s="548"/>
      <c r="M1375" s="548"/>
      <c r="N1375" s="548"/>
      <c r="O1375" s="548"/>
      <c r="P1375" s="548"/>
      <c r="Q1375" s="548"/>
      <c r="R1375" s="548"/>
      <c r="S1375" s="548"/>
      <c r="T1375" s="548"/>
      <c r="U1375" s="548"/>
      <c r="V1375" s="548"/>
      <c r="W1375" s="548"/>
      <c r="X1375" s="548"/>
      <c r="Y1375" s="548"/>
      <c r="Z1375" s="548"/>
      <c r="AA1375" s="548"/>
      <c r="AB1375" s="548"/>
      <c r="AC1375" s="548"/>
      <c r="AD1375" s="548"/>
      <c r="AE1375" s="548"/>
      <c r="AF1375" s="548"/>
      <c r="AG1375" s="548"/>
      <c r="AH1375" s="548"/>
      <c r="AI1375" s="548"/>
      <c r="AJ1375" s="548"/>
      <c r="AK1375" s="548"/>
      <c r="AL1375" s="548"/>
      <c r="AM1375" s="555"/>
      <c r="AN1375" s="555"/>
      <c r="AO1375" s="555"/>
      <c r="AP1375" s="555"/>
      <c r="AQ1375" s="555"/>
    </row>
    <row r="1376" spans="3:45" ht="12.75" customHeight="1">
      <c r="C1376" s="548"/>
      <c r="D1376" s="548"/>
      <c r="E1376" s="548"/>
      <c r="F1376" s="548"/>
      <c r="G1376" s="548"/>
      <c r="H1376" s="548"/>
      <c r="I1376" s="548"/>
      <c r="J1376" s="548"/>
      <c r="K1376" s="548"/>
      <c r="L1376" s="548"/>
      <c r="M1376" s="548"/>
      <c r="N1376" s="548"/>
      <c r="O1376" s="548"/>
      <c r="P1376" s="548"/>
      <c r="Q1376" s="548"/>
      <c r="R1376" s="548"/>
      <c r="S1376" s="548"/>
      <c r="T1376" s="548"/>
      <c r="U1376" s="548"/>
      <c r="V1376" s="548"/>
      <c r="W1376" s="548"/>
      <c r="X1376" s="548"/>
      <c r="Y1376" s="548"/>
      <c r="Z1376" s="548"/>
      <c r="AA1376" s="548"/>
      <c r="AB1376" s="548"/>
      <c r="AC1376" s="548"/>
      <c r="AD1376" s="548"/>
      <c r="AE1376" s="548"/>
      <c r="AF1376" s="548"/>
      <c r="AG1376" s="548"/>
      <c r="AH1376" s="548"/>
      <c r="AI1376" s="548"/>
      <c r="AJ1376" s="548"/>
      <c r="AK1376" s="548"/>
      <c r="AL1376" s="548"/>
      <c r="AM1376" s="555"/>
      <c r="AN1376" s="555"/>
      <c r="AO1376" s="555"/>
      <c r="AP1376" s="555"/>
      <c r="AQ1376" s="555"/>
    </row>
    <row r="1377" spans="3:43" ht="12.75" customHeight="1">
      <c r="C1377" s="521" t="s">
        <v>28</v>
      </c>
      <c r="D1377" s="521"/>
      <c r="E1377" s="521"/>
      <c r="F1377" s="521"/>
      <c r="G1377" s="521"/>
      <c r="H1377" s="521"/>
      <c r="I1377" s="521"/>
      <c r="J1377" s="521"/>
      <c r="K1377" s="521"/>
      <c r="L1377" s="521"/>
      <c r="M1377" s="521"/>
      <c r="N1377" s="521"/>
      <c r="O1377" s="521"/>
      <c r="P1377" s="521"/>
      <c r="Q1377" s="521"/>
      <c r="R1377" s="521"/>
      <c r="S1377" s="521" t="s">
        <v>32</v>
      </c>
      <c r="T1377" s="521"/>
      <c r="U1377" s="521"/>
      <c r="V1377" s="521"/>
      <c r="W1377" s="521"/>
      <c r="X1377" s="521" t="s">
        <v>33</v>
      </c>
      <c r="Y1377" s="521"/>
      <c r="Z1377" s="521"/>
      <c r="AA1377" s="521"/>
      <c r="AB1377" s="521"/>
      <c r="AC1377" s="521" t="s">
        <v>35</v>
      </c>
      <c r="AD1377" s="521"/>
      <c r="AE1377" s="521"/>
      <c r="AF1377" s="521"/>
      <c r="AG1377" s="521"/>
      <c r="AH1377" s="521" t="s">
        <v>37</v>
      </c>
      <c r="AI1377" s="521"/>
      <c r="AJ1377" s="521"/>
      <c r="AK1377" s="521"/>
      <c r="AL1377" s="521"/>
      <c r="AM1377" s="521" t="s">
        <v>40</v>
      </c>
      <c r="AN1377" s="521"/>
      <c r="AO1377" s="521"/>
      <c r="AP1377" s="521"/>
      <c r="AQ1377" s="521"/>
    </row>
    <row r="1378" spans="3:43" ht="12.75" customHeight="1">
      <c r="C1378" s="211" t="s">
        <v>155</v>
      </c>
      <c r="D1378" s="211"/>
      <c r="E1378" s="211"/>
      <c r="F1378" s="211"/>
      <c r="G1378" s="211"/>
      <c r="H1378" s="211"/>
      <c r="I1378" s="211"/>
      <c r="J1378" s="211"/>
      <c r="K1378" s="211"/>
      <c r="L1378" s="211"/>
      <c r="M1378" s="211"/>
      <c r="N1378" s="211"/>
      <c r="O1378" s="211"/>
      <c r="P1378" s="211"/>
      <c r="Q1378" s="211"/>
      <c r="R1378" s="211"/>
      <c r="S1378" s="408">
        <f>S1383</f>
        <v>0</v>
      </c>
      <c r="T1378" s="408"/>
      <c r="U1378" s="408"/>
      <c r="V1378" s="408"/>
      <c r="W1378" s="408"/>
      <c r="X1378" s="408">
        <f t="shared" ref="X1378" si="173">X1383</f>
        <v>0</v>
      </c>
      <c r="Y1378" s="408"/>
      <c r="Z1378" s="408"/>
      <c r="AA1378" s="408"/>
      <c r="AB1378" s="408"/>
      <c r="AC1378" s="408">
        <f t="shared" ref="AC1378" si="174">AC1383</f>
        <v>0</v>
      </c>
      <c r="AD1378" s="408"/>
      <c r="AE1378" s="408"/>
      <c r="AF1378" s="408"/>
      <c r="AG1378" s="408"/>
      <c r="AH1378" s="408">
        <f t="shared" ref="AH1378" si="175">AH1383</f>
        <v>0</v>
      </c>
      <c r="AI1378" s="408"/>
      <c r="AJ1378" s="408"/>
      <c r="AK1378" s="408"/>
      <c r="AL1378" s="408"/>
      <c r="AM1378" s="408">
        <f t="shared" ref="AM1378" si="176">AM1383</f>
        <v>0</v>
      </c>
      <c r="AN1378" s="408"/>
      <c r="AO1378" s="408"/>
      <c r="AP1378" s="408"/>
      <c r="AQ1378" s="408"/>
    </row>
    <row r="1379" spans="3:43" ht="12.75" customHeight="1">
      <c r="C1379" s="552" t="s">
        <v>456</v>
      </c>
      <c r="D1379" s="552"/>
      <c r="E1379" s="552"/>
      <c r="F1379" s="552"/>
      <c r="G1379" s="552"/>
      <c r="H1379" s="552"/>
      <c r="I1379" s="552"/>
      <c r="J1379" s="552"/>
      <c r="K1379" s="552"/>
      <c r="L1379" s="552"/>
      <c r="M1379" s="552"/>
      <c r="N1379" s="552"/>
      <c r="O1379" s="552"/>
      <c r="P1379" s="552"/>
      <c r="Q1379" s="552"/>
      <c r="R1379" s="552"/>
      <c r="S1379" s="249"/>
      <c r="T1379" s="249"/>
      <c r="U1379" s="249"/>
      <c r="V1379" s="249"/>
      <c r="W1379" s="249"/>
      <c r="X1379" s="249"/>
      <c r="Y1379" s="249"/>
      <c r="Z1379" s="249"/>
      <c r="AA1379" s="249"/>
      <c r="AB1379" s="249"/>
      <c r="AC1379" s="249"/>
      <c r="AD1379" s="249"/>
      <c r="AE1379" s="249"/>
      <c r="AF1379" s="249"/>
      <c r="AG1379" s="249"/>
      <c r="AH1379" s="249"/>
      <c r="AI1379" s="249"/>
      <c r="AJ1379" s="249"/>
      <c r="AK1379" s="249"/>
      <c r="AL1379" s="249"/>
      <c r="AM1379" s="249"/>
      <c r="AN1379" s="249"/>
      <c r="AO1379" s="249"/>
      <c r="AP1379" s="249"/>
      <c r="AQ1379" s="249"/>
    </row>
    <row r="1380" spans="3:43" ht="12.75" customHeight="1">
      <c r="C1380" s="268" t="s">
        <v>161</v>
      </c>
      <c r="D1380" s="268"/>
      <c r="E1380" s="268"/>
      <c r="F1380" s="268"/>
      <c r="G1380" s="268"/>
      <c r="H1380" s="268"/>
      <c r="I1380" s="268"/>
      <c r="J1380" s="268"/>
      <c r="K1380" s="268"/>
      <c r="L1380" s="268"/>
      <c r="M1380" s="268"/>
      <c r="N1380" s="268"/>
      <c r="O1380" s="268"/>
      <c r="P1380" s="268"/>
      <c r="Q1380" s="268"/>
      <c r="R1380" s="268"/>
      <c r="S1380" s="169"/>
      <c r="T1380" s="169"/>
      <c r="U1380" s="169"/>
      <c r="V1380" s="169"/>
      <c r="W1380" s="169"/>
      <c r="X1380" s="169"/>
      <c r="Y1380" s="169"/>
      <c r="Z1380" s="169"/>
      <c r="AA1380" s="169"/>
      <c r="AB1380" s="169"/>
      <c r="AC1380" s="169"/>
      <c r="AD1380" s="169"/>
      <c r="AE1380" s="169"/>
      <c r="AF1380" s="169"/>
      <c r="AG1380" s="169"/>
      <c r="AH1380" s="169"/>
      <c r="AI1380" s="169"/>
      <c r="AJ1380" s="169"/>
      <c r="AK1380" s="169"/>
      <c r="AL1380" s="169"/>
      <c r="AM1380" s="169">
        <f>S1380+X1380-AC1380-AH1380</f>
        <v>0</v>
      </c>
      <c r="AN1380" s="169"/>
      <c r="AO1380" s="169"/>
      <c r="AP1380" s="169"/>
      <c r="AQ1380" s="169"/>
    </row>
    <row r="1381" spans="3:43" ht="12.75" customHeight="1">
      <c r="C1381" s="268" t="s">
        <v>162</v>
      </c>
      <c r="D1381" s="268"/>
      <c r="E1381" s="268"/>
      <c r="F1381" s="268"/>
      <c r="G1381" s="268"/>
      <c r="H1381" s="268"/>
      <c r="I1381" s="268"/>
      <c r="J1381" s="268"/>
      <c r="K1381" s="268"/>
      <c r="L1381" s="268"/>
      <c r="M1381" s="268"/>
      <c r="N1381" s="268"/>
      <c r="O1381" s="268"/>
      <c r="P1381" s="268"/>
      <c r="Q1381" s="268"/>
      <c r="R1381" s="268"/>
      <c r="S1381" s="169"/>
      <c r="T1381" s="169"/>
      <c r="U1381" s="169"/>
      <c r="V1381" s="169"/>
      <c r="W1381" s="169"/>
      <c r="X1381" s="169"/>
      <c r="Y1381" s="169"/>
      <c r="Z1381" s="169"/>
      <c r="AA1381" s="169"/>
      <c r="AB1381" s="169"/>
      <c r="AC1381" s="169"/>
      <c r="AD1381" s="169"/>
      <c r="AE1381" s="169"/>
      <c r="AF1381" s="169"/>
      <c r="AG1381" s="169"/>
      <c r="AH1381" s="169"/>
      <c r="AI1381" s="169"/>
      <c r="AJ1381" s="169"/>
      <c r="AK1381" s="169"/>
      <c r="AL1381" s="169"/>
      <c r="AM1381" s="169">
        <f>S1381+X1381-AC1381-AH1381</f>
        <v>0</v>
      </c>
      <c r="AN1381" s="169"/>
      <c r="AO1381" s="169"/>
      <c r="AP1381" s="169"/>
      <c r="AQ1381" s="169"/>
    </row>
    <row r="1382" spans="3:43" ht="12.75" customHeight="1">
      <c r="C1382" s="268"/>
      <c r="D1382" s="268"/>
      <c r="E1382" s="268"/>
      <c r="F1382" s="268"/>
      <c r="G1382" s="268"/>
      <c r="H1382" s="268"/>
      <c r="I1382" s="268"/>
      <c r="J1382" s="268"/>
      <c r="K1382" s="268"/>
      <c r="L1382" s="268"/>
      <c r="M1382" s="268"/>
      <c r="N1382" s="268"/>
      <c r="O1382" s="268"/>
      <c r="P1382" s="268"/>
      <c r="Q1382" s="268"/>
      <c r="R1382" s="268"/>
      <c r="S1382" s="169"/>
      <c r="T1382" s="169"/>
      <c r="U1382" s="169"/>
      <c r="V1382" s="169"/>
      <c r="W1382" s="169"/>
      <c r="X1382" s="169"/>
      <c r="Y1382" s="169"/>
      <c r="Z1382" s="169"/>
      <c r="AA1382" s="169"/>
      <c r="AB1382" s="169"/>
      <c r="AC1382" s="169"/>
      <c r="AD1382" s="169"/>
      <c r="AE1382" s="169"/>
      <c r="AF1382" s="169"/>
      <c r="AG1382" s="169"/>
      <c r="AH1382" s="169"/>
      <c r="AI1382" s="169"/>
      <c r="AJ1382" s="169"/>
      <c r="AK1382" s="169"/>
      <c r="AL1382" s="169"/>
      <c r="AM1382" s="169"/>
      <c r="AN1382" s="169"/>
      <c r="AO1382" s="169"/>
      <c r="AP1382" s="169"/>
      <c r="AQ1382" s="169"/>
    </row>
    <row r="1383" spans="3:43" ht="12.75" customHeight="1">
      <c r="C1383" s="550" t="s">
        <v>457</v>
      </c>
      <c r="D1383" s="550"/>
      <c r="E1383" s="550"/>
      <c r="F1383" s="550"/>
      <c r="G1383" s="550"/>
      <c r="H1383" s="550"/>
      <c r="I1383" s="550"/>
      <c r="J1383" s="550"/>
      <c r="K1383" s="550"/>
      <c r="L1383" s="550"/>
      <c r="M1383" s="550"/>
      <c r="N1383" s="550"/>
      <c r="O1383" s="550"/>
      <c r="P1383" s="550"/>
      <c r="Q1383" s="550"/>
      <c r="R1383" s="550"/>
      <c r="S1383" s="520">
        <f>SUM(S1380:W1382)</f>
        <v>0</v>
      </c>
      <c r="T1383" s="520"/>
      <c r="U1383" s="520"/>
      <c r="V1383" s="520"/>
      <c r="W1383" s="520"/>
      <c r="X1383" s="520">
        <f t="shared" ref="X1383" si="177">SUM(X1380:AB1382)</f>
        <v>0</v>
      </c>
      <c r="Y1383" s="520"/>
      <c r="Z1383" s="520"/>
      <c r="AA1383" s="520"/>
      <c r="AB1383" s="520"/>
      <c r="AC1383" s="520">
        <f t="shared" ref="AC1383" si="178">SUM(AC1380:AG1382)</f>
        <v>0</v>
      </c>
      <c r="AD1383" s="520"/>
      <c r="AE1383" s="520"/>
      <c r="AF1383" s="520"/>
      <c r="AG1383" s="520"/>
      <c r="AH1383" s="520">
        <f t="shared" ref="AH1383" si="179">SUM(AH1380:AL1382)</f>
        <v>0</v>
      </c>
      <c r="AI1383" s="520"/>
      <c r="AJ1383" s="520"/>
      <c r="AK1383" s="520"/>
      <c r="AL1383" s="520"/>
      <c r="AM1383" s="520">
        <f t="shared" ref="AM1383" si="180">SUM(AM1380:AQ1382)</f>
        <v>0</v>
      </c>
      <c r="AN1383" s="520"/>
      <c r="AO1383" s="520"/>
      <c r="AP1383" s="520"/>
      <c r="AQ1383" s="520"/>
    </row>
    <row r="1384" spans="3:43" ht="12.75" customHeight="1">
      <c r="C1384" s="211" t="s">
        <v>156</v>
      </c>
      <c r="D1384" s="211"/>
      <c r="E1384" s="211"/>
      <c r="F1384" s="211"/>
      <c r="G1384" s="211"/>
      <c r="H1384" s="211"/>
      <c r="I1384" s="211"/>
      <c r="J1384" s="211"/>
      <c r="K1384" s="211"/>
      <c r="L1384" s="211"/>
      <c r="M1384" s="211"/>
      <c r="N1384" s="211"/>
      <c r="O1384" s="211"/>
      <c r="P1384" s="211"/>
      <c r="Q1384" s="211"/>
      <c r="R1384" s="211"/>
      <c r="S1384" s="408">
        <f>S1390+S1396</f>
        <v>8613</v>
      </c>
      <c r="T1384" s="408"/>
      <c r="U1384" s="408"/>
      <c r="V1384" s="408"/>
      <c r="W1384" s="408"/>
      <c r="X1384" s="408">
        <f t="shared" ref="X1384" si="181">X1390+X1396</f>
        <v>11283</v>
      </c>
      <c r="Y1384" s="408"/>
      <c r="Z1384" s="408"/>
      <c r="AA1384" s="408"/>
      <c r="AB1384" s="408"/>
      <c r="AC1384" s="408">
        <f t="shared" ref="AC1384" si="182">AC1390+AC1396</f>
        <v>8430</v>
      </c>
      <c r="AD1384" s="408"/>
      <c r="AE1384" s="408"/>
      <c r="AF1384" s="408"/>
      <c r="AG1384" s="408"/>
      <c r="AH1384" s="408">
        <f t="shared" ref="AH1384" si="183">AH1390+AH1396</f>
        <v>0</v>
      </c>
      <c r="AI1384" s="408"/>
      <c r="AJ1384" s="408"/>
      <c r="AK1384" s="408"/>
      <c r="AL1384" s="408"/>
      <c r="AM1384" s="408">
        <f t="shared" ref="AM1384" si="184">AM1390+AM1396</f>
        <v>11466</v>
      </c>
      <c r="AN1384" s="408"/>
      <c r="AO1384" s="408"/>
      <c r="AP1384" s="408"/>
      <c r="AQ1384" s="408"/>
    </row>
    <row r="1385" spans="3:43" ht="12.75" customHeight="1">
      <c r="C1385" s="552" t="s">
        <v>1307</v>
      </c>
      <c r="D1385" s="552"/>
      <c r="E1385" s="552"/>
      <c r="F1385" s="552"/>
      <c r="G1385" s="552"/>
      <c r="H1385" s="552"/>
      <c r="I1385" s="552"/>
      <c r="J1385" s="552"/>
      <c r="K1385" s="552"/>
      <c r="L1385" s="552"/>
      <c r="M1385" s="552"/>
      <c r="N1385" s="552"/>
      <c r="O1385" s="552"/>
      <c r="P1385" s="552"/>
      <c r="Q1385" s="552"/>
      <c r="R1385" s="552"/>
      <c r="S1385" s="249"/>
      <c r="T1385" s="249"/>
      <c r="U1385" s="249"/>
      <c r="V1385" s="249"/>
      <c r="W1385" s="249"/>
      <c r="X1385" s="249"/>
      <c r="Y1385" s="249"/>
      <c r="Z1385" s="249"/>
      <c r="AA1385" s="249"/>
      <c r="AB1385" s="249"/>
      <c r="AC1385" s="249"/>
      <c r="AD1385" s="249"/>
      <c r="AE1385" s="249"/>
      <c r="AF1385" s="249"/>
      <c r="AG1385" s="249"/>
      <c r="AH1385" s="249"/>
      <c r="AI1385" s="249"/>
      <c r="AJ1385" s="249"/>
      <c r="AK1385" s="249"/>
      <c r="AL1385" s="249"/>
      <c r="AM1385" s="249"/>
      <c r="AN1385" s="249"/>
      <c r="AO1385" s="249"/>
      <c r="AP1385" s="249"/>
      <c r="AQ1385" s="249"/>
    </row>
    <row r="1386" spans="3:43" ht="12.75" customHeight="1">
      <c r="C1386" s="268" t="s">
        <v>157</v>
      </c>
      <c r="D1386" s="268"/>
      <c r="E1386" s="268"/>
      <c r="F1386" s="268"/>
      <c r="G1386" s="268"/>
      <c r="H1386" s="268"/>
      <c r="I1386" s="268"/>
      <c r="J1386" s="268"/>
      <c r="K1386" s="268"/>
      <c r="L1386" s="268"/>
      <c r="M1386" s="268"/>
      <c r="N1386" s="268"/>
      <c r="O1386" s="268"/>
      <c r="P1386" s="268"/>
      <c r="Q1386" s="268"/>
      <c r="R1386" s="268"/>
      <c r="S1386" s="169">
        <v>8613</v>
      </c>
      <c r="T1386" s="169"/>
      <c r="U1386" s="169"/>
      <c r="V1386" s="169"/>
      <c r="W1386" s="169"/>
      <c r="X1386" s="169">
        <v>11283</v>
      </c>
      <c r="Y1386" s="169"/>
      <c r="Z1386" s="169"/>
      <c r="AA1386" s="169"/>
      <c r="AB1386" s="169"/>
      <c r="AC1386" s="169">
        <v>8430</v>
      </c>
      <c r="AD1386" s="169"/>
      <c r="AE1386" s="169"/>
      <c r="AF1386" s="169"/>
      <c r="AG1386" s="169"/>
      <c r="AH1386" s="169"/>
      <c r="AI1386" s="169"/>
      <c r="AJ1386" s="169"/>
      <c r="AK1386" s="169"/>
      <c r="AL1386" s="169"/>
      <c r="AM1386" s="169">
        <f>S1386+X1386-AC1386-AH1386</f>
        <v>11466</v>
      </c>
      <c r="AN1386" s="169"/>
      <c r="AO1386" s="169"/>
      <c r="AP1386" s="169"/>
      <c r="AQ1386" s="169"/>
    </row>
    <row r="1387" spans="3:43" ht="12.75" customHeight="1">
      <c r="C1387" s="268" t="s">
        <v>158</v>
      </c>
      <c r="D1387" s="268"/>
      <c r="E1387" s="268"/>
      <c r="F1387" s="268"/>
      <c r="G1387" s="268"/>
      <c r="H1387" s="268"/>
      <c r="I1387" s="268"/>
      <c r="J1387" s="268"/>
      <c r="K1387" s="268"/>
      <c r="L1387" s="268"/>
      <c r="M1387" s="268"/>
      <c r="N1387" s="268"/>
      <c r="O1387" s="268"/>
      <c r="P1387" s="268"/>
      <c r="Q1387" s="268"/>
      <c r="R1387" s="268"/>
      <c r="S1387" s="169"/>
      <c r="T1387" s="169"/>
      <c r="U1387" s="169"/>
      <c r="V1387" s="169"/>
      <c r="W1387" s="169"/>
      <c r="X1387" s="169"/>
      <c r="Y1387" s="169"/>
      <c r="Z1387" s="169"/>
      <c r="AA1387" s="169"/>
      <c r="AB1387" s="169"/>
      <c r="AC1387" s="169"/>
      <c r="AD1387" s="169"/>
      <c r="AE1387" s="169"/>
      <c r="AF1387" s="169"/>
      <c r="AG1387" s="169"/>
      <c r="AH1387" s="169"/>
      <c r="AI1387" s="169"/>
      <c r="AJ1387" s="169"/>
      <c r="AK1387" s="169"/>
      <c r="AL1387" s="169"/>
      <c r="AM1387" s="169">
        <f>S1387+X1387-AC1387-AH1387</f>
        <v>0</v>
      </c>
      <c r="AN1387" s="169"/>
      <c r="AO1387" s="169"/>
      <c r="AP1387" s="169"/>
      <c r="AQ1387" s="169"/>
    </row>
    <row r="1388" spans="3:43" ht="12.75" customHeight="1">
      <c r="C1388" s="268" t="s">
        <v>159</v>
      </c>
      <c r="D1388" s="268"/>
      <c r="E1388" s="268"/>
      <c r="F1388" s="268"/>
      <c r="G1388" s="268"/>
      <c r="H1388" s="268"/>
      <c r="I1388" s="268"/>
      <c r="J1388" s="268"/>
      <c r="K1388" s="268"/>
      <c r="L1388" s="268"/>
      <c r="M1388" s="268"/>
      <c r="N1388" s="268"/>
      <c r="O1388" s="268"/>
      <c r="P1388" s="268"/>
      <c r="Q1388" s="268"/>
      <c r="R1388" s="268"/>
      <c r="S1388" s="169"/>
      <c r="T1388" s="169"/>
      <c r="U1388" s="169"/>
      <c r="V1388" s="169"/>
      <c r="W1388" s="169"/>
      <c r="X1388" s="169"/>
      <c r="Y1388" s="169"/>
      <c r="Z1388" s="169"/>
      <c r="AA1388" s="169"/>
      <c r="AB1388" s="169"/>
      <c r="AC1388" s="169"/>
      <c r="AD1388" s="169"/>
      <c r="AE1388" s="169"/>
      <c r="AF1388" s="169"/>
      <c r="AG1388" s="169"/>
      <c r="AH1388" s="169"/>
      <c r="AI1388" s="169"/>
      <c r="AJ1388" s="169"/>
      <c r="AK1388" s="169"/>
      <c r="AL1388" s="169"/>
      <c r="AM1388" s="169">
        <f>S1388+X1388-AC1388-AH1388</f>
        <v>0</v>
      </c>
      <c r="AN1388" s="169"/>
      <c r="AO1388" s="169"/>
      <c r="AP1388" s="169"/>
      <c r="AQ1388" s="169"/>
    </row>
    <row r="1389" spans="3:43" ht="12.75" customHeight="1">
      <c r="C1389" s="268"/>
      <c r="D1389" s="268"/>
      <c r="E1389" s="268"/>
      <c r="F1389" s="268"/>
      <c r="G1389" s="268"/>
      <c r="H1389" s="268"/>
      <c r="I1389" s="268"/>
      <c r="J1389" s="268"/>
      <c r="K1389" s="268"/>
      <c r="L1389" s="268"/>
      <c r="M1389" s="268"/>
      <c r="N1389" s="268"/>
      <c r="O1389" s="268"/>
      <c r="P1389" s="268"/>
      <c r="Q1389" s="268"/>
      <c r="R1389" s="268"/>
      <c r="S1389" s="169"/>
      <c r="T1389" s="169"/>
      <c r="U1389" s="169"/>
      <c r="V1389" s="169"/>
      <c r="W1389" s="169"/>
      <c r="X1389" s="169"/>
      <c r="Y1389" s="169"/>
      <c r="Z1389" s="169"/>
      <c r="AA1389" s="169"/>
      <c r="AB1389" s="169"/>
      <c r="AC1389" s="169"/>
      <c r="AD1389" s="169"/>
      <c r="AE1389" s="169"/>
      <c r="AF1389" s="169"/>
      <c r="AG1389" s="169"/>
      <c r="AH1389" s="169"/>
      <c r="AI1389" s="169"/>
      <c r="AJ1389" s="169"/>
      <c r="AK1389" s="169"/>
      <c r="AL1389" s="169"/>
      <c r="AM1389" s="169"/>
      <c r="AN1389" s="169"/>
      <c r="AO1389" s="169"/>
      <c r="AP1389" s="169"/>
      <c r="AQ1389" s="169"/>
    </row>
    <row r="1390" spans="3:43" ht="12.75" customHeight="1">
      <c r="C1390" s="551" t="s">
        <v>459</v>
      </c>
      <c r="D1390" s="551"/>
      <c r="E1390" s="551"/>
      <c r="F1390" s="551"/>
      <c r="G1390" s="551"/>
      <c r="H1390" s="551"/>
      <c r="I1390" s="551"/>
      <c r="J1390" s="551"/>
      <c r="K1390" s="551"/>
      <c r="L1390" s="551"/>
      <c r="M1390" s="551"/>
      <c r="N1390" s="551"/>
      <c r="O1390" s="551"/>
      <c r="P1390" s="551"/>
      <c r="Q1390" s="551"/>
      <c r="R1390" s="551"/>
      <c r="S1390" s="534">
        <f>SUM(S1386:W1389)</f>
        <v>8613</v>
      </c>
      <c r="T1390" s="534"/>
      <c r="U1390" s="534"/>
      <c r="V1390" s="534"/>
      <c r="W1390" s="534"/>
      <c r="X1390" s="534">
        <f t="shared" ref="X1390" si="185">SUM(X1386:AB1389)</f>
        <v>11283</v>
      </c>
      <c r="Y1390" s="534"/>
      <c r="Z1390" s="534"/>
      <c r="AA1390" s="534"/>
      <c r="AB1390" s="534"/>
      <c r="AC1390" s="534">
        <f t="shared" ref="AC1390" si="186">SUM(AC1386:AG1389)</f>
        <v>8430</v>
      </c>
      <c r="AD1390" s="534"/>
      <c r="AE1390" s="534"/>
      <c r="AF1390" s="534"/>
      <c r="AG1390" s="534"/>
      <c r="AH1390" s="534">
        <f t="shared" ref="AH1390" si="187">SUM(AH1386:AL1389)</f>
        <v>0</v>
      </c>
      <c r="AI1390" s="534"/>
      <c r="AJ1390" s="534"/>
      <c r="AK1390" s="534"/>
      <c r="AL1390" s="534"/>
      <c r="AM1390" s="534">
        <f t="shared" ref="AM1390" si="188">SUM(AM1386:AQ1389)</f>
        <v>11466</v>
      </c>
      <c r="AN1390" s="534"/>
      <c r="AO1390" s="534"/>
      <c r="AP1390" s="534"/>
      <c r="AQ1390" s="534"/>
    </row>
    <row r="1391" spans="3:43" ht="12.75" customHeight="1">
      <c r="C1391" s="551" t="s">
        <v>1308</v>
      </c>
      <c r="D1391" s="551"/>
      <c r="E1391" s="551"/>
      <c r="F1391" s="551"/>
      <c r="G1391" s="551"/>
      <c r="H1391" s="551"/>
      <c r="I1391" s="551"/>
      <c r="J1391" s="551"/>
      <c r="K1391" s="551"/>
      <c r="L1391" s="551"/>
      <c r="M1391" s="551"/>
      <c r="N1391" s="551"/>
      <c r="O1391" s="551"/>
      <c r="P1391" s="551"/>
      <c r="Q1391" s="551"/>
      <c r="R1391" s="551"/>
      <c r="S1391" s="169"/>
      <c r="T1391" s="169"/>
      <c r="U1391" s="169"/>
      <c r="V1391" s="169"/>
      <c r="W1391" s="169"/>
      <c r="X1391" s="169"/>
      <c r="Y1391" s="169"/>
      <c r="Z1391" s="169"/>
      <c r="AA1391" s="169"/>
      <c r="AB1391" s="169"/>
      <c r="AC1391" s="169"/>
      <c r="AD1391" s="169"/>
      <c r="AE1391" s="169"/>
      <c r="AF1391" s="169"/>
      <c r="AG1391" s="169"/>
      <c r="AH1391" s="169"/>
      <c r="AI1391" s="169"/>
      <c r="AJ1391" s="169"/>
      <c r="AK1391" s="169"/>
      <c r="AL1391" s="169"/>
      <c r="AM1391" s="169"/>
      <c r="AN1391" s="169"/>
      <c r="AO1391" s="169"/>
      <c r="AP1391" s="169"/>
      <c r="AQ1391" s="169"/>
    </row>
    <row r="1392" spans="3:43" ht="12.75" customHeight="1">
      <c r="C1392" s="268" t="s">
        <v>161</v>
      </c>
      <c r="D1392" s="268"/>
      <c r="E1392" s="268"/>
      <c r="F1392" s="268"/>
      <c r="G1392" s="268"/>
      <c r="H1392" s="268"/>
      <c r="I1392" s="268"/>
      <c r="J1392" s="268"/>
      <c r="K1392" s="268"/>
      <c r="L1392" s="268"/>
      <c r="M1392" s="268"/>
      <c r="N1392" s="268"/>
      <c r="O1392" s="268"/>
      <c r="P1392" s="268"/>
      <c r="Q1392" s="268"/>
      <c r="R1392" s="268"/>
      <c r="S1392" s="169"/>
      <c r="T1392" s="169"/>
      <c r="U1392" s="169"/>
      <c r="V1392" s="169"/>
      <c r="W1392" s="169"/>
      <c r="X1392" s="169"/>
      <c r="Y1392" s="169"/>
      <c r="Z1392" s="169"/>
      <c r="AA1392" s="169"/>
      <c r="AB1392" s="169"/>
      <c r="AC1392" s="169"/>
      <c r="AD1392" s="169"/>
      <c r="AE1392" s="169"/>
      <c r="AF1392" s="169"/>
      <c r="AG1392" s="169"/>
      <c r="AH1392" s="169"/>
      <c r="AI1392" s="169"/>
      <c r="AJ1392" s="169"/>
      <c r="AK1392" s="169"/>
      <c r="AL1392" s="169"/>
      <c r="AM1392" s="169">
        <f>S1392+X1392-AC1392-AH1392</f>
        <v>0</v>
      </c>
      <c r="AN1392" s="169"/>
      <c r="AO1392" s="169"/>
      <c r="AP1392" s="169"/>
      <c r="AQ1392" s="169"/>
    </row>
    <row r="1393" spans="1:45" ht="12.75" customHeight="1">
      <c r="C1393" s="268" t="s">
        <v>461</v>
      </c>
      <c r="D1393" s="268"/>
      <c r="E1393" s="268"/>
      <c r="F1393" s="268"/>
      <c r="G1393" s="268"/>
      <c r="H1393" s="268"/>
      <c r="I1393" s="268"/>
      <c r="J1393" s="268"/>
      <c r="K1393" s="268"/>
      <c r="L1393" s="268"/>
      <c r="M1393" s="268"/>
      <c r="N1393" s="268"/>
      <c r="O1393" s="268"/>
      <c r="P1393" s="268"/>
      <c r="Q1393" s="268"/>
      <c r="R1393" s="268"/>
      <c r="S1393" s="169"/>
      <c r="T1393" s="169"/>
      <c r="U1393" s="169"/>
      <c r="V1393" s="169"/>
      <c r="W1393" s="169"/>
      <c r="X1393" s="169"/>
      <c r="Y1393" s="169"/>
      <c r="Z1393" s="169"/>
      <c r="AA1393" s="169"/>
      <c r="AB1393" s="169"/>
      <c r="AC1393" s="169"/>
      <c r="AD1393" s="169"/>
      <c r="AE1393" s="169"/>
      <c r="AF1393" s="169"/>
      <c r="AG1393" s="169"/>
      <c r="AH1393" s="169"/>
      <c r="AI1393" s="169"/>
      <c r="AJ1393" s="169"/>
      <c r="AK1393" s="169"/>
      <c r="AL1393" s="169"/>
      <c r="AM1393" s="169">
        <f>S1393+X1393-AC1393-AH1393</f>
        <v>0</v>
      </c>
      <c r="AN1393" s="169"/>
      <c r="AO1393" s="169"/>
      <c r="AP1393" s="169"/>
      <c r="AQ1393" s="169"/>
    </row>
    <row r="1394" spans="1:45" ht="12.75" customHeight="1">
      <c r="C1394" s="268" t="s">
        <v>162</v>
      </c>
      <c r="D1394" s="268"/>
      <c r="E1394" s="268"/>
      <c r="F1394" s="268"/>
      <c r="G1394" s="268"/>
      <c r="H1394" s="268"/>
      <c r="I1394" s="268"/>
      <c r="J1394" s="268"/>
      <c r="K1394" s="268"/>
      <c r="L1394" s="268"/>
      <c r="M1394" s="268"/>
      <c r="N1394" s="268"/>
      <c r="O1394" s="268"/>
      <c r="P1394" s="268"/>
      <c r="Q1394" s="268"/>
      <c r="R1394" s="268"/>
      <c r="S1394" s="169"/>
      <c r="T1394" s="169"/>
      <c r="U1394" s="169"/>
      <c r="V1394" s="169"/>
      <c r="W1394" s="169"/>
      <c r="X1394" s="169"/>
      <c r="Y1394" s="169"/>
      <c r="Z1394" s="169"/>
      <c r="AA1394" s="169"/>
      <c r="AB1394" s="169"/>
      <c r="AC1394" s="169"/>
      <c r="AD1394" s="169"/>
      <c r="AE1394" s="169"/>
      <c r="AF1394" s="169"/>
      <c r="AG1394" s="169"/>
      <c r="AH1394" s="169"/>
      <c r="AI1394" s="169"/>
      <c r="AJ1394" s="169"/>
      <c r="AK1394" s="169"/>
      <c r="AL1394" s="169"/>
      <c r="AM1394" s="169">
        <f>S1394+X1394-AC1394-AH1394</f>
        <v>0</v>
      </c>
      <c r="AN1394" s="169"/>
      <c r="AO1394" s="169"/>
      <c r="AP1394" s="169"/>
      <c r="AQ1394" s="169"/>
    </row>
    <row r="1395" spans="1:45" ht="12.75" customHeight="1">
      <c r="C1395" s="268"/>
      <c r="D1395" s="268"/>
      <c r="E1395" s="268"/>
      <c r="F1395" s="268"/>
      <c r="G1395" s="268"/>
      <c r="H1395" s="268"/>
      <c r="I1395" s="268"/>
      <c r="J1395" s="268"/>
      <c r="K1395" s="268"/>
      <c r="L1395" s="268"/>
      <c r="M1395" s="268"/>
      <c r="N1395" s="268"/>
      <c r="O1395" s="268"/>
      <c r="P1395" s="268"/>
      <c r="Q1395" s="268"/>
      <c r="R1395" s="268"/>
      <c r="S1395" s="169"/>
      <c r="T1395" s="169"/>
      <c r="U1395" s="169"/>
      <c r="V1395" s="169"/>
      <c r="W1395" s="169"/>
      <c r="X1395" s="169"/>
      <c r="Y1395" s="169"/>
      <c r="Z1395" s="169"/>
      <c r="AA1395" s="169"/>
      <c r="AB1395" s="169"/>
      <c r="AC1395" s="169"/>
      <c r="AD1395" s="169"/>
      <c r="AE1395" s="169"/>
      <c r="AF1395" s="169"/>
      <c r="AG1395" s="169"/>
      <c r="AH1395" s="169"/>
      <c r="AI1395" s="169"/>
      <c r="AJ1395" s="169"/>
      <c r="AK1395" s="169"/>
      <c r="AL1395" s="169"/>
      <c r="AM1395" s="169"/>
      <c r="AN1395" s="169"/>
      <c r="AO1395" s="169"/>
      <c r="AP1395" s="169"/>
      <c r="AQ1395" s="169"/>
    </row>
    <row r="1396" spans="1:45" ht="12.75" customHeight="1">
      <c r="C1396" s="550" t="s">
        <v>460</v>
      </c>
      <c r="D1396" s="550"/>
      <c r="E1396" s="550"/>
      <c r="F1396" s="550"/>
      <c r="G1396" s="550"/>
      <c r="H1396" s="550"/>
      <c r="I1396" s="550"/>
      <c r="J1396" s="550"/>
      <c r="K1396" s="550"/>
      <c r="L1396" s="550"/>
      <c r="M1396" s="550"/>
      <c r="N1396" s="550"/>
      <c r="O1396" s="550"/>
      <c r="P1396" s="550"/>
      <c r="Q1396" s="550"/>
      <c r="R1396" s="550"/>
      <c r="S1396" s="253">
        <f>SUM(S1392:W1395)</f>
        <v>0</v>
      </c>
      <c r="T1396" s="253"/>
      <c r="U1396" s="253"/>
      <c r="V1396" s="253"/>
      <c r="W1396" s="253"/>
      <c r="X1396" s="253">
        <f t="shared" ref="X1396" si="189">SUM(X1392:AB1395)</f>
        <v>0</v>
      </c>
      <c r="Y1396" s="253"/>
      <c r="Z1396" s="253"/>
      <c r="AA1396" s="253"/>
      <c r="AB1396" s="253"/>
      <c r="AC1396" s="253">
        <f t="shared" ref="AC1396" si="190">SUM(AC1392:AG1395)</f>
        <v>0</v>
      </c>
      <c r="AD1396" s="253"/>
      <c r="AE1396" s="253"/>
      <c r="AF1396" s="253"/>
      <c r="AG1396" s="253"/>
      <c r="AH1396" s="253">
        <f t="shared" ref="AH1396" si="191">SUM(AH1392:AL1395)</f>
        <v>0</v>
      </c>
      <c r="AI1396" s="253"/>
      <c r="AJ1396" s="253"/>
      <c r="AK1396" s="253"/>
      <c r="AL1396" s="253"/>
      <c r="AM1396" s="253">
        <f t="shared" ref="AM1396" si="192">SUM(AM1392:AQ1395)</f>
        <v>0</v>
      </c>
      <c r="AN1396" s="253"/>
      <c r="AO1396" s="253"/>
      <c r="AP1396" s="253"/>
      <c r="AQ1396" s="253"/>
    </row>
    <row r="1398" spans="1:45" ht="12.75" customHeight="1">
      <c r="A1398" s="84" t="s">
        <v>8</v>
      </c>
      <c r="B1398" s="82"/>
      <c r="C1398" s="283" t="s">
        <v>378</v>
      </c>
      <c r="D1398" s="283"/>
      <c r="E1398" s="283"/>
      <c r="F1398" s="283"/>
      <c r="G1398" s="283"/>
      <c r="H1398" s="283"/>
      <c r="I1398" s="283"/>
      <c r="J1398" s="283"/>
      <c r="K1398" s="283"/>
      <c r="L1398" s="283"/>
      <c r="M1398" s="283"/>
      <c r="N1398" s="283"/>
      <c r="O1398" s="283"/>
      <c r="P1398" s="283"/>
      <c r="Q1398" s="283"/>
      <c r="R1398" s="283"/>
      <c r="S1398" s="283"/>
      <c r="T1398" s="283"/>
      <c r="U1398" s="283"/>
      <c r="V1398" s="283"/>
      <c r="W1398" s="283"/>
      <c r="X1398" s="283"/>
      <c r="Y1398" s="283"/>
      <c r="Z1398" s="283"/>
      <c r="AA1398" s="283"/>
      <c r="AB1398" s="283"/>
      <c r="AC1398" s="283"/>
      <c r="AD1398" s="283"/>
      <c r="AE1398" s="283"/>
      <c r="AF1398" s="283"/>
      <c r="AG1398" s="283"/>
      <c r="AH1398" s="283"/>
      <c r="AI1398" s="283"/>
      <c r="AJ1398" s="283"/>
      <c r="AK1398" s="283"/>
      <c r="AL1398" s="283"/>
      <c r="AM1398" s="283"/>
      <c r="AN1398" s="283"/>
      <c r="AO1398" s="283"/>
      <c r="AP1398" s="283"/>
      <c r="AQ1398" s="283"/>
      <c r="AR1398" s="283"/>
      <c r="AS1398" s="283"/>
    </row>
    <row r="1399" spans="1:45" ht="12.75" customHeight="1">
      <c r="C1399" s="241" t="s">
        <v>1238</v>
      </c>
      <c r="D1399" s="241"/>
      <c r="E1399" s="241"/>
      <c r="F1399" s="241"/>
      <c r="G1399" s="241"/>
      <c r="H1399" s="241"/>
      <c r="I1399" s="241"/>
      <c r="J1399" s="241"/>
      <c r="K1399" s="241"/>
      <c r="L1399" s="241"/>
      <c r="M1399" s="241"/>
      <c r="N1399" s="241"/>
      <c r="O1399" s="241"/>
      <c r="P1399" s="241"/>
      <c r="Q1399" s="241"/>
      <c r="R1399" s="241"/>
      <c r="S1399" s="241"/>
      <c r="T1399" s="241"/>
      <c r="U1399" s="241"/>
      <c r="V1399" s="241"/>
      <c r="W1399" s="241"/>
      <c r="X1399" s="241"/>
      <c r="Y1399" s="241"/>
      <c r="Z1399" s="241"/>
      <c r="AA1399" s="241"/>
      <c r="AB1399" s="241"/>
      <c r="AC1399" s="241"/>
      <c r="AD1399" s="241"/>
      <c r="AE1399" s="241"/>
      <c r="AF1399" s="241"/>
      <c r="AG1399" s="241"/>
      <c r="AH1399" s="241"/>
      <c r="AI1399" s="241"/>
      <c r="AJ1399" s="241"/>
      <c r="AK1399" s="241"/>
      <c r="AL1399" s="241"/>
      <c r="AM1399" s="241"/>
      <c r="AN1399" s="241"/>
      <c r="AO1399" s="241"/>
      <c r="AP1399" s="241"/>
      <c r="AQ1399" s="241"/>
      <c r="AR1399" s="241"/>
      <c r="AS1399" s="241"/>
    </row>
    <row r="1400" spans="1:45" ht="12.75" customHeight="1">
      <c r="C1400" s="68"/>
      <c r="D1400" s="104"/>
      <c r="E1400" s="104"/>
      <c r="F1400" s="104"/>
      <c r="G1400" s="104"/>
      <c r="H1400" s="104"/>
      <c r="I1400" s="104"/>
      <c r="J1400" s="104"/>
    </row>
    <row r="1401" spans="1:45" ht="12.75" customHeight="1">
      <c r="C1401" s="299" t="s">
        <v>15</v>
      </c>
      <c r="D1401" s="299"/>
      <c r="E1401" s="299"/>
      <c r="F1401" s="299"/>
      <c r="G1401" s="299"/>
      <c r="H1401" s="299"/>
      <c r="I1401" s="299"/>
      <c r="J1401" s="299"/>
      <c r="K1401" s="299"/>
      <c r="L1401" s="299"/>
      <c r="M1401" s="299"/>
      <c r="N1401" s="299"/>
      <c r="O1401" s="299"/>
      <c r="P1401" s="299" t="s">
        <v>16</v>
      </c>
      <c r="Q1401" s="299"/>
      <c r="R1401" s="299"/>
      <c r="S1401" s="299"/>
      <c r="T1401" s="299"/>
      <c r="U1401" s="299"/>
      <c r="V1401" s="299"/>
      <c r="W1401" s="299"/>
      <c r="X1401" s="299"/>
      <c r="Y1401" s="299"/>
      <c r="Z1401" s="299" t="s">
        <v>17</v>
      </c>
      <c r="AA1401" s="299"/>
      <c r="AB1401" s="299"/>
      <c r="AC1401" s="299"/>
      <c r="AD1401" s="299"/>
      <c r="AE1401" s="299"/>
      <c r="AF1401" s="299"/>
      <c r="AG1401" s="299"/>
      <c r="AH1401" s="299"/>
      <c r="AI1401" s="299"/>
    </row>
    <row r="1402" spans="1:45" ht="12.75" customHeight="1">
      <c r="C1402" s="300"/>
      <c r="D1402" s="300"/>
      <c r="E1402" s="300"/>
      <c r="F1402" s="300"/>
      <c r="G1402" s="300"/>
      <c r="H1402" s="300"/>
      <c r="I1402" s="300"/>
      <c r="J1402" s="300"/>
      <c r="K1402" s="300"/>
      <c r="L1402" s="300"/>
      <c r="M1402" s="300"/>
      <c r="N1402" s="300"/>
      <c r="O1402" s="300"/>
      <c r="P1402" s="300"/>
      <c r="Q1402" s="300"/>
      <c r="R1402" s="300"/>
      <c r="S1402" s="300"/>
      <c r="T1402" s="300"/>
      <c r="U1402" s="300"/>
      <c r="V1402" s="300"/>
      <c r="W1402" s="300"/>
      <c r="X1402" s="300"/>
      <c r="Y1402" s="300"/>
      <c r="Z1402" s="300"/>
      <c r="AA1402" s="300"/>
      <c r="AB1402" s="300"/>
      <c r="AC1402" s="300"/>
      <c r="AD1402" s="300"/>
      <c r="AE1402" s="300"/>
      <c r="AF1402" s="300"/>
      <c r="AG1402" s="300"/>
      <c r="AH1402" s="300"/>
      <c r="AI1402" s="300"/>
    </row>
    <row r="1403" spans="1:45" ht="12.75" customHeight="1">
      <c r="C1403" s="301"/>
      <c r="D1403" s="301"/>
      <c r="E1403" s="301"/>
      <c r="F1403" s="301"/>
      <c r="G1403" s="301"/>
      <c r="H1403" s="301"/>
      <c r="I1403" s="301"/>
      <c r="J1403" s="301"/>
      <c r="K1403" s="301"/>
      <c r="L1403" s="301"/>
      <c r="M1403" s="301"/>
      <c r="N1403" s="301"/>
      <c r="O1403" s="301"/>
      <c r="P1403" s="301"/>
      <c r="Q1403" s="301"/>
      <c r="R1403" s="301"/>
      <c r="S1403" s="301"/>
      <c r="T1403" s="301"/>
      <c r="U1403" s="301"/>
      <c r="V1403" s="301"/>
      <c r="W1403" s="301"/>
      <c r="X1403" s="301"/>
      <c r="Y1403" s="301"/>
      <c r="Z1403" s="301"/>
      <c r="AA1403" s="301"/>
      <c r="AB1403" s="301"/>
      <c r="AC1403" s="301"/>
      <c r="AD1403" s="301"/>
      <c r="AE1403" s="301"/>
      <c r="AF1403" s="301"/>
      <c r="AG1403" s="301"/>
      <c r="AH1403" s="301"/>
      <c r="AI1403" s="301"/>
    </row>
    <row r="1404" spans="1:45" ht="12.75" customHeight="1">
      <c r="C1404" s="211" t="s">
        <v>167</v>
      </c>
      <c r="D1404" s="211"/>
      <c r="E1404" s="211"/>
      <c r="F1404" s="211"/>
      <c r="G1404" s="211"/>
      <c r="H1404" s="211"/>
      <c r="I1404" s="211"/>
      <c r="J1404" s="211"/>
      <c r="K1404" s="211"/>
      <c r="L1404" s="211"/>
      <c r="M1404" s="211"/>
      <c r="N1404" s="211"/>
      <c r="O1404" s="211"/>
      <c r="P1404" s="408">
        <f>P1405+P1407</f>
        <v>180722</v>
      </c>
      <c r="Q1404" s="408"/>
      <c r="R1404" s="408"/>
      <c r="S1404" s="408"/>
      <c r="T1404" s="408"/>
      <c r="U1404" s="408"/>
      <c r="V1404" s="408"/>
      <c r="W1404" s="408"/>
      <c r="X1404" s="408"/>
      <c r="Y1404" s="408"/>
      <c r="Z1404" s="408">
        <f>Z1405+Z1407</f>
        <v>141955</v>
      </c>
      <c r="AA1404" s="408"/>
      <c r="AB1404" s="408"/>
      <c r="AC1404" s="408"/>
      <c r="AD1404" s="408"/>
      <c r="AE1404" s="408"/>
      <c r="AF1404" s="408"/>
      <c r="AG1404" s="408"/>
      <c r="AH1404" s="408"/>
      <c r="AI1404" s="408"/>
    </row>
    <row r="1405" spans="1:45" ht="12.75" customHeight="1">
      <c r="C1405" s="244" t="s">
        <v>166</v>
      </c>
      <c r="D1405" s="244"/>
      <c r="E1405" s="244"/>
      <c r="F1405" s="244"/>
      <c r="G1405" s="244"/>
      <c r="H1405" s="244"/>
      <c r="I1405" s="244"/>
      <c r="J1405" s="244"/>
      <c r="K1405" s="244"/>
      <c r="L1405" s="244"/>
      <c r="M1405" s="244"/>
      <c r="N1405" s="244"/>
      <c r="O1405" s="244"/>
      <c r="P1405" s="249"/>
      <c r="Q1405" s="249"/>
      <c r="R1405" s="249"/>
      <c r="S1405" s="249"/>
      <c r="T1405" s="249"/>
      <c r="U1405" s="249"/>
      <c r="V1405" s="249"/>
      <c r="W1405" s="249"/>
      <c r="X1405" s="249"/>
      <c r="Y1405" s="249"/>
      <c r="Z1405" s="249"/>
      <c r="AA1405" s="249"/>
      <c r="AB1405" s="249"/>
      <c r="AC1405" s="249"/>
      <c r="AD1405" s="249"/>
      <c r="AE1405" s="249"/>
      <c r="AF1405" s="249"/>
      <c r="AG1405" s="249"/>
      <c r="AH1405" s="249"/>
      <c r="AI1405" s="249"/>
    </row>
    <row r="1406" spans="1:45" ht="12.75" customHeight="1">
      <c r="C1406" s="231"/>
      <c r="D1406" s="231"/>
      <c r="E1406" s="231"/>
      <c r="F1406" s="231"/>
      <c r="G1406" s="231"/>
      <c r="H1406" s="231"/>
      <c r="I1406" s="231"/>
      <c r="J1406" s="231"/>
      <c r="K1406" s="231"/>
      <c r="L1406" s="231"/>
      <c r="M1406" s="231"/>
      <c r="N1406" s="231"/>
      <c r="O1406" s="231"/>
      <c r="P1406" s="169"/>
      <c r="Q1406" s="169"/>
      <c r="R1406" s="169"/>
      <c r="S1406" s="169"/>
      <c r="T1406" s="169"/>
      <c r="U1406" s="169"/>
      <c r="V1406" s="169"/>
      <c r="W1406" s="169"/>
      <c r="X1406" s="169"/>
      <c r="Y1406" s="169"/>
      <c r="Z1406" s="169"/>
      <c r="AA1406" s="169"/>
      <c r="AB1406" s="169"/>
      <c r="AC1406" s="169"/>
      <c r="AD1406" s="169"/>
      <c r="AE1406" s="169"/>
      <c r="AF1406" s="169"/>
      <c r="AG1406" s="169"/>
      <c r="AH1406" s="169"/>
      <c r="AI1406" s="169"/>
    </row>
    <row r="1407" spans="1:45" ht="12.75" customHeight="1">
      <c r="C1407" s="231" t="s">
        <v>1309</v>
      </c>
      <c r="D1407" s="231"/>
      <c r="E1407" s="231"/>
      <c r="F1407" s="231"/>
      <c r="G1407" s="231"/>
      <c r="H1407" s="231"/>
      <c r="I1407" s="231"/>
      <c r="J1407" s="231"/>
      <c r="K1407" s="231"/>
      <c r="L1407" s="231"/>
      <c r="M1407" s="231"/>
      <c r="N1407" s="231"/>
      <c r="O1407" s="231"/>
      <c r="P1407" s="169">
        <v>180722</v>
      </c>
      <c r="Q1407" s="169"/>
      <c r="R1407" s="169"/>
      <c r="S1407" s="169"/>
      <c r="T1407" s="169"/>
      <c r="U1407" s="169"/>
      <c r="V1407" s="169"/>
      <c r="W1407" s="169"/>
      <c r="X1407" s="169"/>
      <c r="Y1407" s="169"/>
      <c r="Z1407" s="169">
        <v>141955</v>
      </c>
      <c r="AA1407" s="169"/>
      <c r="AB1407" s="169"/>
      <c r="AC1407" s="169"/>
      <c r="AD1407" s="169"/>
      <c r="AE1407" s="169"/>
      <c r="AF1407" s="169"/>
      <c r="AG1407" s="169"/>
      <c r="AH1407" s="169"/>
      <c r="AI1407" s="169"/>
    </row>
    <row r="1408" spans="1:45" ht="12.75" customHeight="1">
      <c r="C1408" s="247"/>
      <c r="D1408" s="247"/>
      <c r="E1408" s="247"/>
      <c r="F1408" s="247"/>
      <c r="G1408" s="247"/>
      <c r="H1408" s="247"/>
      <c r="I1408" s="247"/>
      <c r="J1408" s="247"/>
      <c r="K1408" s="247"/>
      <c r="L1408" s="247"/>
      <c r="M1408" s="247"/>
      <c r="N1408" s="247"/>
      <c r="O1408" s="247"/>
      <c r="P1408" s="253"/>
      <c r="Q1408" s="253"/>
      <c r="R1408" s="253"/>
      <c r="S1408" s="253"/>
      <c r="T1408" s="253"/>
      <c r="U1408" s="253"/>
      <c r="V1408" s="253"/>
      <c r="W1408" s="253"/>
      <c r="X1408" s="253"/>
      <c r="Y1408" s="253"/>
      <c r="Z1408" s="253"/>
      <c r="AA1408" s="253"/>
      <c r="AB1408" s="253"/>
      <c r="AC1408" s="253"/>
      <c r="AD1408" s="253"/>
      <c r="AE1408" s="253"/>
      <c r="AF1408" s="253"/>
      <c r="AG1408" s="253"/>
      <c r="AH1408" s="253"/>
      <c r="AI1408" s="253"/>
    </row>
    <row r="1409" spans="3:45" ht="12.75" customHeight="1">
      <c r="C1409" s="211" t="s">
        <v>165</v>
      </c>
      <c r="D1409" s="211"/>
      <c r="E1409" s="211"/>
      <c r="F1409" s="211"/>
      <c r="G1409" s="211"/>
      <c r="H1409" s="211"/>
      <c r="I1409" s="211"/>
      <c r="J1409" s="211"/>
      <c r="K1409" s="211"/>
      <c r="L1409" s="211"/>
      <c r="M1409" s="211"/>
      <c r="N1409" s="211"/>
      <c r="O1409" s="211"/>
      <c r="P1409" s="408">
        <f>P1410+P1412</f>
        <v>370157</v>
      </c>
      <c r="Q1409" s="408"/>
      <c r="R1409" s="408"/>
      <c r="S1409" s="408"/>
      <c r="T1409" s="408"/>
      <c r="U1409" s="408"/>
      <c r="V1409" s="408"/>
      <c r="W1409" s="408"/>
      <c r="X1409" s="408"/>
      <c r="Y1409" s="408"/>
      <c r="Z1409" s="408">
        <f>Z1410+Z1412</f>
        <v>645177</v>
      </c>
      <c r="AA1409" s="408"/>
      <c r="AB1409" s="408"/>
      <c r="AC1409" s="408"/>
      <c r="AD1409" s="408"/>
      <c r="AE1409" s="408"/>
      <c r="AF1409" s="408"/>
      <c r="AG1409" s="408"/>
      <c r="AH1409" s="408"/>
      <c r="AI1409" s="408"/>
    </row>
    <row r="1410" spans="3:45" ht="12.75" customHeight="1">
      <c r="C1410" s="244" t="s">
        <v>164</v>
      </c>
      <c r="D1410" s="244"/>
      <c r="E1410" s="244"/>
      <c r="F1410" s="244"/>
      <c r="G1410" s="244"/>
      <c r="H1410" s="244"/>
      <c r="I1410" s="244"/>
      <c r="J1410" s="244"/>
      <c r="K1410" s="244"/>
      <c r="L1410" s="244"/>
      <c r="M1410" s="244"/>
      <c r="N1410" s="244"/>
      <c r="O1410" s="244"/>
      <c r="P1410" s="249">
        <v>226698</v>
      </c>
      <c r="Q1410" s="249"/>
      <c r="R1410" s="249"/>
      <c r="S1410" s="249"/>
      <c r="T1410" s="249"/>
      <c r="U1410" s="249"/>
      <c r="V1410" s="249"/>
      <c r="W1410" s="249"/>
      <c r="X1410" s="249"/>
      <c r="Y1410" s="249"/>
      <c r="Z1410" s="249">
        <v>218884</v>
      </c>
      <c r="AA1410" s="249"/>
      <c r="AB1410" s="249"/>
      <c r="AC1410" s="249"/>
      <c r="AD1410" s="249"/>
      <c r="AE1410" s="249"/>
      <c r="AF1410" s="249"/>
      <c r="AG1410" s="249"/>
      <c r="AH1410" s="249"/>
      <c r="AI1410" s="249"/>
    </row>
    <row r="1411" spans="3:45" ht="12.75" customHeight="1">
      <c r="C1411" s="231"/>
      <c r="D1411" s="231"/>
      <c r="E1411" s="231"/>
      <c r="F1411" s="231"/>
      <c r="G1411" s="231"/>
      <c r="H1411" s="231"/>
      <c r="I1411" s="231"/>
      <c r="J1411" s="231"/>
      <c r="K1411" s="231"/>
      <c r="L1411" s="231"/>
      <c r="M1411" s="231"/>
      <c r="N1411" s="231"/>
      <c r="O1411" s="231"/>
      <c r="P1411" s="169"/>
      <c r="Q1411" s="169"/>
      <c r="R1411" s="169"/>
      <c r="S1411" s="169"/>
      <c r="T1411" s="169"/>
      <c r="U1411" s="169"/>
      <c r="V1411" s="169"/>
      <c r="W1411" s="169"/>
      <c r="X1411" s="169"/>
      <c r="Y1411" s="169"/>
      <c r="Z1411" s="169"/>
      <c r="AA1411" s="169"/>
      <c r="AB1411" s="169"/>
      <c r="AC1411" s="169"/>
      <c r="AD1411" s="169"/>
      <c r="AE1411" s="169"/>
      <c r="AF1411" s="169"/>
      <c r="AG1411" s="169"/>
      <c r="AH1411" s="169"/>
      <c r="AI1411" s="169"/>
    </row>
    <row r="1412" spans="3:45" ht="12.75" customHeight="1">
      <c r="C1412" s="549" t="s">
        <v>163</v>
      </c>
      <c r="D1412" s="549"/>
      <c r="E1412" s="549"/>
      <c r="F1412" s="549"/>
      <c r="G1412" s="549"/>
      <c r="H1412" s="549"/>
      <c r="I1412" s="549"/>
      <c r="J1412" s="549"/>
      <c r="K1412" s="549"/>
      <c r="L1412" s="549"/>
      <c r="M1412" s="549"/>
      <c r="N1412" s="549"/>
      <c r="O1412" s="549"/>
      <c r="P1412" s="253">
        <v>143459</v>
      </c>
      <c r="Q1412" s="253"/>
      <c r="R1412" s="253"/>
      <c r="S1412" s="253"/>
      <c r="T1412" s="253"/>
      <c r="U1412" s="253"/>
      <c r="V1412" s="253"/>
      <c r="W1412" s="253"/>
      <c r="X1412" s="253"/>
      <c r="Y1412" s="253"/>
      <c r="Z1412" s="253">
        <v>426293</v>
      </c>
      <c r="AA1412" s="253"/>
      <c r="AB1412" s="253"/>
      <c r="AC1412" s="253"/>
      <c r="AD1412" s="253"/>
      <c r="AE1412" s="253"/>
      <c r="AF1412" s="253"/>
      <c r="AG1412" s="253"/>
      <c r="AH1412" s="253"/>
      <c r="AI1412" s="253"/>
    </row>
    <row r="1413" spans="3:45" ht="12.75" customHeight="1">
      <c r="C1413" s="7"/>
      <c r="D1413" s="7"/>
      <c r="E1413" s="7"/>
      <c r="F1413" s="7"/>
      <c r="G1413" s="7"/>
      <c r="H1413" s="7"/>
      <c r="I1413" s="7"/>
      <c r="J1413" s="7"/>
      <c r="K1413" s="7"/>
      <c r="L1413" s="7"/>
      <c r="M1413" s="7"/>
      <c r="N1413" s="7"/>
      <c r="O1413" s="7"/>
    </row>
    <row r="1414" spans="3:45" ht="12.75" customHeight="1">
      <c r="C1414" s="544" t="s">
        <v>1623</v>
      </c>
      <c r="D1414" s="544"/>
      <c r="E1414" s="544"/>
      <c r="F1414" s="544"/>
      <c r="G1414" s="544"/>
      <c r="H1414" s="544"/>
      <c r="I1414" s="544"/>
      <c r="J1414" s="544"/>
      <c r="K1414" s="544"/>
      <c r="L1414" s="544"/>
      <c r="M1414" s="544"/>
      <c r="N1414" s="544"/>
      <c r="O1414" s="544"/>
      <c r="P1414" s="544"/>
      <c r="Q1414" s="544"/>
      <c r="R1414" s="544"/>
      <c r="S1414" s="544"/>
      <c r="T1414" s="544"/>
      <c r="U1414" s="544"/>
      <c r="V1414" s="544"/>
      <c r="W1414" s="544"/>
      <c r="X1414" s="544"/>
      <c r="Y1414" s="544"/>
      <c r="Z1414" s="544"/>
      <c r="AA1414" s="544"/>
      <c r="AB1414" s="544"/>
      <c r="AC1414" s="544"/>
      <c r="AD1414" s="544"/>
      <c r="AE1414" s="544"/>
      <c r="AF1414" s="544"/>
      <c r="AG1414" s="544"/>
      <c r="AH1414" s="544"/>
      <c r="AI1414" s="544"/>
      <c r="AJ1414" s="544"/>
      <c r="AK1414" s="544"/>
      <c r="AL1414" s="544"/>
      <c r="AM1414" s="544"/>
      <c r="AN1414" s="544"/>
      <c r="AO1414" s="544"/>
      <c r="AP1414" s="544"/>
      <c r="AQ1414" s="544"/>
      <c r="AR1414" s="544"/>
      <c r="AS1414" s="544"/>
    </row>
    <row r="1415" spans="3:45" ht="12.75" customHeight="1">
      <c r="C1415" s="544"/>
      <c r="D1415" s="544"/>
      <c r="E1415" s="544"/>
      <c r="F1415" s="544"/>
      <c r="G1415" s="544"/>
      <c r="H1415" s="544"/>
      <c r="I1415" s="544"/>
      <c r="J1415" s="544"/>
      <c r="K1415" s="544"/>
      <c r="L1415" s="544"/>
      <c r="M1415" s="544"/>
      <c r="N1415" s="544"/>
      <c r="O1415" s="544"/>
      <c r="P1415" s="544"/>
      <c r="Q1415" s="544"/>
      <c r="R1415" s="544"/>
      <c r="S1415" s="544"/>
      <c r="T1415" s="544"/>
      <c r="U1415" s="544"/>
      <c r="V1415" s="544"/>
      <c r="W1415" s="544"/>
      <c r="X1415" s="544"/>
      <c r="Y1415" s="544"/>
      <c r="Z1415" s="544"/>
      <c r="AA1415" s="544"/>
      <c r="AB1415" s="544"/>
      <c r="AC1415" s="544"/>
      <c r="AD1415" s="544"/>
      <c r="AE1415" s="544"/>
      <c r="AF1415" s="544"/>
      <c r="AG1415" s="544"/>
      <c r="AH1415" s="544"/>
      <c r="AI1415" s="544"/>
      <c r="AJ1415" s="544"/>
      <c r="AK1415" s="544"/>
      <c r="AL1415" s="544"/>
      <c r="AM1415" s="544"/>
      <c r="AN1415" s="544"/>
      <c r="AO1415" s="544"/>
      <c r="AP1415" s="544"/>
      <c r="AQ1415" s="544"/>
      <c r="AR1415" s="544"/>
      <c r="AS1415" s="544"/>
    </row>
    <row r="1416" spans="3:45" ht="12.75" customHeight="1">
      <c r="C1416" s="61"/>
      <c r="D1416" s="61"/>
      <c r="E1416" s="61"/>
      <c r="F1416" s="61"/>
      <c r="G1416" s="61"/>
      <c r="H1416" s="61"/>
      <c r="I1416" s="61"/>
      <c r="J1416" s="61"/>
      <c r="K1416" s="61"/>
      <c r="L1416" s="61"/>
      <c r="M1416" s="61"/>
      <c r="N1416" s="61"/>
      <c r="O1416" s="61"/>
      <c r="P1416" s="61"/>
      <c r="Q1416" s="61"/>
      <c r="R1416" s="61"/>
      <c r="S1416" s="61"/>
      <c r="T1416" s="61"/>
      <c r="U1416" s="61"/>
      <c r="V1416" s="61"/>
      <c r="W1416" s="61"/>
      <c r="X1416" s="61"/>
      <c r="Y1416" s="61"/>
      <c r="Z1416" s="61"/>
      <c r="AA1416" s="61"/>
      <c r="AB1416" s="61"/>
      <c r="AC1416" s="61"/>
      <c r="AD1416" s="61"/>
      <c r="AE1416" s="61"/>
      <c r="AF1416" s="61"/>
      <c r="AG1416" s="61"/>
      <c r="AH1416" s="61"/>
      <c r="AI1416" s="61"/>
      <c r="AJ1416" s="61"/>
      <c r="AK1416" s="61"/>
      <c r="AL1416" s="61"/>
      <c r="AM1416" s="61"/>
      <c r="AN1416" s="61"/>
      <c r="AO1416" s="61"/>
      <c r="AP1416" s="61"/>
      <c r="AQ1416" s="61"/>
      <c r="AR1416" s="61"/>
      <c r="AS1416" s="61"/>
    </row>
    <row r="1417" spans="3:45" ht="12.75" customHeight="1">
      <c r="C1417" s="236" t="s">
        <v>1624</v>
      </c>
      <c r="D1417" s="236"/>
      <c r="E1417" s="236"/>
      <c r="F1417" s="236"/>
      <c r="G1417" s="236"/>
      <c r="H1417" s="236"/>
      <c r="I1417" s="236"/>
      <c r="J1417" s="236"/>
      <c r="K1417" s="236"/>
      <c r="L1417" s="236"/>
      <c r="M1417" s="236"/>
      <c r="N1417" s="236"/>
      <c r="O1417" s="236"/>
      <c r="P1417" s="236"/>
      <c r="Q1417" s="236"/>
      <c r="R1417" s="236"/>
      <c r="S1417" s="236"/>
      <c r="T1417" s="236"/>
      <c r="U1417" s="236"/>
      <c r="V1417" s="236"/>
      <c r="W1417" s="236"/>
      <c r="X1417" s="236"/>
      <c r="Y1417" s="236"/>
      <c r="Z1417" s="236"/>
      <c r="AA1417" s="236"/>
      <c r="AB1417" s="236"/>
      <c r="AC1417" s="236"/>
      <c r="AD1417" s="236"/>
      <c r="AE1417" s="236"/>
      <c r="AF1417" s="236"/>
      <c r="AG1417" s="236"/>
      <c r="AH1417" s="236"/>
      <c r="AI1417" s="236"/>
      <c r="AJ1417" s="236"/>
      <c r="AK1417" s="236"/>
      <c r="AL1417" s="236"/>
      <c r="AM1417" s="236"/>
      <c r="AN1417" s="236"/>
      <c r="AO1417" s="236"/>
      <c r="AP1417" s="236"/>
      <c r="AQ1417" s="236"/>
      <c r="AR1417" s="236"/>
      <c r="AS1417" s="236"/>
    </row>
    <row r="1418" spans="3:45" ht="12.75" customHeight="1">
      <c r="C1418" s="236"/>
      <c r="D1418" s="236"/>
      <c r="E1418" s="236"/>
      <c r="F1418" s="236"/>
      <c r="G1418" s="236"/>
      <c r="H1418" s="236"/>
      <c r="I1418" s="236"/>
      <c r="J1418" s="236"/>
      <c r="K1418" s="236"/>
      <c r="L1418" s="236"/>
      <c r="M1418" s="236"/>
      <c r="N1418" s="236"/>
      <c r="O1418" s="236"/>
      <c r="P1418" s="236"/>
      <c r="Q1418" s="236"/>
      <c r="R1418" s="236"/>
      <c r="S1418" s="236"/>
      <c r="T1418" s="236"/>
      <c r="U1418" s="236"/>
      <c r="V1418" s="236"/>
      <c r="W1418" s="236"/>
      <c r="X1418" s="236"/>
      <c r="Y1418" s="236"/>
      <c r="Z1418" s="236"/>
      <c r="AA1418" s="236"/>
      <c r="AB1418" s="236"/>
      <c r="AC1418" s="236"/>
      <c r="AD1418" s="236"/>
      <c r="AE1418" s="236"/>
      <c r="AF1418" s="236"/>
      <c r="AG1418" s="236"/>
      <c r="AH1418" s="236"/>
      <c r="AI1418" s="236"/>
      <c r="AJ1418" s="236"/>
      <c r="AK1418" s="236"/>
      <c r="AL1418" s="236"/>
      <c r="AM1418" s="236"/>
      <c r="AN1418" s="236"/>
      <c r="AO1418" s="236"/>
      <c r="AP1418" s="236"/>
      <c r="AQ1418" s="236"/>
      <c r="AR1418" s="236"/>
      <c r="AS1418" s="236"/>
    </row>
    <row r="1420" spans="3:45" ht="12.75" customHeight="1">
      <c r="C1420" s="164" t="s">
        <v>1588</v>
      </c>
      <c r="D1420" s="164"/>
      <c r="E1420" s="164"/>
      <c r="F1420" s="164"/>
      <c r="G1420" s="164"/>
      <c r="H1420" s="164"/>
      <c r="I1420" s="164"/>
      <c r="J1420" s="164"/>
      <c r="K1420" s="164"/>
      <c r="L1420" s="164"/>
      <c r="M1420" s="164"/>
      <c r="N1420" s="164"/>
      <c r="O1420" s="164"/>
      <c r="P1420" s="164"/>
      <c r="Q1420" s="164"/>
      <c r="R1420" s="164"/>
      <c r="S1420" s="164"/>
      <c r="T1420" s="164"/>
      <c r="U1420" s="164"/>
      <c r="V1420" s="164"/>
      <c r="W1420" s="164"/>
      <c r="X1420" s="164"/>
      <c r="Y1420" s="164"/>
      <c r="Z1420" s="164"/>
      <c r="AA1420" s="164"/>
      <c r="AB1420" s="164"/>
      <c r="AC1420" s="164"/>
      <c r="AD1420" s="164"/>
      <c r="AE1420" s="164"/>
      <c r="AF1420" s="164"/>
      <c r="AG1420" s="164"/>
      <c r="AH1420" s="164"/>
      <c r="AI1420" s="164"/>
      <c r="AJ1420" s="164"/>
      <c r="AK1420" s="164"/>
      <c r="AL1420" s="164"/>
      <c r="AM1420" s="164"/>
      <c r="AN1420" s="164"/>
      <c r="AO1420" s="164"/>
      <c r="AP1420" s="164"/>
      <c r="AQ1420" s="164"/>
      <c r="AR1420" s="164"/>
      <c r="AS1420" s="164"/>
    </row>
    <row r="1421" spans="3:45" ht="12.75" customHeight="1">
      <c r="C1421" s="164"/>
      <c r="D1421" s="164"/>
      <c r="E1421" s="164"/>
      <c r="F1421" s="164"/>
      <c r="G1421" s="164"/>
      <c r="H1421" s="164"/>
      <c r="I1421" s="164"/>
      <c r="J1421" s="164"/>
      <c r="K1421" s="164"/>
      <c r="L1421" s="164"/>
      <c r="M1421" s="164"/>
      <c r="N1421" s="164"/>
      <c r="O1421" s="164"/>
      <c r="P1421" s="164"/>
      <c r="Q1421" s="164"/>
      <c r="R1421" s="164"/>
      <c r="S1421" s="164"/>
      <c r="T1421" s="164"/>
      <c r="U1421" s="164"/>
      <c r="V1421" s="164"/>
      <c r="W1421" s="164"/>
      <c r="X1421" s="164"/>
      <c r="Y1421" s="164"/>
      <c r="Z1421" s="164"/>
      <c r="AA1421" s="164"/>
      <c r="AB1421" s="164"/>
      <c r="AC1421" s="164"/>
      <c r="AD1421" s="164"/>
      <c r="AE1421" s="164"/>
      <c r="AF1421" s="164"/>
      <c r="AG1421" s="164"/>
      <c r="AH1421" s="164"/>
      <c r="AI1421" s="164"/>
      <c r="AJ1421" s="164"/>
      <c r="AK1421" s="164"/>
      <c r="AL1421" s="164"/>
      <c r="AM1421" s="164"/>
      <c r="AN1421" s="164"/>
      <c r="AO1421" s="164"/>
      <c r="AP1421" s="164"/>
      <c r="AQ1421" s="164"/>
      <c r="AR1421" s="164"/>
      <c r="AS1421" s="164"/>
    </row>
    <row r="1422" spans="3:45" ht="12.75" customHeight="1">
      <c r="C1422" s="68"/>
      <c r="D1422" s="7"/>
      <c r="E1422" s="7"/>
      <c r="F1422" s="7"/>
      <c r="G1422" s="7"/>
      <c r="H1422" s="7"/>
      <c r="I1422" s="7"/>
      <c r="J1422" s="7"/>
      <c r="K1422" s="7"/>
      <c r="L1422" s="7"/>
      <c r="M1422" s="7"/>
      <c r="N1422" s="7"/>
      <c r="O1422" s="7"/>
      <c r="P1422" s="7"/>
      <c r="Q1422" s="7"/>
      <c r="R1422" s="7"/>
      <c r="S1422" s="7"/>
      <c r="T1422" s="7"/>
      <c r="U1422" s="7"/>
      <c r="V1422" s="7"/>
      <c r="W1422" s="7"/>
      <c r="X1422" s="7"/>
      <c r="Y1422" s="7"/>
      <c r="Z1422" s="7"/>
      <c r="AA1422" s="7"/>
      <c r="AB1422" s="7"/>
      <c r="AC1422" s="7"/>
      <c r="AD1422" s="7"/>
      <c r="AE1422" s="7"/>
      <c r="AF1422" s="7"/>
      <c r="AG1422" s="7"/>
      <c r="AH1422" s="7"/>
      <c r="AI1422" s="7"/>
      <c r="AJ1422" s="7"/>
      <c r="AK1422" s="7"/>
      <c r="AL1422" s="7"/>
      <c r="AM1422" s="7"/>
      <c r="AN1422" s="7"/>
      <c r="AO1422" s="7"/>
      <c r="AP1422" s="7"/>
      <c r="AQ1422" s="7"/>
      <c r="AR1422" s="7"/>
      <c r="AS1422" s="7"/>
    </row>
    <row r="1423" spans="3:45" ht="12.75" customHeight="1">
      <c r="C1423" s="545" t="s">
        <v>15</v>
      </c>
      <c r="D1423" s="545"/>
      <c r="E1423" s="545"/>
      <c r="F1423" s="545"/>
      <c r="G1423" s="545"/>
      <c r="H1423" s="545"/>
      <c r="I1423" s="243" t="s">
        <v>16</v>
      </c>
      <c r="J1423" s="243"/>
      <c r="K1423" s="243"/>
      <c r="L1423" s="243"/>
      <c r="M1423" s="243"/>
      <c r="N1423" s="243"/>
      <c r="O1423" s="243"/>
      <c r="P1423" s="243"/>
      <c r="Q1423" s="243"/>
      <c r="R1423" s="243"/>
      <c r="S1423" s="243"/>
      <c r="T1423" s="243"/>
      <c r="U1423" s="243"/>
      <c r="V1423" s="243"/>
      <c r="W1423" s="243"/>
      <c r="X1423" s="243" t="s">
        <v>17</v>
      </c>
      <c r="Y1423" s="243"/>
      <c r="Z1423" s="243"/>
      <c r="AA1423" s="243"/>
      <c r="AB1423" s="243"/>
      <c r="AC1423" s="243"/>
      <c r="AD1423" s="243"/>
      <c r="AE1423" s="243"/>
      <c r="AF1423" s="243"/>
      <c r="AG1423" s="243"/>
      <c r="AH1423" s="243"/>
      <c r="AI1423" s="243"/>
      <c r="AJ1423" s="243"/>
      <c r="AK1423" s="243"/>
      <c r="AL1423" s="243"/>
    </row>
    <row r="1424" spans="3:45" ht="12.75" customHeight="1">
      <c r="C1424" s="546"/>
      <c r="D1424" s="546"/>
      <c r="E1424" s="546"/>
      <c r="F1424" s="546"/>
      <c r="G1424" s="546"/>
      <c r="H1424" s="546"/>
      <c r="I1424" s="243"/>
      <c r="J1424" s="243"/>
      <c r="K1424" s="243"/>
      <c r="L1424" s="243"/>
      <c r="M1424" s="243"/>
      <c r="N1424" s="243"/>
      <c r="O1424" s="243"/>
      <c r="P1424" s="243"/>
      <c r="Q1424" s="243"/>
      <c r="R1424" s="243"/>
      <c r="S1424" s="243"/>
      <c r="T1424" s="243"/>
      <c r="U1424" s="243"/>
      <c r="V1424" s="243"/>
      <c r="W1424" s="243"/>
      <c r="X1424" s="243"/>
      <c r="Y1424" s="243"/>
      <c r="Z1424" s="243"/>
      <c r="AA1424" s="243"/>
      <c r="AB1424" s="243"/>
      <c r="AC1424" s="243"/>
      <c r="AD1424" s="243"/>
      <c r="AE1424" s="243"/>
      <c r="AF1424" s="243"/>
      <c r="AG1424" s="243"/>
      <c r="AH1424" s="243"/>
      <c r="AI1424" s="243"/>
      <c r="AJ1424" s="243"/>
      <c r="AK1424" s="243"/>
      <c r="AL1424" s="243"/>
    </row>
    <row r="1425" spans="1:45" ht="12.75" customHeight="1">
      <c r="C1425" s="546"/>
      <c r="D1425" s="546"/>
      <c r="E1425" s="546"/>
      <c r="F1425" s="546"/>
      <c r="G1425" s="546"/>
      <c r="H1425" s="546"/>
      <c r="I1425" s="547" t="s">
        <v>139</v>
      </c>
      <c r="J1425" s="547"/>
      <c r="K1425" s="547"/>
      <c r="L1425" s="547"/>
      <c r="M1425" s="547"/>
      <c r="N1425" s="547"/>
      <c r="O1425" s="547"/>
      <c r="P1425" s="547"/>
      <c r="Q1425" s="547"/>
      <c r="R1425" s="547"/>
      <c r="S1425" s="547"/>
      <c r="T1425" s="547"/>
      <c r="U1425" s="547"/>
      <c r="V1425" s="547"/>
      <c r="W1425" s="547"/>
      <c r="X1425" s="547" t="s">
        <v>139</v>
      </c>
      <c r="Y1425" s="547"/>
      <c r="Z1425" s="547"/>
      <c r="AA1425" s="547"/>
      <c r="AB1425" s="547"/>
      <c r="AC1425" s="547"/>
      <c r="AD1425" s="547"/>
      <c r="AE1425" s="547"/>
      <c r="AF1425" s="547"/>
      <c r="AG1425" s="547"/>
      <c r="AH1425" s="547"/>
      <c r="AI1425" s="547"/>
      <c r="AJ1425" s="547"/>
      <c r="AK1425" s="547"/>
      <c r="AL1425" s="547"/>
    </row>
    <row r="1426" spans="1:45" ht="12.75" customHeight="1">
      <c r="C1426" s="546"/>
      <c r="D1426" s="546"/>
      <c r="E1426" s="546"/>
      <c r="F1426" s="546"/>
      <c r="G1426" s="546"/>
      <c r="H1426" s="546"/>
      <c r="I1426" s="548" t="s">
        <v>140</v>
      </c>
      <c r="J1426" s="548"/>
      <c r="K1426" s="548"/>
      <c r="L1426" s="548"/>
      <c r="M1426" s="548"/>
      <c r="N1426" s="548" t="s">
        <v>141</v>
      </c>
      <c r="O1426" s="548"/>
      <c r="P1426" s="548"/>
      <c r="Q1426" s="548"/>
      <c r="R1426" s="548"/>
      <c r="S1426" s="548" t="s">
        <v>142</v>
      </c>
      <c r="T1426" s="548"/>
      <c r="U1426" s="548"/>
      <c r="V1426" s="548"/>
      <c r="W1426" s="548"/>
      <c r="X1426" s="548" t="s">
        <v>140</v>
      </c>
      <c r="Y1426" s="548"/>
      <c r="Z1426" s="548"/>
      <c r="AA1426" s="548"/>
      <c r="AB1426" s="548"/>
      <c r="AC1426" s="548" t="s">
        <v>141</v>
      </c>
      <c r="AD1426" s="548"/>
      <c r="AE1426" s="548"/>
      <c r="AF1426" s="548"/>
      <c r="AG1426" s="548"/>
      <c r="AH1426" s="548" t="s">
        <v>142</v>
      </c>
      <c r="AI1426" s="548"/>
      <c r="AJ1426" s="548"/>
      <c r="AK1426" s="548"/>
      <c r="AL1426" s="548"/>
    </row>
    <row r="1427" spans="1:45" ht="12.75" customHeight="1">
      <c r="C1427" s="546"/>
      <c r="D1427" s="546"/>
      <c r="E1427" s="546"/>
      <c r="F1427" s="546"/>
      <c r="G1427" s="546"/>
      <c r="H1427" s="546"/>
      <c r="I1427" s="548"/>
      <c r="J1427" s="548"/>
      <c r="K1427" s="548"/>
      <c r="L1427" s="548"/>
      <c r="M1427" s="548"/>
      <c r="N1427" s="548"/>
      <c r="O1427" s="548"/>
      <c r="P1427" s="548"/>
      <c r="Q1427" s="548"/>
      <c r="R1427" s="548"/>
      <c r="S1427" s="548"/>
      <c r="T1427" s="548"/>
      <c r="U1427" s="548"/>
      <c r="V1427" s="548"/>
      <c r="W1427" s="548"/>
      <c r="X1427" s="548"/>
      <c r="Y1427" s="548"/>
      <c r="Z1427" s="548"/>
      <c r="AA1427" s="548"/>
      <c r="AB1427" s="548"/>
      <c r="AC1427" s="548"/>
      <c r="AD1427" s="548"/>
      <c r="AE1427" s="548"/>
      <c r="AF1427" s="548"/>
      <c r="AG1427" s="548"/>
      <c r="AH1427" s="548"/>
      <c r="AI1427" s="548"/>
      <c r="AJ1427" s="548"/>
      <c r="AK1427" s="548"/>
      <c r="AL1427" s="548"/>
    </row>
    <row r="1428" spans="1:45" ht="12.75" customHeight="1">
      <c r="C1428" s="546"/>
      <c r="D1428" s="546"/>
      <c r="E1428" s="546"/>
      <c r="F1428" s="546"/>
      <c r="G1428" s="546"/>
      <c r="H1428" s="546"/>
      <c r="I1428" s="548"/>
      <c r="J1428" s="548"/>
      <c r="K1428" s="548"/>
      <c r="L1428" s="548"/>
      <c r="M1428" s="548"/>
      <c r="N1428" s="548"/>
      <c r="O1428" s="548"/>
      <c r="P1428" s="548"/>
      <c r="Q1428" s="548"/>
      <c r="R1428" s="548"/>
      <c r="S1428" s="548"/>
      <c r="T1428" s="548"/>
      <c r="U1428" s="548"/>
      <c r="V1428" s="548"/>
      <c r="W1428" s="548"/>
      <c r="X1428" s="548"/>
      <c r="Y1428" s="548"/>
      <c r="Z1428" s="548"/>
      <c r="AA1428" s="548"/>
      <c r="AB1428" s="548"/>
      <c r="AC1428" s="548"/>
      <c r="AD1428" s="548"/>
      <c r="AE1428" s="548"/>
      <c r="AF1428" s="548"/>
      <c r="AG1428" s="548"/>
      <c r="AH1428" s="548"/>
      <c r="AI1428" s="548"/>
      <c r="AJ1428" s="548"/>
      <c r="AK1428" s="548"/>
      <c r="AL1428" s="548"/>
    </row>
    <row r="1429" spans="1:45" ht="12.75" customHeight="1">
      <c r="C1429" s="546"/>
      <c r="D1429" s="546"/>
      <c r="E1429" s="546"/>
      <c r="F1429" s="546"/>
      <c r="G1429" s="546"/>
      <c r="H1429" s="546"/>
      <c r="I1429" s="548"/>
      <c r="J1429" s="548"/>
      <c r="K1429" s="548"/>
      <c r="L1429" s="548"/>
      <c r="M1429" s="548"/>
      <c r="N1429" s="548"/>
      <c r="O1429" s="548"/>
      <c r="P1429" s="548"/>
      <c r="Q1429" s="548"/>
      <c r="R1429" s="548"/>
      <c r="S1429" s="548"/>
      <c r="T1429" s="548"/>
      <c r="U1429" s="548"/>
      <c r="V1429" s="548"/>
      <c r="W1429" s="548"/>
      <c r="X1429" s="548"/>
      <c r="Y1429" s="548"/>
      <c r="Z1429" s="548"/>
      <c r="AA1429" s="548"/>
      <c r="AB1429" s="548"/>
      <c r="AC1429" s="548"/>
      <c r="AD1429" s="548"/>
      <c r="AE1429" s="548"/>
      <c r="AF1429" s="548"/>
      <c r="AG1429" s="548"/>
      <c r="AH1429" s="548"/>
      <c r="AI1429" s="548"/>
      <c r="AJ1429" s="548"/>
      <c r="AK1429" s="548"/>
      <c r="AL1429" s="548"/>
    </row>
    <row r="1430" spans="1:45" ht="12.75" customHeight="1">
      <c r="C1430" s="521" t="s">
        <v>28</v>
      </c>
      <c r="D1430" s="521"/>
      <c r="E1430" s="521"/>
      <c r="F1430" s="521"/>
      <c r="G1430" s="521"/>
      <c r="H1430" s="521"/>
      <c r="I1430" s="521" t="s">
        <v>32</v>
      </c>
      <c r="J1430" s="521"/>
      <c r="K1430" s="521"/>
      <c r="L1430" s="521"/>
      <c r="M1430" s="521"/>
      <c r="N1430" s="521" t="s">
        <v>33</v>
      </c>
      <c r="O1430" s="521"/>
      <c r="P1430" s="521"/>
      <c r="Q1430" s="521"/>
      <c r="R1430" s="521"/>
      <c r="S1430" s="521" t="s">
        <v>35</v>
      </c>
      <c r="T1430" s="521"/>
      <c r="U1430" s="521"/>
      <c r="V1430" s="521"/>
      <c r="W1430" s="521"/>
      <c r="X1430" s="521" t="s">
        <v>37</v>
      </c>
      <c r="Y1430" s="521"/>
      <c r="Z1430" s="521"/>
      <c r="AA1430" s="521"/>
      <c r="AB1430" s="521"/>
      <c r="AC1430" s="521" t="s">
        <v>40</v>
      </c>
      <c r="AD1430" s="521"/>
      <c r="AE1430" s="521"/>
      <c r="AF1430" s="521"/>
      <c r="AG1430" s="521"/>
      <c r="AH1430" s="521" t="s">
        <v>46</v>
      </c>
      <c r="AI1430" s="521"/>
      <c r="AJ1430" s="521"/>
      <c r="AK1430" s="521"/>
      <c r="AL1430" s="521"/>
    </row>
    <row r="1431" spans="1:45" ht="12.75" customHeight="1">
      <c r="C1431" s="282" t="s">
        <v>143</v>
      </c>
      <c r="D1431" s="282"/>
      <c r="E1431" s="282"/>
      <c r="F1431" s="282"/>
      <c r="G1431" s="282"/>
      <c r="H1431" s="282"/>
      <c r="I1431" s="249"/>
      <c r="J1431" s="249"/>
      <c r="K1431" s="249"/>
      <c r="L1431" s="249"/>
      <c r="M1431" s="249"/>
      <c r="N1431" s="249"/>
      <c r="O1431" s="249"/>
      <c r="P1431" s="249"/>
      <c r="Q1431" s="249"/>
      <c r="R1431" s="249"/>
      <c r="S1431" s="249"/>
      <c r="T1431" s="249"/>
      <c r="U1431" s="249"/>
      <c r="V1431" s="249"/>
      <c r="W1431" s="249"/>
      <c r="X1431" s="249">
        <v>1303</v>
      </c>
      <c r="Y1431" s="249"/>
      <c r="Z1431" s="249"/>
      <c r="AA1431" s="249"/>
      <c r="AB1431" s="249"/>
      <c r="AC1431" s="249"/>
      <c r="AD1431" s="249"/>
      <c r="AE1431" s="249"/>
      <c r="AF1431" s="249"/>
      <c r="AG1431" s="249"/>
      <c r="AH1431" s="249"/>
      <c r="AI1431" s="249"/>
      <c r="AJ1431" s="249"/>
      <c r="AK1431" s="249"/>
      <c r="AL1431" s="249"/>
    </row>
    <row r="1432" spans="1:45" ht="12.75" customHeight="1">
      <c r="C1432" s="269" t="s">
        <v>1176</v>
      </c>
      <c r="D1432" s="269"/>
      <c r="E1432" s="269"/>
      <c r="F1432" s="269"/>
      <c r="G1432" s="269"/>
      <c r="H1432" s="269"/>
      <c r="I1432" s="253"/>
      <c r="J1432" s="253"/>
      <c r="K1432" s="253"/>
      <c r="L1432" s="253"/>
      <c r="M1432" s="253"/>
      <c r="N1432" s="253"/>
      <c r="O1432" s="253"/>
      <c r="P1432" s="253"/>
      <c r="Q1432" s="253"/>
      <c r="R1432" s="253"/>
      <c r="S1432" s="253"/>
      <c r="T1432" s="253"/>
      <c r="U1432" s="253"/>
      <c r="V1432" s="253"/>
      <c r="W1432" s="253"/>
      <c r="X1432" s="253">
        <v>32</v>
      </c>
      <c r="Y1432" s="253"/>
      <c r="Z1432" s="253"/>
      <c r="AA1432" s="253"/>
      <c r="AB1432" s="253"/>
      <c r="AC1432" s="253"/>
      <c r="AD1432" s="253"/>
      <c r="AE1432" s="253"/>
      <c r="AF1432" s="253"/>
      <c r="AG1432" s="253"/>
      <c r="AH1432" s="253"/>
      <c r="AI1432" s="253"/>
      <c r="AJ1432" s="253"/>
      <c r="AK1432" s="253"/>
      <c r="AL1432" s="253"/>
    </row>
    <row r="1433" spans="1:45" ht="12.75" customHeight="1">
      <c r="C1433" s="211" t="s">
        <v>38</v>
      </c>
      <c r="D1433" s="211"/>
      <c r="E1433" s="211"/>
      <c r="F1433" s="211"/>
      <c r="G1433" s="211"/>
      <c r="H1433" s="211"/>
      <c r="I1433" s="408">
        <f>SUM(I1431:M1432)</f>
        <v>0</v>
      </c>
      <c r="J1433" s="408"/>
      <c r="K1433" s="408"/>
      <c r="L1433" s="408"/>
      <c r="M1433" s="408"/>
      <c r="N1433" s="408">
        <f>SUM(N1431:R1432)</f>
        <v>0</v>
      </c>
      <c r="O1433" s="408"/>
      <c r="P1433" s="408"/>
      <c r="Q1433" s="408"/>
      <c r="R1433" s="408"/>
      <c r="S1433" s="408">
        <f>SUM(S1431:W1432)</f>
        <v>0</v>
      </c>
      <c r="T1433" s="408"/>
      <c r="U1433" s="408"/>
      <c r="V1433" s="408"/>
      <c r="W1433" s="408"/>
      <c r="X1433" s="408">
        <f>SUM(X1431:AB1432)</f>
        <v>1335</v>
      </c>
      <c r="Y1433" s="408"/>
      <c r="Z1433" s="408"/>
      <c r="AA1433" s="408"/>
      <c r="AB1433" s="408"/>
      <c r="AC1433" s="408">
        <v>0</v>
      </c>
      <c r="AD1433" s="408"/>
      <c r="AE1433" s="408"/>
      <c r="AF1433" s="408"/>
      <c r="AG1433" s="408"/>
      <c r="AH1433" s="408">
        <f>SUM(AH1431:AL1432)</f>
        <v>0</v>
      </c>
      <c r="AI1433" s="408"/>
      <c r="AJ1433" s="408"/>
      <c r="AK1433" s="408"/>
      <c r="AL1433" s="408"/>
    </row>
    <row r="1434" spans="1:45" ht="12.75" customHeight="1">
      <c r="C1434" s="149"/>
      <c r="D1434" s="149"/>
      <c r="E1434" s="149"/>
      <c r="F1434" s="149"/>
      <c r="G1434" s="149"/>
      <c r="H1434" s="149"/>
      <c r="I1434" s="150"/>
      <c r="J1434" s="150"/>
      <c r="K1434" s="150"/>
      <c r="L1434" s="150"/>
      <c r="M1434" s="150"/>
      <c r="N1434" s="150"/>
      <c r="O1434" s="150"/>
      <c r="P1434" s="150"/>
      <c r="Q1434" s="150"/>
      <c r="R1434" s="150"/>
      <c r="S1434" s="150"/>
      <c r="T1434" s="150"/>
      <c r="U1434" s="150"/>
      <c r="V1434" s="150"/>
      <c r="W1434" s="150"/>
      <c r="X1434" s="150"/>
      <c r="Y1434" s="150"/>
      <c r="Z1434" s="150"/>
      <c r="AA1434" s="150"/>
      <c r="AB1434" s="150"/>
      <c r="AC1434" s="150"/>
      <c r="AD1434" s="150"/>
      <c r="AE1434" s="150"/>
      <c r="AF1434" s="150"/>
      <c r="AG1434" s="150"/>
      <c r="AH1434" s="150"/>
      <c r="AI1434" s="150"/>
      <c r="AJ1434" s="150"/>
      <c r="AK1434" s="150"/>
      <c r="AL1434" s="150"/>
    </row>
    <row r="1435" spans="1:45" ht="12.75" customHeight="1">
      <c r="C1435" s="149"/>
      <c r="D1435" s="149"/>
      <c r="E1435" s="149"/>
      <c r="F1435" s="149"/>
      <c r="G1435" s="149"/>
      <c r="H1435" s="149"/>
      <c r="I1435" s="150"/>
      <c r="J1435" s="150"/>
      <c r="K1435" s="150"/>
      <c r="L1435" s="150"/>
      <c r="M1435" s="150"/>
      <c r="N1435" s="150"/>
      <c r="O1435" s="150"/>
      <c r="P1435" s="150"/>
      <c r="Q1435" s="150"/>
      <c r="R1435" s="150"/>
      <c r="S1435" s="150"/>
      <c r="T1435" s="150"/>
      <c r="U1435" s="150"/>
      <c r="V1435" s="150"/>
      <c r="W1435" s="150"/>
      <c r="X1435" s="150"/>
      <c r="Y1435" s="150"/>
      <c r="Z1435" s="150"/>
      <c r="AA1435" s="150"/>
      <c r="AB1435" s="150"/>
      <c r="AC1435" s="150"/>
      <c r="AD1435" s="150"/>
      <c r="AE1435" s="150"/>
      <c r="AF1435" s="150"/>
      <c r="AG1435" s="150"/>
      <c r="AH1435" s="150"/>
      <c r="AI1435" s="150"/>
      <c r="AJ1435" s="150"/>
      <c r="AK1435" s="150"/>
      <c r="AL1435" s="150"/>
    </row>
    <row r="1436" spans="1:45" ht="12.75" customHeight="1">
      <c r="C1436" s="149"/>
      <c r="D1436" s="149"/>
      <c r="E1436" s="149"/>
      <c r="F1436" s="149"/>
      <c r="G1436" s="149"/>
      <c r="H1436" s="149"/>
      <c r="I1436" s="150"/>
      <c r="J1436" s="150"/>
      <c r="K1436" s="150"/>
      <c r="L1436" s="150"/>
      <c r="M1436" s="150"/>
      <c r="N1436" s="150"/>
      <c r="O1436" s="150"/>
      <c r="P1436" s="150"/>
      <c r="Q1436" s="150"/>
      <c r="R1436" s="150"/>
      <c r="S1436" s="150"/>
      <c r="T1436" s="150"/>
      <c r="U1436" s="150"/>
      <c r="V1436" s="150"/>
      <c r="W1436" s="150"/>
      <c r="X1436" s="150"/>
      <c r="Y1436" s="150"/>
      <c r="Z1436" s="150"/>
      <c r="AA1436" s="150"/>
      <c r="AB1436" s="150"/>
      <c r="AC1436" s="150"/>
      <c r="AD1436" s="150"/>
      <c r="AE1436" s="150"/>
      <c r="AF1436" s="150"/>
      <c r="AG1436" s="150"/>
      <c r="AH1436" s="150"/>
      <c r="AI1436" s="150"/>
      <c r="AJ1436" s="150"/>
      <c r="AK1436" s="150"/>
      <c r="AL1436" s="150"/>
    </row>
    <row r="1438" spans="1:45" ht="12.75" customHeight="1">
      <c r="A1438" s="84" t="s">
        <v>438</v>
      </c>
      <c r="B1438" s="82"/>
      <c r="C1438" s="542" t="s">
        <v>174</v>
      </c>
      <c r="D1438" s="542"/>
      <c r="E1438" s="542"/>
      <c r="F1438" s="542"/>
      <c r="G1438" s="542"/>
      <c r="H1438" s="542"/>
      <c r="I1438" s="542"/>
      <c r="J1438" s="542"/>
      <c r="K1438" s="542"/>
      <c r="L1438" s="542"/>
      <c r="M1438" s="542"/>
      <c r="N1438" s="542"/>
      <c r="O1438" s="542"/>
      <c r="P1438" s="542"/>
      <c r="Q1438" s="542"/>
      <c r="R1438" s="542"/>
      <c r="S1438" s="542"/>
      <c r="T1438" s="542"/>
      <c r="U1438" s="542"/>
      <c r="V1438" s="542"/>
      <c r="W1438" s="542"/>
      <c r="X1438" s="542"/>
      <c r="Y1438" s="542"/>
      <c r="Z1438" s="542"/>
      <c r="AA1438" s="542"/>
      <c r="AB1438" s="542"/>
      <c r="AC1438" s="542"/>
      <c r="AD1438" s="542"/>
      <c r="AE1438" s="542"/>
      <c r="AF1438" s="542"/>
      <c r="AG1438" s="542"/>
      <c r="AH1438" s="542"/>
      <c r="AI1438" s="542"/>
      <c r="AJ1438" s="542"/>
      <c r="AK1438" s="542"/>
      <c r="AL1438" s="542"/>
      <c r="AM1438" s="542"/>
      <c r="AN1438" s="542"/>
      <c r="AO1438" s="542"/>
      <c r="AP1438" s="542"/>
      <c r="AQ1438" s="542"/>
      <c r="AR1438" s="542"/>
      <c r="AS1438" s="542"/>
    </row>
    <row r="1439" spans="1:45" ht="12.75" customHeight="1">
      <c r="C1439" s="241" t="s">
        <v>465</v>
      </c>
      <c r="D1439" s="241"/>
      <c r="E1439" s="241"/>
      <c r="F1439" s="241"/>
      <c r="G1439" s="241"/>
      <c r="H1439" s="241"/>
      <c r="I1439" s="241"/>
      <c r="J1439" s="241"/>
      <c r="K1439" s="241"/>
      <c r="L1439" s="241"/>
      <c r="M1439" s="241"/>
      <c r="N1439" s="241"/>
      <c r="O1439" s="241"/>
      <c r="P1439" s="241"/>
      <c r="Q1439" s="241"/>
      <c r="R1439" s="241"/>
      <c r="S1439" s="241"/>
      <c r="T1439" s="241"/>
      <c r="U1439" s="241"/>
      <c r="V1439" s="241"/>
      <c r="W1439" s="241"/>
      <c r="X1439" s="241"/>
      <c r="Y1439" s="241"/>
      <c r="Z1439" s="241"/>
      <c r="AA1439" s="241"/>
      <c r="AB1439" s="241"/>
      <c r="AC1439" s="241"/>
      <c r="AD1439" s="241"/>
      <c r="AE1439" s="241"/>
      <c r="AF1439" s="241"/>
      <c r="AG1439" s="241"/>
      <c r="AH1439" s="241"/>
      <c r="AI1439" s="241"/>
      <c r="AJ1439" s="241"/>
      <c r="AK1439" s="241"/>
      <c r="AL1439" s="241"/>
      <c r="AM1439" s="241"/>
      <c r="AN1439" s="241"/>
      <c r="AO1439" s="241"/>
      <c r="AP1439" s="241"/>
      <c r="AQ1439" s="241"/>
      <c r="AR1439" s="241"/>
      <c r="AS1439" s="241"/>
    </row>
    <row r="1440" spans="1:45" ht="12.75" customHeight="1">
      <c r="C1440" s="68"/>
      <c r="D1440" s="102"/>
      <c r="E1440" s="102"/>
      <c r="F1440" s="102"/>
      <c r="G1440" s="102"/>
      <c r="H1440" s="102"/>
      <c r="I1440" s="102"/>
    </row>
    <row r="1441" spans="3:34" ht="12.75" customHeight="1">
      <c r="C1441" s="243" t="s">
        <v>15</v>
      </c>
      <c r="D1441" s="243"/>
      <c r="E1441" s="243"/>
      <c r="F1441" s="243"/>
      <c r="G1441" s="243"/>
      <c r="H1441" s="243"/>
      <c r="I1441" s="243"/>
      <c r="J1441" s="243"/>
      <c r="K1441" s="243"/>
      <c r="L1441" s="243"/>
      <c r="M1441" s="243"/>
      <c r="N1441" s="243"/>
      <c r="O1441" s="243"/>
      <c r="P1441" s="243"/>
      <c r="Q1441" s="243"/>
      <c r="R1441" s="243"/>
      <c r="S1441" s="243"/>
      <c r="T1441" s="243"/>
      <c r="U1441" s="243" t="s">
        <v>16</v>
      </c>
      <c r="V1441" s="243"/>
      <c r="W1441" s="243"/>
      <c r="X1441" s="243"/>
      <c r="Y1441" s="243"/>
      <c r="Z1441" s="243"/>
      <c r="AA1441" s="243"/>
      <c r="AB1441" s="243" t="s">
        <v>17</v>
      </c>
      <c r="AC1441" s="243"/>
      <c r="AD1441" s="243"/>
      <c r="AE1441" s="243"/>
      <c r="AF1441" s="243"/>
      <c r="AG1441" s="243"/>
      <c r="AH1441" s="243"/>
    </row>
    <row r="1442" spans="3:34" ht="12.75" customHeight="1">
      <c r="C1442" s="243"/>
      <c r="D1442" s="243"/>
      <c r="E1442" s="243"/>
      <c r="F1442" s="243"/>
      <c r="G1442" s="243"/>
      <c r="H1442" s="243"/>
      <c r="I1442" s="243"/>
      <c r="J1442" s="243"/>
      <c r="K1442" s="243"/>
      <c r="L1442" s="243"/>
      <c r="M1442" s="243"/>
      <c r="N1442" s="243"/>
      <c r="O1442" s="243"/>
      <c r="P1442" s="243"/>
      <c r="Q1442" s="243"/>
      <c r="R1442" s="243"/>
      <c r="S1442" s="243"/>
      <c r="T1442" s="243"/>
      <c r="U1442" s="243"/>
      <c r="V1442" s="243"/>
      <c r="W1442" s="243"/>
      <c r="X1442" s="243"/>
      <c r="Y1442" s="243"/>
      <c r="Z1442" s="243"/>
      <c r="AA1442" s="243"/>
      <c r="AB1442" s="243"/>
      <c r="AC1442" s="243"/>
      <c r="AD1442" s="243"/>
      <c r="AE1442" s="243"/>
      <c r="AF1442" s="243"/>
      <c r="AG1442" s="243"/>
      <c r="AH1442" s="243"/>
    </row>
    <row r="1443" spans="3:34" ht="12.75" customHeight="1">
      <c r="C1443" s="243"/>
      <c r="D1443" s="243"/>
      <c r="E1443" s="243"/>
      <c r="F1443" s="243"/>
      <c r="G1443" s="243"/>
      <c r="H1443" s="243"/>
      <c r="I1443" s="243"/>
      <c r="J1443" s="243"/>
      <c r="K1443" s="243"/>
      <c r="L1443" s="243"/>
      <c r="M1443" s="243"/>
      <c r="N1443" s="243"/>
      <c r="O1443" s="243"/>
      <c r="P1443" s="243"/>
      <c r="Q1443" s="243"/>
      <c r="R1443" s="243"/>
      <c r="S1443" s="243"/>
      <c r="T1443" s="243"/>
      <c r="U1443" s="243"/>
      <c r="V1443" s="243"/>
      <c r="W1443" s="243"/>
      <c r="X1443" s="243"/>
      <c r="Y1443" s="243"/>
      <c r="Z1443" s="243"/>
      <c r="AA1443" s="243"/>
      <c r="AB1443" s="243"/>
      <c r="AC1443" s="243"/>
      <c r="AD1443" s="243"/>
      <c r="AE1443" s="243"/>
      <c r="AF1443" s="243"/>
      <c r="AG1443" s="243"/>
      <c r="AH1443" s="243"/>
    </row>
    <row r="1444" spans="3:34" ht="12.75" customHeight="1">
      <c r="C1444" s="432" t="s">
        <v>1506</v>
      </c>
      <c r="D1444" s="432"/>
      <c r="E1444" s="432"/>
      <c r="F1444" s="432"/>
      <c r="G1444" s="432"/>
      <c r="H1444" s="432"/>
      <c r="I1444" s="432"/>
      <c r="J1444" s="432"/>
      <c r="K1444" s="432"/>
      <c r="L1444" s="432"/>
      <c r="M1444" s="432"/>
      <c r="N1444" s="432"/>
      <c r="O1444" s="432"/>
      <c r="P1444" s="432"/>
      <c r="Q1444" s="432"/>
      <c r="R1444" s="432"/>
      <c r="S1444" s="432"/>
      <c r="T1444" s="432"/>
      <c r="U1444" s="434">
        <f>U1446+U1447</f>
        <v>4380</v>
      </c>
      <c r="V1444" s="434"/>
      <c r="W1444" s="434"/>
      <c r="X1444" s="434"/>
      <c r="Y1444" s="434"/>
      <c r="Z1444" s="434"/>
      <c r="AA1444" s="434"/>
      <c r="AB1444" s="434">
        <f>AB1446+AB1447</f>
        <v>0</v>
      </c>
      <c r="AC1444" s="434"/>
      <c r="AD1444" s="434"/>
      <c r="AE1444" s="434"/>
      <c r="AF1444" s="434"/>
      <c r="AG1444" s="434"/>
      <c r="AH1444" s="434"/>
    </row>
    <row r="1445" spans="3:34" ht="12.75" customHeight="1">
      <c r="C1445" s="541"/>
      <c r="D1445" s="541"/>
      <c r="E1445" s="541"/>
      <c r="F1445" s="541"/>
      <c r="G1445" s="541"/>
      <c r="H1445" s="541"/>
      <c r="I1445" s="541"/>
      <c r="J1445" s="541"/>
      <c r="K1445" s="541"/>
      <c r="L1445" s="541"/>
      <c r="M1445" s="541"/>
      <c r="N1445" s="541"/>
      <c r="O1445" s="541"/>
      <c r="P1445" s="541"/>
      <c r="Q1445" s="541"/>
      <c r="R1445" s="541"/>
      <c r="S1445" s="541"/>
      <c r="T1445" s="541"/>
      <c r="U1445" s="538"/>
      <c r="V1445" s="538"/>
      <c r="W1445" s="538"/>
      <c r="X1445" s="538"/>
      <c r="Y1445" s="538"/>
      <c r="Z1445" s="538"/>
      <c r="AA1445" s="538"/>
      <c r="AB1445" s="538"/>
      <c r="AC1445" s="538"/>
      <c r="AD1445" s="538"/>
      <c r="AE1445" s="538"/>
      <c r="AF1445" s="538"/>
      <c r="AG1445" s="538"/>
      <c r="AH1445" s="538"/>
    </row>
    <row r="1446" spans="3:34" ht="12.75" customHeight="1">
      <c r="C1446" s="268" t="s">
        <v>168</v>
      </c>
      <c r="D1446" s="268"/>
      <c r="E1446" s="268"/>
      <c r="F1446" s="268"/>
      <c r="G1446" s="268"/>
      <c r="H1446" s="268"/>
      <c r="I1446" s="268"/>
      <c r="J1446" s="268"/>
      <c r="K1446" s="268"/>
      <c r="L1446" s="268"/>
      <c r="M1446" s="268"/>
      <c r="N1446" s="268"/>
      <c r="O1446" s="268"/>
      <c r="P1446" s="268"/>
      <c r="Q1446" s="268"/>
      <c r="R1446" s="268"/>
      <c r="S1446" s="268"/>
      <c r="T1446" s="268"/>
      <c r="U1446" s="539">
        <v>-12748</v>
      </c>
      <c r="V1446" s="539"/>
      <c r="W1446" s="539"/>
      <c r="X1446" s="539"/>
      <c r="Y1446" s="539"/>
      <c r="Z1446" s="539"/>
      <c r="AA1446" s="539"/>
      <c r="AB1446" s="539"/>
      <c r="AC1446" s="539"/>
      <c r="AD1446" s="539"/>
      <c r="AE1446" s="539"/>
      <c r="AF1446" s="539"/>
      <c r="AG1446" s="539"/>
      <c r="AH1446" s="539"/>
    </row>
    <row r="1447" spans="3:34" ht="12.75" customHeight="1">
      <c r="C1447" s="268" t="s">
        <v>169</v>
      </c>
      <c r="D1447" s="268"/>
      <c r="E1447" s="268"/>
      <c r="F1447" s="268"/>
      <c r="G1447" s="268"/>
      <c r="H1447" s="268"/>
      <c r="I1447" s="268"/>
      <c r="J1447" s="268"/>
      <c r="K1447" s="268"/>
      <c r="L1447" s="268"/>
      <c r="M1447" s="268"/>
      <c r="N1447" s="268"/>
      <c r="O1447" s="268"/>
      <c r="P1447" s="268"/>
      <c r="Q1447" s="268"/>
      <c r="R1447" s="268"/>
      <c r="S1447" s="268"/>
      <c r="T1447" s="268"/>
      <c r="U1447" s="169">
        <v>17128</v>
      </c>
      <c r="V1447" s="169"/>
      <c r="W1447" s="169"/>
      <c r="X1447" s="169"/>
      <c r="Y1447" s="169"/>
      <c r="Z1447" s="169"/>
      <c r="AA1447" s="169"/>
      <c r="AB1447" s="169"/>
      <c r="AC1447" s="169"/>
      <c r="AD1447" s="169"/>
      <c r="AE1447" s="169"/>
      <c r="AF1447" s="169"/>
      <c r="AG1447" s="169"/>
      <c r="AH1447" s="169"/>
    </row>
    <row r="1448" spans="3:34" ht="12.75" customHeight="1">
      <c r="C1448" s="541" t="s">
        <v>1310</v>
      </c>
      <c r="D1448" s="541"/>
      <c r="E1448" s="541"/>
      <c r="F1448" s="541"/>
      <c r="G1448" s="541"/>
      <c r="H1448" s="541"/>
      <c r="I1448" s="541"/>
      <c r="J1448" s="541"/>
      <c r="K1448" s="541"/>
      <c r="L1448" s="541"/>
      <c r="M1448" s="541"/>
      <c r="N1448" s="541"/>
      <c r="O1448" s="541"/>
      <c r="P1448" s="541"/>
      <c r="Q1448" s="541"/>
      <c r="R1448" s="541"/>
      <c r="S1448" s="541"/>
      <c r="T1448" s="541"/>
      <c r="U1448" s="538">
        <f>U1450+U1451</f>
        <v>-2312</v>
      </c>
      <c r="V1448" s="538"/>
      <c r="W1448" s="538"/>
      <c r="X1448" s="538"/>
      <c r="Y1448" s="538"/>
      <c r="Z1448" s="538"/>
      <c r="AA1448" s="538"/>
      <c r="AB1448" s="538">
        <f>AB1450+AB1451</f>
        <v>0</v>
      </c>
      <c r="AC1448" s="538"/>
      <c r="AD1448" s="538"/>
      <c r="AE1448" s="538"/>
      <c r="AF1448" s="538"/>
      <c r="AG1448" s="538"/>
      <c r="AH1448" s="538"/>
    </row>
    <row r="1449" spans="3:34" ht="12.75" customHeight="1">
      <c r="C1449" s="541"/>
      <c r="D1449" s="541"/>
      <c r="E1449" s="541"/>
      <c r="F1449" s="541"/>
      <c r="G1449" s="541"/>
      <c r="H1449" s="541"/>
      <c r="I1449" s="541"/>
      <c r="J1449" s="541"/>
      <c r="K1449" s="541"/>
      <c r="L1449" s="541"/>
      <c r="M1449" s="541"/>
      <c r="N1449" s="541"/>
      <c r="O1449" s="541"/>
      <c r="P1449" s="541"/>
      <c r="Q1449" s="541"/>
      <c r="R1449" s="541"/>
      <c r="S1449" s="541"/>
      <c r="T1449" s="541"/>
      <c r="U1449" s="538"/>
      <c r="V1449" s="538"/>
      <c r="W1449" s="538"/>
      <c r="X1449" s="538"/>
      <c r="Y1449" s="538"/>
      <c r="Z1449" s="538"/>
      <c r="AA1449" s="538"/>
      <c r="AB1449" s="538"/>
      <c r="AC1449" s="538"/>
      <c r="AD1449" s="538"/>
      <c r="AE1449" s="538"/>
      <c r="AF1449" s="538"/>
      <c r="AG1449" s="538"/>
      <c r="AH1449" s="538"/>
    </row>
    <row r="1450" spans="3:34" ht="12.75" customHeight="1">
      <c r="C1450" s="268" t="s">
        <v>168</v>
      </c>
      <c r="D1450" s="268"/>
      <c r="E1450" s="268"/>
      <c r="F1450" s="268"/>
      <c r="G1450" s="268"/>
      <c r="H1450" s="268"/>
      <c r="I1450" s="268"/>
      <c r="J1450" s="268"/>
      <c r="K1450" s="268"/>
      <c r="L1450" s="268"/>
      <c r="M1450" s="268"/>
      <c r="N1450" s="268"/>
      <c r="O1450" s="268"/>
      <c r="P1450" s="268"/>
      <c r="Q1450" s="268"/>
      <c r="R1450" s="268"/>
      <c r="S1450" s="268"/>
      <c r="T1450" s="268"/>
      <c r="U1450" s="169">
        <v>-2312</v>
      </c>
      <c r="V1450" s="169"/>
      <c r="W1450" s="169"/>
      <c r="X1450" s="169"/>
      <c r="Y1450" s="169"/>
      <c r="Z1450" s="169"/>
      <c r="AA1450" s="169"/>
      <c r="AB1450" s="169"/>
      <c r="AC1450" s="169"/>
      <c r="AD1450" s="169"/>
      <c r="AE1450" s="169"/>
      <c r="AF1450" s="169"/>
      <c r="AG1450" s="169"/>
      <c r="AH1450" s="169"/>
    </row>
    <row r="1451" spans="3:34" ht="12.75" customHeight="1">
      <c r="C1451" s="268" t="s">
        <v>169</v>
      </c>
      <c r="D1451" s="268"/>
      <c r="E1451" s="268"/>
      <c r="F1451" s="268"/>
      <c r="G1451" s="268"/>
      <c r="H1451" s="268"/>
      <c r="I1451" s="268"/>
      <c r="J1451" s="268"/>
      <c r="K1451" s="268"/>
      <c r="L1451" s="268"/>
      <c r="M1451" s="268"/>
      <c r="N1451" s="268"/>
      <c r="O1451" s="268"/>
      <c r="P1451" s="268"/>
      <c r="Q1451" s="268"/>
      <c r="R1451" s="268"/>
      <c r="S1451" s="268"/>
      <c r="T1451" s="268"/>
      <c r="U1451" s="169"/>
      <c r="V1451" s="169"/>
      <c r="W1451" s="169"/>
      <c r="X1451" s="169"/>
      <c r="Y1451" s="169"/>
      <c r="Z1451" s="169"/>
      <c r="AA1451" s="169"/>
      <c r="AB1451" s="169"/>
      <c r="AC1451" s="169"/>
      <c r="AD1451" s="169"/>
      <c r="AE1451" s="169"/>
      <c r="AF1451" s="169"/>
      <c r="AG1451" s="169"/>
      <c r="AH1451" s="169"/>
    </row>
    <row r="1452" spans="3:34" ht="12.75" customHeight="1">
      <c r="C1452" s="536" t="s">
        <v>1311</v>
      </c>
      <c r="D1452" s="536"/>
      <c r="E1452" s="536"/>
      <c r="F1452" s="536"/>
      <c r="G1452" s="536"/>
      <c r="H1452" s="536"/>
      <c r="I1452" s="536"/>
      <c r="J1452" s="536"/>
      <c r="K1452" s="536"/>
      <c r="L1452" s="536"/>
      <c r="M1452" s="536"/>
      <c r="N1452" s="536"/>
      <c r="O1452" s="536"/>
      <c r="P1452" s="536"/>
      <c r="Q1452" s="536"/>
      <c r="R1452" s="536"/>
      <c r="S1452" s="536"/>
      <c r="T1452" s="536"/>
      <c r="U1452" s="537"/>
      <c r="V1452" s="537"/>
      <c r="W1452" s="537"/>
      <c r="X1452" s="537"/>
      <c r="Y1452" s="537"/>
      <c r="Z1452" s="537"/>
      <c r="AA1452" s="537"/>
      <c r="AB1452" s="537"/>
      <c r="AC1452" s="537"/>
      <c r="AD1452" s="537"/>
      <c r="AE1452" s="537"/>
      <c r="AF1452" s="537"/>
      <c r="AG1452" s="537"/>
      <c r="AH1452" s="537"/>
    </row>
    <row r="1453" spans="3:34" ht="12.75" customHeight="1">
      <c r="C1453" s="536" t="s">
        <v>170</v>
      </c>
      <c r="D1453" s="536"/>
      <c r="E1453" s="536"/>
      <c r="F1453" s="536"/>
      <c r="G1453" s="536"/>
      <c r="H1453" s="536"/>
      <c r="I1453" s="536"/>
      <c r="J1453" s="536"/>
      <c r="K1453" s="536"/>
      <c r="L1453" s="536"/>
      <c r="M1453" s="536"/>
      <c r="N1453" s="536"/>
      <c r="O1453" s="536"/>
      <c r="P1453" s="536"/>
      <c r="Q1453" s="536"/>
      <c r="R1453" s="536"/>
      <c r="S1453" s="536"/>
      <c r="T1453" s="536"/>
      <c r="U1453" s="537"/>
      <c r="V1453" s="537"/>
      <c r="W1453" s="537"/>
      <c r="X1453" s="537"/>
      <c r="Y1453" s="537"/>
      <c r="Z1453" s="537"/>
      <c r="AA1453" s="537"/>
      <c r="AB1453" s="537"/>
      <c r="AC1453" s="537"/>
      <c r="AD1453" s="537"/>
      <c r="AE1453" s="537"/>
      <c r="AF1453" s="537"/>
      <c r="AG1453" s="537"/>
      <c r="AH1453" s="537"/>
    </row>
    <row r="1454" spans="3:34" ht="12.75" customHeight="1">
      <c r="C1454" s="536" t="s">
        <v>1312</v>
      </c>
      <c r="D1454" s="536"/>
      <c r="E1454" s="536"/>
      <c r="F1454" s="536"/>
      <c r="G1454" s="536"/>
      <c r="H1454" s="536"/>
      <c r="I1454" s="536"/>
      <c r="J1454" s="536"/>
      <c r="K1454" s="536"/>
      <c r="L1454" s="536"/>
      <c r="M1454" s="536"/>
      <c r="N1454" s="536"/>
      <c r="O1454" s="536"/>
      <c r="P1454" s="536"/>
      <c r="Q1454" s="536"/>
      <c r="R1454" s="536"/>
      <c r="S1454" s="536"/>
      <c r="T1454" s="536"/>
      <c r="U1454" s="540">
        <v>0.22</v>
      </c>
      <c r="V1454" s="540"/>
      <c r="W1454" s="540"/>
      <c r="X1454" s="540"/>
      <c r="Y1454" s="540"/>
      <c r="Z1454" s="540"/>
      <c r="AA1454" s="540"/>
      <c r="AB1454" s="540">
        <v>0.23</v>
      </c>
      <c r="AC1454" s="540"/>
      <c r="AD1454" s="540"/>
      <c r="AE1454" s="540"/>
      <c r="AF1454" s="540"/>
      <c r="AG1454" s="540"/>
      <c r="AH1454" s="540"/>
    </row>
    <row r="1455" spans="3:34" ht="12.75" customHeight="1">
      <c r="C1455" s="536" t="s">
        <v>171</v>
      </c>
      <c r="D1455" s="536"/>
      <c r="E1455" s="536"/>
      <c r="F1455" s="536"/>
      <c r="G1455" s="536"/>
      <c r="H1455" s="536"/>
      <c r="I1455" s="536"/>
      <c r="J1455" s="536"/>
      <c r="K1455" s="536"/>
      <c r="L1455" s="536"/>
      <c r="M1455" s="536"/>
      <c r="N1455" s="536"/>
      <c r="O1455" s="536"/>
      <c r="P1455" s="536"/>
      <c r="Q1455" s="536"/>
      <c r="R1455" s="536"/>
      <c r="S1455" s="536"/>
      <c r="T1455" s="536"/>
      <c r="U1455" s="537">
        <f>IF((U1444+U1448+U1452+U1453)&lt;0,(U1444+U1448+U1452+U1453)*U1454,0)</f>
        <v>0</v>
      </c>
      <c r="V1455" s="537"/>
      <c r="W1455" s="537"/>
      <c r="X1455" s="537"/>
      <c r="Y1455" s="537"/>
      <c r="Z1455" s="537"/>
      <c r="AA1455" s="537"/>
      <c r="AB1455" s="537">
        <f>IF((AB1444+AB1448+AB1452+AB1453)&lt;0,(AB1444+AB1448+AB1452+AB1453)*AB1454,0)</f>
        <v>0</v>
      </c>
      <c r="AC1455" s="537"/>
      <c r="AD1455" s="537"/>
      <c r="AE1455" s="537"/>
      <c r="AF1455" s="537"/>
      <c r="AG1455" s="537"/>
      <c r="AH1455" s="537"/>
    </row>
    <row r="1456" spans="3:34" ht="12.75" customHeight="1">
      <c r="C1456" s="536" t="s">
        <v>172</v>
      </c>
      <c r="D1456" s="536"/>
      <c r="E1456" s="536"/>
      <c r="F1456" s="536"/>
      <c r="G1456" s="536"/>
      <c r="H1456" s="536"/>
      <c r="I1456" s="536"/>
      <c r="J1456" s="536"/>
      <c r="K1456" s="536"/>
      <c r="L1456" s="536"/>
      <c r="M1456" s="536"/>
      <c r="N1456" s="536"/>
      <c r="O1456" s="536"/>
      <c r="P1456" s="536"/>
      <c r="Q1456" s="536"/>
      <c r="R1456" s="536"/>
      <c r="S1456" s="536"/>
      <c r="T1456" s="536"/>
      <c r="U1456" s="537">
        <f>SUM(U1457:AA1458)</f>
        <v>0</v>
      </c>
      <c r="V1456" s="537"/>
      <c r="W1456" s="537"/>
      <c r="X1456" s="537"/>
      <c r="Y1456" s="537"/>
      <c r="Z1456" s="537"/>
      <c r="AA1456" s="537"/>
      <c r="AB1456" s="537">
        <f>SUM(AB1457:AH1458)</f>
        <v>0</v>
      </c>
      <c r="AC1456" s="537"/>
      <c r="AD1456" s="537"/>
      <c r="AE1456" s="537"/>
      <c r="AF1456" s="537"/>
      <c r="AG1456" s="537"/>
      <c r="AH1456" s="537"/>
    </row>
    <row r="1457" spans="1:45" ht="12.75" customHeight="1">
      <c r="C1457" s="268" t="s">
        <v>175</v>
      </c>
      <c r="D1457" s="268"/>
      <c r="E1457" s="268"/>
      <c r="F1457" s="268"/>
      <c r="G1457" s="268"/>
      <c r="H1457" s="268"/>
      <c r="I1457" s="268"/>
      <c r="J1457" s="268"/>
      <c r="K1457" s="268"/>
      <c r="L1457" s="268"/>
      <c r="M1457" s="268"/>
      <c r="N1457" s="268"/>
      <c r="O1457" s="268"/>
      <c r="P1457" s="268"/>
      <c r="Q1457" s="268"/>
      <c r="R1457" s="268"/>
      <c r="S1457" s="268"/>
      <c r="T1457" s="268"/>
      <c r="U1457" s="169"/>
      <c r="V1457" s="169"/>
      <c r="W1457" s="169"/>
      <c r="X1457" s="169"/>
      <c r="Y1457" s="169"/>
      <c r="Z1457" s="169"/>
      <c r="AA1457" s="169"/>
      <c r="AB1457" s="169"/>
      <c r="AC1457" s="169"/>
      <c r="AD1457" s="169"/>
      <c r="AE1457" s="169"/>
      <c r="AF1457" s="169"/>
      <c r="AG1457" s="169"/>
      <c r="AH1457" s="169"/>
    </row>
    <row r="1458" spans="1:45" ht="12.75" customHeight="1">
      <c r="C1458" s="268" t="s">
        <v>173</v>
      </c>
      <c r="D1458" s="268"/>
      <c r="E1458" s="268"/>
      <c r="F1458" s="268"/>
      <c r="G1458" s="268"/>
      <c r="H1458" s="268"/>
      <c r="I1458" s="268"/>
      <c r="J1458" s="268"/>
      <c r="K1458" s="268"/>
      <c r="L1458" s="268"/>
      <c r="M1458" s="268"/>
      <c r="N1458" s="268"/>
      <c r="O1458" s="268"/>
      <c r="P1458" s="268"/>
      <c r="Q1458" s="268"/>
      <c r="R1458" s="268"/>
      <c r="S1458" s="268"/>
      <c r="T1458" s="268"/>
      <c r="U1458" s="169"/>
      <c r="V1458" s="169"/>
      <c r="W1458" s="169"/>
      <c r="X1458" s="169"/>
      <c r="Y1458" s="169"/>
      <c r="Z1458" s="169"/>
      <c r="AA1458" s="169"/>
      <c r="AB1458" s="169"/>
      <c r="AC1458" s="169"/>
      <c r="AD1458" s="169"/>
      <c r="AE1458" s="169"/>
      <c r="AF1458" s="169"/>
      <c r="AG1458" s="169"/>
      <c r="AH1458" s="169"/>
    </row>
    <row r="1459" spans="1:45" ht="12.75" customHeight="1">
      <c r="C1459" s="536" t="s">
        <v>174</v>
      </c>
      <c r="D1459" s="536"/>
      <c r="E1459" s="536"/>
      <c r="F1459" s="536"/>
      <c r="G1459" s="536"/>
      <c r="H1459" s="536"/>
      <c r="I1459" s="536"/>
      <c r="J1459" s="536"/>
      <c r="K1459" s="536"/>
      <c r="L1459" s="536"/>
      <c r="M1459" s="536"/>
      <c r="N1459" s="536"/>
      <c r="O1459" s="536"/>
      <c r="P1459" s="536"/>
      <c r="Q1459" s="536"/>
      <c r="R1459" s="536"/>
      <c r="S1459" s="536"/>
      <c r="T1459" s="536"/>
      <c r="U1459" s="537">
        <f>IF((U1444+U1448+U1452+U1453)&gt;0,(U1444+U1448+U1452+U1453)*U1454,0)</f>
        <v>454.96</v>
      </c>
      <c r="V1459" s="537"/>
      <c r="W1459" s="537"/>
      <c r="X1459" s="537"/>
      <c r="Y1459" s="537"/>
      <c r="Z1459" s="537"/>
      <c r="AA1459" s="537"/>
      <c r="AB1459" s="537">
        <f>IF((AB1444+AB1448+AB1452+AB1453)&gt;0,(AB1444+AB1448+AB1452+AB1453)*AB1454,0)</f>
        <v>0</v>
      </c>
      <c r="AC1459" s="537"/>
      <c r="AD1459" s="537"/>
      <c r="AE1459" s="537"/>
      <c r="AF1459" s="537"/>
      <c r="AG1459" s="537"/>
      <c r="AH1459" s="537"/>
    </row>
    <row r="1460" spans="1:45" ht="12.75" customHeight="1">
      <c r="C1460" s="536" t="s">
        <v>1313</v>
      </c>
      <c r="D1460" s="536"/>
      <c r="E1460" s="536"/>
      <c r="F1460" s="536"/>
      <c r="G1460" s="536"/>
      <c r="H1460" s="536"/>
      <c r="I1460" s="536"/>
      <c r="J1460" s="536"/>
      <c r="K1460" s="536"/>
      <c r="L1460" s="536"/>
      <c r="M1460" s="536"/>
      <c r="N1460" s="536"/>
      <c r="O1460" s="536"/>
      <c r="P1460" s="536"/>
      <c r="Q1460" s="536"/>
      <c r="R1460" s="536"/>
      <c r="S1460" s="536"/>
      <c r="T1460" s="536"/>
      <c r="U1460" s="537">
        <v>455</v>
      </c>
      <c r="V1460" s="537"/>
      <c r="W1460" s="537"/>
      <c r="X1460" s="537"/>
      <c r="Y1460" s="537"/>
      <c r="Z1460" s="537"/>
      <c r="AA1460" s="537"/>
      <c r="AB1460" s="537">
        <f>SUM(AB1461:AH1463)</f>
        <v>0</v>
      </c>
      <c r="AC1460" s="537"/>
      <c r="AD1460" s="537"/>
      <c r="AE1460" s="537"/>
      <c r="AF1460" s="537"/>
      <c r="AG1460" s="537"/>
      <c r="AH1460" s="537"/>
    </row>
    <row r="1461" spans="1:45" ht="12.75" customHeight="1">
      <c r="C1461" s="268" t="s">
        <v>1314</v>
      </c>
      <c r="D1461" s="268"/>
      <c r="E1461" s="268"/>
      <c r="F1461" s="268"/>
      <c r="G1461" s="268"/>
      <c r="H1461" s="268"/>
      <c r="I1461" s="268"/>
      <c r="J1461" s="268"/>
      <c r="K1461" s="268"/>
      <c r="L1461" s="268"/>
      <c r="M1461" s="268"/>
      <c r="N1461" s="268"/>
      <c r="O1461" s="268"/>
      <c r="P1461" s="268"/>
      <c r="Q1461" s="268"/>
      <c r="R1461" s="268"/>
      <c r="S1461" s="268"/>
      <c r="T1461" s="268"/>
      <c r="U1461" s="169">
        <v>-2238</v>
      </c>
      <c r="V1461" s="169"/>
      <c r="W1461" s="169"/>
      <c r="X1461" s="169"/>
      <c r="Y1461" s="169"/>
      <c r="Z1461" s="169"/>
      <c r="AA1461" s="169"/>
      <c r="AB1461" s="169"/>
      <c r="AC1461" s="169"/>
      <c r="AD1461" s="169"/>
      <c r="AE1461" s="169"/>
      <c r="AF1461" s="169"/>
      <c r="AG1461" s="169"/>
      <c r="AH1461" s="169"/>
    </row>
    <row r="1462" spans="1:45" ht="12.75" customHeight="1">
      <c r="C1462" s="268" t="s">
        <v>173</v>
      </c>
      <c r="D1462" s="268"/>
      <c r="E1462" s="268"/>
      <c r="F1462" s="268"/>
      <c r="G1462" s="268"/>
      <c r="H1462" s="268"/>
      <c r="I1462" s="268"/>
      <c r="J1462" s="268"/>
      <c r="K1462" s="268"/>
      <c r="L1462" s="268"/>
      <c r="M1462" s="268"/>
      <c r="N1462" s="268"/>
      <c r="O1462" s="268"/>
      <c r="P1462" s="268"/>
      <c r="Q1462" s="268"/>
      <c r="R1462" s="268"/>
      <c r="S1462" s="268"/>
      <c r="T1462" s="268"/>
      <c r="U1462" s="169">
        <v>2691</v>
      </c>
      <c r="V1462" s="169"/>
      <c r="W1462" s="169"/>
      <c r="X1462" s="169"/>
      <c r="Y1462" s="169"/>
      <c r="Z1462" s="169"/>
      <c r="AA1462" s="169"/>
      <c r="AB1462" s="169"/>
      <c r="AC1462" s="169"/>
      <c r="AD1462" s="169"/>
      <c r="AE1462" s="169"/>
      <c r="AF1462" s="169"/>
      <c r="AG1462" s="169"/>
      <c r="AH1462" s="169"/>
    </row>
    <row r="1463" spans="1:45" ht="12.75" customHeight="1">
      <c r="C1463" s="269" t="s">
        <v>149</v>
      </c>
      <c r="D1463" s="269"/>
      <c r="E1463" s="269"/>
      <c r="F1463" s="269"/>
      <c r="G1463" s="269"/>
      <c r="H1463" s="269"/>
      <c r="I1463" s="269"/>
      <c r="J1463" s="269"/>
      <c r="K1463" s="269"/>
      <c r="L1463" s="269"/>
      <c r="M1463" s="269"/>
      <c r="N1463" s="269"/>
      <c r="O1463" s="269"/>
      <c r="P1463" s="269"/>
      <c r="Q1463" s="269"/>
      <c r="R1463" s="269"/>
      <c r="S1463" s="269"/>
      <c r="T1463" s="269"/>
      <c r="U1463" s="253"/>
      <c r="V1463" s="253"/>
      <c r="W1463" s="253"/>
      <c r="X1463" s="253"/>
      <c r="Y1463" s="253"/>
      <c r="Z1463" s="253"/>
      <c r="AA1463" s="253"/>
      <c r="AB1463" s="253"/>
      <c r="AC1463" s="253"/>
      <c r="AD1463" s="253"/>
      <c r="AE1463" s="253"/>
      <c r="AF1463" s="253"/>
      <c r="AG1463" s="253"/>
      <c r="AH1463" s="253"/>
    </row>
    <row r="1464" spans="1:45" ht="12.75" customHeight="1">
      <c r="C1464" s="4"/>
      <c r="D1464" s="4"/>
      <c r="E1464" s="4"/>
      <c r="F1464" s="4"/>
      <c r="G1464" s="4"/>
      <c r="H1464" s="4"/>
      <c r="I1464" s="4"/>
      <c r="J1464" s="4"/>
      <c r="K1464" s="4"/>
      <c r="L1464" s="4"/>
      <c r="M1464" s="4"/>
      <c r="N1464" s="4"/>
      <c r="O1464" s="4"/>
      <c r="P1464" s="4"/>
      <c r="Q1464" s="4"/>
      <c r="R1464" s="4"/>
      <c r="S1464" s="4"/>
      <c r="T1464" s="4"/>
    </row>
    <row r="1465" spans="1:45" ht="12.75" customHeight="1">
      <c r="C1465" s="236" t="s">
        <v>1589</v>
      </c>
      <c r="D1465" s="236"/>
      <c r="E1465" s="236"/>
      <c r="F1465" s="236"/>
      <c r="G1465" s="236"/>
      <c r="H1465" s="236"/>
      <c r="I1465" s="236"/>
      <c r="J1465" s="236"/>
      <c r="K1465" s="236"/>
      <c r="L1465" s="236"/>
      <c r="M1465" s="236"/>
      <c r="N1465" s="236"/>
      <c r="O1465" s="236"/>
      <c r="P1465" s="236"/>
      <c r="Q1465" s="236"/>
      <c r="R1465" s="236"/>
      <c r="S1465" s="236"/>
      <c r="T1465" s="236"/>
      <c r="U1465" s="236"/>
      <c r="V1465" s="236"/>
      <c r="W1465" s="236"/>
      <c r="X1465" s="236"/>
      <c r="Y1465" s="236"/>
      <c r="Z1465" s="236"/>
      <c r="AA1465" s="236"/>
      <c r="AB1465" s="236"/>
      <c r="AC1465" s="236"/>
      <c r="AD1465" s="236"/>
      <c r="AE1465" s="236"/>
      <c r="AF1465" s="236"/>
      <c r="AG1465" s="236"/>
      <c r="AH1465" s="236"/>
      <c r="AI1465" s="236"/>
      <c r="AJ1465" s="236"/>
      <c r="AK1465" s="236"/>
      <c r="AL1465" s="236"/>
      <c r="AM1465" s="236"/>
      <c r="AN1465" s="236"/>
      <c r="AO1465" s="236"/>
      <c r="AP1465" s="236"/>
      <c r="AQ1465" s="236"/>
      <c r="AR1465" s="236"/>
      <c r="AS1465" s="236"/>
    </row>
    <row r="1466" spans="1:45" ht="12.75" customHeight="1">
      <c r="C1466" s="236"/>
      <c r="D1466" s="236"/>
      <c r="E1466" s="236"/>
      <c r="F1466" s="236"/>
      <c r="G1466" s="236"/>
      <c r="H1466" s="236"/>
      <c r="I1466" s="236"/>
      <c r="J1466" s="236"/>
      <c r="K1466" s="236"/>
      <c r="L1466" s="236"/>
      <c r="M1466" s="236"/>
      <c r="N1466" s="236"/>
      <c r="O1466" s="236"/>
      <c r="P1466" s="236"/>
      <c r="Q1466" s="236"/>
      <c r="R1466" s="236"/>
      <c r="S1466" s="236"/>
      <c r="T1466" s="236"/>
      <c r="U1466" s="236"/>
      <c r="V1466" s="236"/>
      <c r="W1466" s="236"/>
      <c r="X1466" s="236"/>
      <c r="Y1466" s="236"/>
      <c r="Z1466" s="236"/>
      <c r="AA1466" s="236"/>
      <c r="AB1466" s="236"/>
      <c r="AC1466" s="236"/>
      <c r="AD1466" s="236"/>
      <c r="AE1466" s="236"/>
      <c r="AF1466" s="236"/>
      <c r="AG1466" s="236"/>
      <c r="AH1466" s="236"/>
      <c r="AI1466" s="236"/>
      <c r="AJ1466" s="236"/>
      <c r="AK1466" s="236"/>
      <c r="AL1466" s="236"/>
      <c r="AM1466" s="236"/>
      <c r="AN1466" s="236"/>
      <c r="AO1466" s="236"/>
      <c r="AP1466" s="236"/>
      <c r="AQ1466" s="236"/>
      <c r="AR1466" s="236"/>
      <c r="AS1466" s="236"/>
    </row>
    <row r="1467" spans="1:45" ht="12.75" customHeight="1">
      <c r="C1467" s="7"/>
      <c r="D1467" s="7"/>
      <c r="E1467" s="7"/>
      <c r="F1467" s="7"/>
      <c r="G1467" s="7"/>
      <c r="H1467" s="7"/>
      <c r="I1467" s="7"/>
      <c r="J1467" s="7"/>
      <c r="K1467" s="7"/>
      <c r="L1467" s="7"/>
      <c r="M1467" s="7"/>
      <c r="N1467" s="7"/>
      <c r="O1467" s="7"/>
      <c r="P1467" s="7"/>
      <c r="Q1467" s="7"/>
      <c r="R1467" s="7"/>
      <c r="S1467" s="7"/>
      <c r="T1467" s="7"/>
      <c r="U1467" s="7"/>
      <c r="V1467" s="7"/>
      <c r="W1467" s="7"/>
      <c r="X1467" s="7"/>
      <c r="Y1467" s="7"/>
      <c r="Z1467" s="7"/>
      <c r="AA1467" s="7"/>
      <c r="AB1467" s="7"/>
      <c r="AC1467" s="7"/>
      <c r="AD1467" s="7"/>
      <c r="AE1467" s="7"/>
      <c r="AF1467" s="7"/>
      <c r="AG1467" s="7"/>
      <c r="AH1467" s="7"/>
      <c r="AI1467" s="7"/>
      <c r="AJ1467" s="7"/>
      <c r="AK1467" s="7"/>
      <c r="AL1467" s="7"/>
      <c r="AM1467" s="7"/>
      <c r="AN1467" s="7"/>
      <c r="AO1467" s="7"/>
      <c r="AP1467" s="7"/>
      <c r="AQ1467" s="7"/>
      <c r="AR1467" s="7"/>
      <c r="AS1467" s="7"/>
    </row>
    <row r="1468" spans="1:45" ht="12.75" customHeight="1">
      <c r="A1468" s="84" t="s">
        <v>441</v>
      </c>
      <c r="B1468" s="82"/>
      <c r="C1468" s="283" t="s">
        <v>466</v>
      </c>
      <c r="D1468" s="283"/>
      <c r="E1468" s="283"/>
      <c r="F1468" s="283"/>
      <c r="G1468" s="283"/>
      <c r="H1468" s="283"/>
      <c r="I1468" s="283"/>
      <c r="J1468" s="283"/>
      <c r="K1468" s="283"/>
      <c r="L1468" s="283"/>
      <c r="M1468" s="283"/>
      <c r="N1468" s="283"/>
      <c r="O1468" s="283"/>
      <c r="P1468" s="283"/>
      <c r="Q1468" s="283"/>
      <c r="R1468" s="283"/>
      <c r="S1468" s="283"/>
      <c r="T1468" s="283"/>
      <c r="U1468" s="283"/>
      <c r="V1468" s="283"/>
      <c r="W1468" s="283"/>
      <c r="X1468" s="283"/>
      <c r="Y1468" s="283"/>
      <c r="Z1468" s="283"/>
      <c r="AA1468" s="283"/>
      <c r="AB1468" s="283"/>
      <c r="AC1468" s="283"/>
      <c r="AD1468" s="283"/>
      <c r="AE1468" s="283"/>
      <c r="AF1468" s="283"/>
      <c r="AG1468" s="283"/>
      <c r="AH1468" s="283"/>
      <c r="AI1468" s="283"/>
      <c r="AJ1468" s="283"/>
      <c r="AK1468" s="283"/>
      <c r="AL1468" s="283"/>
      <c r="AM1468" s="283"/>
      <c r="AN1468" s="283"/>
      <c r="AO1468" s="283"/>
      <c r="AP1468" s="283"/>
      <c r="AQ1468" s="283"/>
      <c r="AR1468" s="283"/>
      <c r="AS1468" s="283"/>
    </row>
    <row r="1469" spans="1:45" ht="12.75" customHeight="1">
      <c r="C1469" s="241" t="s">
        <v>1187</v>
      </c>
      <c r="D1469" s="241"/>
      <c r="E1469" s="241"/>
      <c r="F1469" s="241"/>
      <c r="G1469" s="241"/>
      <c r="H1469" s="241"/>
      <c r="I1469" s="241"/>
      <c r="J1469" s="241"/>
      <c r="K1469" s="241"/>
      <c r="L1469" s="241"/>
      <c r="M1469" s="241"/>
      <c r="N1469" s="241"/>
      <c r="O1469" s="241"/>
      <c r="P1469" s="241"/>
      <c r="Q1469" s="241"/>
      <c r="R1469" s="241"/>
      <c r="S1469" s="241"/>
      <c r="T1469" s="241"/>
      <c r="U1469" s="241"/>
      <c r="V1469" s="241"/>
      <c r="W1469" s="241"/>
      <c r="X1469" s="241"/>
      <c r="Y1469" s="241"/>
      <c r="Z1469" s="241"/>
      <c r="AA1469" s="241"/>
      <c r="AB1469" s="241"/>
      <c r="AC1469" s="241"/>
      <c r="AD1469" s="241"/>
      <c r="AE1469" s="241"/>
      <c r="AF1469" s="241"/>
      <c r="AG1469" s="241"/>
      <c r="AH1469" s="241"/>
      <c r="AI1469" s="241"/>
      <c r="AJ1469" s="241"/>
      <c r="AK1469" s="241"/>
      <c r="AL1469" s="241"/>
      <c r="AM1469" s="241"/>
      <c r="AN1469" s="241"/>
      <c r="AO1469" s="241"/>
      <c r="AP1469" s="241"/>
      <c r="AQ1469" s="241"/>
      <c r="AR1469" s="241"/>
      <c r="AS1469" s="241"/>
    </row>
    <row r="1470" spans="1:45" ht="12.75" customHeight="1">
      <c r="C1470" s="108"/>
      <c r="D1470" s="102"/>
      <c r="E1470" s="102"/>
      <c r="F1470" s="102"/>
      <c r="G1470" s="102"/>
      <c r="H1470" s="102"/>
      <c r="I1470" s="102"/>
      <c r="J1470" s="102"/>
      <c r="K1470" s="102"/>
    </row>
    <row r="1471" spans="1:45" ht="12.75" customHeight="1">
      <c r="C1471" s="243" t="s">
        <v>15</v>
      </c>
      <c r="D1471" s="243"/>
      <c r="E1471" s="243"/>
      <c r="F1471" s="243"/>
      <c r="G1471" s="243"/>
      <c r="H1471" s="243"/>
      <c r="I1471" s="243"/>
      <c r="J1471" s="243"/>
      <c r="K1471" s="243"/>
      <c r="L1471" s="243"/>
      <c r="M1471" s="243"/>
      <c r="N1471" s="243"/>
      <c r="O1471" s="243"/>
      <c r="P1471" s="243"/>
      <c r="Q1471" s="243"/>
      <c r="R1471" s="243"/>
      <c r="S1471" s="243"/>
      <c r="T1471" s="243"/>
      <c r="U1471" s="243" t="s">
        <v>16</v>
      </c>
      <c r="V1471" s="243"/>
      <c r="W1471" s="243"/>
      <c r="X1471" s="243"/>
      <c r="Y1471" s="243"/>
      <c r="Z1471" s="243"/>
      <c r="AA1471" s="243"/>
      <c r="AB1471" s="243" t="s">
        <v>17</v>
      </c>
      <c r="AC1471" s="243"/>
      <c r="AD1471" s="243"/>
      <c r="AE1471" s="243"/>
      <c r="AF1471" s="243"/>
      <c r="AG1471" s="243"/>
      <c r="AH1471" s="243"/>
    </row>
    <row r="1472" spans="1:45" ht="12.75" customHeight="1">
      <c r="C1472" s="243"/>
      <c r="D1472" s="243"/>
      <c r="E1472" s="243"/>
      <c r="F1472" s="243"/>
      <c r="G1472" s="243"/>
      <c r="H1472" s="243"/>
      <c r="I1472" s="243"/>
      <c r="J1472" s="243"/>
      <c r="K1472" s="243"/>
      <c r="L1472" s="243"/>
      <c r="M1472" s="243"/>
      <c r="N1472" s="243"/>
      <c r="O1472" s="243"/>
      <c r="P1472" s="243"/>
      <c r="Q1472" s="243"/>
      <c r="R1472" s="243"/>
      <c r="S1472" s="243"/>
      <c r="T1472" s="243"/>
      <c r="U1472" s="243"/>
      <c r="V1472" s="243"/>
      <c r="W1472" s="243"/>
      <c r="X1472" s="243"/>
      <c r="Y1472" s="243"/>
      <c r="Z1472" s="243"/>
      <c r="AA1472" s="243"/>
      <c r="AB1472" s="243"/>
      <c r="AC1472" s="243"/>
      <c r="AD1472" s="243"/>
      <c r="AE1472" s="243"/>
      <c r="AF1472" s="243"/>
      <c r="AG1472" s="243"/>
      <c r="AH1472" s="243"/>
    </row>
    <row r="1473" spans="1:45" ht="12.75" customHeight="1">
      <c r="C1473" s="243"/>
      <c r="D1473" s="243"/>
      <c r="E1473" s="243"/>
      <c r="F1473" s="243"/>
      <c r="G1473" s="243"/>
      <c r="H1473" s="243"/>
      <c r="I1473" s="243"/>
      <c r="J1473" s="243"/>
      <c r="K1473" s="243"/>
      <c r="L1473" s="243"/>
      <c r="M1473" s="243"/>
      <c r="N1473" s="243"/>
      <c r="O1473" s="243"/>
      <c r="P1473" s="243"/>
      <c r="Q1473" s="243"/>
      <c r="R1473" s="243"/>
      <c r="S1473" s="243"/>
      <c r="T1473" s="243"/>
      <c r="U1473" s="243"/>
      <c r="V1473" s="243"/>
      <c r="W1473" s="243"/>
      <c r="X1473" s="243"/>
      <c r="Y1473" s="243"/>
      <c r="Z1473" s="243"/>
      <c r="AA1473" s="243"/>
      <c r="AB1473" s="243"/>
      <c r="AC1473" s="243"/>
      <c r="AD1473" s="243"/>
      <c r="AE1473" s="243"/>
      <c r="AF1473" s="243"/>
      <c r="AG1473" s="243"/>
      <c r="AH1473" s="243"/>
    </row>
    <row r="1474" spans="1:45" ht="12.75" customHeight="1">
      <c r="C1474" s="536" t="s">
        <v>1315</v>
      </c>
      <c r="D1474" s="536"/>
      <c r="E1474" s="536"/>
      <c r="F1474" s="536"/>
      <c r="G1474" s="536"/>
      <c r="H1474" s="536"/>
      <c r="I1474" s="536"/>
      <c r="J1474" s="536"/>
      <c r="K1474" s="536"/>
      <c r="L1474" s="536"/>
      <c r="M1474" s="536"/>
      <c r="N1474" s="536"/>
      <c r="O1474" s="536"/>
      <c r="P1474" s="536"/>
      <c r="Q1474" s="536"/>
      <c r="R1474" s="536"/>
      <c r="S1474" s="536"/>
      <c r="T1474" s="536"/>
      <c r="U1474" s="537">
        <v>423</v>
      </c>
      <c r="V1474" s="537"/>
      <c r="W1474" s="537"/>
      <c r="X1474" s="537"/>
      <c r="Y1474" s="537"/>
      <c r="Z1474" s="537"/>
      <c r="AA1474" s="537"/>
      <c r="AB1474" s="537">
        <v>248</v>
      </c>
      <c r="AC1474" s="537"/>
      <c r="AD1474" s="537"/>
      <c r="AE1474" s="537"/>
      <c r="AF1474" s="537"/>
      <c r="AG1474" s="537"/>
      <c r="AH1474" s="537"/>
    </row>
    <row r="1475" spans="1:45" ht="12.75" customHeight="1">
      <c r="C1475" s="268" t="s">
        <v>1316</v>
      </c>
      <c r="D1475" s="268"/>
      <c r="E1475" s="268"/>
      <c r="F1475" s="268"/>
      <c r="G1475" s="268"/>
      <c r="H1475" s="268"/>
      <c r="I1475" s="268"/>
      <c r="J1475" s="268"/>
      <c r="K1475" s="268"/>
      <c r="L1475" s="268"/>
      <c r="M1475" s="268"/>
      <c r="N1475" s="268"/>
      <c r="O1475" s="268"/>
      <c r="P1475" s="268"/>
      <c r="Q1475" s="268"/>
      <c r="R1475" s="268"/>
      <c r="S1475" s="268"/>
      <c r="T1475" s="268"/>
      <c r="U1475" s="169">
        <v>1289</v>
      </c>
      <c r="V1475" s="169"/>
      <c r="W1475" s="169"/>
      <c r="X1475" s="169"/>
      <c r="Y1475" s="169"/>
      <c r="Z1475" s="169"/>
      <c r="AA1475" s="169"/>
      <c r="AB1475" s="169">
        <v>1253</v>
      </c>
      <c r="AC1475" s="169"/>
      <c r="AD1475" s="169"/>
      <c r="AE1475" s="169"/>
      <c r="AF1475" s="169"/>
      <c r="AG1475" s="169"/>
      <c r="AH1475" s="169"/>
    </row>
    <row r="1476" spans="1:45" ht="12.75" customHeight="1">
      <c r="C1476" s="268" t="s">
        <v>1317</v>
      </c>
      <c r="D1476" s="268"/>
      <c r="E1476" s="268"/>
      <c r="F1476" s="268"/>
      <c r="G1476" s="268"/>
      <c r="H1476" s="268"/>
      <c r="I1476" s="268"/>
      <c r="J1476" s="268"/>
      <c r="K1476" s="268"/>
      <c r="L1476" s="268"/>
      <c r="M1476" s="268"/>
      <c r="N1476" s="268"/>
      <c r="O1476" s="268"/>
      <c r="P1476" s="268"/>
      <c r="Q1476" s="268"/>
      <c r="R1476" s="268"/>
      <c r="S1476" s="268"/>
      <c r="T1476" s="268"/>
      <c r="U1476" s="169"/>
      <c r="V1476" s="169"/>
      <c r="W1476" s="169"/>
      <c r="X1476" s="169"/>
      <c r="Y1476" s="169"/>
      <c r="Z1476" s="169"/>
      <c r="AA1476" s="169"/>
      <c r="AB1476" s="169"/>
      <c r="AC1476" s="169"/>
      <c r="AD1476" s="169"/>
      <c r="AE1476" s="169"/>
      <c r="AF1476" s="169"/>
      <c r="AG1476" s="169"/>
      <c r="AH1476" s="169"/>
    </row>
    <row r="1477" spans="1:45" ht="12.75" customHeight="1">
      <c r="C1477" s="268" t="s">
        <v>1318</v>
      </c>
      <c r="D1477" s="268"/>
      <c r="E1477" s="268"/>
      <c r="F1477" s="268"/>
      <c r="G1477" s="268"/>
      <c r="H1477" s="268"/>
      <c r="I1477" s="268"/>
      <c r="J1477" s="268"/>
      <c r="K1477" s="268"/>
      <c r="L1477" s="268"/>
      <c r="M1477" s="268"/>
      <c r="N1477" s="268"/>
      <c r="O1477" s="268"/>
      <c r="P1477" s="268"/>
      <c r="Q1477" s="268"/>
      <c r="R1477" s="268"/>
      <c r="S1477" s="268"/>
      <c r="T1477" s="268"/>
      <c r="U1477" s="169"/>
      <c r="V1477" s="169"/>
      <c r="W1477" s="169"/>
      <c r="X1477" s="169"/>
      <c r="Y1477" s="169"/>
      <c r="Z1477" s="169"/>
      <c r="AA1477" s="169"/>
      <c r="AB1477" s="169"/>
      <c r="AC1477" s="169"/>
      <c r="AD1477" s="169"/>
      <c r="AE1477" s="169"/>
      <c r="AF1477" s="169"/>
      <c r="AG1477" s="169"/>
      <c r="AH1477" s="169"/>
    </row>
    <row r="1478" spans="1:45" ht="12.75" customHeight="1">
      <c r="C1478" s="536" t="s">
        <v>1319</v>
      </c>
      <c r="D1478" s="536"/>
      <c r="E1478" s="536"/>
      <c r="F1478" s="536"/>
      <c r="G1478" s="536"/>
      <c r="H1478" s="536"/>
      <c r="I1478" s="536"/>
      <c r="J1478" s="536"/>
      <c r="K1478" s="536"/>
      <c r="L1478" s="536"/>
      <c r="M1478" s="536"/>
      <c r="N1478" s="536"/>
      <c r="O1478" s="536"/>
      <c r="P1478" s="536"/>
      <c r="Q1478" s="536"/>
      <c r="R1478" s="536"/>
      <c r="S1478" s="536"/>
      <c r="T1478" s="536"/>
      <c r="U1478" s="537">
        <f>SUM(U1475:AA1477)</f>
        <v>1289</v>
      </c>
      <c r="V1478" s="537"/>
      <c r="W1478" s="537"/>
      <c r="X1478" s="537"/>
      <c r="Y1478" s="537"/>
      <c r="Z1478" s="537"/>
      <c r="AA1478" s="537"/>
      <c r="AB1478" s="537">
        <f>SUM(AB1475:AH1477)</f>
        <v>1253</v>
      </c>
      <c r="AC1478" s="537"/>
      <c r="AD1478" s="537"/>
      <c r="AE1478" s="537"/>
      <c r="AF1478" s="537"/>
      <c r="AG1478" s="537"/>
      <c r="AH1478" s="537"/>
    </row>
    <row r="1479" spans="1:45" ht="12.75" customHeight="1">
      <c r="C1479" s="536" t="s">
        <v>176</v>
      </c>
      <c r="D1479" s="536"/>
      <c r="E1479" s="536"/>
      <c r="F1479" s="536"/>
      <c r="G1479" s="536"/>
      <c r="H1479" s="536"/>
      <c r="I1479" s="536"/>
      <c r="J1479" s="536"/>
      <c r="K1479" s="536"/>
      <c r="L1479" s="536"/>
      <c r="M1479" s="536"/>
      <c r="N1479" s="536"/>
      <c r="O1479" s="536"/>
      <c r="P1479" s="536"/>
      <c r="Q1479" s="536"/>
      <c r="R1479" s="536"/>
      <c r="S1479" s="536"/>
      <c r="T1479" s="536"/>
      <c r="U1479" s="537">
        <v>1004</v>
      </c>
      <c r="V1479" s="537"/>
      <c r="W1479" s="537"/>
      <c r="X1479" s="537"/>
      <c r="Y1479" s="537"/>
      <c r="Z1479" s="537"/>
      <c r="AA1479" s="537"/>
      <c r="AB1479" s="537">
        <v>1078</v>
      </c>
      <c r="AC1479" s="537"/>
      <c r="AD1479" s="537"/>
      <c r="AE1479" s="537"/>
      <c r="AF1479" s="537"/>
      <c r="AG1479" s="537"/>
      <c r="AH1479" s="537"/>
    </row>
    <row r="1480" spans="1:45" ht="12.75" customHeight="1">
      <c r="C1480" s="535" t="s">
        <v>177</v>
      </c>
      <c r="D1480" s="535"/>
      <c r="E1480" s="535"/>
      <c r="F1480" s="535"/>
      <c r="G1480" s="535"/>
      <c r="H1480" s="535"/>
      <c r="I1480" s="535"/>
      <c r="J1480" s="535"/>
      <c r="K1480" s="535"/>
      <c r="L1480" s="535"/>
      <c r="M1480" s="535"/>
      <c r="N1480" s="535"/>
      <c r="O1480" s="535"/>
      <c r="P1480" s="535"/>
      <c r="Q1480" s="535"/>
      <c r="R1480" s="535"/>
      <c r="S1480" s="535"/>
      <c r="T1480" s="535"/>
      <c r="U1480" s="449">
        <f>U1474+U1478-U1479</f>
        <v>708</v>
      </c>
      <c r="V1480" s="449"/>
      <c r="W1480" s="449"/>
      <c r="X1480" s="449"/>
      <c r="Y1480" s="449"/>
      <c r="Z1480" s="449"/>
      <c r="AA1480" s="449"/>
      <c r="AB1480" s="449">
        <f>AB1474+AB1478-AB1479</f>
        <v>423</v>
      </c>
      <c r="AC1480" s="449"/>
      <c r="AD1480" s="449"/>
      <c r="AE1480" s="449"/>
      <c r="AF1480" s="449"/>
      <c r="AG1480" s="449"/>
      <c r="AH1480" s="449"/>
    </row>
    <row r="1482" spans="1:45" ht="12.75" customHeight="1">
      <c r="C1482" s="164" t="s">
        <v>467</v>
      </c>
      <c r="D1482" s="164"/>
      <c r="E1482" s="164"/>
      <c r="F1482" s="164"/>
      <c r="G1482" s="164"/>
      <c r="H1482" s="164"/>
      <c r="I1482" s="164"/>
      <c r="J1482" s="164"/>
      <c r="K1482" s="164"/>
      <c r="L1482" s="164"/>
      <c r="M1482" s="164"/>
      <c r="N1482" s="164"/>
      <c r="O1482" s="164"/>
      <c r="P1482" s="164"/>
      <c r="Q1482" s="164"/>
      <c r="R1482" s="164"/>
      <c r="S1482" s="164"/>
      <c r="T1482" s="164"/>
      <c r="U1482" s="164"/>
      <c r="V1482" s="164"/>
      <c r="W1482" s="164"/>
      <c r="X1482" s="164"/>
      <c r="Y1482" s="164"/>
      <c r="Z1482" s="164"/>
      <c r="AA1482" s="164"/>
      <c r="AB1482" s="164"/>
      <c r="AC1482" s="164"/>
      <c r="AD1482" s="164"/>
      <c r="AE1482" s="164"/>
      <c r="AF1482" s="164"/>
      <c r="AG1482" s="164"/>
      <c r="AH1482" s="164"/>
      <c r="AI1482" s="164"/>
      <c r="AJ1482" s="164"/>
      <c r="AK1482" s="164"/>
      <c r="AL1482" s="164"/>
      <c r="AM1482" s="164"/>
      <c r="AN1482" s="164"/>
      <c r="AO1482" s="164"/>
      <c r="AP1482" s="164"/>
      <c r="AQ1482" s="164"/>
      <c r="AR1482" s="164"/>
      <c r="AS1482" s="164"/>
    </row>
    <row r="1483" spans="1:45" ht="12.75" customHeight="1">
      <c r="C1483" s="164"/>
      <c r="D1483" s="164"/>
      <c r="E1483" s="164"/>
      <c r="F1483" s="164"/>
      <c r="G1483" s="164"/>
      <c r="H1483" s="164"/>
      <c r="I1483" s="164"/>
      <c r="J1483" s="164"/>
      <c r="K1483" s="164"/>
      <c r="L1483" s="164"/>
      <c r="M1483" s="164"/>
      <c r="N1483" s="164"/>
      <c r="O1483" s="164"/>
      <c r="P1483" s="164"/>
      <c r="Q1483" s="164"/>
      <c r="R1483" s="164"/>
      <c r="S1483" s="164"/>
      <c r="T1483" s="164"/>
      <c r="U1483" s="164"/>
      <c r="V1483" s="164"/>
      <c r="W1483" s="164"/>
      <c r="X1483" s="164"/>
      <c r="Y1483" s="164"/>
      <c r="Z1483" s="164"/>
      <c r="AA1483" s="164"/>
      <c r="AB1483" s="164"/>
      <c r="AC1483" s="164"/>
      <c r="AD1483" s="164"/>
      <c r="AE1483" s="164"/>
      <c r="AF1483" s="164"/>
      <c r="AG1483" s="164"/>
      <c r="AH1483" s="164"/>
      <c r="AI1483" s="164"/>
      <c r="AJ1483" s="164"/>
      <c r="AK1483" s="164"/>
      <c r="AL1483" s="164"/>
      <c r="AM1483" s="164"/>
      <c r="AN1483" s="164"/>
      <c r="AO1483" s="164"/>
      <c r="AP1483" s="164"/>
      <c r="AQ1483" s="164"/>
      <c r="AR1483" s="164"/>
      <c r="AS1483" s="164"/>
    </row>
    <row r="1484" spans="1:45" ht="12.75" customHeight="1">
      <c r="C1484" s="7"/>
      <c r="D1484" s="7"/>
      <c r="E1484" s="7"/>
      <c r="F1484" s="7"/>
      <c r="G1484" s="7"/>
      <c r="H1484" s="7"/>
      <c r="I1484" s="7"/>
      <c r="J1484" s="7"/>
      <c r="K1484" s="7"/>
      <c r="L1484" s="7"/>
      <c r="M1484" s="7"/>
      <c r="N1484" s="7"/>
      <c r="O1484" s="7"/>
      <c r="P1484" s="7"/>
      <c r="Q1484" s="7"/>
      <c r="R1484" s="7"/>
      <c r="S1484" s="7"/>
      <c r="T1484" s="7"/>
      <c r="U1484" s="7"/>
      <c r="V1484" s="7"/>
      <c r="W1484" s="7"/>
      <c r="X1484" s="7"/>
      <c r="Y1484" s="7"/>
      <c r="Z1484" s="7"/>
      <c r="AA1484" s="7"/>
      <c r="AB1484" s="7"/>
      <c r="AC1484" s="7"/>
      <c r="AD1484" s="7"/>
      <c r="AE1484" s="7"/>
      <c r="AF1484" s="7"/>
      <c r="AG1484" s="7"/>
      <c r="AH1484" s="7"/>
      <c r="AI1484" s="7"/>
      <c r="AJ1484" s="7"/>
      <c r="AK1484" s="7"/>
      <c r="AL1484" s="7"/>
      <c r="AM1484" s="7"/>
      <c r="AN1484" s="7"/>
      <c r="AO1484" s="7"/>
      <c r="AP1484" s="7"/>
      <c r="AQ1484" s="7"/>
      <c r="AR1484" s="7"/>
      <c r="AS1484" s="7"/>
    </row>
    <row r="1485" spans="1:45" ht="12.75" customHeight="1">
      <c r="A1485" s="109"/>
      <c r="C1485" s="109"/>
      <c r="D1485" s="7"/>
      <c r="E1485" s="7"/>
      <c r="F1485" s="7"/>
      <c r="G1485" s="7"/>
      <c r="H1485" s="7"/>
      <c r="I1485" s="7"/>
      <c r="J1485" s="7"/>
      <c r="K1485" s="7"/>
      <c r="L1485" s="7"/>
      <c r="M1485" s="7"/>
      <c r="N1485" s="7"/>
      <c r="O1485" s="7"/>
      <c r="P1485" s="7"/>
      <c r="Q1485" s="7"/>
      <c r="R1485" s="7"/>
      <c r="S1485" s="7"/>
      <c r="T1485" s="7"/>
      <c r="U1485" s="7"/>
      <c r="V1485" s="7"/>
      <c r="W1485" s="7"/>
      <c r="X1485" s="7"/>
      <c r="Y1485" s="7"/>
      <c r="Z1485" s="7"/>
      <c r="AA1485" s="7"/>
      <c r="AB1485" s="7"/>
      <c r="AC1485" s="7"/>
      <c r="AD1485" s="7"/>
      <c r="AE1485" s="7"/>
      <c r="AF1485" s="7"/>
      <c r="AG1485" s="7"/>
      <c r="AH1485" s="7"/>
      <c r="AI1485" s="7"/>
      <c r="AJ1485" s="7"/>
      <c r="AK1485" s="7"/>
      <c r="AL1485" s="7"/>
      <c r="AM1485" s="7"/>
      <c r="AN1485" s="7"/>
      <c r="AO1485" s="7"/>
      <c r="AP1485" s="7"/>
      <c r="AQ1485" s="7"/>
      <c r="AR1485" s="7"/>
      <c r="AS1485" s="7"/>
    </row>
    <row r="1486" spans="1:45" ht="12.75" customHeight="1">
      <c r="C1486" s="7"/>
      <c r="D1486" s="7"/>
      <c r="E1486" s="7"/>
      <c r="F1486" s="7"/>
      <c r="G1486" s="7"/>
      <c r="H1486" s="7"/>
      <c r="I1486" s="7"/>
      <c r="J1486" s="7"/>
      <c r="K1486" s="7"/>
      <c r="L1486" s="7"/>
      <c r="M1486" s="7"/>
      <c r="N1486" s="7"/>
      <c r="O1486" s="7"/>
      <c r="P1486" s="7"/>
      <c r="Q1486" s="7"/>
      <c r="R1486" s="7"/>
      <c r="S1486" s="7"/>
      <c r="T1486" s="7"/>
      <c r="U1486" s="7"/>
      <c r="V1486" s="7"/>
      <c r="W1486" s="7"/>
      <c r="X1486" s="7"/>
      <c r="Y1486" s="7"/>
      <c r="Z1486" s="7"/>
      <c r="AA1486" s="7"/>
      <c r="AB1486" s="7"/>
      <c r="AC1486" s="7"/>
      <c r="AD1486" s="7"/>
      <c r="AE1486" s="7"/>
      <c r="AF1486" s="7"/>
      <c r="AG1486" s="7"/>
      <c r="AH1486" s="7"/>
      <c r="AI1486" s="7"/>
      <c r="AJ1486" s="7"/>
      <c r="AK1486" s="7"/>
      <c r="AL1486" s="7"/>
      <c r="AM1486" s="7"/>
      <c r="AN1486" s="7"/>
      <c r="AO1486" s="7"/>
      <c r="AP1486" s="7"/>
      <c r="AQ1486" s="7"/>
      <c r="AR1486" s="7"/>
      <c r="AS1486" s="7"/>
    </row>
    <row r="1487" spans="1:45" ht="12.75" customHeight="1">
      <c r="A1487" s="84" t="s">
        <v>443</v>
      </c>
      <c r="B1487" s="82"/>
      <c r="C1487" s="283" t="s">
        <v>468</v>
      </c>
      <c r="D1487" s="283"/>
      <c r="E1487" s="283"/>
      <c r="F1487" s="283"/>
      <c r="G1487" s="283"/>
      <c r="H1487" s="283"/>
      <c r="I1487" s="283"/>
      <c r="J1487" s="283"/>
      <c r="K1487" s="283"/>
      <c r="L1487" s="283"/>
      <c r="M1487" s="283"/>
      <c r="N1487" s="283"/>
      <c r="O1487" s="283"/>
      <c r="P1487" s="283"/>
      <c r="Q1487" s="283"/>
      <c r="R1487" s="283"/>
      <c r="S1487" s="283"/>
      <c r="T1487" s="283"/>
      <c r="U1487" s="283"/>
      <c r="V1487" s="283"/>
      <c r="W1487" s="283"/>
      <c r="X1487" s="283"/>
      <c r="Y1487" s="283"/>
      <c r="Z1487" s="283"/>
      <c r="AA1487" s="283"/>
      <c r="AB1487" s="283"/>
      <c r="AC1487" s="283"/>
      <c r="AD1487" s="283"/>
      <c r="AE1487" s="283"/>
      <c r="AF1487" s="283"/>
      <c r="AG1487" s="283"/>
      <c r="AH1487" s="283"/>
      <c r="AI1487" s="283"/>
      <c r="AJ1487" s="283"/>
      <c r="AK1487" s="283"/>
      <c r="AL1487" s="283"/>
      <c r="AM1487" s="283"/>
      <c r="AN1487" s="283"/>
      <c r="AO1487" s="283"/>
      <c r="AP1487" s="283"/>
      <c r="AQ1487" s="283"/>
      <c r="AR1487" s="283"/>
      <c r="AS1487" s="283"/>
    </row>
    <row r="1488" spans="1:45" ht="12.75" customHeight="1">
      <c r="C1488" s="241" t="s">
        <v>544</v>
      </c>
      <c r="D1488" s="241"/>
      <c r="E1488" s="241"/>
      <c r="F1488" s="241"/>
      <c r="G1488" s="241"/>
      <c r="H1488" s="241"/>
      <c r="I1488" s="241"/>
      <c r="J1488" s="241"/>
      <c r="K1488" s="241"/>
      <c r="L1488" s="241"/>
      <c r="M1488" s="241"/>
      <c r="N1488" s="241"/>
      <c r="O1488" s="241"/>
      <c r="P1488" s="241"/>
      <c r="Q1488" s="241"/>
      <c r="R1488" s="241"/>
      <c r="S1488" s="241"/>
      <c r="T1488" s="241"/>
      <c r="U1488" s="241"/>
      <c r="V1488" s="241"/>
      <c r="W1488" s="241"/>
      <c r="X1488" s="241"/>
      <c r="Y1488" s="241"/>
      <c r="Z1488" s="241"/>
      <c r="AA1488" s="241"/>
      <c r="AB1488" s="241"/>
      <c r="AC1488" s="241"/>
      <c r="AD1488" s="241"/>
      <c r="AE1488" s="241"/>
      <c r="AF1488" s="241"/>
      <c r="AG1488" s="241"/>
      <c r="AH1488" s="241"/>
      <c r="AI1488" s="241"/>
      <c r="AJ1488" s="241"/>
      <c r="AK1488" s="241"/>
      <c r="AL1488" s="241"/>
      <c r="AM1488" s="241"/>
      <c r="AN1488" s="241"/>
      <c r="AO1488" s="241"/>
      <c r="AP1488" s="241"/>
      <c r="AQ1488" s="241"/>
      <c r="AR1488" s="241"/>
      <c r="AS1488" s="241"/>
    </row>
    <row r="1489" spans="3:36" ht="12.75" customHeight="1">
      <c r="C1489" s="67"/>
      <c r="D1489" s="102"/>
      <c r="E1489" s="102"/>
      <c r="F1489" s="102"/>
      <c r="G1489" s="102"/>
      <c r="H1489" s="102"/>
    </row>
    <row r="1490" spans="3:36" ht="12.75" customHeight="1">
      <c r="C1490" s="299" t="s">
        <v>15</v>
      </c>
      <c r="D1490" s="299"/>
      <c r="E1490" s="299"/>
      <c r="F1490" s="299"/>
      <c r="G1490" s="299"/>
      <c r="H1490" s="299"/>
      <c r="I1490" s="299"/>
      <c r="J1490" s="299"/>
      <c r="K1490" s="299"/>
      <c r="L1490" s="299" t="s">
        <v>178</v>
      </c>
      <c r="M1490" s="299"/>
      <c r="N1490" s="299"/>
      <c r="O1490" s="299" t="s">
        <v>1320</v>
      </c>
      <c r="P1490" s="299"/>
      <c r="Q1490" s="299"/>
      <c r="R1490" s="299" t="s">
        <v>179</v>
      </c>
      <c r="S1490" s="299"/>
      <c r="T1490" s="299"/>
      <c r="U1490" s="299"/>
      <c r="V1490" s="299" t="s">
        <v>1321</v>
      </c>
      <c r="W1490" s="299"/>
      <c r="X1490" s="299"/>
      <c r="Y1490" s="299"/>
      <c r="Z1490" s="299"/>
      <c r="AA1490" s="299" t="s">
        <v>1322</v>
      </c>
      <c r="AB1490" s="299"/>
      <c r="AC1490" s="299"/>
      <c r="AD1490" s="299"/>
      <c r="AE1490" s="299"/>
      <c r="AF1490" s="299" t="s">
        <v>1323</v>
      </c>
      <c r="AG1490" s="299"/>
      <c r="AH1490" s="299"/>
      <c r="AI1490" s="299"/>
      <c r="AJ1490" s="299"/>
    </row>
    <row r="1491" spans="3:36" ht="12.75" customHeight="1">
      <c r="C1491" s="300"/>
      <c r="D1491" s="300"/>
      <c r="E1491" s="300"/>
      <c r="F1491" s="300"/>
      <c r="G1491" s="300"/>
      <c r="H1491" s="300"/>
      <c r="I1491" s="300"/>
      <c r="J1491" s="300"/>
      <c r="K1491" s="300"/>
      <c r="L1491" s="300"/>
      <c r="M1491" s="300"/>
      <c r="N1491" s="300"/>
      <c r="O1491" s="300"/>
      <c r="P1491" s="300"/>
      <c r="Q1491" s="300"/>
      <c r="R1491" s="300"/>
      <c r="S1491" s="300"/>
      <c r="T1491" s="300"/>
      <c r="U1491" s="300"/>
      <c r="V1491" s="300"/>
      <c r="W1491" s="300"/>
      <c r="X1491" s="300"/>
      <c r="Y1491" s="300"/>
      <c r="Z1491" s="300"/>
      <c r="AA1491" s="300"/>
      <c r="AB1491" s="300"/>
      <c r="AC1491" s="300"/>
      <c r="AD1491" s="300"/>
      <c r="AE1491" s="300"/>
      <c r="AF1491" s="300"/>
      <c r="AG1491" s="300"/>
      <c r="AH1491" s="300"/>
      <c r="AI1491" s="300"/>
      <c r="AJ1491" s="300"/>
    </row>
    <row r="1492" spans="3:36" ht="12.75" customHeight="1">
      <c r="C1492" s="300"/>
      <c r="D1492" s="300"/>
      <c r="E1492" s="300"/>
      <c r="F1492" s="300"/>
      <c r="G1492" s="300"/>
      <c r="H1492" s="300"/>
      <c r="I1492" s="300"/>
      <c r="J1492" s="300"/>
      <c r="K1492" s="300"/>
      <c r="L1492" s="300"/>
      <c r="M1492" s="300"/>
      <c r="N1492" s="300"/>
      <c r="O1492" s="300"/>
      <c r="P1492" s="300"/>
      <c r="Q1492" s="300"/>
      <c r="R1492" s="300"/>
      <c r="S1492" s="300"/>
      <c r="T1492" s="300"/>
      <c r="U1492" s="300"/>
      <c r="V1492" s="300"/>
      <c r="W1492" s="300"/>
      <c r="X1492" s="300"/>
      <c r="Y1492" s="300"/>
      <c r="Z1492" s="300"/>
      <c r="AA1492" s="300"/>
      <c r="AB1492" s="300"/>
      <c r="AC1492" s="300"/>
      <c r="AD1492" s="300"/>
      <c r="AE1492" s="300"/>
      <c r="AF1492" s="300"/>
      <c r="AG1492" s="300"/>
      <c r="AH1492" s="300"/>
      <c r="AI1492" s="300"/>
      <c r="AJ1492" s="300"/>
    </row>
    <row r="1493" spans="3:36" ht="12.75" customHeight="1">
      <c r="C1493" s="300"/>
      <c r="D1493" s="300"/>
      <c r="E1493" s="300"/>
      <c r="F1493" s="300"/>
      <c r="G1493" s="300"/>
      <c r="H1493" s="300"/>
      <c r="I1493" s="300"/>
      <c r="J1493" s="300"/>
      <c r="K1493" s="300"/>
      <c r="L1493" s="300"/>
      <c r="M1493" s="300"/>
      <c r="N1493" s="300"/>
      <c r="O1493" s="300"/>
      <c r="P1493" s="300"/>
      <c r="Q1493" s="300"/>
      <c r="R1493" s="300"/>
      <c r="S1493" s="300"/>
      <c r="T1493" s="300"/>
      <c r="U1493" s="300"/>
      <c r="V1493" s="300"/>
      <c r="W1493" s="300"/>
      <c r="X1493" s="300"/>
      <c r="Y1493" s="300"/>
      <c r="Z1493" s="300"/>
      <c r="AA1493" s="300"/>
      <c r="AB1493" s="300"/>
      <c r="AC1493" s="300"/>
      <c r="AD1493" s="300"/>
      <c r="AE1493" s="300"/>
      <c r="AF1493" s="300"/>
      <c r="AG1493" s="300"/>
      <c r="AH1493" s="300"/>
      <c r="AI1493" s="300"/>
      <c r="AJ1493" s="300"/>
    </row>
    <row r="1494" spans="3:36" ht="12.75" customHeight="1">
      <c r="C1494" s="300"/>
      <c r="D1494" s="300"/>
      <c r="E1494" s="300"/>
      <c r="F1494" s="300"/>
      <c r="G1494" s="300"/>
      <c r="H1494" s="300"/>
      <c r="I1494" s="300"/>
      <c r="J1494" s="300"/>
      <c r="K1494" s="300"/>
      <c r="L1494" s="300"/>
      <c r="M1494" s="300"/>
      <c r="N1494" s="300"/>
      <c r="O1494" s="300"/>
      <c r="P1494" s="300"/>
      <c r="Q1494" s="300"/>
      <c r="R1494" s="300"/>
      <c r="S1494" s="300"/>
      <c r="T1494" s="300"/>
      <c r="U1494" s="300"/>
      <c r="V1494" s="300"/>
      <c r="W1494" s="300"/>
      <c r="X1494" s="300"/>
      <c r="Y1494" s="300"/>
      <c r="Z1494" s="300"/>
      <c r="AA1494" s="300"/>
      <c r="AB1494" s="300"/>
      <c r="AC1494" s="300"/>
      <c r="AD1494" s="300"/>
      <c r="AE1494" s="300"/>
      <c r="AF1494" s="300"/>
      <c r="AG1494" s="300"/>
      <c r="AH1494" s="300"/>
      <c r="AI1494" s="300"/>
      <c r="AJ1494" s="300"/>
    </row>
    <row r="1495" spans="3:36" ht="12.75" customHeight="1">
      <c r="C1495" s="300"/>
      <c r="D1495" s="300"/>
      <c r="E1495" s="300"/>
      <c r="F1495" s="300"/>
      <c r="G1495" s="300"/>
      <c r="H1495" s="300"/>
      <c r="I1495" s="300"/>
      <c r="J1495" s="300"/>
      <c r="K1495" s="300"/>
      <c r="L1495" s="300"/>
      <c r="M1495" s="300"/>
      <c r="N1495" s="300"/>
      <c r="O1495" s="300"/>
      <c r="P1495" s="300"/>
      <c r="Q1495" s="300"/>
      <c r="R1495" s="300"/>
      <c r="S1495" s="300"/>
      <c r="T1495" s="300"/>
      <c r="U1495" s="300"/>
      <c r="V1495" s="300"/>
      <c r="W1495" s="300"/>
      <c r="X1495" s="300"/>
      <c r="Y1495" s="300"/>
      <c r="Z1495" s="300"/>
      <c r="AA1495" s="300"/>
      <c r="AB1495" s="300"/>
      <c r="AC1495" s="300"/>
      <c r="AD1495" s="300"/>
      <c r="AE1495" s="300"/>
      <c r="AF1495" s="300"/>
      <c r="AG1495" s="300"/>
      <c r="AH1495" s="300"/>
      <c r="AI1495" s="300"/>
      <c r="AJ1495" s="300"/>
    </row>
    <row r="1496" spans="3:36" ht="12.75" customHeight="1">
      <c r="C1496" s="300"/>
      <c r="D1496" s="300"/>
      <c r="E1496" s="300"/>
      <c r="F1496" s="300"/>
      <c r="G1496" s="300"/>
      <c r="H1496" s="300"/>
      <c r="I1496" s="300"/>
      <c r="J1496" s="300"/>
      <c r="K1496" s="300"/>
      <c r="L1496" s="300"/>
      <c r="M1496" s="300"/>
      <c r="N1496" s="300"/>
      <c r="O1496" s="300"/>
      <c r="P1496" s="300"/>
      <c r="Q1496" s="300"/>
      <c r="R1496" s="300"/>
      <c r="S1496" s="300"/>
      <c r="T1496" s="300"/>
      <c r="U1496" s="300"/>
      <c r="V1496" s="300"/>
      <c r="W1496" s="300"/>
      <c r="X1496" s="300"/>
      <c r="Y1496" s="300"/>
      <c r="Z1496" s="300"/>
      <c r="AA1496" s="300"/>
      <c r="AB1496" s="300"/>
      <c r="AC1496" s="300"/>
      <c r="AD1496" s="300"/>
      <c r="AE1496" s="300"/>
      <c r="AF1496" s="300"/>
      <c r="AG1496" s="300"/>
      <c r="AH1496" s="300"/>
      <c r="AI1496" s="300"/>
      <c r="AJ1496" s="300"/>
    </row>
    <row r="1497" spans="3:36" ht="12.75" customHeight="1">
      <c r="C1497" s="523"/>
      <c r="D1497" s="523"/>
      <c r="E1497" s="523"/>
      <c r="F1497" s="523"/>
      <c r="G1497" s="523"/>
      <c r="H1497" s="523"/>
      <c r="I1497" s="523"/>
      <c r="J1497" s="523"/>
      <c r="K1497" s="523"/>
      <c r="L1497" s="523"/>
      <c r="M1497" s="523"/>
      <c r="N1497" s="523"/>
      <c r="O1497" s="523"/>
      <c r="P1497" s="523"/>
      <c r="Q1497" s="523"/>
      <c r="R1497" s="523"/>
      <c r="S1497" s="523"/>
      <c r="T1497" s="523"/>
      <c r="U1497" s="523"/>
      <c r="V1497" s="523"/>
      <c r="W1497" s="523"/>
      <c r="X1497" s="523"/>
      <c r="Y1497" s="523"/>
      <c r="Z1497" s="523"/>
      <c r="AA1497" s="523"/>
      <c r="AB1497" s="523"/>
      <c r="AC1497" s="523"/>
      <c r="AD1497" s="523"/>
      <c r="AE1497" s="523"/>
      <c r="AF1497" s="523"/>
      <c r="AG1497" s="523"/>
      <c r="AH1497" s="523"/>
      <c r="AI1497" s="523"/>
      <c r="AJ1497" s="523"/>
    </row>
    <row r="1498" spans="3:36" ht="12.75" customHeight="1">
      <c r="C1498" s="521" t="s">
        <v>28</v>
      </c>
      <c r="D1498" s="521"/>
      <c r="E1498" s="521"/>
      <c r="F1498" s="521"/>
      <c r="G1498" s="521"/>
      <c r="H1498" s="521"/>
      <c r="I1498" s="521"/>
      <c r="J1498" s="521"/>
      <c r="K1498" s="521"/>
      <c r="L1498" s="521" t="s">
        <v>32</v>
      </c>
      <c r="M1498" s="521"/>
      <c r="N1498" s="521"/>
      <c r="O1498" s="521" t="s">
        <v>33</v>
      </c>
      <c r="P1498" s="521"/>
      <c r="Q1498" s="521"/>
      <c r="R1498" s="521" t="s">
        <v>35</v>
      </c>
      <c r="S1498" s="521"/>
      <c r="T1498" s="521"/>
      <c r="U1498" s="521"/>
      <c r="V1498" s="521" t="s">
        <v>37</v>
      </c>
      <c r="W1498" s="521"/>
      <c r="X1498" s="521"/>
      <c r="Y1498" s="521"/>
      <c r="Z1498" s="521"/>
      <c r="AA1498" s="521" t="s">
        <v>40</v>
      </c>
      <c r="AB1498" s="521"/>
      <c r="AC1498" s="521"/>
      <c r="AD1498" s="521"/>
      <c r="AE1498" s="521"/>
      <c r="AF1498" s="521" t="s">
        <v>46</v>
      </c>
      <c r="AG1498" s="521"/>
      <c r="AH1498" s="521"/>
      <c r="AI1498" s="521"/>
      <c r="AJ1498" s="521"/>
    </row>
    <row r="1499" spans="3:36" ht="12.75" customHeight="1">
      <c r="C1499" s="211" t="s">
        <v>180</v>
      </c>
      <c r="D1499" s="211"/>
      <c r="E1499" s="211"/>
      <c r="F1499" s="211"/>
      <c r="G1499" s="211"/>
      <c r="H1499" s="211"/>
      <c r="I1499" s="211"/>
      <c r="J1499" s="211"/>
      <c r="K1499" s="211"/>
      <c r="L1499" s="211"/>
      <c r="M1499" s="211"/>
      <c r="N1499" s="211"/>
      <c r="O1499" s="211"/>
      <c r="P1499" s="211"/>
      <c r="Q1499" s="211"/>
      <c r="R1499" s="211"/>
      <c r="S1499" s="211"/>
      <c r="T1499" s="211"/>
      <c r="U1499" s="211"/>
      <c r="V1499" s="211"/>
      <c r="W1499" s="211"/>
      <c r="X1499" s="211"/>
      <c r="Y1499" s="211"/>
      <c r="Z1499" s="211"/>
      <c r="AA1499" s="211"/>
      <c r="AB1499" s="211"/>
      <c r="AC1499" s="211"/>
      <c r="AD1499" s="211"/>
      <c r="AE1499" s="211"/>
      <c r="AF1499" s="211"/>
      <c r="AG1499" s="211"/>
      <c r="AH1499" s="211"/>
      <c r="AI1499" s="211"/>
      <c r="AJ1499" s="211"/>
    </row>
    <row r="1500" spans="3:36" ht="12.75" customHeight="1">
      <c r="C1500" s="282" t="s">
        <v>1562</v>
      </c>
      <c r="D1500" s="282"/>
      <c r="E1500" s="282"/>
      <c r="F1500" s="282"/>
      <c r="G1500" s="282"/>
      <c r="H1500" s="282"/>
      <c r="I1500" s="282"/>
      <c r="J1500" s="282"/>
      <c r="K1500" s="282"/>
      <c r="L1500" s="510" t="s">
        <v>1561</v>
      </c>
      <c r="M1500" s="510"/>
      <c r="N1500" s="510"/>
      <c r="O1500" s="511">
        <v>4.0810000000000004</v>
      </c>
      <c r="P1500" s="511"/>
      <c r="Q1500" s="511"/>
      <c r="R1500" s="512">
        <v>44002</v>
      </c>
      <c r="S1500" s="512"/>
      <c r="T1500" s="512"/>
      <c r="U1500" s="512"/>
      <c r="V1500" s="249">
        <v>75100</v>
      </c>
      <c r="W1500" s="249"/>
      <c r="X1500" s="249"/>
      <c r="Y1500" s="249"/>
      <c r="Z1500" s="249"/>
      <c r="AA1500" s="249">
        <v>75100</v>
      </c>
      <c r="AB1500" s="249"/>
      <c r="AC1500" s="249"/>
      <c r="AD1500" s="249"/>
      <c r="AE1500" s="249"/>
      <c r="AF1500" s="249">
        <v>92080</v>
      </c>
      <c r="AG1500" s="249"/>
      <c r="AH1500" s="249"/>
      <c r="AI1500" s="249"/>
      <c r="AJ1500" s="249"/>
    </row>
    <row r="1501" spans="3:36" ht="12.75" customHeight="1">
      <c r="C1501" s="268" t="s">
        <v>1562</v>
      </c>
      <c r="D1501" s="268"/>
      <c r="E1501" s="268"/>
      <c r="F1501" s="268"/>
      <c r="G1501" s="268"/>
      <c r="H1501" s="268"/>
      <c r="I1501" s="268"/>
      <c r="J1501" s="268"/>
      <c r="K1501" s="268"/>
      <c r="L1501" s="513" t="s">
        <v>1561</v>
      </c>
      <c r="M1501" s="513"/>
      <c r="N1501" s="513"/>
      <c r="O1501" s="514">
        <v>4.7859999999999996</v>
      </c>
      <c r="P1501" s="514"/>
      <c r="Q1501" s="514"/>
      <c r="R1501" s="515">
        <v>44551</v>
      </c>
      <c r="S1501" s="515"/>
      <c r="T1501" s="515"/>
      <c r="U1501" s="515"/>
      <c r="V1501" s="169">
        <v>44800</v>
      </c>
      <c r="W1501" s="169"/>
      <c r="X1501" s="169"/>
      <c r="Y1501" s="169"/>
      <c r="Z1501" s="169"/>
      <c r="AA1501" s="169">
        <v>44800</v>
      </c>
      <c r="AB1501" s="169"/>
      <c r="AC1501" s="169"/>
      <c r="AD1501" s="169"/>
      <c r="AE1501" s="169"/>
      <c r="AF1501" s="169">
        <v>52000</v>
      </c>
      <c r="AG1501" s="169"/>
      <c r="AH1501" s="169"/>
      <c r="AI1501" s="169"/>
      <c r="AJ1501" s="169"/>
    </row>
    <row r="1502" spans="3:36" ht="12.75" customHeight="1">
      <c r="C1502" s="268" t="s">
        <v>1562</v>
      </c>
      <c r="D1502" s="268"/>
      <c r="E1502" s="268"/>
      <c r="F1502" s="268"/>
      <c r="G1502" s="268"/>
      <c r="H1502" s="268"/>
      <c r="I1502" s="268"/>
      <c r="J1502" s="268"/>
      <c r="K1502" s="268"/>
      <c r="L1502" s="513" t="s">
        <v>1561</v>
      </c>
      <c r="M1502" s="513"/>
      <c r="N1502" s="513"/>
      <c r="O1502" s="514">
        <v>7.06</v>
      </c>
      <c r="P1502" s="514"/>
      <c r="Q1502" s="514"/>
      <c r="R1502" s="515">
        <v>42735</v>
      </c>
      <c r="S1502" s="515"/>
      <c r="T1502" s="515"/>
      <c r="U1502" s="515"/>
      <c r="V1502" s="169">
        <v>53125</v>
      </c>
      <c r="W1502" s="169"/>
      <c r="X1502" s="169"/>
      <c r="Y1502" s="169"/>
      <c r="Z1502" s="169"/>
      <c r="AA1502" s="169">
        <v>53125</v>
      </c>
      <c r="AB1502" s="169"/>
      <c r="AC1502" s="169"/>
      <c r="AD1502" s="169"/>
      <c r="AE1502" s="169"/>
      <c r="AF1502" s="169">
        <v>0</v>
      </c>
      <c r="AG1502" s="169"/>
      <c r="AH1502" s="169"/>
      <c r="AI1502" s="169"/>
      <c r="AJ1502" s="169"/>
    </row>
    <row r="1503" spans="3:36" ht="12.75" customHeight="1">
      <c r="C1503" s="530" t="s">
        <v>580</v>
      </c>
      <c r="D1503" s="530"/>
      <c r="E1503" s="530"/>
      <c r="F1503" s="530"/>
      <c r="G1503" s="530"/>
      <c r="H1503" s="530"/>
      <c r="I1503" s="530"/>
      <c r="J1503" s="530"/>
      <c r="K1503" s="530"/>
      <c r="L1503" s="531" t="s">
        <v>0</v>
      </c>
      <c r="M1503" s="531"/>
      <c r="N1503" s="531"/>
      <c r="O1503" s="532" t="s">
        <v>0</v>
      </c>
      <c r="P1503" s="532"/>
      <c r="Q1503" s="532"/>
      <c r="R1503" s="533" t="s">
        <v>0</v>
      </c>
      <c r="S1503" s="533"/>
      <c r="T1503" s="533"/>
      <c r="U1503" s="533"/>
      <c r="V1503" s="534">
        <f>SUM(V1500:Z1502)</f>
        <v>173025</v>
      </c>
      <c r="W1503" s="534"/>
      <c r="X1503" s="534"/>
      <c r="Y1503" s="534"/>
      <c r="Z1503" s="534"/>
      <c r="AA1503" s="534">
        <f>SUM(AA1500:AE1502)</f>
        <v>173025</v>
      </c>
      <c r="AB1503" s="534"/>
      <c r="AC1503" s="534"/>
      <c r="AD1503" s="534"/>
      <c r="AE1503" s="534"/>
      <c r="AF1503" s="534">
        <f>SUM(AF1500:AJ1502)</f>
        <v>144080</v>
      </c>
      <c r="AG1503" s="534"/>
      <c r="AH1503" s="534"/>
      <c r="AI1503" s="534"/>
      <c r="AJ1503" s="534"/>
    </row>
    <row r="1504" spans="3:36" ht="12.75" customHeight="1">
      <c r="C1504" s="516"/>
      <c r="D1504" s="516"/>
      <c r="E1504" s="516"/>
      <c r="F1504" s="516"/>
      <c r="G1504" s="516"/>
      <c r="H1504" s="516"/>
      <c r="I1504" s="516"/>
      <c r="J1504" s="516"/>
      <c r="K1504" s="516"/>
      <c r="L1504" s="517"/>
      <c r="M1504" s="517"/>
      <c r="N1504" s="517"/>
      <c r="O1504" s="518"/>
      <c r="P1504" s="518"/>
      <c r="Q1504" s="518"/>
      <c r="R1504" s="519"/>
      <c r="S1504" s="519"/>
      <c r="T1504" s="519"/>
      <c r="U1504" s="519"/>
      <c r="V1504" s="520"/>
      <c r="W1504" s="520"/>
      <c r="X1504" s="520"/>
      <c r="Y1504" s="520"/>
      <c r="Z1504" s="520"/>
      <c r="AA1504" s="520"/>
      <c r="AB1504" s="520"/>
      <c r="AC1504" s="520"/>
      <c r="AD1504" s="520"/>
      <c r="AE1504" s="520"/>
      <c r="AF1504" s="520"/>
      <c r="AG1504" s="520"/>
      <c r="AH1504" s="520"/>
      <c r="AI1504" s="520"/>
      <c r="AJ1504" s="520"/>
    </row>
    <row r="1505" spans="3:45" ht="12.75" customHeight="1">
      <c r="C1505" s="211" t="s">
        <v>181</v>
      </c>
      <c r="D1505" s="211"/>
      <c r="E1505" s="211"/>
      <c r="F1505" s="211"/>
      <c r="G1505" s="211"/>
      <c r="H1505" s="211"/>
      <c r="I1505" s="211"/>
      <c r="J1505" s="211"/>
      <c r="K1505" s="211"/>
      <c r="L1505" s="211"/>
      <c r="M1505" s="211"/>
      <c r="N1505" s="211"/>
      <c r="O1505" s="211"/>
      <c r="P1505" s="211"/>
      <c r="Q1505" s="211"/>
      <c r="R1505" s="211"/>
      <c r="S1505" s="211"/>
      <c r="T1505" s="211"/>
      <c r="U1505" s="211"/>
      <c r="V1505" s="211"/>
      <c r="W1505" s="211"/>
      <c r="X1505" s="211"/>
      <c r="Y1505" s="211"/>
      <c r="Z1505" s="211"/>
      <c r="AA1505" s="211"/>
      <c r="AB1505" s="211"/>
      <c r="AC1505" s="211"/>
      <c r="AD1505" s="211"/>
      <c r="AE1505" s="211"/>
      <c r="AF1505" s="211"/>
      <c r="AG1505" s="211"/>
      <c r="AH1505" s="211"/>
      <c r="AI1505" s="211"/>
      <c r="AJ1505" s="211"/>
    </row>
    <row r="1506" spans="3:45" ht="12.75" customHeight="1">
      <c r="C1506" s="282" t="s">
        <v>1562</v>
      </c>
      <c r="D1506" s="282"/>
      <c r="E1506" s="282"/>
      <c r="F1506" s="282"/>
      <c r="G1506" s="282"/>
      <c r="H1506" s="282"/>
      <c r="I1506" s="282"/>
      <c r="J1506" s="282"/>
      <c r="K1506" s="282"/>
      <c r="L1506" s="510" t="s">
        <v>1561</v>
      </c>
      <c r="M1506" s="510"/>
      <c r="N1506" s="510"/>
      <c r="O1506" s="511">
        <v>4.08</v>
      </c>
      <c r="P1506" s="511"/>
      <c r="Q1506" s="511"/>
      <c r="R1506" s="512">
        <v>42369</v>
      </c>
      <c r="S1506" s="512"/>
      <c r="T1506" s="512"/>
      <c r="U1506" s="512"/>
      <c r="V1506" s="249">
        <v>16980</v>
      </c>
      <c r="W1506" s="249"/>
      <c r="X1506" s="249"/>
      <c r="Y1506" s="249"/>
      <c r="Z1506" s="249"/>
      <c r="AA1506" s="249">
        <v>16980</v>
      </c>
      <c r="AB1506" s="249"/>
      <c r="AC1506" s="249"/>
      <c r="AD1506" s="249"/>
      <c r="AE1506" s="249"/>
      <c r="AF1506" s="249">
        <v>16980</v>
      </c>
      <c r="AG1506" s="249"/>
      <c r="AH1506" s="249"/>
      <c r="AI1506" s="249"/>
      <c r="AJ1506" s="249"/>
    </row>
    <row r="1507" spans="3:45" ht="12.75" customHeight="1">
      <c r="C1507" s="268" t="s">
        <v>1562</v>
      </c>
      <c r="D1507" s="268"/>
      <c r="E1507" s="268"/>
      <c r="F1507" s="268"/>
      <c r="G1507" s="268"/>
      <c r="H1507" s="268"/>
      <c r="I1507" s="268"/>
      <c r="J1507" s="268"/>
      <c r="K1507" s="268"/>
      <c r="L1507" s="513" t="s">
        <v>1561</v>
      </c>
      <c r="M1507" s="513"/>
      <c r="N1507" s="513"/>
      <c r="O1507" s="514">
        <v>4.79</v>
      </c>
      <c r="P1507" s="514"/>
      <c r="Q1507" s="514"/>
      <c r="R1507" s="515">
        <v>42369</v>
      </c>
      <c r="S1507" s="515"/>
      <c r="T1507" s="515"/>
      <c r="U1507" s="515"/>
      <c r="V1507" s="169">
        <v>7200</v>
      </c>
      <c r="W1507" s="169"/>
      <c r="X1507" s="169"/>
      <c r="Y1507" s="169"/>
      <c r="Z1507" s="169"/>
      <c r="AA1507" s="169">
        <v>7200</v>
      </c>
      <c r="AB1507" s="169"/>
      <c r="AC1507" s="169"/>
      <c r="AD1507" s="169"/>
      <c r="AE1507" s="169"/>
      <c r="AF1507" s="169">
        <v>7200</v>
      </c>
      <c r="AG1507" s="169"/>
      <c r="AH1507" s="169"/>
      <c r="AI1507" s="169"/>
      <c r="AJ1507" s="169"/>
    </row>
    <row r="1508" spans="3:45" ht="12.75" customHeight="1">
      <c r="C1508" s="268" t="s">
        <v>1562</v>
      </c>
      <c r="D1508" s="268"/>
      <c r="E1508" s="268"/>
      <c r="F1508" s="268"/>
      <c r="G1508" s="268"/>
      <c r="H1508" s="268"/>
      <c r="I1508" s="268"/>
      <c r="J1508" s="268"/>
      <c r="K1508" s="268"/>
      <c r="L1508" s="513" t="s">
        <v>1561</v>
      </c>
      <c r="M1508" s="513"/>
      <c r="N1508" s="513"/>
      <c r="O1508" s="514">
        <v>7.06</v>
      </c>
      <c r="P1508" s="514"/>
      <c r="Q1508" s="514"/>
      <c r="R1508" s="515">
        <v>42185</v>
      </c>
      <c r="S1508" s="515"/>
      <c r="T1508" s="515"/>
      <c r="U1508" s="515"/>
      <c r="V1508" s="169">
        <v>21875</v>
      </c>
      <c r="W1508" s="169"/>
      <c r="X1508" s="169"/>
      <c r="Y1508" s="169"/>
      <c r="Z1508" s="169"/>
      <c r="AA1508" s="169">
        <v>21875</v>
      </c>
      <c r="AB1508" s="169"/>
      <c r="AC1508" s="169"/>
      <c r="AD1508" s="169"/>
      <c r="AE1508" s="169"/>
      <c r="AF1508" s="169">
        <v>0</v>
      </c>
      <c r="AG1508" s="169"/>
      <c r="AH1508" s="169"/>
      <c r="AI1508" s="169"/>
      <c r="AJ1508" s="169"/>
    </row>
    <row r="1509" spans="3:45" ht="12.75" customHeight="1">
      <c r="C1509" s="268" t="s">
        <v>1590</v>
      </c>
      <c r="D1509" s="268"/>
      <c r="E1509" s="268"/>
      <c r="F1509" s="268"/>
      <c r="G1509" s="268"/>
      <c r="H1509" s="268"/>
      <c r="I1509" s="268"/>
      <c r="J1509" s="268"/>
      <c r="K1509" s="268"/>
      <c r="L1509" s="513" t="s">
        <v>1561</v>
      </c>
      <c r="M1509" s="513"/>
      <c r="N1509" s="513"/>
      <c r="O1509" s="514"/>
      <c r="P1509" s="514"/>
      <c r="Q1509" s="514"/>
      <c r="R1509" s="515"/>
      <c r="S1509" s="515"/>
      <c r="T1509" s="515"/>
      <c r="U1509" s="515"/>
      <c r="V1509" s="169">
        <v>100018</v>
      </c>
      <c r="W1509" s="169"/>
      <c r="X1509" s="169"/>
      <c r="Y1509" s="169"/>
      <c r="Z1509" s="169"/>
      <c r="AA1509" s="169">
        <v>100018</v>
      </c>
      <c r="AB1509" s="169"/>
      <c r="AC1509" s="169"/>
      <c r="AD1509" s="169"/>
      <c r="AE1509" s="169"/>
      <c r="AF1509" s="169">
        <v>82069</v>
      </c>
      <c r="AG1509" s="169"/>
      <c r="AH1509" s="169"/>
      <c r="AI1509" s="169"/>
      <c r="AJ1509" s="169"/>
    </row>
    <row r="1510" spans="3:45" ht="12.75" customHeight="1">
      <c r="C1510" s="530" t="s">
        <v>581</v>
      </c>
      <c r="D1510" s="530"/>
      <c r="E1510" s="530"/>
      <c r="F1510" s="530"/>
      <c r="G1510" s="530"/>
      <c r="H1510" s="530"/>
      <c r="I1510" s="530"/>
      <c r="J1510" s="530"/>
      <c r="K1510" s="530"/>
      <c r="L1510" s="531" t="s">
        <v>0</v>
      </c>
      <c r="M1510" s="531"/>
      <c r="N1510" s="531"/>
      <c r="O1510" s="532" t="s">
        <v>0</v>
      </c>
      <c r="P1510" s="532"/>
      <c r="Q1510" s="532"/>
      <c r="R1510" s="533" t="s">
        <v>0</v>
      </c>
      <c r="S1510" s="533"/>
      <c r="T1510" s="533"/>
      <c r="U1510" s="533"/>
      <c r="V1510" s="534">
        <f>SUM(V1506:Z1509)</f>
        <v>146073</v>
      </c>
      <c r="W1510" s="534"/>
      <c r="X1510" s="534"/>
      <c r="Y1510" s="534"/>
      <c r="Z1510" s="534"/>
      <c r="AA1510" s="534">
        <f>SUM(AA1506:AE1509)</f>
        <v>146073</v>
      </c>
      <c r="AB1510" s="534"/>
      <c r="AC1510" s="534"/>
      <c r="AD1510" s="534"/>
      <c r="AE1510" s="534"/>
      <c r="AF1510" s="534">
        <f>SUM(AF1506:AJ1509)</f>
        <v>106249</v>
      </c>
      <c r="AG1510" s="534"/>
      <c r="AH1510" s="534"/>
      <c r="AI1510" s="534"/>
      <c r="AJ1510" s="534"/>
    </row>
    <row r="1511" spans="3:45" ht="12.75" customHeight="1">
      <c r="C1511" s="516"/>
      <c r="D1511" s="516"/>
      <c r="E1511" s="516"/>
      <c r="F1511" s="516"/>
      <c r="G1511" s="516"/>
      <c r="H1511" s="516"/>
      <c r="I1511" s="516"/>
      <c r="J1511" s="516"/>
      <c r="K1511" s="516"/>
      <c r="L1511" s="517"/>
      <c r="M1511" s="517"/>
      <c r="N1511" s="517"/>
      <c r="O1511" s="518"/>
      <c r="P1511" s="518"/>
      <c r="Q1511" s="518"/>
      <c r="R1511" s="519"/>
      <c r="S1511" s="519"/>
      <c r="T1511" s="519"/>
      <c r="U1511" s="519"/>
      <c r="V1511" s="520"/>
      <c r="W1511" s="520"/>
      <c r="X1511" s="520"/>
      <c r="Y1511" s="520"/>
      <c r="Z1511" s="520"/>
      <c r="AA1511" s="520"/>
      <c r="AB1511" s="520"/>
      <c r="AC1511" s="520"/>
      <c r="AD1511" s="520"/>
      <c r="AE1511" s="520"/>
      <c r="AF1511" s="520"/>
      <c r="AG1511" s="520"/>
      <c r="AH1511" s="520"/>
      <c r="AI1511" s="520"/>
      <c r="AJ1511" s="520"/>
    </row>
    <row r="1513" spans="3:45" ht="12.75" hidden="1" customHeight="1">
      <c r="C1513" s="297" t="s">
        <v>545</v>
      </c>
      <c r="D1513" s="297"/>
      <c r="E1513" s="297"/>
      <c r="F1513" s="297"/>
      <c r="G1513" s="297"/>
      <c r="H1513" s="297"/>
      <c r="I1513" s="297"/>
      <c r="J1513" s="297"/>
      <c r="K1513" s="297"/>
      <c r="L1513" s="297"/>
      <c r="M1513" s="297"/>
      <c r="N1513" s="297"/>
      <c r="O1513" s="297"/>
      <c r="P1513" s="297"/>
      <c r="Q1513" s="297"/>
      <c r="R1513" s="297"/>
      <c r="S1513" s="297"/>
      <c r="T1513" s="297"/>
      <c r="U1513" s="297"/>
      <c r="V1513" s="297"/>
      <c r="W1513" s="297"/>
      <c r="X1513" s="297"/>
      <c r="Y1513" s="297"/>
      <c r="Z1513" s="297"/>
      <c r="AA1513" s="297"/>
      <c r="AB1513" s="297"/>
      <c r="AC1513" s="297"/>
      <c r="AD1513" s="297"/>
      <c r="AE1513" s="297"/>
      <c r="AF1513" s="297"/>
      <c r="AG1513" s="297"/>
      <c r="AH1513" s="297"/>
      <c r="AI1513" s="297"/>
      <c r="AJ1513" s="297"/>
      <c r="AK1513" s="297"/>
      <c r="AL1513" s="297"/>
      <c r="AM1513" s="297"/>
      <c r="AN1513" s="297"/>
      <c r="AO1513" s="297"/>
      <c r="AP1513" s="297"/>
      <c r="AQ1513" s="297"/>
      <c r="AR1513" s="297"/>
      <c r="AS1513" s="297"/>
    </row>
    <row r="1514" spans="3:45" ht="12.75" hidden="1" customHeight="1">
      <c r="C1514" s="105"/>
      <c r="D1514" s="106"/>
      <c r="E1514" s="106"/>
      <c r="F1514" s="106"/>
      <c r="G1514" s="106"/>
      <c r="H1514" s="106"/>
      <c r="I1514" s="106"/>
      <c r="J1514" s="106"/>
      <c r="K1514" s="106"/>
      <c r="L1514" s="106"/>
      <c r="M1514" s="106"/>
      <c r="N1514" s="106"/>
    </row>
    <row r="1515" spans="3:45" ht="12.75" hidden="1" customHeight="1">
      <c r="C1515" s="198" t="s">
        <v>546</v>
      </c>
      <c r="D1515" s="198"/>
      <c r="E1515" s="198"/>
      <c r="F1515" s="198"/>
      <c r="G1515" s="198"/>
      <c r="H1515" s="198"/>
      <c r="I1515" s="198"/>
      <c r="J1515" s="198"/>
      <c r="K1515" s="198"/>
      <c r="L1515" s="198"/>
      <c r="M1515" s="198"/>
      <c r="N1515" s="198"/>
      <c r="O1515" s="198"/>
      <c r="P1515" s="198"/>
      <c r="Q1515" s="198"/>
      <c r="R1515" s="198"/>
      <c r="S1515" s="198"/>
      <c r="T1515" s="198"/>
      <c r="U1515" s="198"/>
      <c r="V1515" s="198"/>
      <c r="W1515" s="198"/>
      <c r="X1515" s="198"/>
      <c r="Y1515" s="198"/>
      <c r="Z1515" s="198"/>
      <c r="AA1515" s="198"/>
      <c r="AB1515" s="198"/>
      <c r="AC1515" s="198"/>
      <c r="AD1515" s="198"/>
      <c r="AE1515" s="198"/>
      <c r="AF1515" s="198"/>
      <c r="AG1515" s="198"/>
      <c r="AH1515" s="198"/>
      <c r="AI1515" s="198"/>
      <c r="AJ1515" s="198"/>
      <c r="AK1515" s="198"/>
      <c r="AL1515" s="198"/>
      <c r="AM1515" s="198"/>
      <c r="AN1515" s="198"/>
      <c r="AO1515" s="198"/>
      <c r="AP1515" s="198"/>
      <c r="AQ1515" s="198"/>
      <c r="AR1515" s="198"/>
      <c r="AS1515" s="198"/>
    </row>
    <row r="1516" spans="3:45" ht="12.75" hidden="1" customHeight="1">
      <c r="C1516" s="198"/>
      <c r="D1516" s="198"/>
      <c r="E1516" s="198"/>
      <c r="F1516" s="198"/>
      <c r="G1516" s="198"/>
      <c r="H1516" s="198"/>
      <c r="I1516" s="198"/>
      <c r="J1516" s="198"/>
      <c r="K1516" s="198"/>
      <c r="L1516" s="198"/>
      <c r="M1516" s="198"/>
      <c r="N1516" s="198"/>
      <c r="O1516" s="198"/>
      <c r="P1516" s="198"/>
      <c r="Q1516" s="198"/>
      <c r="R1516" s="198"/>
      <c r="S1516" s="198"/>
      <c r="T1516" s="198"/>
      <c r="U1516" s="198"/>
      <c r="V1516" s="198"/>
      <c r="W1516" s="198"/>
      <c r="X1516" s="198"/>
      <c r="Y1516" s="198"/>
      <c r="Z1516" s="198"/>
      <c r="AA1516" s="198"/>
      <c r="AB1516" s="198"/>
      <c r="AC1516" s="198"/>
      <c r="AD1516" s="198"/>
      <c r="AE1516" s="198"/>
      <c r="AF1516" s="198"/>
      <c r="AG1516" s="198"/>
      <c r="AH1516" s="198"/>
      <c r="AI1516" s="198"/>
      <c r="AJ1516" s="198"/>
      <c r="AK1516" s="198"/>
      <c r="AL1516" s="198"/>
      <c r="AM1516" s="198"/>
      <c r="AN1516" s="198"/>
      <c r="AO1516" s="198"/>
      <c r="AP1516" s="198"/>
      <c r="AQ1516" s="198"/>
      <c r="AR1516" s="198"/>
      <c r="AS1516" s="198"/>
    </row>
    <row r="1517" spans="3:45" ht="12.75" hidden="1" customHeight="1">
      <c r="C1517" s="103"/>
      <c r="D1517" s="103"/>
      <c r="E1517" s="103"/>
      <c r="F1517" s="103"/>
      <c r="G1517" s="103"/>
      <c r="H1517" s="103"/>
      <c r="I1517" s="103"/>
      <c r="J1517" s="103"/>
      <c r="K1517" s="103"/>
      <c r="L1517" s="103"/>
      <c r="M1517" s="103"/>
      <c r="N1517" s="103"/>
    </row>
    <row r="1518" spans="3:45" ht="12.75" hidden="1" customHeight="1">
      <c r="C1518" s="198" t="s">
        <v>1471</v>
      </c>
      <c r="D1518" s="198"/>
      <c r="E1518" s="198"/>
      <c r="F1518" s="198"/>
      <c r="G1518" s="198"/>
      <c r="H1518" s="198"/>
      <c r="I1518" s="198"/>
      <c r="J1518" s="198"/>
      <c r="K1518" s="198"/>
      <c r="L1518" s="198"/>
      <c r="M1518" s="198"/>
      <c r="N1518" s="198"/>
      <c r="O1518" s="198"/>
      <c r="P1518" s="198"/>
      <c r="Q1518" s="198"/>
      <c r="R1518" s="198"/>
      <c r="S1518" s="198"/>
      <c r="T1518" s="198"/>
      <c r="U1518" s="198"/>
      <c r="V1518" s="198"/>
      <c r="W1518" s="198"/>
      <c r="X1518" s="198"/>
      <c r="Y1518" s="198"/>
      <c r="Z1518" s="198"/>
      <c r="AA1518" s="198"/>
      <c r="AB1518" s="198"/>
      <c r="AC1518" s="198"/>
      <c r="AD1518" s="198"/>
      <c r="AE1518" s="198"/>
      <c r="AF1518" s="198"/>
      <c r="AG1518" s="198"/>
      <c r="AH1518" s="198"/>
      <c r="AI1518" s="198"/>
      <c r="AJ1518" s="198"/>
      <c r="AK1518" s="198"/>
      <c r="AL1518" s="198"/>
      <c r="AM1518" s="198"/>
      <c r="AN1518" s="198"/>
      <c r="AO1518" s="198"/>
      <c r="AP1518" s="198"/>
      <c r="AQ1518" s="198"/>
      <c r="AR1518" s="198"/>
      <c r="AS1518" s="198"/>
    </row>
    <row r="1519" spans="3:45" ht="12.75" hidden="1" customHeight="1">
      <c r="C1519" s="198"/>
      <c r="D1519" s="198"/>
      <c r="E1519" s="198"/>
      <c r="F1519" s="198"/>
      <c r="G1519" s="198"/>
      <c r="H1519" s="198"/>
      <c r="I1519" s="198"/>
      <c r="J1519" s="198"/>
      <c r="K1519" s="198"/>
      <c r="L1519" s="198"/>
      <c r="M1519" s="198"/>
      <c r="N1519" s="198"/>
      <c r="O1519" s="198"/>
      <c r="P1519" s="198"/>
      <c r="Q1519" s="198"/>
      <c r="R1519" s="198"/>
      <c r="S1519" s="198"/>
      <c r="T1519" s="198"/>
      <c r="U1519" s="198"/>
      <c r="V1519" s="198"/>
      <c r="W1519" s="198"/>
      <c r="X1519" s="198"/>
      <c r="Y1519" s="198"/>
      <c r="Z1519" s="198"/>
      <c r="AA1519" s="198"/>
      <c r="AB1519" s="198"/>
      <c r="AC1519" s="198"/>
      <c r="AD1519" s="198"/>
      <c r="AE1519" s="198"/>
      <c r="AF1519" s="198"/>
      <c r="AG1519" s="198"/>
      <c r="AH1519" s="198"/>
      <c r="AI1519" s="198"/>
      <c r="AJ1519" s="198"/>
      <c r="AK1519" s="198"/>
      <c r="AL1519" s="198"/>
      <c r="AM1519" s="198"/>
      <c r="AN1519" s="198"/>
      <c r="AO1519" s="198"/>
      <c r="AP1519" s="198"/>
      <c r="AQ1519" s="198"/>
      <c r="AR1519" s="198"/>
      <c r="AS1519" s="198"/>
    </row>
    <row r="1520" spans="3:45" ht="12.75" hidden="1" customHeight="1">
      <c r="C1520" s="198"/>
      <c r="D1520" s="198"/>
      <c r="E1520" s="198"/>
      <c r="F1520" s="198"/>
      <c r="G1520" s="198"/>
      <c r="H1520" s="198"/>
      <c r="I1520" s="198"/>
      <c r="J1520" s="198"/>
      <c r="K1520" s="198"/>
      <c r="L1520" s="198"/>
      <c r="M1520" s="198"/>
      <c r="N1520" s="198"/>
      <c r="O1520" s="198"/>
      <c r="P1520" s="198"/>
      <c r="Q1520" s="198"/>
      <c r="R1520" s="198"/>
      <c r="S1520" s="198"/>
      <c r="T1520" s="198"/>
      <c r="U1520" s="198"/>
      <c r="V1520" s="198"/>
      <c r="W1520" s="198"/>
      <c r="X1520" s="198"/>
      <c r="Y1520" s="198"/>
      <c r="Z1520" s="198"/>
      <c r="AA1520" s="198"/>
      <c r="AB1520" s="198"/>
      <c r="AC1520" s="198"/>
      <c r="AD1520" s="198"/>
      <c r="AE1520" s="198"/>
      <c r="AF1520" s="198"/>
      <c r="AG1520" s="198"/>
      <c r="AH1520" s="198"/>
      <c r="AI1520" s="198"/>
      <c r="AJ1520" s="198"/>
      <c r="AK1520" s="198"/>
      <c r="AL1520" s="198"/>
      <c r="AM1520" s="198"/>
      <c r="AN1520" s="198"/>
      <c r="AO1520" s="198"/>
      <c r="AP1520" s="198"/>
      <c r="AQ1520" s="198"/>
      <c r="AR1520" s="198"/>
      <c r="AS1520" s="198"/>
    </row>
    <row r="1521" spans="3:45" ht="12.75" hidden="1" customHeight="1">
      <c r="C1521" s="198"/>
      <c r="D1521" s="198"/>
      <c r="E1521" s="198"/>
      <c r="F1521" s="198"/>
      <c r="G1521" s="198"/>
      <c r="H1521" s="198"/>
      <c r="I1521" s="198"/>
      <c r="J1521" s="198"/>
      <c r="K1521" s="198"/>
      <c r="L1521" s="198"/>
      <c r="M1521" s="198"/>
      <c r="N1521" s="198"/>
      <c r="O1521" s="198"/>
      <c r="P1521" s="198"/>
      <c r="Q1521" s="198"/>
      <c r="R1521" s="198"/>
      <c r="S1521" s="198"/>
      <c r="T1521" s="198"/>
      <c r="U1521" s="198"/>
      <c r="V1521" s="198"/>
      <c r="W1521" s="198"/>
      <c r="X1521" s="198"/>
      <c r="Y1521" s="198"/>
      <c r="Z1521" s="198"/>
      <c r="AA1521" s="198"/>
      <c r="AB1521" s="198"/>
      <c r="AC1521" s="198"/>
      <c r="AD1521" s="198"/>
      <c r="AE1521" s="198"/>
      <c r="AF1521" s="198"/>
      <c r="AG1521" s="198"/>
      <c r="AH1521" s="198"/>
      <c r="AI1521" s="198"/>
      <c r="AJ1521" s="198"/>
      <c r="AK1521" s="198"/>
      <c r="AL1521" s="198"/>
      <c r="AM1521" s="198"/>
      <c r="AN1521" s="198"/>
      <c r="AO1521" s="198"/>
      <c r="AP1521" s="198"/>
      <c r="AQ1521" s="198"/>
      <c r="AR1521" s="198"/>
      <c r="AS1521" s="198"/>
    </row>
    <row r="1522" spans="3:45" ht="12.75" hidden="1" customHeight="1">
      <c r="C1522" s="105"/>
      <c r="D1522" s="106"/>
      <c r="E1522" s="106"/>
      <c r="F1522" s="106"/>
      <c r="G1522" s="106"/>
      <c r="H1522" s="106"/>
      <c r="I1522" s="106"/>
      <c r="J1522" s="106"/>
      <c r="K1522" s="106"/>
      <c r="L1522" s="106"/>
      <c r="M1522" s="106"/>
      <c r="N1522" s="106"/>
    </row>
    <row r="1523" spans="3:45" ht="12.75" hidden="1" customHeight="1">
      <c r="C1523" s="297" t="s">
        <v>547</v>
      </c>
      <c r="D1523" s="297"/>
      <c r="E1523" s="297"/>
      <c r="F1523" s="297"/>
      <c r="G1523" s="297"/>
      <c r="H1523" s="297"/>
      <c r="I1523" s="297"/>
      <c r="J1523" s="297"/>
      <c r="K1523" s="297"/>
      <c r="L1523" s="297"/>
      <c r="M1523" s="297"/>
      <c r="N1523" s="297"/>
      <c r="O1523" s="297"/>
      <c r="P1523" s="297"/>
      <c r="Q1523" s="297"/>
      <c r="R1523" s="297"/>
      <c r="S1523" s="297"/>
      <c r="T1523" s="297"/>
      <c r="U1523" s="297"/>
      <c r="V1523" s="297"/>
      <c r="W1523" s="297"/>
      <c r="X1523" s="297"/>
      <c r="Y1523" s="297"/>
      <c r="Z1523" s="297"/>
      <c r="AA1523" s="297"/>
      <c r="AB1523" s="297"/>
      <c r="AC1523" s="297"/>
      <c r="AD1523" s="297"/>
      <c r="AE1523" s="297"/>
      <c r="AF1523" s="297"/>
      <c r="AG1523" s="297"/>
      <c r="AH1523" s="297"/>
      <c r="AI1523" s="297"/>
      <c r="AJ1523" s="297"/>
      <c r="AK1523" s="297"/>
      <c r="AL1523" s="297"/>
      <c r="AM1523" s="297"/>
      <c r="AN1523" s="297"/>
      <c r="AO1523" s="297"/>
      <c r="AP1523" s="297"/>
      <c r="AQ1523" s="297"/>
      <c r="AR1523" s="297"/>
      <c r="AS1523" s="297"/>
    </row>
    <row r="1524" spans="3:45" ht="12.75" customHeight="1">
      <c r="C1524" s="164" t="s">
        <v>1635</v>
      </c>
      <c r="D1524" s="164"/>
      <c r="E1524" s="164"/>
      <c r="F1524" s="164"/>
      <c r="G1524" s="164"/>
      <c r="H1524" s="164"/>
      <c r="I1524" s="164"/>
      <c r="J1524" s="164"/>
      <c r="K1524" s="164"/>
      <c r="L1524" s="164"/>
      <c r="M1524" s="164"/>
      <c r="N1524" s="164"/>
      <c r="O1524" s="164"/>
      <c r="P1524" s="164"/>
      <c r="Q1524" s="164"/>
      <c r="R1524" s="164"/>
      <c r="S1524" s="164"/>
      <c r="T1524" s="164"/>
      <c r="U1524" s="164"/>
      <c r="V1524" s="164"/>
      <c r="W1524" s="164"/>
      <c r="X1524" s="164"/>
      <c r="Y1524" s="164"/>
      <c r="Z1524" s="164"/>
      <c r="AA1524" s="164"/>
      <c r="AB1524" s="164"/>
      <c r="AC1524" s="164"/>
      <c r="AD1524" s="164"/>
      <c r="AE1524" s="164"/>
      <c r="AF1524" s="164"/>
      <c r="AG1524" s="164"/>
      <c r="AH1524" s="164"/>
      <c r="AI1524" s="164"/>
      <c r="AJ1524" s="164"/>
      <c r="AK1524" s="164"/>
      <c r="AL1524" s="164"/>
      <c r="AM1524" s="164"/>
      <c r="AN1524" s="164"/>
      <c r="AO1524" s="164"/>
      <c r="AP1524" s="164"/>
      <c r="AQ1524" s="164"/>
      <c r="AR1524" s="164"/>
      <c r="AS1524" s="164"/>
    </row>
    <row r="1525" spans="3:45" ht="12.75" customHeight="1">
      <c r="C1525" s="164"/>
      <c r="D1525" s="164"/>
      <c r="E1525" s="164"/>
      <c r="F1525" s="164"/>
      <c r="G1525" s="164"/>
      <c r="H1525" s="164"/>
      <c r="I1525" s="164"/>
      <c r="J1525" s="164"/>
      <c r="K1525" s="164"/>
      <c r="L1525" s="164"/>
      <c r="M1525" s="164"/>
      <c r="N1525" s="164"/>
      <c r="O1525" s="164"/>
      <c r="P1525" s="164"/>
      <c r="Q1525" s="164"/>
      <c r="R1525" s="164"/>
      <c r="S1525" s="164"/>
      <c r="T1525" s="164"/>
      <c r="U1525" s="164"/>
      <c r="V1525" s="164"/>
      <c r="W1525" s="164"/>
      <c r="X1525" s="164"/>
      <c r="Y1525" s="164"/>
      <c r="Z1525" s="164"/>
      <c r="AA1525" s="164"/>
      <c r="AB1525" s="164"/>
      <c r="AC1525" s="164"/>
      <c r="AD1525" s="164"/>
      <c r="AE1525" s="164"/>
      <c r="AF1525" s="164"/>
      <c r="AG1525" s="164"/>
      <c r="AH1525" s="164"/>
      <c r="AI1525" s="164"/>
      <c r="AJ1525" s="164"/>
      <c r="AK1525" s="164"/>
      <c r="AL1525" s="164"/>
      <c r="AM1525" s="164"/>
      <c r="AN1525" s="164"/>
      <c r="AO1525" s="164"/>
      <c r="AP1525" s="164"/>
      <c r="AQ1525" s="164"/>
      <c r="AR1525" s="164"/>
      <c r="AS1525" s="164"/>
    </row>
    <row r="1526" spans="3:45" ht="12.75" customHeight="1">
      <c r="C1526" s="164" t="s">
        <v>1628</v>
      </c>
      <c r="D1526" s="164"/>
      <c r="E1526" s="164"/>
      <c r="F1526" s="164"/>
      <c r="G1526" s="164"/>
      <c r="H1526" s="164"/>
      <c r="I1526" s="164"/>
      <c r="J1526" s="164"/>
      <c r="K1526" s="164"/>
      <c r="L1526" s="164"/>
      <c r="M1526" s="164"/>
      <c r="N1526" s="164"/>
      <c r="O1526" s="164"/>
      <c r="P1526" s="164"/>
      <c r="Q1526" s="164"/>
      <c r="R1526" s="164"/>
      <c r="S1526" s="164"/>
      <c r="T1526" s="164"/>
      <c r="U1526" s="164"/>
      <c r="V1526" s="164"/>
      <c r="W1526" s="164"/>
      <c r="X1526" s="164"/>
      <c r="Y1526" s="164"/>
      <c r="Z1526" s="164"/>
      <c r="AA1526" s="164"/>
      <c r="AB1526" s="164"/>
      <c r="AC1526" s="164"/>
      <c r="AD1526" s="164"/>
      <c r="AE1526" s="164"/>
      <c r="AF1526" s="164"/>
      <c r="AG1526" s="164"/>
      <c r="AH1526" s="164"/>
      <c r="AI1526" s="164"/>
      <c r="AJ1526" s="164"/>
      <c r="AK1526" s="164"/>
      <c r="AL1526" s="164"/>
      <c r="AM1526" s="164"/>
      <c r="AN1526" s="164"/>
      <c r="AO1526" s="164"/>
      <c r="AP1526" s="164"/>
      <c r="AQ1526" s="164"/>
      <c r="AR1526" s="164"/>
      <c r="AS1526" s="164"/>
    </row>
    <row r="1527" spans="3:45" ht="12.75" customHeight="1">
      <c r="C1527" s="164"/>
      <c r="D1527" s="164"/>
      <c r="E1527" s="164"/>
      <c r="F1527" s="164"/>
      <c r="G1527" s="164"/>
      <c r="H1527" s="164"/>
      <c r="I1527" s="164"/>
      <c r="J1527" s="164"/>
      <c r="K1527" s="164"/>
      <c r="L1527" s="164"/>
      <c r="M1527" s="164"/>
      <c r="N1527" s="164"/>
      <c r="O1527" s="164"/>
      <c r="P1527" s="164"/>
      <c r="Q1527" s="164"/>
      <c r="R1527" s="164"/>
      <c r="S1527" s="164"/>
      <c r="T1527" s="164"/>
      <c r="U1527" s="164"/>
      <c r="V1527" s="164"/>
      <c r="W1527" s="164"/>
      <c r="X1527" s="164"/>
      <c r="Y1527" s="164"/>
      <c r="Z1527" s="164"/>
      <c r="AA1527" s="164"/>
      <c r="AB1527" s="164"/>
      <c r="AC1527" s="164"/>
      <c r="AD1527" s="164"/>
      <c r="AE1527" s="164"/>
      <c r="AF1527" s="164"/>
      <c r="AG1527" s="164"/>
      <c r="AH1527" s="164"/>
      <c r="AI1527" s="164"/>
      <c r="AJ1527" s="164"/>
      <c r="AK1527" s="164"/>
      <c r="AL1527" s="164"/>
      <c r="AM1527" s="164"/>
      <c r="AN1527" s="164"/>
      <c r="AO1527" s="164"/>
      <c r="AP1527" s="164"/>
      <c r="AQ1527" s="164"/>
      <c r="AR1527" s="164"/>
      <c r="AS1527" s="164"/>
    </row>
    <row r="1528" spans="3:45" ht="12.75" hidden="1" customHeight="1">
      <c r="C1528" s="522" t="s">
        <v>1256</v>
      </c>
      <c r="D1528" s="522"/>
      <c r="E1528" s="522"/>
      <c r="F1528" s="522"/>
      <c r="G1528" s="522"/>
      <c r="H1528" s="522"/>
      <c r="I1528" s="522"/>
      <c r="J1528" s="522"/>
      <c r="K1528" s="522"/>
      <c r="L1528" s="522"/>
      <c r="M1528" s="522"/>
      <c r="N1528" s="522"/>
      <c r="O1528" s="522"/>
      <c r="P1528" s="522"/>
      <c r="Q1528" s="522"/>
      <c r="R1528" s="522"/>
      <c r="S1528" s="522"/>
      <c r="T1528" s="522"/>
      <c r="U1528" s="522"/>
      <c r="V1528" s="522"/>
      <c r="W1528" s="522"/>
      <c r="X1528" s="522"/>
      <c r="Y1528" s="522"/>
      <c r="Z1528" s="522"/>
      <c r="AA1528" s="522"/>
      <c r="AB1528" s="522"/>
      <c r="AC1528" s="522"/>
      <c r="AD1528" s="522"/>
      <c r="AE1528" s="522"/>
      <c r="AF1528" s="522"/>
      <c r="AG1528" s="522"/>
      <c r="AH1528" s="522"/>
      <c r="AI1528" s="522"/>
      <c r="AJ1528" s="522"/>
      <c r="AK1528" s="522"/>
      <c r="AL1528" s="522"/>
      <c r="AM1528" s="522"/>
      <c r="AN1528" s="522"/>
      <c r="AO1528" s="522"/>
      <c r="AP1528" s="522"/>
      <c r="AQ1528" s="522"/>
      <c r="AR1528" s="522"/>
      <c r="AS1528" s="522"/>
    </row>
    <row r="1529" spans="3:45" ht="12.75" hidden="1" customHeight="1">
      <c r="C1529" s="522"/>
      <c r="D1529" s="522"/>
      <c r="E1529" s="522"/>
      <c r="F1529" s="522"/>
      <c r="G1529" s="522"/>
      <c r="H1529" s="522"/>
      <c r="I1529" s="522"/>
      <c r="J1529" s="522"/>
      <c r="K1529" s="522"/>
      <c r="L1529" s="522"/>
      <c r="M1529" s="522"/>
      <c r="N1529" s="522"/>
      <c r="O1529" s="522"/>
      <c r="P1529" s="522"/>
      <c r="Q1529" s="522"/>
      <c r="R1529" s="522"/>
      <c r="S1529" s="522"/>
      <c r="T1529" s="522"/>
      <c r="U1529" s="522"/>
      <c r="V1529" s="522"/>
      <c r="W1529" s="522"/>
      <c r="X1529" s="522"/>
      <c r="Y1529" s="522"/>
      <c r="Z1529" s="522"/>
      <c r="AA1529" s="522"/>
      <c r="AB1529" s="522"/>
      <c r="AC1529" s="522"/>
      <c r="AD1529" s="522"/>
      <c r="AE1529" s="522"/>
      <c r="AF1529" s="522"/>
      <c r="AG1529" s="522"/>
      <c r="AH1529" s="522"/>
      <c r="AI1529" s="522"/>
      <c r="AJ1529" s="522"/>
      <c r="AK1529" s="522"/>
      <c r="AL1529" s="522"/>
      <c r="AM1529" s="522"/>
      <c r="AN1529" s="522"/>
      <c r="AO1529" s="522"/>
      <c r="AP1529" s="522"/>
      <c r="AQ1529" s="522"/>
      <c r="AR1529" s="522"/>
      <c r="AS1529" s="522"/>
    </row>
    <row r="1530" spans="3:45" ht="12.75" hidden="1" customHeight="1">
      <c r="C1530" s="522"/>
      <c r="D1530" s="522"/>
      <c r="E1530" s="522"/>
      <c r="F1530" s="522"/>
      <c r="G1530" s="522"/>
      <c r="H1530" s="522"/>
      <c r="I1530" s="522"/>
      <c r="J1530" s="522"/>
      <c r="K1530" s="522"/>
      <c r="L1530" s="522"/>
      <c r="M1530" s="522"/>
      <c r="N1530" s="522"/>
      <c r="O1530" s="522"/>
      <c r="P1530" s="522"/>
      <c r="Q1530" s="522"/>
      <c r="R1530" s="522"/>
      <c r="S1530" s="522"/>
      <c r="T1530" s="522"/>
      <c r="U1530" s="522"/>
      <c r="V1530" s="522"/>
      <c r="W1530" s="522"/>
      <c r="X1530" s="522"/>
      <c r="Y1530" s="522"/>
      <c r="Z1530" s="522"/>
      <c r="AA1530" s="522"/>
      <c r="AB1530" s="522"/>
      <c r="AC1530" s="522"/>
      <c r="AD1530" s="522"/>
      <c r="AE1530" s="522"/>
      <c r="AF1530" s="522"/>
      <c r="AG1530" s="522"/>
      <c r="AH1530" s="522"/>
      <c r="AI1530" s="522"/>
      <c r="AJ1530" s="522"/>
      <c r="AK1530" s="522"/>
      <c r="AL1530" s="522"/>
      <c r="AM1530" s="522"/>
      <c r="AN1530" s="522"/>
      <c r="AO1530" s="522"/>
      <c r="AP1530" s="522"/>
      <c r="AQ1530" s="522"/>
      <c r="AR1530" s="522"/>
      <c r="AS1530" s="522"/>
    </row>
    <row r="1532" spans="3:45" ht="12.75" customHeight="1">
      <c r="C1532" s="241" t="s">
        <v>548</v>
      </c>
      <c r="D1532" s="241"/>
      <c r="E1532" s="241"/>
      <c r="F1532" s="241"/>
      <c r="G1532" s="241"/>
      <c r="H1532" s="241"/>
      <c r="I1532" s="241"/>
      <c r="J1532" s="241"/>
      <c r="K1532" s="241"/>
      <c r="L1532" s="241"/>
      <c r="M1532" s="241"/>
      <c r="N1532" s="241"/>
      <c r="O1532" s="241"/>
      <c r="P1532" s="241"/>
      <c r="Q1532" s="241"/>
      <c r="R1532" s="241"/>
      <c r="S1532" s="241"/>
      <c r="T1532" s="241"/>
      <c r="U1532" s="241"/>
      <c r="V1532" s="241"/>
      <c r="W1532" s="241"/>
      <c r="X1532" s="241"/>
      <c r="Y1532" s="241"/>
      <c r="Z1532" s="241"/>
      <c r="AA1532" s="241"/>
      <c r="AB1532" s="241"/>
      <c r="AC1532" s="241"/>
      <c r="AD1532" s="241"/>
      <c r="AE1532" s="241"/>
      <c r="AF1532" s="241"/>
      <c r="AG1532" s="241"/>
      <c r="AH1532" s="241"/>
      <c r="AI1532" s="241"/>
      <c r="AJ1532" s="241"/>
      <c r="AK1532" s="241"/>
      <c r="AL1532" s="241"/>
      <c r="AM1532" s="241"/>
      <c r="AN1532" s="241"/>
      <c r="AO1532" s="241"/>
      <c r="AP1532" s="241"/>
      <c r="AQ1532" s="241"/>
      <c r="AR1532" s="241"/>
      <c r="AS1532" s="241"/>
    </row>
    <row r="1533" spans="3:45" ht="12.75" hidden="1" customHeight="1">
      <c r="C1533" s="67" t="s">
        <v>1254</v>
      </c>
      <c r="D1533" s="102"/>
      <c r="E1533" s="102"/>
      <c r="F1533" s="102"/>
      <c r="G1533" s="102"/>
      <c r="H1533" s="102"/>
    </row>
    <row r="1534" spans="3:45" ht="12.75" customHeight="1">
      <c r="C1534" s="299" t="s">
        <v>15</v>
      </c>
      <c r="D1534" s="299"/>
      <c r="E1534" s="299"/>
      <c r="F1534" s="299"/>
      <c r="G1534" s="299"/>
      <c r="H1534" s="299"/>
      <c r="I1534" s="299"/>
      <c r="J1534" s="299"/>
      <c r="K1534" s="299"/>
      <c r="L1534" s="299" t="s">
        <v>178</v>
      </c>
      <c r="M1534" s="299"/>
      <c r="N1534" s="299"/>
      <c r="O1534" s="299" t="s">
        <v>1320</v>
      </c>
      <c r="P1534" s="299"/>
      <c r="Q1534" s="299"/>
      <c r="R1534" s="299" t="s">
        <v>179</v>
      </c>
      <c r="S1534" s="299"/>
      <c r="T1534" s="299"/>
      <c r="U1534" s="299"/>
      <c r="V1534" s="524" t="s">
        <v>1324</v>
      </c>
      <c r="W1534" s="525"/>
      <c r="X1534" s="525"/>
      <c r="Y1534" s="525"/>
      <c r="Z1534" s="526"/>
      <c r="AA1534" s="299" t="s">
        <v>1322</v>
      </c>
      <c r="AB1534" s="299"/>
      <c r="AC1534" s="299"/>
      <c r="AD1534" s="299"/>
      <c r="AE1534" s="299"/>
      <c r="AF1534" s="299" t="s">
        <v>1323</v>
      </c>
      <c r="AG1534" s="299"/>
      <c r="AH1534" s="299"/>
      <c r="AI1534" s="299"/>
      <c r="AJ1534" s="299"/>
    </row>
    <row r="1535" spans="3:45" ht="12.75" customHeight="1">
      <c r="C1535" s="300"/>
      <c r="D1535" s="300"/>
      <c r="E1535" s="300"/>
      <c r="F1535" s="300"/>
      <c r="G1535" s="300"/>
      <c r="H1535" s="300"/>
      <c r="I1535" s="300"/>
      <c r="J1535" s="300"/>
      <c r="K1535" s="300"/>
      <c r="L1535" s="300"/>
      <c r="M1535" s="300"/>
      <c r="N1535" s="300"/>
      <c r="O1535" s="300"/>
      <c r="P1535" s="300"/>
      <c r="Q1535" s="300"/>
      <c r="R1535" s="300"/>
      <c r="S1535" s="300"/>
      <c r="T1535" s="300"/>
      <c r="U1535" s="300"/>
      <c r="V1535" s="527"/>
      <c r="W1535" s="528"/>
      <c r="X1535" s="528"/>
      <c r="Y1535" s="528"/>
      <c r="Z1535" s="529"/>
      <c r="AA1535" s="300"/>
      <c r="AB1535" s="300"/>
      <c r="AC1535" s="300"/>
      <c r="AD1535" s="300"/>
      <c r="AE1535" s="300"/>
      <c r="AF1535" s="300"/>
      <c r="AG1535" s="300"/>
      <c r="AH1535" s="300"/>
      <c r="AI1535" s="300"/>
      <c r="AJ1535" s="300"/>
    </row>
    <row r="1536" spans="3:45" ht="12.75" customHeight="1">
      <c r="C1536" s="300"/>
      <c r="D1536" s="300"/>
      <c r="E1536" s="300"/>
      <c r="F1536" s="300"/>
      <c r="G1536" s="300"/>
      <c r="H1536" s="300"/>
      <c r="I1536" s="300"/>
      <c r="J1536" s="300"/>
      <c r="K1536" s="300"/>
      <c r="L1536" s="300"/>
      <c r="M1536" s="300"/>
      <c r="N1536" s="300"/>
      <c r="O1536" s="300"/>
      <c r="P1536" s="300"/>
      <c r="Q1536" s="300"/>
      <c r="R1536" s="300"/>
      <c r="S1536" s="300"/>
      <c r="T1536" s="300"/>
      <c r="U1536" s="300"/>
      <c r="V1536" s="527"/>
      <c r="W1536" s="528"/>
      <c r="X1536" s="528"/>
      <c r="Y1536" s="528"/>
      <c r="Z1536" s="529"/>
      <c r="AA1536" s="300"/>
      <c r="AB1536" s="300"/>
      <c r="AC1536" s="300"/>
      <c r="AD1536" s="300"/>
      <c r="AE1536" s="300"/>
      <c r="AF1536" s="300"/>
      <c r="AG1536" s="300"/>
      <c r="AH1536" s="300"/>
      <c r="AI1536" s="300"/>
      <c r="AJ1536" s="300"/>
    </row>
    <row r="1537" spans="3:36" ht="12.75" customHeight="1">
      <c r="C1537" s="300"/>
      <c r="D1537" s="300"/>
      <c r="E1537" s="300"/>
      <c r="F1537" s="300"/>
      <c r="G1537" s="300"/>
      <c r="H1537" s="300"/>
      <c r="I1537" s="300"/>
      <c r="J1537" s="300"/>
      <c r="K1537" s="300"/>
      <c r="L1537" s="300"/>
      <c r="M1537" s="300"/>
      <c r="N1537" s="300"/>
      <c r="O1537" s="300"/>
      <c r="P1537" s="300"/>
      <c r="Q1537" s="300"/>
      <c r="R1537" s="300"/>
      <c r="S1537" s="300"/>
      <c r="T1537" s="300"/>
      <c r="U1537" s="300"/>
      <c r="V1537" s="527"/>
      <c r="W1537" s="528"/>
      <c r="X1537" s="528"/>
      <c r="Y1537" s="528"/>
      <c r="Z1537" s="529"/>
      <c r="AA1537" s="300"/>
      <c r="AB1537" s="300"/>
      <c r="AC1537" s="300"/>
      <c r="AD1537" s="300"/>
      <c r="AE1537" s="300"/>
      <c r="AF1537" s="300"/>
      <c r="AG1537" s="300"/>
      <c r="AH1537" s="300"/>
      <c r="AI1537" s="300"/>
      <c r="AJ1537" s="300"/>
    </row>
    <row r="1538" spans="3:36" ht="12.75" customHeight="1">
      <c r="C1538" s="300"/>
      <c r="D1538" s="300"/>
      <c r="E1538" s="300"/>
      <c r="F1538" s="300"/>
      <c r="G1538" s="300"/>
      <c r="H1538" s="300"/>
      <c r="I1538" s="300"/>
      <c r="J1538" s="300"/>
      <c r="K1538" s="300"/>
      <c r="L1538" s="300"/>
      <c r="M1538" s="300"/>
      <c r="N1538" s="300"/>
      <c r="O1538" s="300"/>
      <c r="P1538" s="300"/>
      <c r="Q1538" s="300"/>
      <c r="R1538" s="300"/>
      <c r="S1538" s="300"/>
      <c r="T1538" s="300"/>
      <c r="U1538" s="300"/>
      <c r="V1538" s="527"/>
      <c r="W1538" s="528"/>
      <c r="X1538" s="528"/>
      <c r="Y1538" s="528"/>
      <c r="Z1538" s="529"/>
      <c r="AA1538" s="300"/>
      <c r="AB1538" s="300"/>
      <c r="AC1538" s="300"/>
      <c r="AD1538" s="300"/>
      <c r="AE1538" s="300"/>
      <c r="AF1538" s="300"/>
      <c r="AG1538" s="300"/>
      <c r="AH1538" s="300"/>
      <c r="AI1538" s="300"/>
      <c r="AJ1538" s="300"/>
    </row>
    <row r="1539" spans="3:36" ht="12.75" customHeight="1">
      <c r="C1539" s="300"/>
      <c r="D1539" s="300"/>
      <c r="E1539" s="300"/>
      <c r="F1539" s="300"/>
      <c r="G1539" s="300"/>
      <c r="H1539" s="300"/>
      <c r="I1539" s="300"/>
      <c r="J1539" s="300"/>
      <c r="K1539" s="300"/>
      <c r="L1539" s="300"/>
      <c r="M1539" s="300"/>
      <c r="N1539" s="300"/>
      <c r="O1539" s="300"/>
      <c r="P1539" s="300"/>
      <c r="Q1539" s="300"/>
      <c r="R1539" s="300"/>
      <c r="S1539" s="300"/>
      <c r="T1539" s="300"/>
      <c r="U1539" s="300"/>
      <c r="V1539" s="527"/>
      <c r="W1539" s="528"/>
      <c r="X1539" s="528"/>
      <c r="Y1539" s="528"/>
      <c r="Z1539" s="529"/>
      <c r="AA1539" s="300"/>
      <c r="AB1539" s="300"/>
      <c r="AC1539" s="300"/>
      <c r="AD1539" s="300"/>
      <c r="AE1539" s="300"/>
      <c r="AF1539" s="300"/>
      <c r="AG1539" s="300"/>
      <c r="AH1539" s="300"/>
      <c r="AI1539" s="300"/>
      <c r="AJ1539" s="300"/>
    </row>
    <row r="1540" spans="3:36" ht="12.75" customHeight="1">
      <c r="C1540" s="300"/>
      <c r="D1540" s="300"/>
      <c r="E1540" s="300"/>
      <c r="F1540" s="300"/>
      <c r="G1540" s="300"/>
      <c r="H1540" s="300"/>
      <c r="I1540" s="300"/>
      <c r="J1540" s="300"/>
      <c r="K1540" s="300"/>
      <c r="L1540" s="300"/>
      <c r="M1540" s="300"/>
      <c r="N1540" s="300"/>
      <c r="O1540" s="300"/>
      <c r="P1540" s="300"/>
      <c r="Q1540" s="300"/>
      <c r="R1540" s="300"/>
      <c r="S1540" s="300"/>
      <c r="T1540" s="300"/>
      <c r="U1540" s="300"/>
      <c r="V1540" s="527"/>
      <c r="W1540" s="528"/>
      <c r="X1540" s="528"/>
      <c r="Y1540" s="528"/>
      <c r="Z1540" s="529"/>
      <c r="AA1540" s="300"/>
      <c r="AB1540" s="300"/>
      <c r="AC1540" s="300"/>
      <c r="AD1540" s="300"/>
      <c r="AE1540" s="300"/>
      <c r="AF1540" s="300"/>
      <c r="AG1540" s="300"/>
      <c r="AH1540" s="300"/>
      <c r="AI1540" s="300"/>
      <c r="AJ1540" s="300"/>
    </row>
    <row r="1541" spans="3:36" ht="12.75" customHeight="1">
      <c r="C1541" s="523"/>
      <c r="D1541" s="523"/>
      <c r="E1541" s="523"/>
      <c r="F1541" s="523"/>
      <c r="G1541" s="523"/>
      <c r="H1541" s="523"/>
      <c r="I1541" s="523"/>
      <c r="J1541" s="523"/>
      <c r="K1541" s="523"/>
      <c r="L1541" s="523"/>
      <c r="M1541" s="523"/>
      <c r="N1541" s="523"/>
      <c r="O1541" s="523"/>
      <c r="P1541" s="523"/>
      <c r="Q1541" s="523"/>
      <c r="R1541" s="523"/>
      <c r="S1541" s="523"/>
      <c r="T1541" s="523"/>
      <c r="U1541" s="523"/>
      <c r="V1541" s="527"/>
      <c r="W1541" s="528"/>
      <c r="X1541" s="528"/>
      <c r="Y1541" s="528"/>
      <c r="Z1541" s="529"/>
      <c r="AA1541" s="523"/>
      <c r="AB1541" s="523"/>
      <c r="AC1541" s="523"/>
      <c r="AD1541" s="523"/>
      <c r="AE1541" s="523"/>
      <c r="AF1541" s="523"/>
      <c r="AG1541" s="523"/>
      <c r="AH1541" s="523"/>
      <c r="AI1541" s="523"/>
      <c r="AJ1541" s="523"/>
    </row>
    <row r="1542" spans="3:36" ht="12.75" customHeight="1">
      <c r="C1542" s="521" t="s">
        <v>28</v>
      </c>
      <c r="D1542" s="521"/>
      <c r="E1542" s="521"/>
      <c r="F1542" s="521"/>
      <c r="G1542" s="521"/>
      <c r="H1542" s="521"/>
      <c r="I1542" s="521"/>
      <c r="J1542" s="521"/>
      <c r="K1542" s="521"/>
      <c r="L1542" s="521" t="s">
        <v>32</v>
      </c>
      <c r="M1542" s="521"/>
      <c r="N1542" s="521"/>
      <c r="O1542" s="521" t="s">
        <v>33</v>
      </c>
      <c r="P1542" s="521"/>
      <c r="Q1542" s="521"/>
      <c r="R1542" s="521" t="s">
        <v>35</v>
      </c>
      <c r="S1542" s="521"/>
      <c r="T1542" s="521"/>
      <c r="U1542" s="521"/>
      <c r="V1542" s="521" t="s">
        <v>37</v>
      </c>
      <c r="W1542" s="521"/>
      <c r="X1542" s="521"/>
      <c r="Y1542" s="521"/>
      <c r="Z1542" s="521"/>
      <c r="AA1542" s="521" t="s">
        <v>40</v>
      </c>
      <c r="AB1542" s="521"/>
      <c r="AC1542" s="521"/>
      <c r="AD1542" s="521"/>
      <c r="AE1542" s="521"/>
      <c r="AF1542" s="521" t="s">
        <v>46</v>
      </c>
      <c r="AG1542" s="521"/>
      <c r="AH1542" s="521"/>
      <c r="AI1542" s="521"/>
      <c r="AJ1542" s="521"/>
    </row>
    <row r="1543" spans="3:36" ht="12.75" customHeight="1">
      <c r="C1543" s="211" t="s">
        <v>80</v>
      </c>
      <c r="D1543" s="211"/>
      <c r="E1543" s="211"/>
      <c r="F1543" s="211"/>
      <c r="G1543" s="211"/>
      <c r="H1543" s="211"/>
      <c r="I1543" s="211"/>
      <c r="J1543" s="211"/>
      <c r="K1543" s="211"/>
      <c r="L1543" s="211"/>
      <c r="M1543" s="211"/>
      <c r="N1543" s="211"/>
      <c r="O1543" s="211"/>
      <c r="P1543" s="211"/>
      <c r="Q1543" s="211"/>
      <c r="R1543" s="211"/>
      <c r="S1543" s="211"/>
      <c r="T1543" s="211"/>
      <c r="U1543" s="211"/>
      <c r="V1543" s="211"/>
      <c r="W1543" s="211"/>
      <c r="X1543" s="211"/>
      <c r="Y1543" s="211"/>
      <c r="Z1543" s="211"/>
      <c r="AA1543" s="211"/>
      <c r="AB1543" s="211"/>
      <c r="AC1543" s="211"/>
      <c r="AD1543" s="211"/>
      <c r="AE1543" s="211"/>
      <c r="AF1543" s="211"/>
      <c r="AG1543" s="211"/>
      <c r="AH1543" s="211"/>
      <c r="AI1543" s="211"/>
      <c r="AJ1543" s="211"/>
    </row>
    <row r="1544" spans="3:36" ht="12.75" customHeight="1">
      <c r="C1544" s="282" t="s">
        <v>1591</v>
      </c>
      <c r="D1544" s="282"/>
      <c r="E1544" s="282"/>
      <c r="F1544" s="282"/>
      <c r="G1544" s="282"/>
      <c r="H1544" s="282"/>
      <c r="I1544" s="282"/>
      <c r="J1544" s="282"/>
      <c r="K1544" s="282"/>
      <c r="L1544" s="510" t="s">
        <v>1561</v>
      </c>
      <c r="M1544" s="510"/>
      <c r="N1544" s="510"/>
      <c r="O1544" s="511"/>
      <c r="P1544" s="511"/>
      <c r="Q1544" s="511"/>
      <c r="R1544" s="512">
        <v>43465</v>
      </c>
      <c r="S1544" s="512"/>
      <c r="T1544" s="512"/>
      <c r="U1544" s="512"/>
      <c r="V1544" s="249">
        <v>104206</v>
      </c>
      <c r="W1544" s="249"/>
      <c r="X1544" s="249"/>
      <c r="Y1544" s="249"/>
      <c r="Z1544" s="249"/>
      <c r="AA1544" s="249">
        <v>104206</v>
      </c>
      <c r="AB1544" s="249"/>
      <c r="AC1544" s="249"/>
      <c r="AD1544" s="249"/>
      <c r="AE1544" s="249"/>
      <c r="AF1544" s="249">
        <v>117206</v>
      </c>
      <c r="AG1544" s="249"/>
      <c r="AH1544" s="249"/>
      <c r="AI1544" s="249"/>
      <c r="AJ1544" s="249"/>
    </row>
    <row r="1545" spans="3:36" ht="12.75" customHeight="1">
      <c r="C1545" s="268" t="s">
        <v>1592</v>
      </c>
      <c r="D1545" s="268"/>
      <c r="E1545" s="268"/>
      <c r="F1545" s="268"/>
      <c r="G1545" s="268"/>
      <c r="H1545" s="268"/>
      <c r="I1545" s="268"/>
      <c r="J1545" s="268"/>
      <c r="K1545" s="268"/>
      <c r="L1545" s="513" t="s">
        <v>1561</v>
      </c>
      <c r="M1545" s="513"/>
      <c r="N1545" s="513"/>
      <c r="O1545" s="514"/>
      <c r="P1545" s="514"/>
      <c r="Q1545" s="514"/>
      <c r="R1545" s="515">
        <v>43465</v>
      </c>
      <c r="S1545" s="515"/>
      <c r="T1545" s="515"/>
      <c r="U1545" s="515"/>
      <c r="V1545" s="169">
        <v>20000</v>
      </c>
      <c r="W1545" s="169"/>
      <c r="X1545" s="169"/>
      <c r="Y1545" s="169"/>
      <c r="Z1545" s="169"/>
      <c r="AA1545" s="169">
        <v>20000</v>
      </c>
      <c r="AB1545" s="169"/>
      <c r="AC1545" s="169"/>
      <c r="AD1545" s="169"/>
      <c r="AE1545" s="169"/>
      <c r="AF1545" s="169">
        <v>20000</v>
      </c>
      <c r="AG1545" s="169"/>
      <c r="AH1545" s="169"/>
      <c r="AI1545" s="169"/>
      <c r="AJ1545" s="169"/>
    </row>
    <row r="1546" spans="3:36" ht="12.75" customHeight="1">
      <c r="C1546" s="268"/>
      <c r="D1546" s="268"/>
      <c r="E1546" s="268"/>
      <c r="F1546" s="268"/>
      <c r="G1546" s="268"/>
      <c r="H1546" s="268"/>
      <c r="I1546" s="268"/>
      <c r="J1546" s="268"/>
      <c r="K1546" s="268"/>
      <c r="L1546" s="513"/>
      <c r="M1546" s="513"/>
      <c r="N1546" s="513"/>
      <c r="O1546" s="514"/>
      <c r="P1546" s="514"/>
      <c r="Q1546" s="514"/>
      <c r="R1546" s="515"/>
      <c r="S1546" s="515"/>
      <c r="T1546" s="515"/>
      <c r="U1546" s="515"/>
      <c r="V1546" s="169"/>
      <c r="W1546" s="169"/>
      <c r="X1546" s="169"/>
      <c r="Y1546" s="169"/>
      <c r="Z1546" s="169"/>
      <c r="AA1546" s="169"/>
      <c r="AB1546" s="169"/>
      <c r="AC1546" s="169"/>
      <c r="AD1546" s="169"/>
      <c r="AE1546" s="169"/>
      <c r="AF1546" s="169"/>
      <c r="AG1546" s="169"/>
      <c r="AH1546" s="169"/>
      <c r="AI1546" s="169"/>
      <c r="AJ1546" s="169"/>
    </row>
    <row r="1547" spans="3:36" ht="12.75" customHeight="1">
      <c r="C1547" s="516" t="s">
        <v>582</v>
      </c>
      <c r="D1547" s="516"/>
      <c r="E1547" s="516"/>
      <c r="F1547" s="516"/>
      <c r="G1547" s="516"/>
      <c r="H1547" s="516"/>
      <c r="I1547" s="516"/>
      <c r="J1547" s="516"/>
      <c r="K1547" s="516"/>
      <c r="L1547" s="517" t="s">
        <v>0</v>
      </c>
      <c r="M1547" s="517"/>
      <c r="N1547" s="517"/>
      <c r="O1547" s="518" t="s">
        <v>0</v>
      </c>
      <c r="P1547" s="518"/>
      <c r="Q1547" s="518"/>
      <c r="R1547" s="519" t="s">
        <v>0</v>
      </c>
      <c r="S1547" s="519"/>
      <c r="T1547" s="519"/>
      <c r="U1547" s="519"/>
      <c r="V1547" s="520">
        <f>SUM(V1544:Z1546)</f>
        <v>124206</v>
      </c>
      <c r="W1547" s="520"/>
      <c r="X1547" s="520"/>
      <c r="Y1547" s="520"/>
      <c r="Z1547" s="520"/>
      <c r="AA1547" s="520">
        <f>SUM(AA1544:AE1546)</f>
        <v>124206</v>
      </c>
      <c r="AB1547" s="520"/>
      <c r="AC1547" s="520"/>
      <c r="AD1547" s="520"/>
      <c r="AE1547" s="520"/>
      <c r="AF1547" s="520">
        <f>SUM(AF1544:AJ1546)</f>
        <v>137206</v>
      </c>
      <c r="AG1547" s="520"/>
      <c r="AH1547" s="520"/>
      <c r="AI1547" s="520"/>
      <c r="AJ1547" s="520"/>
    </row>
    <row r="1548" spans="3:36" ht="12.75" customHeight="1">
      <c r="C1548" s="211" t="s">
        <v>469</v>
      </c>
      <c r="D1548" s="211"/>
      <c r="E1548" s="211"/>
      <c r="F1548" s="211"/>
      <c r="G1548" s="211"/>
      <c r="H1548" s="211"/>
      <c r="I1548" s="211"/>
      <c r="J1548" s="211"/>
      <c r="K1548" s="211"/>
      <c r="L1548" s="211"/>
      <c r="M1548" s="211"/>
      <c r="N1548" s="211"/>
      <c r="O1548" s="211"/>
      <c r="P1548" s="211"/>
      <c r="Q1548" s="211"/>
      <c r="R1548" s="211"/>
      <c r="S1548" s="211"/>
      <c r="T1548" s="211"/>
      <c r="U1548" s="211"/>
      <c r="V1548" s="211"/>
      <c r="W1548" s="211"/>
      <c r="X1548" s="211"/>
      <c r="Y1548" s="211"/>
      <c r="Z1548" s="211"/>
      <c r="AA1548" s="211"/>
      <c r="AB1548" s="211"/>
      <c r="AC1548" s="211"/>
      <c r="AD1548" s="211"/>
      <c r="AE1548" s="211"/>
      <c r="AF1548" s="211"/>
      <c r="AG1548" s="211"/>
      <c r="AH1548" s="211"/>
      <c r="AI1548" s="211"/>
      <c r="AJ1548" s="211"/>
    </row>
    <row r="1549" spans="3:36" ht="12.75" customHeight="1">
      <c r="C1549" s="282" t="s">
        <v>1593</v>
      </c>
      <c r="D1549" s="282"/>
      <c r="E1549" s="282"/>
      <c r="F1549" s="282"/>
      <c r="G1549" s="282"/>
      <c r="H1549" s="282"/>
      <c r="I1549" s="282"/>
      <c r="J1549" s="282"/>
      <c r="K1549" s="282"/>
      <c r="L1549" s="510" t="s">
        <v>1561</v>
      </c>
      <c r="M1549" s="510"/>
      <c r="N1549" s="510"/>
      <c r="O1549" s="511"/>
      <c r="P1549" s="511"/>
      <c r="Q1549" s="511"/>
      <c r="R1549" s="512">
        <v>42369</v>
      </c>
      <c r="S1549" s="512"/>
      <c r="T1549" s="512"/>
      <c r="U1549" s="512"/>
      <c r="V1549" s="249">
        <v>20000</v>
      </c>
      <c r="W1549" s="249"/>
      <c r="X1549" s="249"/>
      <c r="Y1549" s="249"/>
      <c r="Z1549" s="249"/>
      <c r="AA1549" s="249">
        <v>20000</v>
      </c>
      <c r="AB1549" s="249"/>
      <c r="AC1549" s="249"/>
      <c r="AD1549" s="249"/>
      <c r="AE1549" s="249"/>
      <c r="AF1549" s="249">
        <v>0</v>
      </c>
      <c r="AG1549" s="249"/>
      <c r="AH1549" s="249"/>
      <c r="AI1549" s="249"/>
      <c r="AJ1549" s="249"/>
    </row>
    <row r="1550" spans="3:36" ht="12.75" customHeight="1">
      <c r="C1550" s="268"/>
      <c r="D1550" s="268"/>
      <c r="E1550" s="268"/>
      <c r="F1550" s="268"/>
      <c r="G1550" s="268"/>
      <c r="H1550" s="268"/>
      <c r="I1550" s="268"/>
      <c r="J1550" s="268"/>
      <c r="K1550" s="268"/>
      <c r="L1550" s="513"/>
      <c r="M1550" s="513"/>
      <c r="N1550" s="513"/>
      <c r="O1550" s="514"/>
      <c r="P1550" s="514"/>
      <c r="Q1550" s="514"/>
      <c r="R1550" s="515"/>
      <c r="S1550" s="515"/>
      <c r="T1550" s="515"/>
      <c r="U1550" s="515"/>
      <c r="V1550" s="169"/>
      <c r="W1550" s="169"/>
      <c r="X1550" s="169"/>
      <c r="Y1550" s="169"/>
      <c r="Z1550" s="169"/>
      <c r="AA1550" s="169"/>
      <c r="AB1550" s="169"/>
      <c r="AC1550" s="169"/>
      <c r="AD1550" s="169"/>
      <c r="AE1550" s="169"/>
      <c r="AF1550" s="169"/>
      <c r="AG1550" s="169"/>
      <c r="AH1550" s="169"/>
      <c r="AI1550" s="169"/>
      <c r="AJ1550" s="169"/>
    </row>
    <row r="1551" spans="3:36" ht="12.75" customHeight="1">
      <c r="C1551" s="268"/>
      <c r="D1551" s="268"/>
      <c r="E1551" s="268"/>
      <c r="F1551" s="268"/>
      <c r="G1551" s="268"/>
      <c r="H1551" s="268"/>
      <c r="I1551" s="268"/>
      <c r="J1551" s="268"/>
      <c r="K1551" s="268"/>
      <c r="L1551" s="513"/>
      <c r="M1551" s="513"/>
      <c r="N1551" s="513"/>
      <c r="O1551" s="514"/>
      <c r="P1551" s="514"/>
      <c r="Q1551" s="514"/>
      <c r="R1551" s="515"/>
      <c r="S1551" s="515"/>
      <c r="T1551" s="515"/>
      <c r="U1551" s="515"/>
      <c r="V1551" s="169"/>
      <c r="W1551" s="169"/>
      <c r="X1551" s="169"/>
      <c r="Y1551" s="169"/>
      <c r="Z1551" s="169"/>
      <c r="AA1551" s="169"/>
      <c r="AB1551" s="169"/>
      <c r="AC1551" s="169"/>
      <c r="AD1551" s="169"/>
      <c r="AE1551" s="169"/>
      <c r="AF1551" s="169"/>
      <c r="AG1551" s="169"/>
      <c r="AH1551" s="169"/>
      <c r="AI1551" s="169"/>
      <c r="AJ1551" s="169"/>
    </row>
    <row r="1552" spans="3:36" ht="12.75" customHeight="1">
      <c r="C1552" s="516" t="s">
        <v>583</v>
      </c>
      <c r="D1552" s="516"/>
      <c r="E1552" s="516"/>
      <c r="F1552" s="516"/>
      <c r="G1552" s="516"/>
      <c r="H1552" s="516"/>
      <c r="I1552" s="516"/>
      <c r="J1552" s="516"/>
      <c r="K1552" s="516"/>
      <c r="L1552" s="517" t="s">
        <v>0</v>
      </c>
      <c r="M1552" s="517"/>
      <c r="N1552" s="517"/>
      <c r="O1552" s="518" t="s">
        <v>0</v>
      </c>
      <c r="P1552" s="518"/>
      <c r="Q1552" s="518"/>
      <c r="R1552" s="519" t="s">
        <v>0</v>
      </c>
      <c r="S1552" s="519"/>
      <c r="T1552" s="519"/>
      <c r="U1552" s="519"/>
      <c r="V1552" s="520">
        <f>SUM(V1549:Z1551)</f>
        <v>20000</v>
      </c>
      <c r="W1552" s="520"/>
      <c r="X1552" s="520"/>
      <c r="Y1552" s="520"/>
      <c r="Z1552" s="520"/>
      <c r="AA1552" s="520">
        <f>SUM(AA1549:AE1551)</f>
        <v>20000</v>
      </c>
      <c r="AB1552" s="520"/>
      <c r="AC1552" s="520"/>
      <c r="AD1552" s="520"/>
      <c r="AE1552" s="520"/>
      <c r="AF1552" s="520">
        <f>SUM(AF1549:AJ1551)</f>
        <v>0</v>
      </c>
      <c r="AG1552" s="520"/>
      <c r="AH1552" s="520"/>
      <c r="AI1552" s="520"/>
      <c r="AJ1552" s="520"/>
    </row>
    <row r="1553" spans="1:45" ht="12.75" customHeight="1">
      <c r="C1553" s="211" t="s">
        <v>470</v>
      </c>
      <c r="D1553" s="211"/>
      <c r="E1553" s="211"/>
      <c r="F1553" s="211"/>
      <c r="G1553" s="211"/>
      <c r="H1553" s="211"/>
      <c r="I1553" s="211"/>
      <c r="J1553" s="211"/>
      <c r="K1553" s="211"/>
      <c r="L1553" s="211"/>
      <c r="M1553" s="211"/>
      <c r="N1553" s="211"/>
      <c r="O1553" s="211"/>
      <c r="P1553" s="211"/>
      <c r="Q1553" s="211"/>
      <c r="R1553" s="211"/>
      <c r="S1553" s="211"/>
      <c r="T1553" s="211"/>
      <c r="U1553" s="211"/>
      <c r="V1553" s="211"/>
      <c r="W1553" s="211"/>
      <c r="X1553" s="211"/>
      <c r="Y1553" s="211"/>
      <c r="Z1553" s="211"/>
      <c r="AA1553" s="211"/>
      <c r="AB1553" s="211"/>
      <c r="AC1553" s="211"/>
      <c r="AD1553" s="211"/>
      <c r="AE1553" s="211"/>
      <c r="AF1553" s="211"/>
      <c r="AG1553" s="211"/>
      <c r="AH1553" s="211"/>
      <c r="AI1553" s="211"/>
      <c r="AJ1553" s="211"/>
    </row>
    <row r="1554" spans="1:45" ht="12.75" customHeight="1">
      <c r="C1554" s="282"/>
      <c r="D1554" s="282"/>
      <c r="E1554" s="282"/>
      <c r="F1554" s="282"/>
      <c r="G1554" s="282"/>
      <c r="H1554" s="282"/>
      <c r="I1554" s="282"/>
      <c r="J1554" s="282"/>
      <c r="K1554" s="282"/>
      <c r="L1554" s="510"/>
      <c r="M1554" s="510"/>
      <c r="N1554" s="510"/>
      <c r="O1554" s="511"/>
      <c r="P1554" s="511"/>
      <c r="Q1554" s="511"/>
      <c r="R1554" s="512"/>
      <c r="S1554" s="512"/>
      <c r="T1554" s="512"/>
      <c r="U1554" s="512"/>
      <c r="V1554" s="249"/>
      <c r="W1554" s="249"/>
      <c r="X1554" s="249"/>
      <c r="Y1554" s="249"/>
      <c r="Z1554" s="249"/>
      <c r="AA1554" s="249"/>
      <c r="AB1554" s="249"/>
      <c r="AC1554" s="249"/>
      <c r="AD1554" s="249"/>
      <c r="AE1554" s="249"/>
      <c r="AF1554" s="249"/>
      <c r="AG1554" s="249"/>
      <c r="AH1554" s="249"/>
      <c r="AI1554" s="249"/>
      <c r="AJ1554" s="249"/>
    </row>
    <row r="1555" spans="1:45" ht="12.75" hidden="1" customHeight="1">
      <c r="C1555" s="268"/>
      <c r="D1555" s="268"/>
      <c r="E1555" s="268"/>
      <c r="F1555" s="268"/>
      <c r="G1555" s="268"/>
      <c r="H1555" s="268"/>
      <c r="I1555" s="268"/>
      <c r="J1555" s="268"/>
      <c r="K1555" s="268"/>
      <c r="L1555" s="513"/>
      <c r="M1555" s="513"/>
      <c r="N1555" s="513"/>
      <c r="O1555" s="514"/>
      <c r="P1555" s="514"/>
      <c r="Q1555" s="514"/>
      <c r="R1555" s="515"/>
      <c r="S1555" s="515"/>
      <c r="T1555" s="515"/>
      <c r="U1555" s="515"/>
      <c r="V1555" s="169"/>
      <c r="W1555" s="169"/>
      <c r="X1555" s="169"/>
      <c r="Y1555" s="169"/>
      <c r="Z1555" s="169"/>
      <c r="AA1555" s="169"/>
      <c r="AB1555" s="169"/>
      <c r="AC1555" s="169"/>
      <c r="AD1555" s="169"/>
      <c r="AE1555" s="169"/>
      <c r="AF1555" s="169"/>
      <c r="AG1555" s="169"/>
      <c r="AH1555" s="169"/>
      <c r="AI1555" s="169"/>
      <c r="AJ1555" s="169"/>
    </row>
    <row r="1556" spans="1:45" ht="12.75" hidden="1" customHeight="1">
      <c r="C1556" s="268"/>
      <c r="D1556" s="268"/>
      <c r="E1556" s="268"/>
      <c r="F1556" s="268"/>
      <c r="G1556" s="268"/>
      <c r="H1556" s="268"/>
      <c r="I1556" s="268"/>
      <c r="J1556" s="268"/>
      <c r="K1556" s="268"/>
      <c r="L1556" s="513"/>
      <c r="M1556" s="513"/>
      <c r="N1556" s="513"/>
      <c r="O1556" s="514"/>
      <c r="P1556" s="514"/>
      <c r="Q1556" s="514"/>
      <c r="R1556" s="515"/>
      <c r="S1556" s="515"/>
      <c r="T1556" s="515"/>
      <c r="U1556" s="515"/>
      <c r="V1556" s="169"/>
      <c r="W1556" s="169"/>
      <c r="X1556" s="169"/>
      <c r="Y1556" s="169"/>
      <c r="Z1556" s="169"/>
      <c r="AA1556" s="169"/>
      <c r="AB1556" s="169"/>
      <c r="AC1556" s="169"/>
      <c r="AD1556" s="169"/>
      <c r="AE1556" s="169"/>
      <c r="AF1556" s="169"/>
      <c r="AG1556" s="169"/>
      <c r="AH1556" s="169"/>
      <c r="AI1556" s="169"/>
      <c r="AJ1556" s="169"/>
    </row>
    <row r="1557" spans="1:45" ht="12.75" customHeight="1">
      <c r="C1557" s="483" t="s">
        <v>584</v>
      </c>
      <c r="D1557" s="484"/>
      <c r="E1557" s="484"/>
      <c r="F1557" s="484"/>
      <c r="G1557" s="484"/>
      <c r="H1557" s="484"/>
      <c r="I1557" s="484"/>
      <c r="J1557" s="484"/>
      <c r="K1557" s="485"/>
      <c r="L1557" s="489" t="s">
        <v>0</v>
      </c>
      <c r="M1557" s="490"/>
      <c r="N1557" s="491"/>
      <c r="O1557" s="495" t="s">
        <v>0</v>
      </c>
      <c r="P1557" s="496"/>
      <c r="Q1557" s="497"/>
      <c r="R1557" s="501" t="s">
        <v>0</v>
      </c>
      <c r="S1557" s="502"/>
      <c r="T1557" s="502"/>
      <c r="U1557" s="503"/>
      <c r="V1557" s="224">
        <f>SUM(V1554:Z1556)</f>
        <v>0</v>
      </c>
      <c r="W1557" s="225"/>
      <c r="X1557" s="225"/>
      <c r="Y1557" s="225"/>
      <c r="Z1557" s="226"/>
      <c r="AA1557" s="224">
        <f>SUM(AA1554:AE1556)</f>
        <v>0</v>
      </c>
      <c r="AB1557" s="225"/>
      <c r="AC1557" s="225"/>
      <c r="AD1557" s="225"/>
      <c r="AE1557" s="226"/>
      <c r="AF1557" s="224">
        <f>SUM(AF1554:AJ1556)</f>
        <v>0</v>
      </c>
      <c r="AG1557" s="225"/>
      <c r="AH1557" s="225"/>
      <c r="AI1557" s="225"/>
      <c r="AJ1557" s="226"/>
    </row>
    <row r="1558" spans="1:45" ht="12.75" customHeight="1">
      <c r="C1558" s="486"/>
      <c r="D1558" s="487"/>
      <c r="E1558" s="487"/>
      <c r="F1558" s="487"/>
      <c r="G1558" s="487"/>
      <c r="H1558" s="487"/>
      <c r="I1558" s="487"/>
      <c r="J1558" s="487"/>
      <c r="K1558" s="488"/>
      <c r="L1558" s="492"/>
      <c r="M1558" s="493"/>
      <c r="N1558" s="494"/>
      <c r="O1558" s="498"/>
      <c r="P1558" s="499"/>
      <c r="Q1558" s="500"/>
      <c r="R1558" s="504"/>
      <c r="S1558" s="505"/>
      <c r="T1558" s="505"/>
      <c r="U1558" s="506"/>
      <c r="V1558" s="507"/>
      <c r="W1558" s="508"/>
      <c r="X1558" s="508"/>
      <c r="Y1558" s="508"/>
      <c r="Z1558" s="509"/>
      <c r="AA1558" s="507"/>
      <c r="AB1558" s="508"/>
      <c r="AC1558" s="508"/>
      <c r="AD1558" s="508"/>
      <c r="AE1558" s="509"/>
      <c r="AF1558" s="507"/>
      <c r="AG1558" s="508"/>
      <c r="AH1558" s="508"/>
      <c r="AI1558" s="508"/>
      <c r="AJ1558" s="509"/>
    </row>
    <row r="1560" spans="1:45" ht="12.75" hidden="1" customHeight="1">
      <c r="C1560" s="14" t="s">
        <v>1239</v>
      </c>
    </row>
    <row r="1562" spans="1:45" ht="12.75" customHeight="1">
      <c r="A1562" s="84" t="s">
        <v>445</v>
      </c>
      <c r="B1562" s="82"/>
      <c r="C1562" s="283" t="s">
        <v>447</v>
      </c>
      <c r="D1562" s="283"/>
      <c r="E1562" s="283"/>
      <c r="F1562" s="283"/>
      <c r="G1562" s="283"/>
      <c r="H1562" s="283"/>
      <c r="I1562" s="283"/>
      <c r="J1562" s="283"/>
      <c r="K1562" s="283"/>
      <c r="L1562" s="283"/>
      <c r="M1562" s="283"/>
      <c r="N1562" s="283"/>
      <c r="O1562" s="283"/>
      <c r="P1562" s="283"/>
      <c r="Q1562" s="283"/>
      <c r="R1562" s="283"/>
      <c r="S1562" s="283"/>
      <c r="T1562" s="283"/>
      <c r="U1562" s="283"/>
      <c r="V1562" s="283"/>
      <c r="W1562" s="283"/>
      <c r="X1562" s="283"/>
      <c r="Y1562" s="283"/>
      <c r="Z1562" s="283"/>
      <c r="AA1562" s="283"/>
      <c r="AB1562" s="283"/>
      <c r="AC1562" s="283"/>
      <c r="AD1562" s="283"/>
      <c r="AE1562" s="283"/>
      <c r="AF1562" s="283"/>
      <c r="AG1562" s="283"/>
      <c r="AH1562" s="283"/>
      <c r="AI1562" s="283"/>
      <c r="AJ1562" s="283"/>
      <c r="AK1562" s="283"/>
      <c r="AL1562" s="283"/>
      <c r="AM1562" s="283"/>
      <c r="AN1562" s="283"/>
      <c r="AO1562" s="283"/>
      <c r="AP1562" s="283"/>
      <c r="AQ1562" s="283"/>
      <c r="AR1562" s="283"/>
      <c r="AS1562" s="283"/>
    </row>
    <row r="1563" spans="1:45" ht="12.75" customHeight="1">
      <c r="C1563" s="241" t="s">
        <v>549</v>
      </c>
      <c r="D1563" s="241"/>
      <c r="E1563" s="241"/>
      <c r="F1563" s="241"/>
      <c r="G1563" s="241"/>
      <c r="H1563" s="241"/>
      <c r="I1563" s="241"/>
      <c r="J1563" s="241"/>
      <c r="K1563" s="241"/>
      <c r="L1563" s="241"/>
      <c r="M1563" s="241"/>
      <c r="N1563" s="241"/>
      <c r="O1563" s="241"/>
      <c r="P1563" s="241"/>
      <c r="Q1563" s="241"/>
      <c r="R1563" s="241"/>
      <c r="S1563" s="241"/>
      <c r="T1563" s="241"/>
      <c r="U1563" s="241"/>
      <c r="V1563" s="241"/>
      <c r="W1563" s="241"/>
      <c r="X1563" s="241"/>
      <c r="Y1563" s="241"/>
      <c r="Z1563" s="241"/>
      <c r="AA1563" s="241"/>
      <c r="AB1563" s="241"/>
      <c r="AC1563" s="241"/>
      <c r="AD1563" s="241"/>
      <c r="AE1563" s="241"/>
      <c r="AF1563" s="241"/>
      <c r="AG1563" s="241"/>
      <c r="AH1563" s="241"/>
      <c r="AI1563" s="241"/>
      <c r="AJ1563" s="241"/>
      <c r="AK1563" s="241"/>
      <c r="AL1563" s="241"/>
      <c r="AM1563" s="241"/>
      <c r="AN1563" s="241"/>
      <c r="AO1563" s="241"/>
      <c r="AP1563" s="241"/>
      <c r="AQ1563" s="241"/>
      <c r="AR1563" s="241"/>
      <c r="AS1563" s="241"/>
    </row>
    <row r="1564" spans="1:45" ht="12.75" customHeight="1">
      <c r="C1564" s="241" t="s">
        <v>1594</v>
      </c>
      <c r="D1564" s="241"/>
      <c r="E1564" s="241"/>
      <c r="F1564" s="241"/>
      <c r="G1564" s="241"/>
      <c r="H1564" s="241"/>
      <c r="I1564" s="241"/>
      <c r="J1564" s="241"/>
      <c r="K1564" s="241"/>
      <c r="L1564" s="241"/>
      <c r="M1564" s="241"/>
      <c r="N1564" s="241"/>
      <c r="O1564" s="241"/>
      <c r="P1564" s="241"/>
      <c r="Q1564" s="241"/>
      <c r="R1564" s="241"/>
      <c r="S1564" s="241"/>
      <c r="T1564" s="241"/>
      <c r="U1564" s="241"/>
      <c r="V1564" s="241"/>
      <c r="W1564" s="241"/>
      <c r="X1564" s="241"/>
      <c r="Y1564" s="241"/>
      <c r="Z1564" s="241"/>
      <c r="AA1564" s="241"/>
      <c r="AB1564" s="241"/>
      <c r="AC1564" s="241"/>
      <c r="AD1564" s="241"/>
      <c r="AE1564" s="241"/>
      <c r="AF1564" s="241"/>
      <c r="AG1564" s="241"/>
      <c r="AH1564" s="241"/>
      <c r="AI1564" s="241"/>
      <c r="AJ1564" s="241"/>
      <c r="AK1564" s="241"/>
      <c r="AL1564" s="241"/>
      <c r="AM1564" s="241"/>
      <c r="AN1564" s="241"/>
      <c r="AO1564" s="241"/>
      <c r="AP1564" s="241"/>
      <c r="AQ1564" s="241"/>
      <c r="AR1564" s="241"/>
      <c r="AS1564" s="241"/>
    </row>
    <row r="1565" spans="1:45" ht="12.75" hidden="1" customHeight="1">
      <c r="C1565" s="243" t="s">
        <v>114</v>
      </c>
      <c r="D1565" s="243"/>
      <c r="E1565" s="243"/>
      <c r="F1565" s="243"/>
      <c r="G1565" s="243"/>
      <c r="H1565" s="243"/>
      <c r="I1565" s="243"/>
      <c r="J1565" s="243"/>
      <c r="K1565" s="243"/>
      <c r="L1565" s="243"/>
      <c r="M1565" s="243"/>
      <c r="N1565" s="243"/>
      <c r="O1565" s="243"/>
      <c r="P1565" s="243" t="s">
        <v>16</v>
      </c>
      <c r="Q1565" s="243"/>
      <c r="R1565" s="243"/>
      <c r="S1565" s="243"/>
      <c r="T1565" s="243"/>
      <c r="U1565" s="243"/>
      <c r="V1565" s="243"/>
      <c r="W1565" s="243" t="s">
        <v>17</v>
      </c>
      <c r="X1565" s="243"/>
      <c r="Y1565" s="243"/>
      <c r="Z1565" s="243"/>
      <c r="AA1565" s="243"/>
      <c r="AB1565" s="243"/>
      <c r="AC1565" s="243"/>
    </row>
    <row r="1566" spans="1:45" ht="12.75" hidden="1" customHeight="1">
      <c r="C1566" s="243"/>
      <c r="D1566" s="243"/>
      <c r="E1566" s="243"/>
      <c r="F1566" s="243"/>
      <c r="G1566" s="243"/>
      <c r="H1566" s="243"/>
      <c r="I1566" s="243"/>
      <c r="J1566" s="243"/>
      <c r="K1566" s="243"/>
      <c r="L1566" s="243"/>
      <c r="M1566" s="243"/>
      <c r="N1566" s="243"/>
      <c r="O1566" s="243"/>
      <c r="P1566" s="243"/>
      <c r="Q1566" s="243"/>
      <c r="R1566" s="243"/>
      <c r="S1566" s="243"/>
      <c r="T1566" s="243"/>
      <c r="U1566" s="243"/>
      <c r="V1566" s="243"/>
      <c r="W1566" s="243"/>
      <c r="X1566" s="243"/>
      <c r="Y1566" s="243"/>
      <c r="Z1566" s="243"/>
      <c r="AA1566" s="243"/>
      <c r="AB1566" s="243"/>
      <c r="AC1566" s="243"/>
    </row>
    <row r="1567" spans="1:45" ht="12.75" hidden="1" customHeight="1">
      <c r="C1567" s="265"/>
      <c r="D1567" s="265"/>
      <c r="E1567" s="265"/>
      <c r="F1567" s="265"/>
      <c r="G1567" s="265"/>
      <c r="H1567" s="265"/>
      <c r="I1567" s="265"/>
      <c r="J1567" s="265"/>
      <c r="K1567" s="265"/>
      <c r="L1567" s="265"/>
      <c r="M1567" s="265"/>
      <c r="N1567" s="265"/>
      <c r="O1567" s="265"/>
      <c r="P1567" s="265"/>
      <c r="Q1567" s="265"/>
      <c r="R1567" s="265"/>
      <c r="S1567" s="265"/>
      <c r="T1567" s="265"/>
      <c r="U1567" s="265"/>
      <c r="V1567" s="265"/>
      <c r="W1567" s="265"/>
      <c r="X1567" s="265"/>
      <c r="Y1567" s="265"/>
      <c r="Z1567" s="265"/>
      <c r="AA1567" s="265"/>
      <c r="AB1567" s="265"/>
      <c r="AC1567" s="265"/>
    </row>
    <row r="1568" spans="1:45" ht="12.75" hidden="1" customHeight="1">
      <c r="C1568" s="444" t="s">
        <v>1325</v>
      </c>
      <c r="D1568" s="444"/>
      <c r="E1568" s="444"/>
      <c r="F1568" s="444"/>
      <c r="G1568" s="444"/>
      <c r="H1568" s="444"/>
      <c r="I1568" s="444"/>
      <c r="J1568" s="444"/>
      <c r="K1568" s="444"/>
      <c r="L1568" s="444"/>
      <c r="M1568" s="444"/>
      <c r="N1568" s="444"/>
      <c r="O1568" s="444"/>
      <c r="P1568" s="448">
        <f>SUM(P1570:V1572)</f>
        <v>0</v>
      </c>
      <c r="Q1568" s="448"/>
      <c r="R1568" s="448"/>
      <c r="S1568" s="448"/>
      <c r="T1568" s="448"/>
      <c r="U1568" s="448"/>
      <c r="V1568" s="448"/>
      <c r="W1568" s="448">
        <f>SUM(W1570:AC1572)</f>
        <v>0</v>
      </c>
      <c r="X1568" s="448"/>
      <c r="Y1568" s="448"/>
      <c r="Z1568" s="448"/>
      <c r="AA1568" s="448"/>
      <c r="AB1568" s="448"/>
      <c r="AC1568" s="448"/>
    </row>
    <row r="1569" spans="3:29" ht="12.75" hidden="1" customHeight="1">
      <c r="C1569" s="445"/>
      <c r="D1569" s="445"/>
      <c r="E1569" s="445"/>
      <c r="F1569" s="445"/>
      <c r="G1569" s="445"/>
      <c r="H1569" s="445"/>
      <c r="I1569" s="445"/>
      <c r="J1569" s="445"/>
      <c r="K1569" s="445"/>
      <c r="L1569" s="445"/>
      <c r="M1569" s="445"/>
      <c r="N1569" s="445"/>
      <c r="O1569" s="445"/>
      <c r="P1569" s="449"/>
      <c r="Q1569" s="449"/>
      <c r="R1569" s="449"/>
      <c r="S1569" s="449"/>
      <c r="T1569" s="449"/>
      <c r="U1569" s="449"/>
      <c r="V1569" s="449"/>
      <c r="W1569" s="449"/>
      <c r="X1569" s="449"/>
      <c r="Y1569" s="449"/>
      <c r="Z1569" s="449"/>
      <c r="AA1569" s="449"/>
      <c r="AB1569" s="449"/>
      <c r="AC1569" s="449"/>
    </row>
    <row r="1570" spans="3:29" ht="12.75" hidden="1" customHeight="1">
      <c r="C1570" s="282"/>
      <c r="D1570" s="282"/>
      <c r="E1570" s="282"/>
      <c r="F1570" s="282"/>
      <c r="G1570" s="282"/>
      <c r="H1570" s="282"/>
      <c r="I1570" s="282"/>
      <c r="J1570" s="282"/>
      <c r="K1570" s="282"/>
      <c r="L1570" s="282"/>
      <c r="M1570" s="282"/>
      <c r="N1570" s="282"/>
      <c r="O1570" s="282"/>
      <c r="P1570" s="249"/>
      <c r="Q1570" s="249"/>
      <c r="R1570" s="249"/>
      <c r="S1570" s="249"/>
      <c r="T1570" s="249"/>
      <c r="U1570" s="249"/>
      <c r="V1570" s="249"/>
      <c r="W1570" s="249"/>
      <c r="X1570" s="249"/>
      <c r="Y1570" s="249"/>
      <c r="Z1570" s="249"/>
      <c r="AA1570" s="249"/>
      <c r="AB1570" s="249"/>
      <c r="AC1570" s="249"/>
    </row>
    <row r="1571" spans="3:29" ht="12.75" hidden="1" customHeight="1">
      <c r="C1571" s="268"/>
      <c r="D1571" s="268"/>
      <c r="E1571" s="268"/>
      <c r="F1571" s="268"/>
      <c r="G1571" s="268"/>
      <c r="H1571" s="268"/>
      <c r="I1571" s="268"/>
      <c r="J1571" s="268"/>
      <c r="K1571" s="268"/>
      <c r="L1571" s="268"/>
      <c r="M1571" s="268"/>
      <c r="N1571" s="268"/>
      <c r="O1571" s="268"/>
      <c r="P1571" s="169"/>
      <c r="Q1571" s="169"/>
      <c r="R1571" s="169"/>
      <c r="S1571" s="169"/>
      <c r="T1571" s="169"/>
      <c r="U1571" s="169"/>
      <c r="V1571" s="169"/>
      <c r="W1571" s="169"/>
      <c r="X1571" s="169"/>
      <c r="Y1571" s="169"/>
      <c r="Z1571" s="169"/>
      <c r="AA1571" s="169"/>
      <c r="AB1571" s="169"/>
      <c r="AC1571" s="169"/>
    </row>
    <row r="1572" spans="3:29" ht="12.75" hidden="1" customHeight="1">
      <c r="C1572" s="269"/>
      <c r="D1572" s="269"/>
      <c r="E1572" s="269"/>
      <c r="F1572" s="269"/>
      <c r="G1572" s="269"/>
      <c r="H1572" s="269"/>
      <c r="I1572" s="269"/>
      <c r="J1572" s="269"/>
      <c r="K1572" s="269"/>
      <c r="L1572" s="269"/>
      <c r="M1572" s="269"/>
      <c r="N1572" s="269"/>
      <c r="O1572" s="269"/>
      <c r="P1572" s="253"/>
      <c r="Q1572" s="253"/>
      <c r="R1572" s="253"/>
      <c r="S1572" s="253"/>
      <c r="T1572" s="253"/>
      <c r="U1572" s="253"/>
      <c r="V1572" s="253"/>
      <c r="W1572" s="253"/>
      <c r="X1572" s="253"/>
      <c r="Y1572" s="253"/>
      <c r="Z1572" s="253"/>
      <c r="AA1572" s="253"/>
      <c r="AB1572" s="253"/>
      <c r="AC1572" s="253"/>
    </row>
    <row r="1573" spans="3:29" ht="12.75" hidden="1" customHeight="1">
      <c r="C1573" s="444" t="s">
        <v>182</v>
      </c>
      <c r="D1573" s="444"/>
      <c r="E1573" s="444"/>
      <c r="F1573" s="444"/>
      <c r="G1573" s="444"/>
      <c r="H1573" s="444"/>
      <c r="I1573" s="444"/>
      <c r="J1573" s="444"/>
      <c r="K1573" s="444"/>
      <c r="L1573" s="444"/>
      <c r="M1573" s="444"/>
      <c r="N1573" s="444"/>
      <c r="O1573" s="444"/>
      <c r="P1573" s="448">
        <f>SUM(P1575:V1577)</f>
        <v>0</v>
      </c>
      <c r="Q1573" s="448"/>
      <c r="R1573" s="448"/>
      <c r="S1573" s="448"/>
      <c r="T1573" s="448"/>
      <c r="U1573" s="448"/>
      <c r="V1573" s="448"/>
      <c r="W1573" s="448">
        <f>SUM(W1575:AC1577)</f>
        <v>0</v>
      </c>
      <c r="X1573" s="448"/>
      <c r="Y1573" s="448"/>
      <c r="Z1573" s="448"/>
      <c r="AA1573" s="448"/>
      <c r="AB1573" s="448"/>
      <c r="AC1573" s="448"/>
    </row>
    <row r="1574" spans="3:29" ht="12.75" hidden="1" customHeight="1">
      <c r="C1574" s="445"/>
      <c r="D1574" s="445"/>
      <c r="E1574" s="445"/>
      <c r="F1574" s="445"/>
      <c r="G1574" s="445"/>
      <c r="H1574" s="445"/>
      <c r="I1574" s="445"/>
      <c r="J1574" s="445"/>
      <c r="K1574" s="445"/>
      <c r="L1574" s="445"/>
      <c r="M1574" s="445"/>
      <c r="N1574" s="445"/>
      <c r="O1574" s="445"/>
      <c r="P1574" s="449"/>
      <c r="Q1574" s="449"/>
      <c r="R1574" s="449"/>
      <c r="S1574" s="449"/>
      <c r="T1574" s="449"/>
      <c r="U1574" s="449"/>
      <c r="V1574" s="449"/>
      <c r="W1574" s="449"/>
      <c r="X1574" s="449"/>
      <c r="Y1574" s="449"/>
      <c r="Z1574" s="449"/>
      <c r="AA1574" s="449"/>
      <c r="AB1574" s="449"/>
      <c r="AC1574" s="449"/>
    </row>
    <row r="1575" spans="3:29" ht="12.75" hidden="1" customHeight="1">
      <c r="C1575" s="282"/>
      <c r="D1575" s="282"/>
      <c r="E1575" s="282"/>
      <c r="F1575" s="282"/>
      <c r="G1575" s="282"/>
      <c r="H1575" s="282"/>
      <c r="I1575" s="282"/>
      <c r="J1575" s="282"/>
      <c r="K1575" s="282"/>
      <c r="L1575" s="282"/>
      <c r="M1575" s="282"/>
      <c r="N1575" s="282"/>
      <c r="O1575" s="282"/>
      <c r="P1575" s="249"/>
      <c r="Q1575" s="249"/>
      <c r="R1575" s="249"/>
      <c r="S1575" s="249"/>
      <c r="T1575" s="249"/>
      <c r="U1575" s="249"/>
      <c r="V1575" s="249"/>
      <c r="W1575" s="249"/>
      <c r="X1575" s="249"/>
      <c r="Y1575" s="249"/>
      <c r="Z1575" s="249"/>
      <c r="AA1575" s="249"/>
      <c r="AB1575" s="249"/>
      <c r="AC1575" s="249"/>
    </row>
    <row r="1576" spans="3:29" ht="12.75" hidden="1" customHeight="1">
      <c r="C1576" s="268"/>
      <c r="D1576" s="268"/>
      <c r="E1576" s="268"/>
      <c r="F1576" s="268"/>
      <c r="G1576" s="268"/>
      <c r="H1576" s="268"/>
      <c r="I1576" s="268"/>
      <c r="J1576" s="268"/>
      <c r="K1576" s="268"/>
      <c r="L1576" s="268"/>
      <c r="M1576" s="268"/>
      <c r="N1576" s="268"/>
      <c r="O1576" s="268"/>
      <c r="P1576" s="169"/>
      <c r="Q1576" s="169"/>
      <c r="R1576" s="169"/>
      <c r="S1576" s="169"/>
      <c r="T1576" s="169"/>
      <c r="U1576" s="169"/>
      <c r="V1576" s="169"/>
      <c r="W1576" s="169"/>
      <c r="X1576" s="169"/>
      <c r="Y1576" s="169"/>
      <c r="Z1576" s="169"/>
      <c r="AA1576" s="169"/>
      <c r="AB1576" s="169"/>
      <c r="AC1576" s="169"/>
    </row>
    <row r="1577" spans="3:29" ht="12.75" hidden="1" customHeight="1">
      <c r="C1577" s="269"/>
      <c r="D1577" s="269"/>
      <c r="E1577" s="269"/>
      <c r="F1577" s="269"/>
      <c r="G1577" s="269"/>
      <c r="H1577" s="269"/>
      <c r="I1577" s="269"/>
      <c r="J1577" s="269"/>
      <c r="K1577" s="269"/>
      <c r="L1577" s="269"/>
      <c r="M1577" s="269"/>
      <c r="N1577" s="269"/>
      <c r="O1577" s="269"/>
      <c r="P1577" s="253"/>
      <c r="Q1577" s="253"/>
      <c r="R1577" s="253"/>
      <c r="S1577" s="253"/>
      <c r="T1577" s="253"/>
      <c r="U1577" s="253"/>
      <c r="V1577" s="253"/>
      <c r="W1577" s="253"/>
      <c r="X1577" s="253"/>
      <c r="Y1577" s="253"/>
      <c r="Z1577" s="253"/>
      <c r="AA1577" s="253"/>
      <c r="AB1577" s="253"/>
      <c r="AC1577" s="253"/>
    </row>
    <row r="1578" spans="3:29" ht="12.75" hidden="1" customHeight="1">
      <c r="C1578" s="444" t="s">
        <v>183</v>
      </c>
      <c r="D1578" s="444"/>
      <c r="E1578" s="444"/>
      <c r="F1578" s="444"/>
      <c r="G1578" s="444"/>
      <c r="H1578" s="444"/>
      <c r="I1578" s="444"/>
      <c r="J1578" s="444"/>
      <c r="K1578" s="444"/>
      <c r="L1578" s="444"/>
      <c r="M1578" s="444"/>
      <c r="N1578" s="444"/>
      <c r="O1578" s="444"/>
      <c r="P1578" s="448">
        <f>SUM(P1580:V1582)</f>
        <v>0</v>
      </c>
      <c r="Q1578" s="448"/>
      <c r="R1578" s="448"/>
      <c r="S1578" s="448"/>
      <c r="T1578" s="448"/>
      <c r="U1578" s="448"/>
      <c r="V1578" s="448"/>
      <c r="W1578" s="448">
        <f>SUM(W1580:AC1582)</f>
        <v>0</v>
      </c>
      <c r="X1578" s="448"/>
      <c r="Y1578" s="448"/>
      <c r="Z1578" s="448"/>
      <c r="AA1578" s="448"/>
      <c r="AB1578" s="448"/>
      <c r="AC1578" s="448"/>
    </row>
    <row r="1579" spans="3:29" ht="12.75" hidden="1" customHeight="1">
      <c r="C1579" s="445"/>
      <c r="D1579" s="445"/>
      <c r="E1579" s="445"/>
      <c r="F1579" s="445"/>
      <c r="G1579" s="445"/>
      <c r="H1579" s="445"/>
      <c r="I1579" s="445"/>
      <c r="J1579" s="445"/>
      <c r="K1579" s="445"/>
      <c r="L1579" s="445"/>
      <c r="M1579" s="445"/>
      <c r="N1579" s="445"/>
      <c r="O1579" s="445"/>
      <c r="P1579" s="449"/>
      <c r="Q1579" s="449"/>
      <c r="R1579" s="449"/>
      <c r="S1579" s="449"/>
      <c r="T1579" s="449"/>
      <c r="U1579" s="449"/>
      <c r="V1579" s="449"/>
      <c r="W1579" s="449"/>
      <c r="X1579" s="449"/>
      <c r="Y1579" s="449"/>
      <c r="Z1579" s="449"/>
      <c r="AA1579" s="449"/>
      <c r="AB1579" s="449"/>
      <c r="AC1579" s="449"/>
    </row>
    <row r="1580" spans="3:29" ht="12.75" hidden="1" customHeight="1">
      <c r="C1580" s="282"/>
      <c r="D1580" s="282"/>
      <c r="E1580" s="282"/>
      <c r="F1580" s="282"/>
      <c r="G1580" s="282"/>
      <c r="H1580" s="282"/>
      <c r="I1580" s="282"/>
      <c r="J1580" s="282"/>
      <c r="K1580" s="282"/>
      <c r="L1580" s="282"/>
      <c r="M1580" s="282"/>
      <c r="N1580" s="282"/>
      <c r="O1580" s="282"/>
      <c r="P1580" s="249"/>
      <c r="Q1580" s="249"/>
      <c r="R1580" s="249"/>
      <c r="S1580" s="249"/>
      <c r="T1580" s="249"/>
      <c r="U1580" s="249"/>
      <c r="V1580" s="249"/>
      <c r="W1580" s="249"/>
      <c r="X1580" s="249"/>
      <c r="Y1580" s="249"/>
      <c r="Z1580" s="249"/>
      <c r="AA1580" s="249"/>
      <c r="AB1580" s="249"/>
      <c r="AC1580" s="249"/>
    </row>
    <row r="1581" spans="3:29" ht="12.75" hidden="1" customHeight="1">
      <c r="C1581" s="268"/>
      <c r="D1581" s="268"/>
      <c r="E1581" s="268"/>
      <c r="F1581" s="268"/>
      <c r="G1581" s="268"/>
      <c r="H1581" s="268"/>
      <c r="I1581" s="268"/>
      <c r="J1581" s="268"/>
      <c r="K1581" s="268"/>
      <c r="L1581" s="268"/>
      <c r="M1581" s="268"/>
      <c r="N1581" s="268"/>
      <c r="O1581" s="268"/>
      <c r="P1581" s="169"/>
      <c r="Q1581" s="169"/>
      <c r="R1581" s="169"/>
      <c r="S1581" s="169"/>
      <c r="T1581" s="169"/>
      <c r="U1581" s="169"/>
      <c r="V1581" s="169"/>
      <c r="W1581" s="169"/>
      <c r="X1581" s="169"/>
      <c r="Y1581" s="169"/>
      <c r="Z1581" s="169"/>
      <c r="AA1581" s="169"/>
      <c r="AB1581" s="169"/>
      <c r="AC1581" s="169"/>
    </row>
    <row r="1582" spans="3:29" ht="12.75" hidden="1" customHeight="1">
      <c r="C1582" s="269"/>
      <c r="D1582" s="269"/>
      <c r="E1582" s="269"/>
      <c r="F1582" s="269"/>
      <c r="G1582" s="269"/>
      <c r="H1582" s="269"/>
      <c r="I1582" s="269"/>
      <c r="J1582" s="269"/>
      <c r="K1582" s="269"/>
      <c r="L1582" s="269"/>
      <c r="M1582" s="269"/>
      <c r="N1582" s="269"/>
      <c r="O1582" s="269"/>
      <c r="P1582" s="253"/>
      <c r="Q1582" s="253"/>
      <c r="R1582" s="253"/>
      <c r="S1582" s="253"/>
      <c r="T1582" s="253"/>
      <c r="U1582" s="253"/>
      <c r="V1582" s="253"/>
      <c r="W1582" s="253"/>
      <c r="X1582" s="253"/>
      <c r="Y1582" s="253"/>
      <c r="Z1582" s="253"/>
      <c r="AA1582" s="253"/>
      <c r="AB1582" s="253"/>
      <c r="AC1582" s="253"/>
    </row>
    <row r="1583" spans="3:29" ht="12.75" hidden="1" customHeight="1">
      <c r="C1583" s="444" t="s">
        <v>184</v>
      </c>
      <c r="D1583" s="444"/>
      <c r="E1583" s="444"/>
      <c r="F1583" s="444"/>
      <c r="G1583" s="444"/>
      <c r="H1583" s="444"/>
      <c r="I1583" s="444"/>
      <c r="J1583" s="444"/>
      <c r="K1583" s="444"/>
      <c r="L1583" s="444"/>
      <c r="M1583" s="444"/>
      <c r="N1583" s="444"/>
      <c r="O1583" s="444"/>
      <c r="P1583" s="448">
        <f>SUM(P1585:V1587)</f>
        <v>0</v>
      </c>
      <c r="Q1583" s="448"/>
      <c r="R1583" s="448"/>
      <c r="S1583" s="448"/>
      <c r="T1583" s="448"/>
      <c r="U1583" s="448"/>
      <c r="V1583" s="448"/>
      <c r="W1583" s="448">
        <f>SUM(W1585:AC1587)</f>
        <v>0</v>
      </c>
      <c r="X1583" s="448"/>
      <c r="Y1583" s="448"/>
      <c r="Z1583" s="448"/>
      <c r="AA1583" s="448"/>
      <c r="AB1583" s="448"/>
      <c r="AC1583" s="448"/>
    </row>
    <row r="1584" spans="3:29" ht="12.75" hidden="1" customHeight="1">
      <c r="C1584" s="445"/>
      <c r="D1584" s="445"/>
      <c r="E1584" s="445"/>
      <c r="F1584" s="445"/>
      <c r="G1584" s="445"/>
      <c r="H1584" s="445"/>
      <c r="I1584" s="445"/>
      <c r="J1584" s="445"/>
      <c r="K1584" s="445"/>
      <c r="L1584" s="445"/>
      <c r="M1584" s="445"/>
      <c r="N1584" s="445"/>
      <c r="O1584" s="445"/>
      <c r="P1584" s="449"/>
      <c r="Q1584" s="449"/>
      <c r="R1584" s="449"/>
      <c r="S1584" s="449"/>
      <c r="T1584" s="449"/>
      <c r="U1584" s="449"/>
      <c r="V1584" s="449"/>
      <c r="W1584" s="449"/>
      <c r="X1584" s="449"/>
      <c r="Y1584" s="449"/>
      <c r="Z1584" s="449"/>
      <c r="AA1584" s="449"/>
      <c r="AB1584" s="449"/>
      <c r="AC1584" s="449"/>
    </row>
    <row r="1585" spans="1:45" ht="12.75" hidden="1" customHeight="1">
      <c r="C1585" s="282"/>
      <c r="D1585" s="282"/>
      <c r="E1585" s="282"/>
      <c r="F1585" s="282"/>
      <c r="G1585" s="282"/>
      <c r="H1585" s="282"/>
      <c r="I1585" s="282"/>
      <c r="J1585" s="282"/>
      <c r="K1585" s="282"/>
      <c r="L1585" s="282"/>
      <c r="M1585" s="282"/>
      <c r="N1585" s="282"/>
      <c r="O1585" s="282"/>
      <c r="P1585" s="249"/>
      <c r="Q1585" s="249"/>
      <c r="R1585" s="249"/>
      <c r="S1585" s="249"/>
      <c r="T1585" s="249"/>
      <c r="U1585" s="249"/>
      <c r="V1585" s="249"/>
      <c r="W1585" s="249"/>
      <c r="X1585" s="249"/>
      <c r="Y1585" s="249"/>
      <c r="Z1585" s="249"/>
      <c r="AA1585" s="249"/>
      <c r="AB1585" s="249"/>
      <c r="AC1585" s="249"/>
    </row>
    <row r="1586" spans="1:45" ht="12.75" hidden="1" customHeight="1">
      <c r="C1586" s="268"/>
      <c r="D1586" s="268"/>
      <c r="E1586" s="268"/>
      <c r="F1586" s="268"/>
      <c r="G1586" s="268"/>
      <c r="H1586" s="268"/>
      <c r="I1586" s="268"/>
      <c r="J1586" s="268"/>
      <c r="K1586" s="268"/>
      <c r="L1586" s="268"/>
      <c r="M1586" s="268"/>
      <c r="N1586" s="268"/>
      <c r="O1586" s="268"/>
      <c r="P1586" s="169"/>
      <c r="Q1586" s="169"/>
      <c r="R1586" s="169"/>
      <c r="S1586" s="169"/>
      <c r="T1586" s="169"/>
      <c r="U1586" s="169"/>
      <c r="V1586" s="169"/>
      <c r="W1586" s="169"/>
      <c r="X1586" s="169"/>
      <c r="Y1586" s="169"/>
      <c r="Z1586" s="169"/>
      <c r="AA1586" s="169"/>
      <c r="AB1586" s="169"/>
      <c r="AC1586" s="169"/>
    </row>
    <row r="1587" spans="1:45" ht="12.75" hidden="1" customHeight="1">
      <c r="C1587" s="269"/>
      <c r="D1587" s="269"/>
      <c r="E1587" s="269"/>
      <c r="F1587" s="269"/>
      <c r="G1587" s="269"/>
      <c r="H1587" s="269"/>
      <c r="I1587" s="269"/>
      <c r="J1587" s="269"/>
      <c r="K1587" s="269"/>
      <c r="L1587" s="269"/>
      <c r="M1587" s="269"/>
      <c r="N1587" s="269"/>
      <c r="O1587" s="269"/>
      <c r="P1587" s="253"/>
      <c r="Q1587" s="253"/>
      <c r="R1587" s="253"/>
      <c r="S1587" s="253"/>
      <c r="T1587" s="253"/>
      <c r="U1587" s="253"/>
      <c r="V1587" s="253"/>
      <c r="W1587" s="253"/>
      <c r="X1587" s="253"/>
      <c r="Y1587" s="253"/>
      <c r="Z1587" s="253"/>
      <c r="AA1587" s="253"/>
      <c r="AB1587" s="253"/>
      <c r="AC1587" s="253"/>
    </row>
    <row r="1588" spans="1:45" ht="12.75" hidden="1" customHeight="1">
      <c r="C1588" s="792" t="s">
        <v>38</v>
      </c>
      <c r="D1588" s="792"/>
      <c r="E1588" s="792"/>
      <c r="F1588" s="792"/>
      <c r="G1588" s="792"/>
      <c r="H1588" s="792"/>
      <c r="I1588" s="792"/>
      <c r="J1588" s="792"/>
      <c r="K1588" s="792"/>
      <c r="L1588" s="792"/>
      <c r="M1588" s="792"/>
      <c r="N1588" s="792"/>
      <c r="O1588" s="792"/>
      <c r="P1588" s="791">
        <f>P1583+P1578+P1573+P1568</f>
        <v>0</v>
      </c>
      <c r="Q1588" s="792"/>
      <c r="R1588" s="792"/>
      <c r="S1588" s="792"/>
      <c r="T1588" s="792"/>
      <c r="U1588" s="792"/>
      <c r="V1588" s="792"/>
      <c r="W1588" s="791">
        <f>W1583+W1578+W1573+W1568</f>
        <v>0</v>
      </c>
      <c r="X1588" s="792"/>
      <c r="Y1588" s="792"/>
      <c r="Z1588" s="792"/>
      <c r="AA1588" s="792"/>
      <c r="AB1588" s="792"/>
      <c r="AC1588" s="792"/>
    </row>
    <row r="1590" spans="1:45" ht="15">
      <c r="A1590" s="83" t="s">
        <v>471</v>
      </c>
      <c r="B1590" s="80"/>
      <c r="C1590" s="417" t="s">
        <v>472</v>
      </c>
      <c r="D1590" s="417"/>
      <c r="E1590" s="417"/>
      <c r="F1590" s="417"/>
      <c r="G1590" s="417"/>
      <c r="H1590" s="417"/>
      <c r="I1590" s="417"/>
      <c r="J1590" s="417"/>
      <c r="K1590" s="417"/>
      <c r="L1590" s="417"/>
      <c r="M1590" s="417"/>
      <c r="N1590" s="417"/>
      <c r="O1590" s="417"/>
      <c r="P1590" s="417"/>
      <c r="Q1590" s="417"/>
      <c r="R1590" s="417"/>
      <c r="S1590" s="417"/>
      <c r="T1590" s="417"/>
      <c r="U1590" s="417"/>
      <c r="V1590" s="417"/>
      <c r="W1590" s="417"/>
      <c r="X1590" s="417"/>
      <c r="Y1590" s="417"/>
      <c r="Z1590" s="417"/>
      <c r="AA1590" s="417"/>
      <c r="AB1590" s="417"/>
      <c r="AC1590" s="417"/>
      <c r="AD1590" s="417"/>
      <c r="AE1590" s="417"/>
      <c r="AF1590" s="417"/>
      <c r="AG1590" s="417"/>
      <c r="AH1590" s="417"/>
      <c r="AI1590" s="417"/>
      <c r="AJ1590" s="417"/>
      <c r="AK1590" s="417"/>
      <c r="AL1590" s="417"/>
      <c r="AM1590" s="417"/>
      <c r="AN1590" s="417"/>
      <c r="AO1590" s="417"/>
      <c r="AP1590" s="417"/>
      <c r="AQ1590" s="417"/>
      <c r="AR1590" s="417"/>
      <c r="AS1590" s="417"/>
    </row>
    <row r="1592" spans="1:45" ht="12.75" customHeight="1">
      <c r="A1592" s="84" t="s">
        <v>14</v>
      </c>
      <c r="B1592" s="82"/>
      <c r="C1592" s="476" t="s">
        <v>473</v>
      </c>
      <c r="D1592" s="476"/>
      <c r="E1592" s="476"/>
      <c r="F1592" s="476"/>
      <c r="G1592" s="476"/>
      <c r="H1592" s="476"/>
      <c r="I1592" s="476"/>
      <c r="J1592" s="476"/>
      <c r="K1592" s="476"/>
      <c r="L1592" s="476"/>
      <c r="M1592" s="476"/>
      <c r="N1592" s="476"/>
      <c r="O1592" s="476"/>
      <c r="P1592" s="476"/>
      <c r="Q1592" s="476"/>
      <c r="R1592" s="476"/>
      <c r="S1592" s="476"/>
      <c r="T1592" s="476"/>
      <c r="U1592" s="476"/>
      <c r="V1592" s="476"/>
      <c r="W1592" s="476"/>
      <c r="X1592" s="476"/>
      <c r="Y1592" s="476"/>
      <c r="Z1592" s="476"/>
      <c r="AA1592" s="476"/>
      <c r="AB1592" s="476"/>
      <c r="AC1592" s="476"/>
      <c r="AD1592" s="476"/>
      <c r="AE1592" s="476"/>
      <c r="AF1592" s="476"/>
      <c r="AG1592" s="476"/>
      <c r="AH1592" s="476"/>
      <c r="AI1592" s="476"/>
      <c r="AJ1592" s="476"/>
      <c r="AK1592" s="476"/>
      <c r="AL1592" s="476"/>
      <c r="AM1592" s="476"/>
      <c r="AN1592" s="476"/>
      <c r="AO1592" s="476"/>
      <c r="AP1592" s="476"/>
      <c r="AQ1592" s="476"/>
      <c r="AR1592" s="476"/>
      <c r="AS1592" s="476"/>
    </row>
    <row r="1593" spans="1:45" ht="12.75" customHeight="1">
      <c r="A1593" s="10"/>
      <c r="C1593" s="164" t="s">
        <v>550</v>
      </c>
      <c r="D1593" s="164"/>
      <c r="E1593" s="164"/>
      <c r="F1593" s="164"/>
      <c r="G1593" s="164"/>
      <c r="H1593" s="164"/>
      <c r="I1593" s="164"/>
      <c r="J1593" s="164"/>
      <c r="K1593" s="164"/>
      <c r="L1593" s="164"/>
      <c r="M1593" s="164"/>
      <c r="N1593" s="164"/>
      <c r="O1593" s="164"/>
      <c r="P1593" s="164"/>
      <c r="Q1593" s="164"/>
      <c r="R1593" s="164"/>
      <c r="S1593" s="164"/>
      <c r="T1593" s="164"/>
      <c r="U1593" s="164"/>
      <c r="V1593" s="164"/>
      <c r="W1593" s="164"/>
      <c r="X1593" s="164"/>
      <c r="Y1593" s="164"/>
      <c r="Z1593" s="164"/>
      <c r="AA1593" s="164"/>
      <c r="AB1593" s="164"/>
      <c r="AC1593" s="164"/>
      <c r="AD1593" s="164"/>
      <c r="AE1593" s="164"/>
      <c r="AF1593" s="164"/>
      <c r="AG1593" s="164"/>
      <c r="AH1593" s="164"/>
      <c r="AI1593" s="164"/>
      <c r="AJ1593" s="164"/>
      <c r="AK1593" s="164"/>
      <c r="AL1593" s="164"/>
      <c r="AM1593" s="164"/>
      <c r="AN1593" s="164"/>
      <c r="AO1593" s="164"/>
      <c r="AP1593" s="164"/>
      <c r="AQ1593" s="164"/>
      <c r="AR1593" s="164"/>
      <c r="AS1593" s="164"/>
    </row>
    <row r="1594" spans="1:45" ht="12.75" customHeight="1">
      <c r="A1594" s="10"/>
      <c r="C1594" s="164"/>
      <c r="D1594" s="164"/>
      <c r="E1594" s="164"/>
      <c r="F1594" s="164"/>
      <c r="G1594" s="164"/>
      <c r="H1594" s="164"/>
      <c r="I1594" s="164"/>
      <c r="J1594" s="164"/>
      <c r="K1594" s="164"/>
      <c r="L1594" s="164"/>
      <c r="M1594" s="164"/>
      <c r="N1594" s="164"/>
      <c r="O1594" s="164"/>
      <c r="P1594" s="164"/>
      <c r="Q1594" s="164"/>
      <c r="R1594" s="164"/>
      <c r="S1594" s="164"/>
      <c r="T1594" s="164"/>
      <c r="U1594" s="164"/>
      <c r="V1594" s="164"/>
      <c r="W1594" s="164"/>
      <c r="X1594" s="164"/>
      <c r="Y1594" s="164"/>
      <c r="Z1594" s="164"/>
      <c r="AA1594" s="164"/>
      <c r="AB1594" s="164"/>
      <c r="AC1594" s="164"/>
      <c r="AD1594" s="164"/>
      <c r="AE1594" s="164"/>
      <c r="AF1594" s="164"/>
      <c r="AG1594" s="164"/>
      <c r="AH1594" s="164"/>
      <c r="AI1594" s="164"/>
      <c r="AJ1594" s="164"/>
      <c r="AK1594" s="164"/>
      <c r="AL1594" s="164"/>
      <c r="AM1594" s="164"/>
      <c r="AN1594" s="164"/>
      <c r="AO1594" s="164"/>
      <c r="AP1594" s="164"/>
      <c r="AQ1594" s="164"/>
      <c r="AR1594" s="164"/>
      <c r="AS1594" s="164"/>
    </row>
    <row r="1595" spans="1:45" ht="12.75" customHeight="1">
      <c r="A1595" s="10"/>
      <c r="C1595" s="68"/>
    </row>
    <row r="1596" spans="1:45" ht="12.75" customHeight="1">
      <c r="C1596" s="243" t="s">
        <v>185</v>
      </c>
      <c r="D1596" s="243"/>
      <c r="E1596" s="243"/>
      <c r="F1596" s="243"/>
      <c r="G1596" s="243"/>
      <c r="H1596" s="243"/>
      <c r="I1596" s="243" t="s">
        <v>85</v>
      </c>
      <c r="J1596" s="243"/>
      <c r="K1596" s="243"/>
      <c r="L1596" s="243"/>
      <c r="M1596" s="243"/>
      <c r="N1596" s="243"/>
      <c r="O1596" s="243"/>
      <c r="P1596" s="243"/>
      <c r="Q1596" s="243" t="s">
        <v>835</v>
      </c>
      <c r="R1596" s="243"/>
      <c r="S1596" s="243"/>
      <c r="T1596" s="243"/>
      <c r="U1596" s="243"/>
      <c r="V1596" s="243"/>
      <c r="W1596" s="243"/>
      <c r="X1596" s="243"/>
      <c r="Y1596" s="243" t="s">
        <v>1625</v>
      </c>
      <c r="Z1596" s="243"/>
      <c r="AA1596" s="243"/>
      <c r="AB1596" s="243"/>
      <c r="AC1596" s="243"/>
      <c r="AD1596" s="243"/>
      <c r="AE1596" s="243"/>
      <c r="AF1596" s="243"/>
      <c r="AG1596" s="243" t="s">
        <v>38</v>
      </c>
      <c r="AH1596" s="243"/>
      <c r="AI1596" s="243"/>
      <c r="AJ1596" s="243"/>
      <c r="AK1596" s="243"/>
      <c r="AL1596" s="243"/>
      <c r="AM1596" s="243"/>
      <c r="AN1596" s="243"/>
    </row>
    <row r="1597" spans="1:45" ht="12.75" customHeight="1">
      <c r="C1597" s="243"/>
      <c r="D1597" s="243"/>
      <c r="E1597" s="243"/>
      <c r="F1597" s="243"/>
      <c r="G1597" s="243"/>
      <c r="H1597" s="243"/>
      <c r="I1597" s="243"/>
      <c r="J1597" s="243"/>
      <c r="K1597" s="243"/>
      <c r="L1597" s="243"/>
      <c r="M1597" s="243"/>
      <c r="N1597" s="243"/>
      <c r="O1597" s="243"/>
      <c r="P1597" s="243"/>
      <c r="Q1597" s="243"/>
      <c r="R1597" s="243"/>
      <c r="S1597" s="243"/>
      <c r="T1597" s="243"/>
      <c r="U1597" s="243"/>
      <c r="V1597" s="243"/>
      <c r="W1597" s="243"/>
      <c r="X1597" s="243"/>
      <c r="Y1597" s="243"/>
      <c r="Z1597" s="243"/>
      <c r="AA1597" s="243"/>
      <c r="AB1597" s="243"/>
      <c r="AC1597" s="243"/>
      <c r="AD1597" s="243"/>
      <c r="AE1597" s="243"/>
      <c r="AF1597" s="243"/>
      <c r="AG1597" s="243"/>
      <c r="AH1597" s="243"/>
      <c r="AI1597" s="243"/>
      <c r="AJ1597" s="243"/>
      <c r="AK1597" s="243"/>
      <c r="AL1597" s="243"/>
      <c r="AM1597" s="243"/>
      <c r="AN1597" s="243"/>
    </row>
    <row r="1598" spans="1:45" ht="12.75" customHeight="1">
      <c r="C1598" s="243"/>
      <c r="D1598" s="243"/>
      <c r="E1598" s="243"/>
      <c r="F1598" s="243"/>
      <c r="G1598" s="243"/>
      <c r="H1598" s="243"/>
      <c r="I1598" s="477" t="s">
        <v>16</v>
      </c>
      <c r="J1598" s="478"/>
      <c r="K1598" s="478"/>
      <c r="L1598" s="478"/>
      <c r="M1598" s="478" t="s">
        <v>452</v>
      </c>
      <c r="N1598" s="478"/>
      <c r="O1598" s="478"/>
      <c r="P1598" s="481"/>
      <c r="Q1598" s="477" t="s">
        <v>16</v>
      </c>
      <c r="R1598" s="478"/>
      <c r="S1598" s="478"/>
      <c r="T1598" s="478"/>
      <c r="U1598" s="478" t="s">
        <v>452</v>
      </c>
      <c r="V1598" s="478"/>
      <c r="W1598" s="478"/>
      <c r="X1598" s="481"/>
      <c r="Y1598" s="477" t="s">
        <v>16</v>
      </c>
      <c r="Z1598" s="478"/>
      <c r="AA1598" s="478"/>
      <c r="AB1598" s="478"/>
      <c r="AC1598" s="478" t="s">
        <v>452</v>
      </c>
      <c r="AD1598" s="478"/>
      <c r="AE1598" s="478"/>
      <c r="AF1598" s="481"/>
      <c r="AG1598" s="477" t="s">
        <v>16</v>
      </c>
      <c r="AH1598" s="478"/>
      <c r="AI1598" s="478"/>
      <c r="AJ1598" s="478"/>
      <c r="AK1598" s="478" t="s">
        <v>452</v>
      </c>
      <c r="AL1598" s="478"/>
      <c r="AM1598" s="478"/>
      <c r="AN1598" s="481"/>
    </row>
    <row r="1599" spans="1:45" ht="12.75" customHeight="1">
      <c r="C1599" s="243"/>
      <c r="D1599" s="243"/>
      <c r="E1599" s="243"/>
      <c r="F1599" s="243"/>
      <c r="G1599" s="243"/>
      <c r="H1599" s="243"/>
      <c r="I1599" s="477"/>
      <c r="J1599" s="478"/>
      <c r="K1599" s="478"/>
      <c r="L1599" s="478"/>
      <c r="M1599" s="478"/>
      <c r="N1599" s="478"/>
      <c r="O1599" s="478"/>
      <c r="P1599" s="481"/>
      <c r="Q1599" s="477"/>
      <c r="R1599" s="478"/>
      <c r="S1599" s="478"/>
      <c r="T1599" s="478"/>
      <c r="U1599" s="478"/>
      <c r="V1599" s="478"/>
      <c r="W1599" s="478"/>
      <c r="X1599" s="481"/>
      <c r="Y1599" s="477"/>
      <c r="Z1599" s="478"/>
      <c r="AA1599" s="478"/>
      <c r="AB1599" s="478"/>
      <c r="AC1599" s="478"/>
      <c r="AD1599" s="478"/>
      <c r="AE1599" s="478"/>
      <c r="AF1599" s="481"/>
      <c r="AG1599" s="477"/>
      <c r="AH1599" s="478"/>
      <c r="AI1599" s="478"/>
      <c r="AJ1599" s="478"/>
      <c r="AK1599" s="478"/>
      <c r="AL1599" s="478"/>
      <c r="AM1599" s="478"/>
      <c r="AN1599" s="481"/>
    </row>
    <row r="1600" spans="1:45" ht="12.75" customHeight="1">
      <c r="C1600" s="243"/>
      <c r="D1600" s="243"/>
      <c r="E1600" s="243"/>
      <c r="F1600" s="243"/>
      <c r="G1600" s="243"/>
      <c r="H1600" s="243"/>
      <c r="I1600" s="477"/>
      <c r="J1600" s="478"/>
      <c r="K1600" s="478"/>
      <c r="L1600" s="478"/>
      <c r="M1600" s="478"/>
      <c r="N1600" s="478"/>
      <c r="O1600" s="478"/>
      <c r="P1600" s="481"/>
      <c r="Q1600" s="477"/>
      <c r="R1600" s="478"/>
      <c r="S1600" s="478"/>
      <c r="T1600" s="478"/>
      <c r="U1600" s="478"/>
      <c r="V1600" s="478"/>
      <c r="W1600" s="478"/>
      <c r="X1600" s="481"/>
      <c r="Y1600" s="477"/>
      <c r="Z1600" s="478"/>
      <c r="AA1600" s="478"/>
      <c r="AB1600" s="478"/>
      <c r="AC1600" s="478"/>
      <c r="AD1600" s="478"/>
      <c r="AE1600" s="478"/>
      <c r="AF1600" s="481"/>
      <c r="AG1600" s="477"/>
      <c r="AH1600" s="478"/>
      <c r="AI1600" s="478"/>
      <c r="AJ1600" s="478"/>
      <c r="AK1600" s="478"/>
      <c r="AL1600" s="478"/>
      <c r="AM1600" s="478"/>
      <c r="AN1600" s="481"/>
    </row>
    <row r="1601" spans="1:45" ht="12.75" customHeight="1">
      <c r="C1601" s="243"/>
      <c r="D1601" s="243"/>
      <c r="E1601" s="243"/>
      <c r="F1601" s="243"/>
      <c r="G1601" s="243"/>
      <c r="H1601" s="243"/>
      <c r="I1601" s="477"/>
      <c r="J1601" s="478"/>
      <c r="K1601" s="478"/>
      <c r="L1601" s="478"/>
      <c r="M1601" s="478"/>
      <c r="N1601" s="478"/>
      <c r="O1601" s="478"/>
      <c r="P1601" s="481"/>
      <c r="Q1601" s="477"/>
      <c r="R1601" s="478"/>
      <c r="S1601" s="478"/>
      <c r="T1601" s="478"/>
      <c r="U1601" s="478"/>
      <c r="V1601" s="478"/>
      <c r="W1601" s="478"/>
      <c r="X1601" s="481"/>
      <c r="Y1601" s="477"/>
      <c r="Z1601" s="478"/>
      <c r="AA1601" s="478"/>
      <c r="AB1601" s="478"/>
      <c r="AC1601" s="478"/>
      <c r="AD1601" s="478"/>
      <c r="AE1601" s="478"/>
      <c r="AF1601" s="481"/>
      <c r="AG1601" s="477"/>
      <c r="AH1601" s="478"/>
      <c r="AI1601" s="478"/>
      <c r="AJ1601" s="478"/>
      <c r="AK1601" s="478"/>
      <c r="AL1601" s="478"/>
      <c r="AM1601" s="478"/>
      <c r="AN1601" s="481"/>
    </row>
    <row r="1602" spans="1:45" ht="12.75" customHeight="1">
      <c r="C1602" s="243"/>
      <c r="D1602" s="243"/>
      <c r="E1602" s="243"/>
      <c r="F1602" s="243"/>
      <c r="G1602" s="243"/>
      <c r="H1602" s="243"/>
      <c r="I1602" s="477"/>
      <c r="J1602" s="478"/>
      <c r="K1602" s="478"/>
      <c r="L1602" s="478"/>
      <c r="M1602" s="478"/>
      <c r="N1602" s="478"/>
      <c r="O1602" s="478"/>
      <c r="P1602" s="481"/>
      <c r="Q1602" s="477"/>
      <c r="R1602" s="478"/>
      <c r="S1602" s="478"/>
      <c r="T1602" s="478"/>
      <c r="U1602" s="478"/>
      <c r="V1602" s="478"/>
      <c r="W1602" s="478"/>
      <c r="X1602" s="481"/>
      <c r="Y1602" s="477"/>
      <c r="Z1602" s="478"/>
      <c r="AA1602" s="478"/>
      <c r="AB1602" s="478"/>
      <c r="AC1602" s="478"/>
      <c r="AD1602" s="478"/>
      <c r="AE1602" s="478"/>
      <c r="AF1602" s="481"/>
      <c r="AG1602" s="477"/>
      <c r="AH1602" s="478"/>
      <c r="AI1602" s="478"/>
      <c r="AJ1602" s="478"/>
      <c r="AK1602" s="478"/>
      <c r="AL1602" s="478"/>
      <c r="AM1602" s="478"/>
      <c r="AN1602" s="481"/>
    </row>
    <row r="1603" spans="1:45" ht="12.75" customHeight="1">
      <c r="C1603" s="265"/>
      <c r="D1603" s="265"/>
      <c r="E1603" s="265"/>
      <c r="F1603" s="265"/>
      <c r="G1603" s="265"/>
      <c r="H1603" s="265"/>
      <c r="I1603" s="479"/>
      <c r="J1603" s="480"/>
      <c r="K1603" s="480"/>
      <c r="L1603" s="480"/>
      <c r="M1603" s="480"/>
      <c r="N1603" s="480"/>
      <c r="O1603" s="480"/>
      <c r="P1603" s="482"/>
      <c r="Q1603" s="479"/>
      <c r="R1603" s="480"/>
      <c r="S1603" s="480"/>
      <c r="T1603" s="480"/>
      <c r="U1603" s="480"/>
      <c r="V1603" s="480"/>
      <c r="W1603" s="480"/>
      <c r="X1603" s="482"/>
      <c r="Y1603" s="479"/>
      <c r="Z1603" s="480"/>
      <c r="AA1603" s="480"/>
      <c r="AB1603" s="480"/>
      <c r="AC1603" s="480"/>
      <c r="AD1603" s="480"/>
      <c r="AE1603" s="480"/>
      <c r="AF1603" s="482"/>
      <c r="AG1603" s="479"/>
      <c r="AH1603" s="480"/>
      <c r="AI1603" s="480"/>
      <c r="AJ1603" s="480"/>
      <c r="AK1603" s="480"/>
      <c r="AL1603" s="480"/>
      <c r="AM1603" s="480"/>
      <c r="AN1603" s="482"/>
    </row>
    <row r="1604" spans="1:45" ht="12.75" customHeight="1">
      <c r="C1604" s="282" t="s">
        <v>1327</v>
      </c>
      <c r="D1604" s="282"/>
      <c r="E1604" s="282"/>
      <c r="F1604" s="282"/>
      <c r="G1604" s="282"/>
      <c r="H1604" s="282"/>
      <c r="I1604" s="473">
        <v>1383834</v>
      </c>
      <c r="J1604" s="455"/>
      <c r="K1604" s="455"/>
      <c r="L1604" s="455"/>
      <c r="M1604" s="455">
        <v>1347721</v>
      </c>
      <c r="N1604" s="455"/>
      <c r="O1604" s="455"/>
      <c r="P1604" s="456"/>
      <c r="Q1604" s="473">
        <v>12906</v>
      </c>
      <c r="R1604" s="455"/>
      <c r="S1604" s="455"/>
      <c r="T1604" s="455"/>
      <c r="U1604" s="455">
        <v>5378</v>
      </c>
      <c r="V1604" s="455"/>
      <c r="W1604" s="455"/>
      <c r="X1604" s="456"/>
      <c r="Y1604" s="473">
        <v>12920</v>
      </c>
      <c r="Z1604" s="455"/>
      <c r="AA1604" s="455"/>
      <c r="AB1604" s="455"/>
      <c r="AC1604" s="455">
        <v>40269</v>
      </c>
      <c r="AD1604" s="455"/>
      <c r="AE1604" s="455"/>
      <c r="AF1604" s="456"/>
      <c r="AG1604" s="463">
        <f>I1604+Q1604+Y1604</f>
        <v>1409660</v>
      </c>
      <c r="AH1604" s="464"/>
      <c r="AI1604" s="464"/>
      <c r="AJ1604" s="464"/>
      <c r="AK1604" s="464">
        <f>M1604+U1604+AC1604</f>
        <v>1393368</v>
      </c>
      <c r="AL1604" s="464"/>
      <c r="AM1604" s="464"/>
      <c r="AN1604" s="470"/>
    </row>
    <row r="1605" spans="1:45" ht="12.75" customHeight="1">
      <c r="C1605" s="268" t="s">
        <v>1326</v>
      </c>
      <c r="D1605" s="268"/>
      <c r="E1605" s="268"/>
      <c r="F1605" s="268"/>
      <c r="G1605" s="268"/>
      <c r="H1605" s="268"/>
      <c r="I1605" s="474">
        <v>18008</v>
      </c>
      <c r="J1605" s="457"/>
      <c r="K1605" s="457"/>
      <c r="L1605" s="457"/>
      <c r="M1605" s="457">
        <v>19444</v>
      </c>
      <c r="N1605" s="457"/>
      <c r="O1605" s="457"/>
      <c r="P1605" s="458"/>
      <c r="Q1605" s="474"/>
      <c r="R1605" s="457"/>
      <c r="S1605" s="457"/>
      <c r="T1605" s="457"/>
      <c r="U1605" s="457"/>
      <c r="V1605" s="457"/>
      <c r="W1605" s="457"/>
      <c r="X1605" s="458"/>
      <c r="Y1605" s="474"/>
      <c r="Z1605" s="457"/>
      <c r="AA1605" s="457"/>
      <c r="AB1605" s="457"/>
      <c r="AC1605" s="457"/>
      <c r="AD1605" s="457"/>
      <c r="AE1605" s="457"/>
      <c r="AF1605" s="458"/>
      <c r="AG1605" s="465">
        <f>I1605+Q1605+Y1605</f>
        <v>18008</v>
      </c>
      <c r="AH1605" s="466"/>
      <c r="AI1605" s="466"/>
      <c r="AJ1605" s="466"/>
      <c r="AK1605" s="466">
        <f>M1605+U1605+AC1605</f>
        <v>19444</v>
      </c>
      <c r="AL1605" s="466"/>
      <c r="AM1605" s="466"/>
      <c r="AN1605" s="471"/>
    </row>
    <row r="1606" spans="1:45" ht="12.75" customHeight="1">
      <c r="C1606" s="268" t="s">
        <v>1563</v>
      </c>
      <c r="D1606" s="268"/>
      <c r="E1606" s="268"/>
      <c r="F1606" s="268"/>
      <c r="G1606" s="268"/>
      <c r="H1606" s="268"/>
      <c r="I1606" s="474">
        <v>144129</v>
      </c>
      <c r="J1606" s="457"/>
      <c r="K1606" s="457"/>
      <c r="L1606" s="457"/>
      <c r="M1606" s="457">
        <v>138224</v>
      </c>
      <c r="N1606" s="457"/>
      <c r="O1606" s="457"/>
      <c r="P1606" s="458"/>
      <c r="Q1606" s="474"/>
      <c r="R1606" s="457"/>
      <c r="S1606" s="457"/>
      <c r="T1606" s="457"/>
      <c r="U1606" s="457"/>
      <c r="V1606" s="457"/>
      <c r="W1606" s="457"/>
      <c r="X1606" s="458"/>
      <c r="Y1606" s="474"/>
      <c r="Z1606" s="457"/>
      <c r="AA1606" s="457"/>
      <c r="AB1606" s="457"/>
      <c r="AC1606" s="457"/>
      <c r="AD1606" s="457"/>
      <c r="AE1606" s="457"/>
      <c r="AF1606" s="458"/>
      <c r="AG1606" s="465">
        <f>I1606+Q1606+Y1606</f>
        <v>144129</v>
      </c>
      <c r="AH1606" s="466"/>
      <c r="AI1606" s="466"/>
      <c r="AJ1606" s="466"/>
      <c r="AK1606" s="466">
        <f>M1606+U1606+AC1606</f>
        <v>138224</v>
      </c>
      <c r="AL1606" s="466"/>
      <c r="AM1606" s="466"/>
      <c r="AN1606" s="471"/>
    </row>
    <row r="1607" spans="1:45" ht="12.75" customHeight="1">
      <c r="C1607" s="268" t="s">
        <v>1564</v>
      </c>
      <c r="D1607" s="268"/>
      <c r="E1607" s="268"/>
      <c r="F1607" s="268"/>
      <c r="G1607" s="268"/>
      <c r="H1607" s="268"/>
      <c r="I1607" s="474">
        <v>252394</v>
      </c>
      <c r="J1607" s="457"/>
      <c r="K1607" s="457"/>
      <c r="L1607" s="457"/>
      <c r="M1607" s="457">
        <v>0</v>
      </c>
      <c r="N1607" s="457"/>
      <c r="O1607" s="457"/>
      <c r="P1607" s="458"/>
      <c r="Q1607" s="474"/>
      <c r="R1607" s="457"/>
      <c r="S1607" s="457"/>
      <c r="T1607" s="457"/>
      <c r="U1607" s="457"/>
      <c r="V1607" s="457"/>
      <c r="W1607" s="457"/>
      <c r="X1607" s="458"/>
      <c r="Y1607" s="474"/>
      <c r="Z1607" s="457"/>
      <c r="AA1607" s="457"/>
      <c r="AB1607" s="457"/>
      <c r="AC1607" s="457"/>
      <c r="AD1607" s="457"/>
      <c r="AE1607" s="457"/>
      <c r="AF1607" s="458"/>
      <c r="AG1607" s="465">
        <f>I1607+Q1607+Y1607</f>
        <v>252394</v>
      </c>
      <c r="AH1607" s="466"/>
      <c r="AI1607" s="466"/>
      <c r="AJ1607" s="466"/>
      <c r="AK1607" s="466">
        <f>M1607+U1607+AC1607</f>
        <v>0</v>
      </c>
      <c r="AL1607" s="466"/>
      <c r="AM1607" s="466"/>
      <c r="AN1607" s="471"/>
    </row>
    <row r="1608" spans="1:45" ht="12.75" customHeight="1">
      <c r="C1608" s="269" t="s">
        <v>1595</v>
      </c>
      <c r="D1608" s="269"/>
      <c r="E1608" s="269"/>
      <c r="F1608" s="269"/>
      <c r="G1608" s="269"/>
      <c r="H1608" s="269"/>
      <c r="I1608" s="475">
        <v>38551</v>
      </c>
      <c r="J1608" s="459"/>
      <c r="K1608" s="459"/>
      <c r="L1608" s="459"/>
      <c r="M1608" s="459">
        <v>50234</v>
      </c>
      <c r="N1608" s="459"/>
      <c r="O1608" s="459"/>
      <c r="P1608" s="460"/>
      <c r="Q1608" s="475"/>
      <c r="R1608" s="459"/>
      <c r="S1608" s="459"/>
      <c r="T1608" s="459"/>
      <c r="U1608" s="459"/>
      <c r="V1608" s="459"/>
      <c r="W1608" s="459"/>
      <c r="X1608" s="460"/>
      <c r="Y1608" s="475"/>
      <c r="Z1608" s="459"/>
      <c r="AA1608" s="459"/>
      <c r="AB1608" s="459"/>
      <c r="AC1608" s="459"/>
      <c r="AD1608" s="459"/>
      <c r="AE1608" s="459"/>
      <c r="AF1608" s="460"/>
      <c r="AG1608" s="467">
        <f>I1608+Q1608+Y1608</f>
        <v>38551</v>
      </c>
      <c r="AH1608" s="468"/>
      <c r="AI1608" s="468"/>
      <c r="AJ1608" s="468"/>
      <c r="AK1608" s="468">
        <f>M1608+U1608+AC1608</f>
        <v>50234</v>
      </c>
      <c r="AL1608" s="468"/>
      <c r="AM1608" s="468"/>
      <c r="AN1608" s="472"/>
    </row>
    <row r="1609" spans="1:45" ht="12.75" customHeight="1">
      <c r="A1609" s="2"/>
      <c r="B1609" s="2"/>
      <c r="C1609" s="211" t="s">
        <v>38</v>
      </c>
      <c r="D1609" s="211"/>
      <c r="E1609" s="211"/>
      <c r="F1609" s="211"/>
      <c r="G1609" s="211"/>
      <c r="H1609" s="211"/>
      <c r="I1609" s="469">
        <f>SUM(I1604:L1608)</f>
        <v>1836916</v>
      </c>
      <c r="J1609" s="461"/>
      <c r="K1609" s="461"/>
      <c r="L1609" s="461"/>
      <c r="M1609" s="461">
        <f t="shared" ref="M1609" si="193">SUM(M1604:P1608)</f>
        <v>1555623</v>
      </c>
      <c r="N1609" s="461"/>
      <c r="O1609" s="461"/>
      <c r="P1609" s="462"/>
      <c r="Q1609" s="469">
        <f t="shared" ref="Q1609" si="194">SUM(Q1604:T1608)</f>
        <v>12906</v>
      </c>
      <c r="R1609" s="461"/>
      <c r="S1609" s="461"/>
      <c r="T1609" s="461"/>
      <c r="U1609" s="461">
        <f t="shared" ref="U1609" si="195">SUM(U1604:X1608)</f>
        <v>5378</v>
      </c>
      <c r="V1609" s="461"/>
      <c r="W1609" s="461"/>
      <c r="X1609" s="462"/>
      <c r="Y1609" s="469">
        <f t="shared" ref="Y1609" si="196">SUM(Y1604:AB1608)</f>
        <v>12920</v>
      </c>
      <c r="Z1609" s="461"/>
      <c r="AA1609" s="461"/>
      <c r="AB1609" s="461"/>
      <c r="AC1609" s="461">
        <f t="shared" ref="AC1609" si="197">SUM(AC1604:AF1608)</f>
        <v>40269</v>
      </c>
      <c r="AD1609" s="461"/>
      <c r="AE1609" s="461"/>
      <c r="AF1609" s="462"/>
      <c r="AG1609" s="469">
        <f t="shared" ref="AG1609" si="198">SUM(AG1604:AJ1608)</f>
        <v>1862742</v>
      </c>
      <c r="AH1609" s="461"/>
      <c r="AI1609" s="461"/>
      <c r="AJ1609" s="461"/>
      <c r="AK1609" s="461">
        <f t="shared" ref="AK1609" si="199">SUM(AK1604:AN1608)</f>
        <v>1601270</v>
      </c>
      <c r="AL1609" s="461"/>
      <c r="AM1609" s="461"/>
      <c r="AN1609" s="462"/>
      <c r="AO1609" s="2"/>
    </row>
    <row r="1610" spans="1:45" ht="12.75" customHeight="1">
      <c r="A1610" s="2"/>
      <c r="B1610" s="2"/>
      <c r="C1610" s="149"/>
      <c r="D1610" s="149"/>
      <c r="E1610" s="149"/>
      <c r="F1610" s="149"/>
      <c r="G1610" s="149"/>
      <c r="H1610" s="149"/>
      <c r="I1610" s="150"/>
      <c r="J1610" s="150"/>
      <c r="K1610" s="150"/>
      <c r="L1610" s="150"/>
      <c r="M1610" s="150"/>
      <c r="N1610" s="150"/>
      <c r="O1610" s="150"/>
      <c r="P1610" s="150"/>
      <c r="Q1610" s="150"/>
      <c r="R1610" s="150"/>
      <c r="S1610" s="150"/>
      <c r="T1610" s="150"/>
      <c r="U1610" s="150"/>
      <c r="V1610" s="150"/>
      <c r="W1610" s="150"/>
      <c r="X1610" s="150"/>
      <c r="Y1610" s="150"/>
      <c r="Z1610" s="150"/>
      <c r="AA1610" s="150"/>
      <c r="AB1610" s="150"/>
      <c r="AC1610" s="150"/>
      <c r="AD1610" s="150"/>
      <c r="AE1610" s="150"/>
      <c r="AF1610" s="150"/>
      <c r="AG1610" s="150"/>
      <c r="AH1610" s="150"/>
      <c r="AI1610" s="150"/>
      <c r="AJ1610" s="150"/>
      <c r="AK1610" s="150"/>
      <c r="AL1610" s="150"/>
      <c r="AM1610" s="150"/>
      <c r="AN1610" s="150"/>
      <c r="AO1610" s="2"/>
    </row>
    <row r="1611" spans="1:45" ht="12.75" customHeight="1">
      <c r="A1611" s="2"/>
      <c r="B1611" s="2"/>
      <c r="C1611" s="149"/>
      <c r="D1611" s="149"/>
      <c r="E1611" s="149"/>
      <c r="F1611" s="149"/>
      <c r="G1611" s="149"/>
      <c r="H1611" s="149"/>
      <c r="I1611" s="150"/>
      <c r="J1611" s="150"/>
      <c r="K1611" s="150"/>
      <c r="L1611" s="150"/>
      <c r="M1611" s="150"/>
      <c r="N1611" s="150"/>
      <c r="O1611" s="150"/>
      <c r="P1611" s="150"/>
      <c r="Q1611" s="150"/>
      <c r="R1611" s="150"/>
      <c r="S1611" s="150"/>
      <c r="T1611" s="150"/>
      <c r="U1611" s="150"/>
      <c r="V1611" s="150"/>
      <c r="W1611" s="150"/>
      <c r="X1611" s="150"/>
      <c r="Y1611" s="150"/>
      <c r="Z1611" s="150"/>
      <c r="AA1611" s="150"/>
      <c r="AB1611" s="150"/>
      <c r="AC1611" s="150"/>
      <c r="AD1611" s="150"/>
      <c r="AE1611" s="150"/>
      <c r="AF1611" s="150"/>
      <c r="AG1611" s="150"/>
      <c r="AH1611" s="150"/>
      <c r="AI1611" s="150"/>
      <c r="AJ1611" s="150"/>
      <c r="AK1611" s="150"/>
      <c r="AL1611" s="150"/>
      <c r="AM1611" s="150"/>
      <c r="AN1611" s="150"/>
      <c r="AO1611" s="2"/>
    </row>
    <row r="1612" spans="1:45" ht="12.75" customHeight="1">
      <c r="A1612" s="2"/>
      <c r="B1612" s="2"/>
      <c r="C1612" s="149"/>
      <c r="D1612" s="149"/>
      <c r="E1612" s="149"/>
      <c r="F1612" s="149"/>
      <c r="G1612" s="149"/>
      <c r="H1612" s="149"/>
      <c r="I1612" s="150"/>
      <c r="J1612" s="150"/>
      <c r="K1612" s="150"/>
      <c r="L1612" s="150"/>
      <c r="M1612" s="150"/>
      <c r="N1612" s="150"/>
      <c r="O1612" s="150"/>
      <c r="P1612" s="150"/>
      <c r="Q1612" s="150"/>
      <c r="R1612" s="150"/>
      <c r="S1612" s="150"/>
      <c r="T1612" s="150"/>
      <c r="U1612" s="150"/>
      <c r="V1612" s="150"/>
      <c r="W1612" s="150"/>
      <c r="X1612" s="150"/>
      <c r="Y1612" s="150"/>
      <c r="Z1612" s="150"/>
      <c r="AA1612" s="150"/>
      <c r="AB1612" s="150"/>
      <c r="AC1612" s="150"/>
      <c r="AD1612" s="150"/>
      <c r="AE1612" s="150"/>
      <c r="AF1612" s="150"/>
      <c r="AG1612" s="150"/>
      <c r="AH1612" s="150"/>
      <c r="AI1612" s="150"/>
      <c r="AJ1612" s="150"/>
      <c r="AK1612" s="150"/>
      <c r="AL1612" s="150"/>
      <c r="AM1612" s="150"/>
      <c r="AN1612" s="150"/>
      <c r="AO1612" s="2"/>
    </row>
    <row r="1614" spans="1:45" ht="12.75" customHeight="1">
      <c r="A1614" s="84" t="s">
        <v>7</v>
      </c>
      <c r="B1614" s="82"/>
      <c r="C1614" s="81" t="s">
        <v>474</v>
      </c>
    </row>
    <row r="1615" spans="1:45" ht="12.75" customHeight="1">
      <c r="A1615" s="10"/>
      <c r="C1615" s="164" t="s">
        <v>1626</v>
      </c>
      <c r="D1615" s="164"/>
      <c r="E1615" s="164"/>
      <c r="F1615" s="164"/>
      <c r="G1615" s="164"/>
      <c r="H1615" s="164"/>
      <c r="I1615" s="164"/>
      <c r="J1615" s="164"/>
      <c r="K1615" s="164"/>
      <c r="L1615" s="164"/>
      <c r="M1615" s="164"/>
      <c r="N1615" s="164"/>
      <c r="O1615" s="164"/>
      <c r="P1615" s="164"/>
      <c r="Q1615" s="164"/>
      <c r="R1615" s="164"/>
      <c r="S1615" s="164"/>
      <c r="T1615" s="164"/>
      <c r="U1615" s="164"/>
      <c r="V1615" s="164"/>
      <c r="W1615" s="164"/>
      <c r="X1615" s="164"/>
      <c r="Y1615" s="164"/>
      <c r="Z1615" s="164"/>
      <c r="AA1615" s="164"/>
      <c r="AB1615" s="164"/>
      <c r="AC1615" s="164"/>
      <c r="AD1615" s="164"/>
      <c r="AE1615" s="164"/>
      <c r="AF1615" s="164"/>
      <c r="AG1615" s="164"/>
      <c r="AH1615" s="164"/>
      <c r="AI1615" s="164"/>
      <c r="AJ1615" s="164"/>
      <c r="AK1615" s="164"/>
      <c r="AL1615" s="164"/>
      <c r="AM1615" s="164"/>
      <c r="AN1615" s="164"/>
      <c r="AO1615" s="164"/>
      <c r="AP1615" s="164"/>
      <c r="AQ1615" s="164"/>
      <c r="AR1615" s="164"/>
      <c r="AS1615" s="164"/>
    </row>
    <row r="1616" spans="1:45" ht="12.75" customHeight="1">
      <c r="A1616" s="10"/>
      <c r="C1616" s="164"/>
      <c r="D1616" s="164"/>
      <c r="E1616" s="164"/>
      <c r="F1616" s="164"/>
      <c r="G1616" s="164"/>
      <c r="H1616" s="164"/>
      <c r="I1616" s="164"/>
      <c r="J1616" s="164"/>
      <c r="K1616" s="164"/>
      <c r="L1616" s="164"/>
      <c r="M1616" s="164"/>
      <c r="N1616" s="164"/>
      <c r="O1616" s="164"/>
      <c r="P1616" s="164"/>
      <c r="Q1616" s="164"/>
      <c r="R1616" s="164"/>
      <c r="S1616" s="164"/>
      <c r="T1616" s="164"/>
      <c r="U1616" s="164"/>
      <c r="V1616" s="164"/>
      <c r="W1616" s="164"/>
      <c r="X1616" s="164"/>
      <c r="Y1616" s="164"/>
      <c r="Z1616" s="164"/>
      <c r="AA1616" s="164"/>
      <c r="AB1616" s="164"/>
      <c r="AC1616" s="164"/>
      <c r="AD1616" s="164"/>
      <c r="AE1616" s="164"/>
      <c r="AF1616" s="164"/>
      <c r="AG1616" s="164"/>
      <c r="AH1616" s="164"/>
      <c r="AI1616" s="164"/>
      <c r="AJ1616" s="164"/>
      <c r="AK1616" s="164"/>
      <c r="AL1616" s="164"/>
      <c r="AM1616" s="164"/>
      <c r="AN1616" s="164"/>
      <c r="AO1616" s="164"/>
      <c r="AP1616" s="164"/>
      <c r="AQ1616" s="164"/>
      <c r="AR1616" s="164"/>
      <c r="AS1616" s="164"/>
    </row>
    <row r="1617" spans="1:45" ht="12.75" customHeight="1">
      <c r="A1617" s="10"/>
      <c r="C1617" s="164"/>
      <c r="D1617" s="164"/>
      <c r="E1617" s="164"/>
      <c r="F1617" s="164"/>
      <c r="G1617" s="164"/>
      <c r="H1617" s="164"/>
      <c r="I1617" s="164"/>
      <c r="J1617" s="164"/>
      <c r="K1617" s="164"/>
      <c r="L1617" s="164"/>
      <c r="M1617" s="164"/>
      <c r="N1617" s="164"/>
      <c r="O1617" s="164"/>
      <c r="P1617" s="164"/>
      <c r="Q1617" s="164"/>
      <c r="R1617" s="164"/>
      <c r="S1617" s="164"/>
      <c r="T1617" s="164"/>
      <c r="U1617" s="164"/>
      <c r="V1617" s="164"/>
      <c r="W1617" s="164"/>
      <c r="X1617" s="164"/>
      <c r="Y1617" s="164"/>
      <c r="Z1617" s="164"/>
      <c r="AA1617" s="164"/>
      <c r="AB1617" s="164"/>
      <c r="AC1617" s="164"/>
      <c r="AD1617" s="164"/>
      <c r="AE1617" s="164"/>
      <c r="AF1617" s="164"/>
      <c r="AG1617" s="164"/>
      <c r="AH1617" s="164"/>
      <c r="AI1617" s="164"/>
      <c r="AJ1617" s="164"/>
      <c r="AK1617" s="164"/>
      <c r="AL1617" s="164"/>
      <c r="AM1617" s="164"/>
      <c r="AN1617" s="164"/>
      <c r="AO1617" s="164"/>
      <c r="AP1617" s="164"/>
      <c r="AQ1617" s="164"/>
      <c r="AR1617" s="164"/>
      <c r="AS1617" s="164"/>
    </row>
    <row r="1618" spans="1:45" ht="12.75" customHeight="1">
      <c r="A1618" s="10"/>
      <c r="C1618" s="164"/>
      <c r="D1618" s="164"/>
      <c r="E1618" s="164"/>
      <c r="F1618" s="164"/>
      <c r="G1618" s="164"/>
      <c r="H1618" s="164"/>
      <c r="I1618" s="164"/>
      <c r="J1618" s="164"/>
      <c r="K1618" s="164"/>
      <c r="L1618" s="164"/>
      <c r="M1618" s="164"/>
      <c r="N1618" s="164"/>
      <c r="O1618" s="164"/>
      <c r="P1618" s="164"/>
      <c r="Q1618" s="164"/>
      <c r="R1618" s="164"/>
      <c r="S1618" s="164"/>
      <c r="T1618" s="164"/>
      <c r="U1618" s="164"/>
      <c r="V1618" s="164"/>
      <c r="W1618" s="164"/>
      <c r="X1618" s="164"/>
      <c r="Y1618" s="164"/>
      <c r="Z1618" s="164"/>
      <c r="AA1618" s="164"/>
      <c r="AB1618" s="164"/>
      <c r="AC1618" s="164"/>
      <c r="AD1618" s="164"/>
      <c r="AE1618" s="164"/>
      <c r="AF1618" s="164"/>
      <c r="AG1618" s="164"/>
      <c r="AH1618" s="164"/>
      <c r="AI1618" s="164"/>
      <c r="AJ1618" s="164"/>
      <c r="AK1618" s="164"/>
      <c r="AL1618" s="164"/>
      <c r="AM1618" s="164"/>
      <c r="AN1618" s="164"/>
      <c r="AO1618" s="164"/>
      <c r="AP1618" s="164"/>
      <c r="AQ1618" s="164"/>
      <c r="AR1618" s="164"/>
      <c r="AS1618" s="164"/>
    </row>
    <row r="1619" spans="1:45" ht="12.75" customHeight="1">
      <c r="C1619" s="243" t="s">
        <v>15</v>
      </c>
      <c r="D1619" s="243"/>
      <c r="E1619" s="243"/>
      <c r="F1619" s="243"/>
      <c r="G1619" s="243"/>
      <c r="H1619" s="243"/>
      <c r="I1619" s="243"/>
      <c r="J1619" s="243"/>
      <c r="K1619" s="243"/>
      <c r="L1619" s="243"/>
      <c r="M1619" s="243"/>
      <c r="N1619" s="243"/>
      <c r="O1619" s="243" t="s">
        <v>16</v>
      </c>
      <c r="P1619" s="243"/>
      <c r="Q1619" s="243"/>
      <c r="R1619" s="243"/>
      <c r="S1619" s="243"/>
      <c r="T1619" s="243" t="s">
        <v>17</v>
      </c>
      <c r="U1619" s="243"/>
      <c r="V1619" s="243"/>
      <c r="W1619" s="243"/>
      <c r="X1619" s="243"/>
      <c r="Y1619" s="243"/>
      <c r="Z1619" s="243"/>
      <c r="AA1619" s="243"/>
      <c r="AB1619" s="243"/>
      <c r="AC1619" s="243"/>
      <c r="AD1619" s="451" t="s">
        <v>1328</v>
      </c>
      <c r="AE1619" s="451"/>
      <c r="AF1619" s="451"/>
      <c r="AG1619" s="451"/>
      <c r="AH1619" s="451"/>
      <c r="AI1619" s="451"/>
      <c r="AJ1619" s="451"/>
      <c r="AK1619" s="451"/>
      <c r="AL1619" s="451"/>
      <c r="AM1619" s="451"/>
      <c r="AN1619" s="451"/>
    </row>
    <row r="1620" spans="1:45" ht="12.75" customHeight="1">
      <c r="C1620" s="243"/>
      <c r="D1620" s="243"/>
      <c r="E1620" s="243"/>
      <c r="F1620" s="243"/>
      <c r="G1620" s="243"/>
      <c r="H1620" s="243"/>
      <c r="I1620" s="243"/>
      <c r="J1620" s="243"/>
      <c r="K1620" s="243"/>
      <c r="L1620" s="243"/>
      <c r="M1620" s="243"/>
      <c r="N1620" s="243"/>
      <c r="O1620" s="243"/>
      <c r="P1620" s="243"/>
      <c r="Q1620" s="243"/>
      <c r="R1620" s="243"/>
      <c r="S1620" s="243"/>
      <c r="T1620" s="243"/>
      <c r="U1620" s="243"/>
      <c r="V1620" s="243"/>
      <c r="W1620" s="243"/>
      <c r="X1620" s="243"/>
      <c r="Y1620" s="243"/>
      <c r="Z1620" s="243"/>
      <c r="AA1620" s="243"/>
      <c r="AB1620" s="243"/>
      <c r="AC1620" s="243"/>
      <c r="AD1620" s="451"/>
      <c r="AE1620" s="451"/>
      <c r="AF1620" s="451"/>
      <c r="AG1620" s="451"/>
      <c r="AH1620" s="451"/>
      <c r="AI1620" s="451"/>
      <c r="AJ1620" s="451"/>
      <c r="AK1620" s="451"/>
      <c r="AL1620" s="451"/>
      <c r="AM1620" s="451"/>
      <c r="AN1620" s="451"/>
    </row>
    <row r="1621" spans="1:45" ht="12.75" customHeight="1">
      <c r="C1621" s="243"/>
      <c r="D1621" s="243"/>
      <c r="E1621" s="243"/>
      <c r="F1621" s="243"/>
      <c r="G1621" s="243"/>
      <c r="H1621" s="243"/>
      <c r="I1621" s="243"/>
      <c r="J1621" s="243"/>
      <c r="K1621" s="243"/>
      <c r="L1621" s="243"/>
      <c r="M1621" s="243"/>
      <c r="N1621" s="243"/>
      <c r="O1621" s="243"/>
      <c r="P1621" s="243"/>
      <c r="Q1621" s="243"/>
      <c r="R1621" s="243"/>
      <c r="S1621" s="243"/>
      <c r="T1621" s="243"/>
      <c r="U1621" s="243"/>
      <c r="V1621" s="243"/>
      <c r="W1621" s="243"/>
      <c r="X1621" s="243"/>
      <c r="Y1621" s="243"/>
      <c r="Z1621" s="243"/>
      <c r="AA1621" s="243"/>
      <c r="AB1621" s="243"/>
      <c r="AC1621" s="243"/>
      <c r="AD1621" s="451"/>
      <c r="AE1621" s="451"/>
      <c r="AF1621" s="451"/>
      <c r="AG1621" s="451"/>
      <c r="AH1621" s="451"/>
      <c r="AI1621" s="451"/>
      <c r="AJ1621" s="451"/>
      <c r="AK1621" s="451"/>
      <c r="AL1621" s="451"/>
      <c r="AM1621" s="451"/>
      <c r="AN1621" s="451"/>
    </row>
    <row r="1622" spans="1:45" ht="12.75" customHeight="1">
      <c r="C1622" s="243"/>
      <c r="D1622" s="243"/>
      <c r="E1622" s="243"/>
      <c r="F1622" s="243"/>
      <c r="G1622" s="243"/>
      <c r="H1622" s="243"/>
      <c r="I1622" s="243"/>
      <c r="J1622" s="243"/>
      <c r="K1622" s="243"/>
      <c r="L1622" s="243"/>
      <c r="M1622" s="243"/>
      <c r="N1622" s="243"/>
      <c r="O1622" s="243" t="s">
        <v>186</v>
      </c>
      <c r="P1622" s="243"/>
      <c r="Q1622" s="243"/>
      <c r="R1622" s="243"/>
      <c r="S1622" s="243"/>
      <c r="T1622" s="243" t="s">
        <v>186</v>
      </c>
      <c r="U1622" s="243"/>
      <c r="V1622" s="243"/>
      <c r="W1622" s="243"/>
      <c r="X1622" s="243"/>
      <c r="Y1622" s="243" t="s">
        <v>187</v>
      </c>
      <c r="Z1622" s="243"/>
      <c r="AA1622" s="243"/>
      <c r="AB1622" s="243"/>
      <c r="AC1622" s="243"/>
      <c r="AD1622" s="243" t="s">
        <v>16</v>
      </c>
      <c r="AE1622" s="243"/>
      <c r="AF1622" s="243"/>
      <c r="AG1622" s="243"/>
      <c r="AH1622" s="243"/>
      <c r="AI1622" s="243" t="s">
        <v>17</v>
      </c>
      <c r="AJ1622" s="243"/>
      <c r="AK1622" s="243"/>
      <c r="AL1622" s="243"/>
      <c r="AM1622" s="243"/>
      <c r="AN1622" s="243"/>
    </row>
    <row r="1623" spans="1:45" ht="12.75" customHeight="1">
      <c r="C1623" s="243"/>
      <c r="D1623" s="243"/>
      <c r="E1623" s="243"/>
      <c r="F1623" s="243"/>
      <c r="G1623" s="243"/>
      <c r="H1623" s="243"/>
      <c r="I1623" s="243"/>
      <c r="J1623" s="243"/>
      <c r="K1623" s="243"/>
      <c r="L1623" s="243"/>
      <c r="M1623" s="243"/>
      <c r="N1623" s="243"/>
      <c r="O1623" s="243"/>
      <c r="P1623" s="243"/>
      <c r="Q1623" s="243"/>
      <c r="R1623" s="243"/>
      <c r="S1623" s="243"/>
      <c r="T1623" s="243"/>
      <c r="U1623" s="243"/>
      <c r="V1623" s="243"/>
      <c r="W1623" s="243"/>
      <c r="X1623" s="243"/>
      <c r="Y1623" s="243"/>
      <c r="Z1623" s="243"/>
      <c r="AA1623" s="243"/>
      <c r="AB1623" s="243"/>
      <c r="AC1623" s="243"/>
      <c r="AD1623" s="243"/>
      <c r="AE1623" s="243"/>
      <c r="AF1623" s="243"/>
      <c r="AG1623" s="243"/>
      <c r="AH1623" s="243"/>
      <c r="AI1623" s="243"/>
      <c r="AJ1623" s="243"/>
      <c r="AK1623" s="243"/>
      <c r="AL1623" s="243"/>
      <c r="AM1623" s="243"/>
      <c r="AN1623" s="243"/>
    </row>
    <row r="1624" spans="1:45" ht="12.75" customHeight="1">
      <c r="C1624" s="243"/>
      <c r="D1624" s="243"/>
      <c r="E1624" s="243"/>
      <c r="F1624" s="243"/>
      <c r="G1624" s="243"/>
      <c r="H1624" s="243"/>
      <c r="I1624" s="243"/>
      <c r="J1624" s="243"/>
      <c r="K1624" s="243"/>
      <c r="L1624" s="243"/>
      <c r="M1624" s="243"/>
      <c r="N1624" s="243"/>
      <c r="O1624" s="243"/>
      <c r="P1624" s="243"/>
      <c r="Q1624" s="243"/>
      <c r="R1624" s="243"/>
      <c r="S1624" s="243"/>
      <c r="T1624" s="243"/>
      <c r="U1624" s="243"/>
      <c r="V1624" s="243"/>
      <c r="W1624" s="243"/>
      <c r="X1624" s="243"/>
      <c r="Y1624" s="243"/>
      <c r="Z1624" s="243"/>
      <c r="AA1624" s="243"/>
      <c r="AB1624" s="243"/>
      <c r="AC1624" s="243"/>
      <c r="AD1624" s="243"/>
      <c r="AE1624" s="243"/>
      <c r="AF1624" s="243"/>
      <c r="AG1624" s="243"/>
      <c r="AH1624" s="243"/>
      <c r="AI1624" s="243"/>
      <c r="AJ1624" s="243"/>
      <c r="AK1624" s="243"/>
      <c r="AL1624" s="243"/>
      <c r="AM1624" s="243"/>
      <c r="AN1624" s="243"/>
    </row>
    <row r="1625" spans="1:45" ht="12.75" customHeight="1">
      <c r="C1625" s="243"/>
      <c r="D1625" s="243"/>
      <c r="E1625" s="243"/>
      <c r="F1625" s="243"/>
      <c r="G1625" s="243"/>
      <c r="H1625" s="243"/>
      <c r="I1625" s="243"/>
      <c r="J1625" s="243"/>
      <c r="K1625" s="243"/>
      <c r="L1625" s="243"/>
      <c r="M1625" s="243"/>
      <c r="N1625" s="243"/>
      <c r="O1625" s="243"/>
      <c r="P1625" s="243"/>
      <c r="Q1625" s="243"/>
      <c r="R1625" s="243"/>
      <c r="S1625" s="243"/>
      <c r="T1625" s="243"/>
      <c r="U1625" s="243"/>
      <c r="V1625" s="243"/>
      <c r="W1625" s="243"/>
      <c r="X1625" s="243"/>
      <c r="Y1625" s="243"/>
      <c r="Z1625" s="243"/>
      <c r="AA1625" s="243"/>
      <c r="AB1625" s="243"/>
      <c r="AC1625" s="243"/>
      <c r="AD1625" s="243"/>
      <c r="AE1625" s="243"/>
      <c r="AF1625" s="243"/>
      <c r="AG1625" s="243"/>
      <c r="AH1625" s="243"/>
      <c r="AI1625" s="243"/>
      <c r="AJ1625" s="243"/>
      <c r="AK1625" s="243"/>
      <c r="AL1625" s="243"/>
      <c r="AM1625" s="243"/>
      <c r="AN1625" s="243"/>
    </row>
    <row r="1626" spans="1:45" ht="12.75" customHeight="1">
      <c r="C1626" s="265"/>
      <c r="D1626" s="265"/>
      <c r="E1626" s="265"/>
      <c r="F1626" s="265"/>
      <c r="G1626" s="265"/>
      <c r="H1626" s="265"/>
      <c r="I1626" s="265"/>
      <c r="J1626" s="265"/>
      <c r="K1626" s="265"/>
      <c r="L1626" s="265"/>
      <c r="M1626" s="265"/>
      <c r="N1626" s="265"/>
      <c r="O1626" s="265"/>
      <c r="P1626" s="265"/>
      <c r="Q1626" s="265"/>
      <c r="R1626" s="265"/>
      <c r="S1626" s="265"/>
      <c r="T1626" s="265"/>
      <c r="U1626" s="265"/>
      <c r="V1626" s="265"/>
      <c r="W1626" s="265"/>
      <c r="X1626" s="265"/>
      <c r="Y1626" s="265"/>
      <c r="Z1626" s="265"/>
      <c r="AA1626" s="265"/>
      <c r="AB1626" s="265"/>
      <c r="AC1626" s="265"/>
      <c r="AD1626" s="265"/>
      <c r="AE1626" s="265"/>
      <c r="AF1626" s="265"/>
      <c r="AG1626" s="265"/>
      <c r="AH1626" s="265"/>
      <c r="AI1626" s="265"/>
      <c r="AJ1626" s="265"/>
      <c r="AK1626" s="265"/>
      <c r="AL1626" s="265"/>
      <c r="AM1626" s="265"/>
      <c r="AN1626" s="265"/>
    </row>
    <row r="1627" spans="1:45" ht="12.75" customHeight="1">
      <c r="C1627" s="443" t="s">
        <v>28</v>
      </c>
      <c r="D1627" s="443"/>
      <c r="E1627" s="443"/>
      <c r="F1627" s="443"/>
      <c r="G1627" s="443"/>
      <c r="H1627" s="443"/>
      <c r="I1627" s="443"/>
      <c r="J1627" s="443"/>
      <c r="K1627" s="443"/>
      <c r="L1627" s="443"/>
      <c r="M1627" s="443"/>
      <c r="N1627" s="443"/>
      <c r="O1627" s="443" t="s">
        <v>32</v>
      </c>
      <c r="P1627" s="443"/>
      <c r="Q1627" s="443"/>
      <c r="R1627" s="443"/>
      <c r="S1627" s="443"/>
      <c r="T1627" s="443" t="s">
        <v>33</v>
      </c>
      <c r="U1627" s="443"/>
      <c r="V1627" s="443"/>
      <c r="W1627" s="443"/>
      <c r="X1627" s="443"/>
      <c r="Y1627" s="443" t="s">
        <v>35</v>
      </c>
      <c r="Z1627" s="443"/>
      <c r="AA1627" s="443"/>
      <c r="AB1627" s="443"/>
      <c r="AC1627" s="443"/>
      <c r="AD1627" s="443" t="s">
        <v>37</v>
      </c>
      <c r="AE1627" s="443"/>
      <c r="AF1627" s="443"/>
      <c r="AG1627" s="443"/>
      <c r="AH1627" s="443"/>
      <c r="AI1627" s="443" t="s">
        <v>40</v>
      </c>
      <c r="AJ1627" s="443"/>
      <c r="AK1627" s="443"/>
      <c r="AL1627" s="443"/>
      <c r="AM1627" s="443"/>
      <c r="AN1627" s="443"/>
    </row>
    <row r="1628" spans="1:45" ht="12.75" customHeight="1">
      <c r="C1628" s="452" t="s">
        <v>1329</v>
      </c>
      <c r="D1628" s="453"/>
      <c r="E1628" s="453"/>
      <c r="F1628" s="453"/>
      <c r="G1628" s="453"/>
      <c r="H1628" s="453"/>
      <c r="I1628" s="453"/>
      <c r="J1628" s="453"/>
      <c r="K1628" s="453"/>
      <c r="L1628" s="453"/>
      <c r="M1628" s="453"/>
      <c r="N1628" s="453"/>
      <c r="O1628" s="249">
        <v>31741</v>
      </c>
      <c r="P1628" s="249"/>
      <c r="Q1628" s="249"/>
      <c r="R1628" s="249"/>
      <c r="S1628" s="249"/>
      <c r="T1628" s="249">
        <v>41001</v>
      </c>
      <c r="U1628" s="249"/>
      <c r="V1628" s="249"/>
      <c r="W1628" s="249"/>
      <c r="X1628" s="249"/>
      <c r="Y1628" s="249">
        <v>42510</v>
      </c>
      <c r="Z1628" s="249"/>
      <c r="AA1628" s="249"/>
      <c r="AB1628" s="249"/>
      <c r="AC1628" s="249"/>
      <c r="AD1628" s="249">
        <v>-9260</v>
      </c>
      <c r="AE1628" s="249"/>
      <c r="AF1628" s="249"/>
      <c r="AG1628" s="249"/>
      <c r="AH1628" s="249"/>
      <c r="AI1628" s="249">
        <v>-1509</v>
      </c>
      <c r="AJ1628" s="249"/>
      <c r="AK1628" s="249"/>
      <c r="AL1628" s="249"/>
      <c r="AM1628" s="249"/>
      <c r="AN1628" s="249"/>
    </row>
    <row r="1629" spans="1:45" ht="12.75" customHeight="1">
      <c r="C1629" s="454"/>
      <c r="D1629" s="454"/>
      <c r="E1629" s="454"/>
      <c r="F1629" s="454"/>
      <c r="G1629" s="454"/>
      <c r="H1629" s="454"/>
      <c r="I1629" s="454"/>
      <c r="J1629" s="454"/>
      <c r="K1629" s="454"/>
      <c r="L1629" s="454"/>
      <c r="M1629" s="454"/>
      <c r="N1629" s="454"/>
      <c r="O1629" s="169"/>
      <c r="P1629" s="169"/>
      <c r="Q1629" s="169"/>
      <c r="R1629" s="169"/>
      <c r="S1629" s="169"/>
      <c r="T1629" s="169"/>
      <c r="U1629" s="169"/>
      <c r="V1629" s="169"/>
      <c r="W1629" s="169"/>
      <c r="X1629" s="169"/>
      <c r="Y1629" s="169"/>
      <c r="Z1629" s="169"/>
      <c r="AA1629" s="169"/>
      <c r="AB1629" s="169"/>
      <c r="AC1629" s="169"/>
      <c r="AD1629" s="169"/>
      <c r="AE1629" s="169"/>
      <c r="AF1629" s="169"/>
      <c r="AG1629" s="169"/>
      <c r="AH1629" s="169"/>
      <c r="AI1629" s="169"/>
      <c r="AJ1629" s="169"/>
      <c r="AK1629" s="169"/>
      <c r="AL1629" s="169"/>
      <c r="AM1629" s="169"/>
      <c r="AN1629" s="169"/>
    </row>
    <row r="1630" spans="1:45" ht="12.75" customHeight="1">
      <c r="C1630" s="268" t="s">
        <v>85</v>
      </c>
      <c r="D1630" s="268"/>
      <c r="E1630" s="268"/>
      <c r="F1630" s="268"/>
      <c r="G1630" s="268"/>
      <c r="H1630" s="268"/>
      <c r="I1630" s="268"/>
      <c r="J1630" s="268"/>
      <c r="K1630" s="268"/>
      <c r="L1630" s="268"/>
      <c r="M1630" s="268"/>
      <c r="N1630" s="268"/>
      <c r="O1630" s="169">
        <v>100045</v>
      </c>
      <c r="P1630" s="169"/>
      <c r="Q1630" s="169"/>
      <c r="R1630" s="169"/>
      <c r="S1630" s="169"/>
      <c r="T1630" s="169">
        <v>112485</v>
      </c>
      <c r="U1630" s="169"/>
      <c r="V1630" s="169"/>
      <c r="W1630" s="169"/>
      <c r="X1630" s="169"/>
      <c r="Y1630" s="169">
        <v>96177</v>
      </c>
      <c r="Z1630" s="169"/>
      <c r="AA1630" s="169"/>
      <c r="AB1630" s="169"/>
      <c r="AC1630" s="169"/>
      <c r="AD1630" s="169">
        <v>-12440</v>
      </c>
      <c r="AE1630" s="169"/>
      <c r="AF1630" s="169"/>
      <c r="AG1630" s="169"/>
      <c r="AH1630" s="169"/>
      <c r="AI1630" s="169">
        <v>16308</v>
      </c>
      <c r="AJ1630" s="169"/>
      <c r="AK1630" s="169"/>
      <c r="AL1630" s="169"/>
      <c r="AM1630" s="169"/>
      <c r="AN1630" s="169"/>
    </row>
    <row r="1631" spans="1:45" ht="12.75" customHeight="1">
      <c r="C1631" s="269" t="s">
        <v>86</v>
      </c>
      <c r="D1631" s="269"/>
      <c r="E1631" s="269"/>
      <c r="F1631" s="269"/>
      <c r="G1631" s="269"/>
      <c r="H1631" s="269"/>
      <c r="I1631" s="269"/>
      <c r="J1631" s="269"/>
      <c r="K1631" s="269"/>
      <c r="L1631" s="269"/>
      <c r="M1631" s="269"/>
      <c r="N1631" s="269"/>
      <c r="O1631" s="253"/>
      <c r="P1631" s="253"/>
      <c r="Q1631" s="253"/>
      <c r="R1631" s="253"/>
      <c r="S1631" s="253"/>
      <c r="T1631" s="253"/>
      <c r="U1631" s="253"/>
      <c r="V1631" s="253"/>
      <c r="W1631" s="253"/>
      <c r="X1631" s="253"/>
      <c r="Y1631" s="253"/>
      <c r="Z1631" s="253"/>
      <c r="AA1631" s="253"/>
      <c r="AB1631" s="253"/>
      <c r="AC1631" s="253"/>
      <c r="AD1631" s="253"/>
      <c r="AE1631" s="253"/>
      <c r="AF1631" s="253"/>
      <c r="AG1631" s="253"/>
      <c r="AH1631" s="253"/>
      <c r="AI1631" s="253"/>
      <c r="AJ1631" s="253"/>
      <c r="AK1631" s="253"/>
      <c r="AL1631" s="253"/>
      <c r="AM1631" s="253"/>
      <c r="AN1631" s="253"/>
    </row>
    <row r="1632" spans="1:45" ht="12.75" customHeight="1">
      <c r="C1632" s="211" t="s">
        <v>38</v>
      </c>
      <c r="D1632" s="211"/>
      <c r="E1632" s="211"/>
      <c r="F1632" s="211"/>
      <c r="G1632" s="211"/>
      <c r="H1632" s="211"/>
      <c r="I1632" s="211"/>
      <c r="J1632" s="211"/>
      <c r="K1632" s="211"/>
      <c r="L1632" s="211"/>
      <c r="M1632" s="211"/>
      <c r="N1632" s="211"/>
      <c r="O1632" s="408">
        <f>SUM(O1628:S1631)</f>
        <v>131786</v>
      </c>
      <c r="P1632" s="408"/>
      <c r="Q1632" s="408"/>
      <c r="R1632" s="408"/>
      <c r="S1632" s="408"/>
      <c r="T1632" s="408">
        <f>SUM(T1628:X1631)</f>
        <v>153486</v>
      </c>
      <c r="U1632" s="408"/>
      <c r="V1632" s="408"/>
      <c r="W1632" s="408"/>
      <c r="X1632" s="408"/>
      <c r="Y1632" s="408">
        <f>SUM(Y1628:AC1631)</f>
        <v>138687</v>
      </c>
      <c r="Z1632" s="408"/>
      <c r="AA1632" s="408"/>
      <c r="AB1632" s="408"/>
      <c r="AC1632" s="408"/>
      <c r="AD1632" s="408">
        <f>SUM(AD1628:AH1631)</f>
        <v>-21700</v>
      </c>
      <c r="AE1632" s="408"/>
      <c r="AF1632" s="408"/>
      <c r="AG1632" s="408"/>
      <c r="AH1632" s="408"/>
      <c r="AI1632" s="408">
        <f>SUM(AI1628:AN1631)</f>
        <v>14799</v>
      </c>
      <c r="AJ1632" s="408"/>
      <c r="AK1632" s="408"/>
      <c r="AL1632" s="408"/>
      <c r="AM1632" s="408"/>
      <c r="AN1632" s="408"/>
    </row>
    <row r="1633" spans="1:45" ht="12.75" customHeight="1">
      <c r="C1633" s="282" t="s">
        <v>199</v>
      </c>
      <c r="D1633" s="282"/>
      <c r="E1633" s="282"/>
      <c r="F1633" s="282"/>
      <c r="G1633" s="282"/>
      <c r="H1633" s="282"/>
      <c r="I1633" s="282"/>
      <c r="J1633" s="282"/>
      <c r="K1633" s="282"/>
      <c r="L1633" s="282"/>
      <c r="M1633" s="282"/>
      <c r="N1633" s="282"/>
      <c r="O1633" s="313" t="s">
        <v>79</v>
      </c>
      <c r="P1633" s="313"/>
      <c r="Q1633" s="313"/>
      <c r="R1633" s="313"/>
      <c r="S1633" s="313"/>
      <c r="T1633" s="313" t="s">
        <v>79</v>
      </c>
      <c r="U1633" s="313"/>
      <c r="V1633" s="313"/>
      <c r="W1633" s="313"/>
      <c r="X1633" s="313"/>
      <c r="Y1633" s="313" t="s">
        <v>79</v>
      </c>
      <c r="Z1633" s="313"/>
      <c r="AA1633" s="313"/>
      <c r="AB1633" s="313"/>
      <c r="AC1633" s="313"/>
      <c r="AD1633" s="249">
        <v>3297</v>
      </c>
      <c r="AE1633" s="249"/>
      <c r="AF1633" s="249"/>
      <c r="AG1633" s="249"/>
      <c r="AH1633" s="249"/>
      <c r="AI1633" s="249">
        <v>4071</v>
      </c>
      <c r="AJ1633" s="249"/>
      <c r="AK1633" s="249"/>
      <c r="AL1633" s="249"/>
      <c r="AM1633" s="249"/>
      <c r="AN1633" s="249"/>
    </row>
    <row r="1634" spans="1:45" ht="12.75" customHeight="1">
      <c r="C1634" s="268" t="s">
        <v>188</v>
      </c>
      <c r="D1634" s="268"/>
      <c r="E1634" s="268"/>
      <c r="F1634" s="268"/>
      <c r="G1634" s="268"/>
      <c r="H1634" s="268"/>
      <c r="I1634" s="268"/>
      <c r="J1634" s="268"/>
      <c r="K1634" s="268"/>
      <c r="L1634" s="268"/>
      <c r="M1634" s="268"/>
      <c r="N1634" s="268"/>
      <c r="O1634" s="325" t="s">
        <v>79</v>
      </c>
      <c r="P1634" s="325"/>
      <c r="Q1634" s="325"/>
      <c r="R1634" s="325"/>
      <c r="S1634" s="325"/>
      <c r="T1634" s="325" t="s">
        <v>79</v>
      </c>
      <c r="U1634" s="325"/>
      <c r="V1634" s="325"/>
      <c r="W1634" s="325"/>
      <c r="X1634" s="325"/>
      <c r="Y1634" s="325" t="s">
        <v>79</v>
      </c>
      <c r="Z1634" s="325"/>
      <c r="AA1634" s="325"/>
      <c r="AB1634" s="325"/>
      <c r="AC1634" s="325"/>
      <c r="AD1634" s="169"/>
      <c r="AE1634" s="169"/>
      <c r="AF1634" s="169"/>
      <c r="AG1634" s="169"/>
      <c r="AH1634" s="169"/>
      <c r="AI1634" s="169"/>
      <c r="AJ1634" s="169"/>
      <c r="AK1634" s="169"/>
      <c r="AL1634" s="169"/>
      <c r="AM1634" s="169"/>
      <c r="AN1634" s="169"/>
    </row>
    <row r="1635" spans="1:45" ht="12.75" customHeight="1">
      <c r="C1635" s="268" t="s">
        <v>189</v>
      </c>
      <c r="D1635" s="268"/>
      <c r="E1635" s="268"/>
      <c r="F1635" s="268"/>
      <c r="G1635" s="268"/>
      <c r="H1635" s="268"/>
      <c r="I1635" s="268"/>
      <c r="J1635" s="268"/>
      <c r="K1635" s="268"/>
      <c r="L1635" s="268"/>
      <c r="M1635" s="268"/>
      <c r="N1635" s="268"/>
      <c r="O1635" s="325" t="s">
        <v>79</v>
      </c>
      <c r="P1635" s="325"/>
      <c r="Q1635" s="325"/>
      <c r="R1635" s="325"/>
      <c r="S1635" s="325"/>
      <c r="T1635" s="325" t="s">
        <v>79</v>
      </c>
      <c r="U1635" s="325"/>
      <c r="V1635" s="325"/>
      <c r="W1635" s="325"/>
      <c r="X1635" s="325"/>
      <c r="Y1635" s="325" t="s">
        <v>79</v>
      </c>
      <c r="Z1635" s="325"/>
      <c r="AA1635" s="325"/>
      <c r="AB1635" s="325"/>
      <c r="AC1635" s="325"/>
      <c r="AD1635" s="169"/>
      <c r="AE1635" s="169"/>
      <c r="AF1635" s="169"/>
      <c r="AG1635" s="169"/>
      <c r="AH1635" s="169"/>
      <c r="AI1635" s="169"/>
      <c r="AJ1635" s="169"/>
      <c r="AK1635" s="169"/>
      <c r="AL1635" s="169"/>
      <c r="AM1635" s="169"/>
      <c r="AN1635" s="169"/>
    </row>
    <row r="1636" spans="1:45" ht="12.75" customHeight="1">
      <c r="C1636" s="269" t="s">
        <v>1596</v>
      </c>
      <c r="D1636" s="269"/>
      <c r="E1636" s="269"/>
      <c r="F1636" s="269"/>
      <c r="G1636" s="269"/>
      <c r="H1636" s="269"/>
      <c r="I1636" s="269"/>
      <c r="J1636" s="269"/>
      <c r="K1636" s="269"/>
      <c r="L1636" s="269"/>
      <c r="M1636" s="269"/>
      <c r="N1636" s="269"/>
      <c r="O1636" s="450" t="s">
        <v>79</v>
      </c>
      <c r="P1636" s="450"/>
      <c r="Q1636" s="450"/>
      <c r="R1636" s="450"/>
      <c r="S1636" s="450"/>
      <c r="T1636" s="450" t="s">
        <v>79</v>
      </c>
      <c r="U1636" s="450"/>
      <c r="V1636" s="450"/>
      <c r="W1636" s="450"/>
      <c r="X1636" s="450"/>
      <c r="Y1636" s="450" t="s">
        <v>79</v>
      </c>
      <c r="Z1636" s="450"/>
      <c r="AA1636" s="450"/>
      <c r="AB1636" s="450"/>
      <c r="AC1636" s="450"/>
      <c r="AD1636" s="253">
        <v>-892</v>
      </c>
      <c r="AE1636" s="253"/>
      <c r="AF1636" s="253"/>
      <c r="AG1636" s="253"/>
      <c r="AH1636" s="253"/>
      <c r="AI1636" s="253"/>
      <c r="AJ1636" s="253"/>
      <c r="AK1636" s="253"/>
      <c r="AL1636" s="253"/>
      <c r="AM1636" s="253"/>
      <c r="AN1636" s="253"/>
    </row>
    <row r="1637" spans="1:45" ht="12.75" customHeight="1">
      <c r="C1637" s="444" t="s">
        <v>1330</v>
      </c>
      <c r="D1637" s="444"/>
      <c r="E1637" s="444"/>
      <c r="F1637" s="444"/>
      <c r="G1637" s="444"/>
      <c r="H1637" s="444"/>
      <c r="I1637" s="444"/>
      <c r="J1637" s="444"/>
      <c r="K1637" s="444"/>
      <c r="L1637" s="444"/>
      <c r="M1637" s="444"/>
      <c r="N1637" s="444"/>
      <c r="O1637" s="446" t="s">
        <v>79</v>
      </c>
      <c r="P1637" s="446"/>
      <c r="Q1637" s="446"/>
      <c r="R1637" s="446"/>
      <c r="S1637" s="446"/>
      <c r="T1637" s="446" t="s">
        <v>79</v>
      </c>
      <c r="U1637" s="446"/>
      <c r="V1637" s="446"/>
      <c r="W1637" s="446"/>
      <c r="X1637" s="446"/>
      <c r="Y1637" s="446" t="s">
        <v>79</v>
      </c>
      <c r="Z1637" s="446"/>
      <c r="AA1637" s="446"/>
      <c r="AB1637" s="446"/>
      <c r="AC1637" s="446"/>
      <c r="AD1637" s="448">
        <f>SUM(AD1633:AH1636)+AD1632</f>
        <v>-19295</v>
      </c>
      <c r="AE1637" s="448"/>
      <c r="AF1637" s="448"/>
      <c r="AG1637" s="448"/>
      <c r="AH1637" s="448"/>
      <c r="AI1637" s="448">
        <f>SUM(AI1633:AN1636)+AI1632</f>
        <v>18870</v>
      </c>
      <c r="AJ1637" s="448"/>
      <c r="AK1637" s="448"/>
      <c r="AL1637" s="448"/>
      <c r="AM1637" s="448"/>
      <c r="AN1637" s="448"/>
    </row>
    <row r="1638" spans="1:45" ht="12.75" customHeight="1">
      <c r="C1638" s="445"/>
      <c r="D1638" s="445"/>
      <c r="E1638" s="445"/>
      <c r="F1638" s="445"/>
      <c r="G1638" s="445"/>
      <c r="H1638" s="445"/>
      <c r="I1638" s="445"/>
      <c r="J1638" s="445"/>
      <c r="K1638" s="445"/>
      <c r="L1638" s="445"/>
      <c r="M1638" s="445"/>
      <c r="N1638" s="445"/>
      <c r="O1638" s="447"/>
      <c r="P1638" s="447"/>
      <c r="Q1638" s="447"/>
      <c r="R1638" s="447"/>
      <c r="S1638" s="447"/>
      <c r="T1638" s="447"/>
      <c r="U1638" s="447"/>
      <c r="V1638" s="447"/>
      <c r="W1638" s="447"/>
      <c r="X1638" s="447"/>
      <c r="Y1638" s="447"/>
      <c r="Z1638" s="447"/>
      <c r="AA1638" s="447"/>
      <c r="AB1638" s="447"/>
      <c r="AC1638" s="447"/>
      <c r="AD1638" s="449"/>
      <c r="AE1638" s="449"/>
      <c r="AF1638" s="449"/>
      <c r="AG1638" s="449"/>
      <c r="AH1638" s="449"/>
      <c r="AI1638" s="449"/>
      <c r="AJ1638" s="449"/>
      <c r="AK1638" s="449"/>
      <c r="AL1638" s="449"/>
      <c r="AM1638" s="449"/>
      <c r="AN1638" s="449"/>
    </row>
    <row r="1639" spans="1:45" ht="12.75" customHeight="1">
      <c r="C1639" s="116"/>
      <c r="D1639" s="116"/>
      <c r="E1639" s="116"/>
      <c r="F1639" s="116"/>
      <c r="G1639" s="116"/>
      <c r="H1639" s="116"/>
      <c r="I1639" s="116"/>
      <c r="J1639" s="116"/>
      <c r="K1639" s="116"/>
      <c r="L1639" s="116"/>
      <c r="M1639" s="116"/>
      <c r="N1639" s="116"/>
    </row>
    <row r="1640" spans="1:45" ht="12.75" customHeight="1">
      <c r="C1640" s="164" t="s">
        <v>475</v>
      </c>
      <c r="D1640" s="164"/>
      <c r="E1640" s="164"/>
      <c r="F1640" s="164"/>
      <c r="G1640" s="164"/>
      <c r="H1640" s="164"/>
      <c r="I1640" s="164"/>
      <c r="J1640" s="164"/>
      <c r="K1640" s="164"/>
      <c r="L1640" s="164"/>
      <c r="M1640" s="164"/>
      <c r="N1640" s="164"/>
      <c r="O1640" s="164"/>
      <c r="P1640" s="164"/>
      <c r="Q1640" s="164"/>
      <c r="R1640" s="164"/>
      <c r="S1640" s="164"/>
      <c r="T1640" s="164"/>
      <c r="U1640" s="164"/>
      <c r="V1640" s="164"/>
      <c r="W1640" s="164"/>
      <c r="X1640" s="164"/>
      <c r="Y1640" s="164"/>
      <c r="Z1640" s="164"/>
      <c r="AA1640" s="164"/>
      <c r="AB1640" s="164"/>
      <c r="AC1640" s="164"/>
      <c r="AD1640" s="164"/>
      <c r="AE1640" s="164"/>
      <c r="AF1640" s="164"/>
      <c r="AG1640" s="164"/>
      <c r="AH1640" s="164"/>
      <c r="AI1640" s="164"/>
      <c r="AJ1640" s="164"/>
      <c r="AK1640" s="164"/>
      <c r="AL1640" s="164"/>
      <c r="AM1640" s="164"/>
      <c r="AN1640" s="164"/>
      <c r="AO1640" s="164"/>
      <c r="AP1640" s="164"/>
      <c r="AQ1640" s="164"/>
      <c r="AR1640" s="164"/>
      <c r="AS1640" s="164"/>
    </row>
    <row r="1641" spans="1:45" ht="12.75" customHeight="1">
      <c r="C1641" s="164"/>
      <c r="D1641" s="164"/>
      <c r="E1641" s="164"/>
      <c r="F1641" s="164"/>
      <c r="G1641" s="164"/>
      <c r="H1641" s="164"/>
      <c r="I1641" s="164"/>
      <c r="J1641" s="164"/>
      <c r="K1641" s="164"/>
      <c r="L1641" s="164"/>
      <c r="M1641" s="164"/>
      <c r="N1641" s="164"/>
      <c r="O1641" s="164"/>
      <c r="P1641" s="164"/>
      <c r="Q1641" s="164"/>
      <c r="R1641" s="164"/>
      <c r="S1641" s="164"/>
      <c r="T1641" s="164"/>
      <c r="U1641" s="164"/>
      <c r="V1641" s="164"/>
      <c r="W1641" s="164"/>
      <c r="X1641" s="164"/>
      <c r="Y1641" s="164"/>
      <c r="Z1641" s="164"/>
      <c r="AA1641" s="164"/>
      <c r="AB1641" s="164"/>
      <c r="AC1641" s="164"/>
      <c r="AD1641" s="164"/>
      <c r="AE1641" s="164"/>
      <c r="AF1641" s="164"/>
      <c r="AG1641" s="164"/>
      <c r="AH1641" s="164"/>
      <c r="AI1641" s="164"/>
      <c r="AJ1641" s="164"/>
      <c r="AK1641" s="164"/>
      <c r="AL1641" s="164"/>
      <c r="AM1641" s="164"/>
      <c r="AN1641" s="164"/>
      <c r="AO1641" s="164"/>
      <c r="AP1641" s="164"/>
      <c r="AQ1641" s="164"/>
      <c r="AR1641" s="164"/>
      <c r="AS1641" s="164"/>
    </row>
    <row r="1643" spans="1:45" ht="12.75" customHeight="1">
      <c r="A1643" s="84" t="s">
        <v>8</v>
      </c>
      <c r="B1643" s="82"/>
      <c r="C1643" s="440" t="s">
        <v>1500</v>
      </c>
      <c r="D1643" s="440"/>
      <c r="E1643" s="440"/>
      <c r="F1643" s="440"/>
      <c r="G1643" s="440"/>
      <c r="H1643" s="440"/>
      <c r="I1643" s="440"/>
      <c r="J1643" s="440"/>
      <c r="K1643" s="440"/>
      <c r="L1643" s="440"/>
      <c r="M1643" s="440"/>
      <c r="N1643" s="440"/>
      <c r="O1643" s="440"/>
      <c r="P1643" s="440"/>
      <c r="Q1643" s="440"/>
      <c r="R1643" s="440"/>
      <c r="S1643" s="440"/>
      <c r="T1643" s="440"/>
      <c r="U1643" s="440"/>
      <c r="V1643" s="440"/>
      <c r="W1643" s="440"/>
      <c r="X1643" s="440"/>
      <c r="Y1643" s="440"/>
      <c r="Z1643" s="440"/>
      <c r="AA1643" s="440"/>
      <c r="AB1643" s="440"/>
      <c r="AC1643" s="440"/>
      <c r="AD1643" s="440"/>
      <c r="AE1643" s="440"/>
      <c r="AF1643" s="440"/>
      <c r="AG1643" s="440"/>
      <c r="AH1643" s="440"/>
      <c r="AI1643" s="440"/>
      <c r="AJ1643" s="440"/>
      <c r="AK1643" s="440"/>
      <c r="AL1643" s="440"/>
      <c r="AM1643" s="440"/>
      <c r="AN1643" s="440"/>
      <c r="AO1643" s="440"/>
      <c r="AP1643" s="440"/>
      <c r="AQ1643" s="440"/>
      <c r="AR1643" s="440"/>
      <c r="AS1643" s="440"/>
    </row>
    <row r="1644" spans="1:45" ht="12.75" customHeight="1">
      <c r="A1644" s="84"/>
      <c r="B1644" s="82"/>
      <c r="C1644" s="441" t="s">
        <v>1501</v>
      </c>
      <c r="D1644" s="442"/>
      <c r="E1644" s="442"/>
      <c r="F1644" s="442"/>
      <c r="G1644" s="442"/>
      <c r="H1644" s="442"/>
      <c r="I1644" s="442"/>
      <c r="J1644" s="442"/>
      <c r="K1644" s="442"/>
      <c r="L1644" s="442"/>
      <c r="M1644" s="442"/>
      <c r="N1644" s="442"/>
      <c r="O1644" s="442"/>
      <c r="P1644" s="442"/>
      <c r="Q1644" s="442"/>
      <c r="R1644" s="442"/>
      <c r="S1644" s="442"/>
      <c r="T1644" s="442"/>
      <c r="U1644" s="442"/>
      <c r="V1644" s="442"/>
      <c r="W1644" s="442"/>
      <c r="X1644" s="442"/>
      <c r="Y1644" s="442"/>
      <c r="Z1644" s="442"/>
      <c r="AA1644" s="442"/>
      <c r="AB1644" s="442"/>
      <c r="AC1644" s="442"/>
      <c r="AD1644" s="442"/>
      <c r="AE1644" s="442"/>
      <c r="AF1644" s="442"/>
      <c r="AG1644" s="442"/>
      <c r="AH1644" s="442"/>
      <c r="AI1644" s="442"/>
      <c r="AJ1644" s="442"/>
      <c r="AK1644" s="442"/>
      <c r="AL1644" s="442"/>
      <c r="AM1644" s="442"/>
      <c r="AN1644" s="442"/>
      <c r="AO1644" s="442"/>
      <c r="AP1644" s="442"/>
      <c r="AQ1644" s="442"/>
      <c r="AR1644" s="442"/>
      <c r="AS1644" s="442"/>
    </row>
    <row r="1645" spans="1:45" ht="12.75" customHeight="1">
      <c r="C1645" s="442"/>
      <c r="D1645" s="442"/>
      <c r="E1645" s="442"/>
      <c r="F1645" s="442"/>
      <c r="G1645" s="442"/>
      <c r="H1645" s="442"/>
      <c r="I1645" s="442"/>
      <c r="J1645" s="442"/>
      <c r="K1645" s="442"/>
      <c r="L1645" s="442"/>
      <c r="M1645" s="442"/>
      <c r="N1645" s="442"/>
      <c r="O1645" s="442"/>
      <c r="P1645" s="442"/>
      <c r="Q1645" s="442"/>
      <c r="R1645" s="442"/>
      <c r="S1645" s="442"/>
      <c r="T1645" s="442"/>
      <c r="U1645" s="442"/>
      <c r="V1645" s="442"/>
      <c r="W1645" s="442"/>
      <c r="X1645" s="442"/>
      <c r="Y1645" s="442"/>
      <c r="Z1645" s="442"/>
      <c r="AA1645" s="442"/>
      <c r="AB1645" s="442"/>
      <c r="AC1645" s="442"/>
      <c r="AD1645" s="442"/>
      <c r="AE1645" s="442"/>
      <c r="AF1645" s="442"/>
      <c r="AG1645" s="442"/>
      <c r="AH1645" s="442"/>
      <c r="AI1645" s="442"/>
      <c r="AJ1645" s="442"/>
      <c r="AK1645" s="442"/>
      <c r="AL1645" s="442"/>
      <c r="AM1645" s="442"/>
      <c r="AN1645" s="442"/>
      <c r="AO1645" s="442"/>
      <c r="AP1645" s="442"/>
      <c r="AQ1645" s="442"/>
      <c r="AR1645" s="442"/>
      <c r="AS1645" s="442"/>
    </row>
    <row r="1646" spans="1:45" ht="12.75" customHeight="1">
      <c r="C1646" s="67"/>
    </row>
    <row r="1647" spans="1:45" ht="12.75" customHeight="1">
      <c r="C1647" s="243" t="s">
        <v>15</v>
      </c>
      <c r="D1647" s="243"/>
      <c r="E1647" s="243"/>
      <c r="F1647" s="243"/>
      <c r="G1647" s="243"/>
      <c r="H1647" s="243"/>
      <c r="I1647" s="243"/>
      <c r="J1647" s="243"/>
      <c r="K1647" s="243"/>
      <c r="L1647" s="243"/>
      <c r="M1647" s="243"/>
      <c r="N1647" s="243"/>
      <c r="O1647" s="243"/>
      <c r="P1647" s="243"/>
      <c r="Q1647" s="243"/>
      <c r="R1647" s="243"/>
      <c r="S1647" s="243"/>
      <c r="T1647" s="243"/>
      <c r="U1647" s="243" t="s">
        <v>16</v>
      </c>
      <c r="V1647" s="243"/>
      <c r="W1647" s="243"/>
      <c r="X1647" s="243"/>
      <c r="Y1647" s="243"/>
      <c r="Z1647" s="243"/>
      <c r="AA1647" s="243"/>
      <c r="AB1647" s="243" t="s">
        <v>17</v>
      </c>
      <c r="AC1647" s="243"/>
      <c r="AD1647" s="243"/>
      <c r="AE1647" s="243"/>
      <c r="AF1647" s="243"/>
      <c r="AG1647" s="243"/>
      <c r="AH1647" s="243"/>
    </row>
    <row r="1648" spans="1:45" ht="12.75" customHeight="1">
      <c r="C1648" s="243"/>
      <c r="D1648" s="243"/>
      <c r="E1648" s="243"/>
      <c r="F1648" s="243"/>
      <c r="G1648" s="243"/>
      <c r="H1648" s="243"/>
      <c r="I1648" s="243"/>
      <c r="J1648" s="243"/>
      <c r="K1648" s="243"/>
      <c r="L1648" s="243"/>
      <c r="M1648" s="243"/>
      <c r="N1648" s="243"/>
      <c r="O1648" s="243"/>
      <c r="P1648" s="243"/>
      <c r="Q1648" s="243"/>
      <c r="R1648" s="243"/>
      <c r="S1648" s="243"/>
      <c r="T1648" s="243"/>
      <c r="U1648" s="243"/>
      <c r="V1648" s="243"/>
      <c r="W1648" s="243"/>
      <c r="X1648" s="243"/>
      <c r="Y1648" s="243"/>
      <c r="Z1648" s="243"/>
      <c r="AA1648" s="243"/>
      <c r="AB1648" s="243"/>
      <c r="AC1648" s="243"/>
      <c r="AD1648" s="243"/>
      <c r="AE1648" s="243"/>
      <c r="AF1648" s="243"/>
      <c r="AG1648" s="243"/>
      <c r="AH1648" s="243"/>
    </row>
    <row r="1649" spans="3:34" ht="12.75" customHeight="1">
      <c r="C1649" s="265"/>
      <c r="D1649" s="265"/>
      <c r="E1649" s="265"/>
      <c r="F1649" s="265"/>
      <c r="G1649" s="265"/>
      <c r="H1649" s="265"/>
      <c r="I1649" s="265"/>
      <c r="J1649" s="265"/>
      <c r="K1649" s="265"/>
      <c r="L1649" s="265"/>
      <c r="M1649" s="265"/>
      <c r="N1649" s="265"/>
      <c r="O1649" s="265"/>
      <c r="P1649" s="265"/>
      <c r="Q1649" s="265"/>
      <c r="R1649" s="265"/>
      <c r="S1649" s="265"/>
      <c r="T1649" s="265"/>
      <c r="U1649" s="265"/>
      <c r="V1649" s="265"/>
      <c r="W1649" s="265"/>
      <c r="X1649" s="265"/>
      <c r="Y1649" s="265"/>
      <c r="Z1649" s="265"/>
      <c r="AA1649" s="265"/>
      <c r="AB1649" s="265"/>
      <c r="AC1649" s="265"/>
      <c r="AD1649" s="265"/>
      <c r="AE1649" s="265"/>
      <c r="AF1649" s="265"/>
      <c r="AG1649" s="265"/>
      <c r="AH1649" s="265"/>
    </row>
    <row r="1650" spans="3:34" ht="12.75" customHeight="1">
      <c r="C1650" s="211" t="s">
        <v>1331</v>
      </c>
      <c r="D1650" s="211"/>
      <c r="E1650" s="211"/>
      <c r="F1650" s="211"/>
      <c r="G1650" s="211"/>
      <c r="H1650" s="211"/>
      <c r="I1650" s="211"/>
      <c r="J1650" s="211"/>
      <c r="K1650" s="211"/>
      <c r="L1650" s="211"/>
      <c r="M1650" s="211"/>
      <c r="N1650" s="211"/>
      <c r="O1650" s="211"/>
      <c r="P1650" s="211"/>
      <c r="Q1650" s="211"/>
      <c r="R1650" s="211"/>
      <c r="S1650" s="211"/>
      <c r="T1650" s="211"/>
      <c r="U1650" s="408">
        <f>SUM(U1651:AA1652)</f>
        <v>0</v>
      </c>
      <c r="V1650" s="408"/>
      <c r="W1650" s="408"/>
      <c r="X1650" s="408"/>
      <c r="Y1650" s="408"/>
      <c r="Z1650" s="408"/>
      <c r="AA1650" s="408"/>
      <c r="AB1650" s="408">
        <f>SUM(AB1651:AH1652)</f>
        <v>0</v>
      </c>
      <c r="AC1650" s="408"/>
      <c r="AD1650" s="408"/>
      <c r="AE1650" s="408"/>
      <c r="AF1650" s="408"/>
      <c r="AG1650" s="408"/>
      <c r="AH1650" s="408"/>
    </row>
    <row r="1651" spans="3:34" ht="12.75" customHeight="1">
      <c r="C1651" s="282" t="s">
        <v>190</v>
      </c>
      <c r="D1651" s="282"/>
      <c r="E1651" s="282"/>
      <c r="F1651" s="282"/>
      <c r="G1651" s="282"/>
      <c r="H1651" s="282"/>
      <c r="I1651" s="282"/>
      <c r="J1651" s="282"/>
      <c r="K1651" s="282"/>
      <c r="L1651" s="282"/>
      <c r="M1651" s="282"/>
      <c r="N1651" s="282"/>
      <c r="O1651" s="282"/>
      <c r="P1651" s="282"/>
      <c r="Q1651" s="282"/>
      <c r="R1651" s="282"/>
      <c r="S1651" s="282"/>
      <c r="T1651" s="282"/>
      <c r="U1651" s="249"/>
      <c r="V1651" s="249"/>
      <c r="W1651" s="249"/>
      <c r="X1651" s="249"/>
      <c r="Y1651" s="249"/>
      <c r="Z1651" s="249"/>
      <c r="AA1651" s="249"/>
      <c r="AB1651" s="249"/>
      <c r="AC1651" s="249"/>
      <c r="AD1651" s="249"/>
      <c r="AE1651" s="249"/>
      <c r="AF1651" s="249"/>
      <c r="AG1651" s="249"/>
      <c r="AH1651" s="249"/>
    </row>
    <row r="1652" spans="3:34" ht="12.75" customHeight="1">
      <c r="C1652" s="269" t="s">
        <v>585</v>
      </c>
      <c r="D1652" s="269"/>
      <c r="E1652" s="269"/>
      <c r="F1652" s="269"/>
      <c r="G1652" s="269"/>
      <c r="H1652" s="269"/>
      <c r="I1652" s="269"/>
      <c r="J1652" s="269"/>
      <c r="K1652" s="269"/>
      <c r="L1652" s="269"/>
      <c r="M1652" s="269"/>
      <c r="N1652" s="269"/>
      <c r="O1652" s="269"/>
      <c r="P1652" s="269"/>
      <c r="Q1652" s="269"/>
      <c r="R1652" s="269"/>
      <c r="S1652" s="269"/>
      <c r="T1652" s="269"/>
      <c r="U1652" s="253"/>
      <c r="V1652" s="253"/>
      <c r="W1652" s="253"/>
      <c r="X1652" s="253"/>
      <c r="Y1652" s="253"/>
      <c r="Z1652" s="253"/>
      <c r="AA1652" s="253"/>
      <c r="AB1652" s="253"/>
      <c r="AC1652" s="253"/>
      <c r="AD1652" s="253"/>
      <c r="AE1652" s="253"/>
      <c r="AF1652" s="253"/>
      <c r="AG1652" s="253"/>
      <c r="AH1652" s="253"/>
    </row>
    <row r="1653" spans="3:34" ht="12.75" customHeight="1">
      <c r="C1653" s="432" t="s">
        <v>191</v>
      </c>
      <c r="D1653" s="432"/>
      <c r="E1653" s="432"/>
      <c r="F1653" s="432"/>
      <c r="G1653" s="432"/>
      <c r="H1653" s="432"/>
      <c r="I1653" s="432"/>
      <c r="J1653" s="432"/>
      <c r="K1653" s="432"/>
      <c r="L1653" s="432"/>
      <c r="M1653" s="432"/>
      <c r="N1653" s="432"/>
      <c r="O1653" s="432"/>
      <c r="P1653" s="432"/>
      <c r="Q1653" s="432"/>
      <c r="R1653" s="432"/>
      <c r="S1653" s="432"/>
      <c r="T1653" s="432"/>
      <c r="U1653" s="434">
        <f>SUM(U1655:AA1662)</f>
        <v>6867</v>
      </c>
      <c r="V1653" s="434"/>
      <c r="W1653" s="434"/>
      <c r="X1653" s="434"/>
      <c r="Y1653" s="434"/>
      <c r="Z1653" s="434"/>
      <c r="AA1653" s="434"/>
      <c r="AB1653" s="434">
        <f>SUM(AB1655:AH1662)</f>
        <v>12390</v>
      </c>
      <c r="AC1653" s="434"/>
      <c r="AD1653" s="434"/>
      <c r="AE1653" s="434"/>
      <c r="AF1653" s="434"/>
      <c r="AG1653" s="434"/>
      <c r="AH1653" s="434"/>
    </row>
    <row r="1654" spans="3:34" ht="12.75" customHeight="1">
      <c r="C1654" s="433"/>
      <c r="D1654" s="433"/>
      <c r="E1654" s="433"/>
      <c r="F1654" s="433"/>
      <c r="G1654" s="433"/>
      <c r="H1654" s="433"/>
      <c r="I1654" s="433"/>
      <c r="J1654" s="433"/>
      <c r="K1654" s="433"/>
      <c r="L1654" s="433"/>
      <c r="M1654" s="433"/>
      <c r="N1654" s="433"/>
      <c r="O1654" s="433"/>
      <c r="P1654" s="433"/>
      <c r="Q1654" s="433"/>
      <c r="R1654" s="433"/>
      <c r="S1654" s="433"/>
      <c r="T1654" s="433"/>
      <c r="U1654" s="435"/>
      <c r="V1654" s="435"/>
      <c r="W1654" s="435"/>
      <c r="X1654" s="435"/>
      <c r="Y1654" s="435"/>
      <c r="Z1654" s="435"/>
      <c r="AA1654" s="435"/>
      <c r="AB1654" s="435"/>
      <c r="AC1654" s="435"/>
      <c r="AD1654" s="435"/>
      <c r="AE1654" s="435"/>
      <c r="AF1654" s="435"/>
      <c r="AG1654" s="435"/>
      <c r="AH1654" s="435"/>
    </row>
    <row r="1655" spans="3:34" ht="12.75" customHeight="1">
      <c r="C1655" s="282" t="s">
        <v>586</v>
      </c>
      <c r="D1655" s="436"/>
      <c r="E1655" s="436"/>
      <c r="F1655" s="436"/>
      <c r="G1655" s="436"/>
      <c r="H1655" s="436"/>
      <c r="I1655" s="436"/>
      <c r="J1655" s="436"/>
      <c r="K1655" s="436"/>
      <c r="L1655" s="436"/>
      <c r="M1655" s="436"/>
      <c r="N1655" s="436"/>
      <c r="O1655" s="436"/>
      <c r="P1655" s="436"/>
      <c r="Q1655" s="436"/>
      <c r="R1655" s="436"/>
      <c r="S1655" s="436"/>
      <c r="T1655" s="437"/>
      <c r="U1655" s="438"/>
      <c r="V1655" s="439"/>
      <c r="W1655" s="439"/>
      <c r="X1655" s="439"/>
      <c r="Y1655" s="439"/>
      <c r="Z1655" s="439"/>
      <c r="AA1655" s="336"/>
      <c r="AB1655" s="249"/>
      <c r="AC1655" s="439"/>
      <c r="AD1655" s="439"/>
      <c r="AE1655" s="439"/>
      <c r="AF1655" s="439"/>
      <c r="AG1655" s="439"/>
      <c r="AH1655" s="336"/>
    </row>
    <row r="1656" spans="3:34" ht="12.75" customHeight="1">
      <c r="C1656" s="268" t="s">
        <v>1597</v>
      </c>
      <c r="D1656" s="268"/>
      <c r="E1656" s="268"/>
      <c r="F1656" s="268"/>
      <c r="G1656" s="268"/>
      <c r="H1656" s="268"/>
      <c r="I1656" s="268"/>
      <c r="J1656" s="268"/>
      <c r="K1656" s="268"/>
      <c r="L1656" s="268"/>
      <c r="M1656" s="268"/>
      <c r="N1656" s="268"/>
      <c r="O1656" s="268"/>
      <c r="P1656" s="268"/>
      <c r="Q1656" s="268"/>
      <c r="R1656" s="268"/>
      <c r="S1656" s="268"/>
      <c r="T1656" s="268"/>
      <c r="U1656" s="169">
        <v>312</v>
      </c>
      <c r="V1656" s="169"/>
      <c r="W1656" s="169"/>
      <c r="X1656" s="169"/>
      <c r="Y1656" s="169"/>
      <c r="Z1656" s="169"/>
      <c r="AA1656" s="169"/>
      <c r="AB1656" s="169">
        <v>362</v>
      </c>
      <c r="AC1656" s="169"/>
      <c r="AD1656" s="169"/>
      <c r="AE1656" s="169"/>
      <c r="AF1656" s="169"/>
      <c r="AG1656" s="169"/>
      <c r="AH1656" s="169"/>
    </row>
    <row r="1657" spans="3:34" ht="12.75" customHeight="1">
      <c r="C1657" s="268" t="s">
        <v>125</v>
      </c>
      <c r="D1657" s="268"/>
      <c r="E1657" s="268"/>
      <c r="F1657" s="268"/>
      <c r="G1657" s="268"/>
      <c r="H1657" s="268"/>
      <c r="I1657" s="268"/>
      <c r="J1657" s="268"/>
      <c r="K1657" s="268"/>
      <c r="L1657" s="268"/>
      <c r="M1657" s="268"/>
      <c r="N1657" s="268"/>
      <c r="O1657" s="268"/>
      <c r="P1657" s="268"/>
      <c r="Q1657" s="268"/>
      <c r="R1657" s="268"/>
      <c r="S1657" s="268"/>
      <c r="T1657" s="268"/>
      <c r="U1657" s="169"/>
      <c r="V1657" s="169"/>
      <c r="W1657" s="169"/>
      <c r="X1657" s="169"/>
      <c r="Y1657" s="169"/>
      <c r="Z1657" s="169"/>
      <c r="AA1657" s="169"/>
      <c r="AB1657" s="169"/>
      <c r="AC1657" s="169"/>
      <c r="AD1657" s="169"/>
      <c r="AE1657" s="169"/>
      <c r="AF1657" s="169"/>
      <c r="AG1657" s="169"/>
      <c r="AH1657" s="169"/>
    </row>
    <row r="1658" spans="3:34" ht="12.75" customHeight="1">
      <c r="C1658" s="268" t="s">
        <v>587</v>
      </c>
      <c r="D1658" s="268"/>
      <c r="E1658" s="268"/>
      <c r="F1658" s="268"/>
      <c r="G1658" s="268"/>
      <c r="H1658" s="268"/>
      <c r="I1658" s="268"/>
      <c r="J1658" s="268"/>
      <c r="K1658" s="268"/>
      <c r="L1658" s="268"/>
      <c r="M1658" s="268"/>
      <c r="N1658" s="268"/>
      <c r="O1658" s="268"/>
      <c r="P1658" s="268"/>
      <c r="Q1658" s="268"/>
      <c r="R1658" s="268"/>
      <c r="S1658" s="268"/>
      <c r="T1658" s="268"/>
      <c r="U1658" s="169"/>
      <c r="V1658" s="169"/>
      <c r="W1658" s="169"/>
      <c r="X1658" s="169"/>
      <c r="Y1658" s="169"/>
      <c r="Z1658" s="169"/>
      <c r="AA1658" s="169"/>
      <c r="AB1658" s="169"/>
      <c r="AC1658" s="169"/>
      <c r="AD1658" s="169"/>
      <c r="AE1658" s="169"/>
      <c r="AF1658" s="169"/>
      <c r="AG1658" s="169"/>
      <c r="AH1658" s="169"/>
    </row>
    <row r="1659" spans="3:34" ht="12.75" customHeight="1">
      <c r="C1659" s="268" t="s">
        <v>1600</v>
      </c>
      <c r="D1659" s="268"/>
      <c r="E1659" s="268"/>
      <c r="F1659" s="268"/>
      <c r="G1659" s="268"/>
      <c r="H1659" s="268"/>
      <c r="I1659" s="268"/>
      <c r="J1659" s="268"/>
      <c r="K1659" s="268"/>
      <c r="L1659" s="268"/>
      <c r="M1659" s="268"/>
      <c r="N1659" s="268"/>
      <c r="O1659" s="268"/>
      <c r="P1659" s="268"/>
      <c r="Q1659" s="268"/>
      <c r="R1659" s="268"/>
      <c r="S1659" s="268"/>
      <c r="T1659" s="268"/>
      <c r="U1659" s="169">
        <v>913</v>
      </c>
      <c r="V1659" s="169"/>
      <c r="W1659" s="169"/>
      <c r="X1659" s="169"/>
      <c r="Y1659" s="169"/>
      <c r="Z1659" s="169"/>
      <c r="AA1659" s="169"/>
      <c r="AB1659" s="169">
        <v>2100</v>
      </c>
      <c r="AC1659" s="169"/>
      <c r="AD1659" s="169"/>
      <c r="AE1659" s="169"/>
      <c r="AF1659" s="169"/>
      <c r="AG1659" s="169"/>
      <c r="AH1659" s="169"/>
    </row>
    <row r="1660" spans="3:34" ht="12.75" customHeight="1">
      <c r="C1660" s="345" t="s">
        <v>1598</v>
      </c>
      <c r="D1660" s="345"/>
      <c r="E1660" s="345"/>
      <c r="F1660" s="345"/>
      <c r="G1660" s="345"/>
      <c r="H1660" s="345"/>
      <c r="I1660" s="345"/>
      <c r="J1660" s="345"/>
      <c r="K1660" s="345"/>
      <c r="L1660" s="345"/>
      <c r="M1660" s="345"/>
      <c r="N1660" s="345"/>
      <c r="O1660" s="345"/>
      <c r="P1660" s="345"/>
      <c r="Q1660" s="345"/>
      <c r="R1660" s="345"/>
      <c r="S1660" s="345"/>
      <c r="T1660" s="345"/>
      <c r="U1660" s="332">
        <v>3782</v>
      </c>
      <c r="V1660" s="332"/>
      <c r="W1660" s="332"/>
      <c r="X1660" s="332"/>
      <c r="Y1660" s="332"/>
      <c r="Z1660" s="332"/>
      <c r="AA1660" s="332"/>
      <c r="AB1660" s="332">
        <v>8000</v>
      </c>
      <c r="AC1660" s="332"/>
      <c r="AD1660" s="332"/>
      <c r="AE1660" s="332"/>
      <c r="AF1660" s="332"/>
      <c r="AG1660" s="332"/>
      <c r="AH1660" s="332"/>
    </row>
    <row r="1661" spans="3:34" ht="12.75" customHeight="1">
      <c r="C1661" s="268" t="s">
        <v>1599</v>
      </c>
      <c r="D1661" s="268"/>
      <c r="E1661" s="268"/>
      <c r="F1661" s="268"/>
      <c r="G1661" s="268"/>
      <c r="H1661" s="268"/>
      <c r="I1661" s="268"/>
      <c r="J1661" s="268"/>
      <c r="K1661" s="268"/>
      <c r="L1661" s="268"/>
      <c r="M1661" s="268"/>
      <c r="N1661" s="268"/>
      <c r="O1661" s="268"/>
      <c r="P1661" s="268"/>
      <c r="Q1661" s="268"/>
      <c r="R1661" s="268"/>
      <c r="S1661" s="268"/>
      <c r="T1661" s="268"/>
      <c r="U1661" s="169">
        <v>1056</v>
      </c>
      <c r="V1661" s="169"/>
      <c r="W1661" s="169"/>
      <c r="X1661" s="169"/>
      <c r="Y1661" s="169"/>
      <c r="Z1661" s="169"/>
      <c r="AA1661" s="169"/>
      <c r="AB1661" s="169">
        <v>1715</v>
      </c>
      <c r="AC1661" s="169"/>
      <c r="AD1661" s="169"/>
      <c r="AE1661" s="169"/>
      <c r="AF1661" s="169"/>
      <c r="AG1661" s="169"/>
      <c r="AH1661" s="169"/>
    </row>
    <row r="1662" spans="3:34" ht="12.75" customHeight="1">
      <c r="C1662" s="269" t="s">
        <v>149</v>
      </c>
      <c r="D1662" s="269"/>
      <c r="E1662" s="269"/>
      <c r="F1662" s="269"/>
      <c r="G1662" s="269"/>
      <c r="H1662" s="269"/>
      <c r="I1662" s="269"/>
      <c r="J1662" s="269"/>
      <c r="K1662" s="269"/>
      <c r="L1662" s="269"/>
      <c r="M1662" s="269"/>
      <c r="N1662" s="269"/>
      <c r="O1662" s="269"/>
      <c r="P1662" s="269"/>
      <c r="Q1662" s="269"/>
      <c r="R1662" s="269"/>
      <c r="S1662" s="269"/>
      <c r="T1662" s="269"/>
      <c r="U1662" s="253">
        <v>804</v>
      </c>
      <c r="V1662" s="253"/>
      <c r="W1662" s="253"/>
      <c r="X1662" s="253"/>
      <c r="Y1662" s="253"/>
      <c r="Z1662" s="253"/>
      <c r="AA1662" s="253"/>
      <c r="AB1662" s="253">
        <v>213</v>
      </c>
      <c r="AC1662" s="253"/>
      <c r="AD1662" s="253"/>
      <c r="AE1662" s="253"/>
      <c r="AF1662" s="253"/>
      <c r="AG1662" s="253"/>
      <c r="AH1662" s="253"/>
    </row>
    <row r="1663" spans="3:34" ht="12.75" customHeight="1">
      <c r="C1663" s="211" t="s">
        <v>192</v>
      </c>
      <c r="D1663" s="211"/>
      <c r="E1663" s="211"/>
      <c r="F1663" s="211"/>
      <c r="G1663" s="211"/>
      <c r="H1663" s="211"/>
      <c r="I1663" s="211"/>
      <c r="J1663" s="211"/>
      <c r="K1663" s="211"/>
      <c r="L1663" s="211"/>
      <c r="M1663" s="211"/>
      <c r="N1663" s="211"/>
      <c r="O1663" s="211"/>
      <c r="P1663" s="211"/>
      <c r="Q1663" s="211"/>
      <c r="R1663" s="211"/>
      <c r="S1663" s="211"/>
      <c r="T1663" s="211"/>
      <c r="U1663" s="408">
        <f>U1664+U1667</f>
        <v>7348</v>
      </c>
      <c r="V1663" s="408"/>
      <c r="W1663" s="408"/>
      <c r="X1663" s="408"/>
      <c r="Y1663" s="408"/>
      <c r="Z1663" s="408"/>
      <c r="AA1663" s="408"/>
      <c r="AB1663" s="408">
        <f>AB1664+AB1667</f>
        <v>3967</v>
      </c>
      <c r="AC1663" s="408"/>
      <c r="AD1663" s="408"/>
      <c r="AE1663" s="408"/>
      <c r="AF1663" s="408"/>
      <c r="AG1663" s="408"/>
      <c r="AH1663" s="408"/>
    </row>
    <row r="1664" spans="3:34" ht="12.75" customHeight="1">
      <c r="C1664" s="415" t="s">
        <v>193</v>
      </c>
      <c r="D1664" s="415"/>
      <c r="E1664" s="415"/>
      <c r="F1664" s="415"/>
      <c r="G1664" s="415"/>
      <c r="H1664" s="415"/>
      <c r="I1664" s="415"/>
      <c r="J1664" s="415"/>
      <c r="K1664" s="415"/>
      <c r="L1664" s="415"/>
      <c r="M1664" s="415"/>
      <c r="N1664" s="415"/>
      <c r="O1664" s="415"/>
      <c r="P1664" s="415"/>
      <c r="Q1664" s="415"/>
      <c r="R1664" s="415"/>
      <c r="S1664" s="415"/>
      <c r="T1664" s="415"/>
      <c r="U1664" s="416">
        <v>7348</v>
      </c>
      <c r="V1664" s="416"/>
      <c r="W1664" s="416"/>
      <c r="X1664" s="416"/>
      <c r="Y1664" s="416"/>
      <c r="Z1664" s="416"/>
      <c r="AA1664" s="416"/>
      <c r="AB1664" s="416">
        <v>3967</v>
      </c>
      <c r="AC1664" s="416"/>
      <c r="AD1664" s="416"/>
      <c r="AE1664" s="416"/>
      <c r="AF1664" s="416"/>
      <c r="AG1664" s="416"/>
      <c r="AH1664" s="416"/>
    </row>
    <row r="1665" spans="3:34" ht="12.75" customHeight="1">
      <c r="C1665" s="430" t="s">
        <v>1332</v>
      </c>
      <c r="D1665" s="430"/>
      <c r="E1665" s="430"/>
      <c r="F1665" s="430"/>
      <c r="G1665" s="430"/>
      <c r="H1665" s="430"/>
      <c r="I1665" s="430"/>
      <c r="J1665" s="430"/>
      <c r="K1665" s="430"/>
      <c r="L1665" s="430"/>
      <c r="M1665" s="430"/>
      <c r="N1665" s="430"/>
      <c r="O1665" s="430"/>
      <c r="P1665" s="430"/>
      <c r="Q1665" s="430"/>
      <c r="R1665" s="430"/>
      <c r="S1665" s="430"/>
      <c r="T1665" s="430"/>
      <c r="U1665" s="402">
        <v>659</v>
      </c>
      <c r="V1665" s="403"/>
      <c r="W1665" s="403"/>
      <c r="X1665" s="403"/>
      <c r="Y1665" s="403"/>
      <c r="Z1665" s="403"/>
      <c r="AA1665" s="404"/>
      <c r="AB1665" s="402">
        <v>862</v>
      </c>
      <c r="AC1665" s="403"/>
      <c r="AD1665" s="403"/>
      <c r="AE1665" s="403"/>
      <c r="AF1665" s="403"/>
      <c r="AG1665" s="403"/>
      <c r="AH1665" s="404"/>
    </row>
    <row r="1666" spans="3:34" ht="12.75" customHeight="1">
      <c r="C1666" s="431"/>
      <c r="D1666" s="431"/>
      <c r="E1666" s="431"/>
      <c r="F1666" s="431"/>
      <c r="G1666" s="431"/>
      <c r="H1666" s="431"/>
      <c r="I1666" s="431"/>
      <c r="J1666" s="431"/>
      <c r="K1666" s="431"/>
      <c r="L1666" s="431"/>
      <c r="M1666" s="431"/>
      <c r="N1666" s="431"/>
      <c r="O1666" s="431"/>
      <c r="P1666" s="431"/>
      <c r="Q1666" s="431"/>
      <c r="R1666" s="431"/>
      <c r="S1666" s="431"/>
      <c r="T1666" s="431"/>
      <c r="U1666" s="405"/>
      <c r="V1666" s="406"/>
      <c r="W1666" s="406"/>
      <c r="X1666" s="406"/>
      <c r="Y1666" s="406"/>
      <c r="Z1666" s="406"/>
      <c r="AA1666" s="407"/>
      <c r="AB1666" s="405"/>
      <c r="AC1666" s="406"/>
      <c r="AD1666" s="406"/>
      <c r="AE1666" s="406"/>
      <c r="AF1666" s="406"/>
      <c r="AG1666" s="406"/>
      <c r="AH1666" s="407"/>
    </row>
    <row r="1667" spans="3:34" ht="12.75" customHeight="1">
      <c r="C1667" s="394" t="s">
        <v>194</v>
      </c>
      <c r="D1667" s="394"/>
      <c r="E1667" s="394"/>
      <c r="F1667" s="394"/>
      <c r="G1667" s="394"/>
      <c r="H1667" s="394"/>
      <c r="I1667" s="394"/>
      <c r="J1667" s="394"/>
      <c r="K1667" s="394"/>
      <c r="L1667" s="394"/>
      <c r="M1667" s="394"/>
      <c r="N1667" s="394"/>
      <c r="O1667" s="394"/>
      <c r="P1667" s="394"/>
      <c r="Q1667" s="394"/>
      <c r="R1667" s="394"/>
      <c r="S1667" s="394"/>
      <c r="T1667" s="394"/>
      <c r="U1667" s="395">
        <f>SUM(U1668:AA1676)</f>
        <v>0</v>
      </c>
      <c r="V1667" s="395"/>
      <c r="W1667" s="395"/>
      <c r="X1667" s="395"/>
      <c r="Y1667" s="395"/>
      <c r="Z1667" s="395"/>
      <c r="AA1667" s="395"/>
      <c r="AB1667" s="395">
        <f>SUM(AB1668:AH1676)</f>
        <v>0</v>
      </c>
      <c r="AC1667" s="395"/>
      <c r="AD1667" s="395"/>
      <c r="AE1667" s="395"/>
      <c r="AF1667" s="395"/>
      <c r="AG1667" s="395"/>
      <c r="AH1667" s="395"/>
    </row>
    <row r="1668" spans="3:34" ht="12.75" customHeight="1">
      <c r="C1668" s="422" t="s">
        <v>1333</v>
      </c>
      <c r="D1668" s="422"/>
      <c r="E1668" s="422"/>
      <c r="F1668" s="422"/>
      <c r="G1668" s="422"/>
      <c r="H1668" s="422"/>
      <c r="I1668" s="422"/>
      <c r="J1668" s="422"/>
      <c r="K1668" s="422"/>
      <c r="L1668" s="422"/>
      <c r="M1668" s="422"/>
      <c r="N1668" s="422"/>
      <c r="O1668" s="422"/>
      <c r="P1668" s="422"/>
      <c r="Q1668" s="422"/>
      <c r="R1668" s="422"/>
      <c r="S1668" s="422"/>
      <c r="T1668" s="422"/>
      <c r="U1668" s="168"/>
      <c r="V1668" s="168"/>
      <c r="W1668" s="168"/>
      <c r="X1668" s="168"/>
      <c r="Y1668" s="168"/>
      <c r="Z1668" s="168"/>
      <c r="AA1668" s="168"/>
      <c r="AB1668" s="168"/>
      <c r="AC1668" s="168"/>
      <c r="AD1668" s="168"/>
      <c r="AE1668" s="168"/>
      <c r="AF1668" s="168"/>
      <c r="AG1668" s="168"/>
      <c r="AH1668" s="168"/>
    </row>
    <row r="1669" spans="3:34" ht="12.75" customHeight="1">
      <c r="C1669" s="423"/>
      <c r="D1669" s="423"/>
      <c r="E1669" s="423"/>
      <c r="F1669" s="423"/>
      <c r="G1669" s="423"/>
      <c r="H1669" s="423"/>
      <c r="I1669" s="423"/>
      <c r="J1669" s="423"/>
      <c r="K1669" s="423"/>
      <c r="L1669" s="423"/>
      <c r="M1669" s="423"/>
      <c r="N1669" s="423"/>
      <c r="O1669" s="423"/>
      <c r="P1669" s="423"/>
      <c r="Q1669" s="423"/>
      <c r="R1669" s="423"/>
      <c r="S1669" s="423"/>
      <c r="T1669" s="423"/>
      <c r="U1669" s="169"/>
      <c r="V1669" s="169"/>
      <c r="W1669" s="169"/>
      <c r="X1669" s="169"/>
      <c r="Y1669" s="169"/>
      <c r="Z1669" s="169"/>
      <c r="AA1669" s="169"/>
      <c r="AB1669" s="169"/>
      <c r="AC1669" s="169"/>
      <c r="AD1669" s="169"/>
      <c r="AE1669" s="169"/>
      <c r="AF1669" s="169"/>
      <c r="AG1669" s="169"/>
      <c r="AH1669" s="169"/>
    </row>
    <row r="1670" spans="3:34" ht="12.75" customHeight="1">
      <c r="C1670" s="423" t="s">
        <v>1334</v>
      </c>
      <c r="D1670" s="423"/>
      <c r="E1670" s="423"/>
      <c r="F1670" s="423"/>
      <c r="G1670" s="423"/>
      <c r="H1670" s="423"/>
      <c r="I1670" s="423"/>
      <c r="J1670" s="423"/>
      <c r="K1670" s="423"/>
      <c r="L1670" s="423"/>
      <c r="M1670" s="423"/>
      <c r="N1670" s="423"/>
      <c r="O1670" s="423"/>
      <c r="P1670" s="423"/>
      <c r="Q1670" s="423"/>
      <c r="R1670" s="423"/>
      <c r="S1670" s="423"/>
      <c r="T1670" s="423"/>
      <c r="U1670" s="169"/>
      <c r="V1670" s="169"/>
      <c r="W1670" s="169"/>
      <c r="X1670" s="169"/>
      <c r="Y1670" s="169"/>
      <c r="Z1670" s="169"/>
      <c r="AA1670" s="169"/>
      <c r="AB1670" s="169"/>
      <c r="AC1670" s="169"/>
      <c r="AD1670" s="169"/>
      <c r="AE1670" s="169"/>
      <c r="AF1670" s="169"/>
      <c r="AG1670" s="169"/>
      <c r="AH1670" s="169"/>
    </row>
    <row r="1671" spans="3:34" ht="12.75" customHeight="1">
      <c r="C1671" s="423"/>
      <c r="D1671" s="423"/>
      <c r="E1671" s="423"/>
      <c r="F1671" s="423"/>
      <c r="G1671" s="423"/>
      <c r="H1671" s="423"/>
      <c r="I1671" s="423"/>
      <c r="J1671" s="423"/>
      <c r="K1671" s="423"/>
      <c r="L1671" s="423"/>
      <c r="M1671" s="423"/>
      <c r="N1671" s="423"/>
      <c r="O1671" s="423"/>
      <c r="P1671" s="423"/>
      <c r="Q1671" s="423"/>
      <c r="R1671" s="423"/>
      <c r="S1671" s="423"/>
      <c r="T1671" s="423"/>
      <c r="U1671" s="169"/>
      <c r="V1671" s="169"/>
      <c r="W1671" s="169"/>
      <c r="X1671" s="169"/>
      <c r="Y1671" s="169"/>
      <c r="Z1671" s="169"/>
      <c r="AA1671" s="169"/>
      <c r="AB1671" s="169"/>
      <c r="AC1671" s="169"/>
      <c r="AD1671" s="169"/>
      <c r="AE1671" s="169"/>
      <c r="AF1671" s="169"/>
      <c r="AG1671" s="169"/>
      <c r="AH1671" s="169"/>
    </row>
    <row r="1672" spans="3:34" ht="12.75" customHeight="1">
      <c r="C1672" s="268" t="s">
        <v>1335</v>
      </c>
      <c r="D1672" s="268"/>
      <c r="E1672" s="268"/>
      <c r="F1672" s="268"/>
      <c r="G1672" s="268"/>
      <c r="H1672" s="268"/>
      <c r="I1672" s="268"/>
      <c r="J1672" s="268"/>
      <c r="K1672" s="268"/>
      <c r="L1672" s="268"/>
      <c r="M1672" s="268"/>
      <c r="N1672" s="268"/>
      <c r="O1672" s="268"/>
      <c r="P1672" s="268"/>
      <c r="Q1672" s="268"/>
      <c r="R1672" s="268"/>
      <c r="S1672" s="268"/>
      <c r="T1672" s="268"/>
      <c r="U1672" s="169"/>
      <c r="V1672" s="169"/>
      <c r="W1672" s="169"/>
      <c r="X1672" s="169"/>
      <c r="Y1672" s="169"/>
      <c r="Z1672" s="169"/>
      <c r="AA1672" s="169"/>
      <c r="AB1672" s="169"/>
      <c r="AC1672" s="169"/>
      <c r="AD1672" s="169"/>
      <c r="AE1672" s="169"/>
      <c r="AF1672" s="169"/>
      <c r="AG1672" s="169"/>
      <c r="AH1672" s="169"/>
    </row>
    <row r="1673" spans="3:34" ht="12.75" customHeight="1">
      <c r="C1673" s="423" t="s">
        <v>1334</v>
      </c>
      <c r="D1673" s="423"/>
      <c r="E1673" s="423"/>
      <c r="F1673" s="423"/>
      <c r="G1673" s="423"/>
      <c r="H1673" s="423"/>
      <c r="I1673" s="423"/>
      <c r="J1673" s="423"/>
      <c r="K1673" s="423"/>
      <c r="L1673" s="423"/>
      <c r="M1673" s="423"/>
      <c r="N1673" s="423"/>
      <c r="O1673" s="423"/>
      <c r="P1673" s="423"/>
      <c r="Q1673" s="423"/>
      <c r="R1673" s="423"/>
      <c r="S1673" s="423"/>
      <c r="T1673" s="423"/>
      <c r="U1673" s="169"/>
      <c r="V1673" s="169"/>
      <c r="W1673" s="169"/>
      <c r="X1673" s="169"/>
      <c r="Y1673" s="169"/>
      <c r="Z1673" s="169"/>
      <c r="AA1673" s="169"/>
      <c r="AB1673" s="169"/>
      <c r="AC1673" s="169"/>
      <c r="AD1673" s="169"/>
      <c r="AE1673" s="169"/>
      <c r="AF1673" s="169"/>
      <c r="AG1673" s="169"/>
      <c r="AH1673" s="169"/>
    </row>
    <row r="1674" spans="3:34" ht="12.75" customHeight="1">
      <c r="C1674" s="423"/>
      <c r="D1674" s="423"/>
      <c r="E1674" s="423"/>
      <c r="F1674" s="423"/>
      <c r="G1674" s="423"/>
      <c r="H1674" s="423"/>
      <c r="I1674" s="423"/>
      <c r="J1674" s="423"/>
      <c r="K1674" s="423"/>
      <c r="L1674" s="423"/>
      <c r="M1674" s="423"/>
      <c r="N1674" s="423"/>
      <c r="O1674" s="423"/>
      <c r="P1674" s="423"/>
      <c r="Q1674" s="423"/>
      <c r="R1674" s="423"/>
      <c r="S1674" s="423"/>
      <c r="T1674" s="423"/>
      <c r="U1674" s="169"/>
      <c r="V1674" s="169"/>
      <c r="W1674" s="169"/>
      <c r="X1674" s="169"/>
      <c r="Y1674" s="169"/>
      <c r="Z1674" s="169"/>
      <c r="AA1674" s="169"/>
      <c r="AB1674" s="169"/>
      <c r="AC1674" s="169"/>
      <c r="AD1674" s="169"/>
      <c r="AE1674" s="169"/>
      <c r="AF1674" s="169"/>
      <c r="AG1674" s="169"/>
      <c r="AH1674" s="169"/>
    </row>
    <row r="1675" spans="3:34" ht="12.75" customHeight="1">
      <c r="C1675" s="268" t="s">
        <v>1336</v>
      </c>
      <c r="D1675" s="268"/>
      <c r="E1675" s="268"/>
      <c r="F1675" s="268"/>
      <c r="G1675" s="268"/>
      <c r="H1675" s="268"/>
      <c r="I1675" s="268"/>
      <c r="J1675" s="268"/>
      <c r="K1675" s="268"/>
      <c r="L1675" s="268"/>
      <c r="M1675" s="268"/>
      <c r="N1675" s="268"/>
      <c r="O1675" s="268"/>
      <c r="P1675" s="268"/>
      <c r="Q1675" s="268"/>
      <c r="R1675" s="268"/>
      <c r="S1675" s="268"/>
      <c r="T1675" s="268"/>
      <c r="U1675" s="169"/>
      <c r="V1675" s="169"/>
      <c r="W1675" s="169"/>
      <c r="X1675" s="169"/>
      <c r="Y1675" s="169"/>
      <c r="Z1675" s="169"/>
      <c r="AA1675" s="169"/>
      <c r="AB1675" s="169"/>
      <c r="AC1675" s="169"/>
      <c r="AD1675" s="169"/>
      <c r="AE1675" s="169"/>
      <c r="AF1675" s="169"/>
      <c r="AG1675" s="169"/>
      <c r="AH1675" s="169"/>
    </row>
    <row r="1676" spans="3:34" ht="12.75" customHeight="1">
      <c r="C1676" s="269"/>
      <c r="D1676" s="269"/>
      <c r="E1676" s="269"/>
      <c r="F1676" s="269"/>
      <c r="G1676" s="269"/>
      <c r="H1676" s="269"/>
      <c r="I1676" s="269"/>
      <c r="J1676" s="269"/>
      <c r="K1676" s="269"/>
      <c r="L1676" s="269"/>
      <c r="M1676" s="269"/>
      <c r="N1676" s="269"/>
      <c r="O1676" s="269"/>
      <c r="P1676" s="269"/>
      <c r="Q1676" s="269"/>
      <c r="R1676" s="269"/>
      <c r="S1676" s="269"/>
      <c r="T1676" s="269"/>
      <c r="U1676" s="253"/>
      <c r="V1676" s="253"/>
      <c r="W1676" s="253"/>
      <c r="X1676" s="253"/>
      <c r="Y1676" s="253"/>
      <c r="Z1676" s="253"/>
      <c r="AA1676" s="253"/>
      <c r="AB1676" s="253"/>
      <c r="AC1676" s="253"/>
      <c r="AD1676" s="253"/>
      <c r="AE1676" s="253"/>
      <c r="AF1676" s="253"/>
      <c r="AG1676" s="253"/>
      <c r="AH1676" s="253"/>
    </row>
    <row r="1677" spans="3:34" ht="12.75" customHeight="1">
      <c r="C1677" s="424" t="s">
        <v>1488</v>
      </c>
      <c r="D1677" s="425"/>
      <c r="E1677" s="425"/>
      <c r="F1677" s="425"/>
      <c r="G1677" s="425"/>
      <c r="H1677" s="425"/>
      <c r="I1677" s="425"/>
      <c r="J1677" s="425"/>
      <c r="K1677" s="425"/>
      <c r="L1677" s="425"/>
      <c r="M1677" s="425"/>
      <c r="N1677" s="425"/>
      <c r="O1677" s="425"/>
      <c r="P1677" s="425"/>
      <c r="Q1677" s="425"/>
      <c r="R1677" s="425"/>
      <c r="S1677" s="425"/>
      <c r="T1677" s="426"/>
      <c r="U1677" s="174">
        <f>SUM(U1679:AA1680)</f>
        <v>0</v>
      </c>
      <c r="V1677" s="175"/>
      <c r="W1677" s="175"/>
      <c r="X1677" s="175"/>
      <c r="Y1677" s="175"/>
      <c r="Z1677" s="175"/>
      <c r="AA1677" s="176"/>
      <c r="AB1677" s="174">
        <f>SUM(AB1679:AH1680)</f>
        <v>0</v>
      </c>
      <c r="AC1677" s="175"/>
      <c r="AD1677" s="175"/>
      <c r="AE1677" s="175"/>
      <c r="AF1677" s="175"/>
      <c r="AG1677" s="175"/>
      <c r="AH1677" s="176"/>
    </row>
    <row r="1678" spans="3:34" ht="12.75" customHeight="1">
      <c r="C1678" s="427"/>
      <c r="D1678" s="428"/>
      <c r="E1678" s="428"/>
      <c r="F1678" s="428"/>
      <c r="G1678" s="428"/>
      <c r="H1678" s="428"/>
      <c r="I1678" s="428"/>
      <c r="J1678" s="428"/>
      <c r="K1678" s="428"/>
      <c r="L1678" s="428"/>
      <c r="M1678" s="428"/>
      <c r="N1678" s="428"/>
      <c r="O1678" s="428"/>
      <c r="P1678" s="428"/>
      <c r="Q1678" s="428"/>
      <c r="R1678" s="428"/>
      <c r="S1678" s="428"/>
      <c r="T1678" s="429"/>
      <c r="U1678" s="195"/>
      <c r="V1678" s="196"/>
      <c r="W1678" s="196"/>
      <c r="X1678" s="196"/>
      <c r="Y1678" s="196"/>
      <c r="Z1678" s="196"/>
      <c r="AA1678" s="197"/>
      <c r="AB1678" s="195"/>
      <c r="AC1678" s="196"/>
      <c r="AD1678" s="196"/>
      <c r="AE1678" s="196"/>
      <c r="AF1678" s="196"/>
      <c r="AG1678" s="196"/>
      <c r="AH1678" s="197"/>
    </row>
    <row r="1679" spans="3:34" ht="12.75" customHeight="1">
      <c r="C1679" s="268" t="s">
        <v>1337</v>
      </c>
      <c r="D1679" s="268"/>
      <c r="E1679" s="268"/>
      <c r="F1679" s="268"/>
      <c r="G1679" s="268"/>
      <c r="H1679" s="268"/>
      <c r="I1679" s="268"/>
      <c r="J1679" s="268"/>
      <c r="K1679" s="268"/>
      <c r="L1679" s="268"/>
      <c r="M1679" s="268"/>
      <c r="N1679" s="268"/>
      <c r="O1679" s="268"/>
      <c r="P1679" s="268"/>
      <c r="Q1679" s="268"/>
      <c r="R1679" s="268"/>
      <c r="S1679" s="268"/>
      <c r="T1679" s="268"/>
      <c r="U1679" s="169"/>
      <c r="V1679" s="169"/>
      <c r="W1679" s="169"/>
      <c r="X1679" s="169"/>
      <c r="Y1679" s="169"/>
      <c r="Z1679" s="169"/>
      <c r="AA1679" s="169"/>
      <c r="AB1679" s="169"/>
      <c r="AC1679" s="169"/>
      <c r="AD1679" s="169"/>
      <c r="AE1679" s="169"/>
      <c r="AF1679" s="169"/>
      <c r="AG1679" s="169"/>
      <c r="AH1679" s="169"/>
    </row>
    <row r="1680" spans="3:34" ht="12.75" customHeight="1">
      <c r="C1680" s="269"/>
      <c r="D1680" s="269"/>
      <c r="E1680" s="269"/>
      <c r="F1680" s="269"/>
      <c r="G1680" s="269"/>
      <c r="H1680" s="269"/>
      <c r="I1680" s="269"/>
      <c r="J1680" s="269"/>
      <c r="K1680" s="269"/>
      <c r="L1680" s="269"/>
      <c r="M1680" s="269"/>
      <c r="N1680" s="269"/>
      <c r="O1680" s="269"/>
      <c r="P1680" s="269"/>
      <c r="Q1680" s="269"/>
      <c r="R1680" s="269"/>
      <c r="S1680" s="269"/>
      <c r="T1680" s="269"/>
      <c r="U1680" s="253"/>
      <c r="V1680" s="253"/>
      <c r="W1680" s="253"/>
      <c r="X1680" s="253"/>
      <c r="Y1680" s="253"/>
      <c r="Z1680" s="253"/>
      <c r="AA1680" s="253"/>
      <c r="AB1680" s="253"/>
      <c r="AC1680" s="253"/>
      <c r="AD1680" s="253"/>
      <c r="AE1680" s="253"/>
      <c r="AF1680" s="253"/>
      <c r="AG1680" s="253"/>
      <c r="AH1680" s="253"/>
    </row>
    <row r="1682" spans="1:45" ht="12.75" hidden="1" customHeight="1">
      <c r="C1682" s="198" t="s">
        <v>476</v>
      </c>
      <c r="D1682" s="198"/>
      <c r="E1682" s="198"/>
      <c r="F1682" s="198"/>
      <c r="G1682" s="198"/>
      <c r="H1682" s="198"/>
      <c r="I1682" s="198"/>
      <c r="J1682" s="198"/>
      <c r="K1682" s="198"/>
      <c r="L1682" s="198"/>
      <c r="M1682" s="198"/>
      <c r="N1682" s="198"/>
      <c r="O1682" s="198"/>
      <c r="P1682" s="198"/>
      <c r="Q1682" s="198"/>
      <c r="R1682" s="198"/>
      <c r="S1682" s="198"/>
      <c r="T1682" s="198"/>
      <c r="U1682" s="198"/>
      <c r="V1682" s="198"/>
      <c r="W1682" s="198"/>
      <c r="X1682" s="198"/>
      <c r="Y1682" s="198"/>
      <c r="Z1682" s="198"/>
      <c r="AA1682" s="198"/>
      <c r="AB1682" s="198"/>
      <c r="AC1682" s="198"/>
      <c r="AD1682" s="198"/>
      <c r="AE1682" s="198"/>
      <c r="AF1682" s="198"/>
      <c r="AG1682" s="198"/>
      <c r="AH1682" s="198"/>
      <c r="AI1682" s="198"/>
      <c r="AJ1682" s="198"/>
      <c r="AK1682" s="198"/>
      <c r="AL1682" s="198"/>
      <c r="AM1682" s="198"/>
      <c r="AN1682" s="198"/>
      <c r="AO1682" s="198"/>
      <c r="AP1682" s="198"/>
      <c r="AQ1682" s="198"/>
      <c r="AR1682" s="198"/>
      <c r="AS1682" s="198"/>
    </row>
    <row r="1683" spans="1:45" ht="12.75" hidden="1" customHeight="1"/>
    <row r="1684" spans="1:45" ht="12.75" hidden="1" customHeight="1">
      <c r="C1684" s="164" t="s">
        <v>551</v>
      </c>
      <c r="D1684" s="164"/>
      <c r="E1684" s="164"/>
      <c r="F1684" s="164"/>
      <c r="G1684" s="164"/>
      <c r="H1684" s="164"/>
      <c r="I1684" s="164"/>
      <c r="J1684" s="164"/>
      <c r="K1684" s="164"/>
      <c r="L1684" s="164"/>
      <c r="M1684" s="164"/>
      <c r="N1684" s="164"/>
      <c r="O1684" s="164"/>
      <c r="P1684" s="164"/>
      <c r="Q1684" s="164"/>
      <c r="R1684" s="164"/>
      <c r="S1684" s="164"/>
      <c r="T1684" s="164"/>
      <c r="U1684" s="164"/>
      <c r="V1684" s="164"/>
      <c r="W1684" s="164"/>
      <c r="X1684" s="164"/>
      <c r="Y1684" s="164"/>
      <c r="Z1684" s="164"/>
      <c r="AA1684" s="164"/>
      <c r="AB1684" s="164"/>
      <c r="AC1684" s="164"/>
      <c r="AD1684" s="164"/>
      <c r="AE1684" s="164"/>
      <c r="AF1684" s="164"/>
      <c r="AG1684" s="164"/>
      <c r="AH1684" s="164"/>
      <c r="AI1684" s="164"/>
      <c r="AJ1684" s="164"/>
      <c r="AK1684" s="164"/>
      <c r="AL1684" s="164"/>
      <c r="AM1684" s="164"/>
      <c r="AN1684" s="164"/>
      <c r="AO1684" s="164"/>
      <c r="AP1684" s="164"/>
      <c r="AQ1684" s="164"/>
      <c r="AR1684" s="164"/>
      <c r="AS1684" s="164"/>
    </row>
    <row r="1685" spans="1:45" ht="12.75" hidden="1" customHeight="1">
      <c r="C1685" s="164"/>
      <c r="D1685" s="164"/>
      <c r="E1685" s="164"/>
      <c r="F1685" s="164"/>
      <c r="G1685" s="164"/>
      <c r="H1685" s="164"/>
      <c r="I1685" s="164"/>
      <c r="J1685" s="164"/>
      <c r="K1685" s="164"/>
      <c r="L1685" s="164"/>
      <c r="M1685" s="164"/>
      <c r="N1685" s="164"/>
      <c r="O1685" s="164"/>
      <c r="P1685" s="164"/>
      <c r="Q1685" s="164"/>
      <c r="R1685" s="164"/>
      <c r="S1685" s="164"/>
      <c r="T1685" s="164"/>
      <c r="U1685" s="164"/>
      <c r="V1685" s="164"/>
      <c r="W1685" s="164"/>
      <c r="X1685" s="164"/>
      <c r="Y1685" s="164"/>
      <c r="Z1685" s="164"/>
      <c r="AA1685" s="164"/>
      <c r="AB1685" s="164"/>
      <c r="AC1685" s="164"/>
      <c r="AD1685" s="164"/>
      <c r="AE1685" s="164"/>
      <c r="AF1685" s="164"/>
      <c r="AG1685" s="164"/>
      <c r="AH1685" s="164"/>
      <c r="AI1685" s="164"/>
      <c r="AJ1685" s="164"/>
      <c r="AK1685" s="164"/>
      <c r="AL1685" s="164"/>
      <c r="AM1685" s="164"/>
      <c r="AN1685" s="164"/>
      <c r="AO1685" s="164"/>
      <c r="AP1685" s="164"/>
      <c r="AQ1685" s="164"/>
      <c r="AR1685" s="164"/>
      <c r="AS1685" s="164"/>
    </row>
    <row r="1686" spans="1:45" ht="12.75" hidden="1" customHeight="1">
      <c r="C1686" s="164"/>
      <c r="D1686" s="164"/>
      <c r="E1686" s="164"/>
      <c r="F1686" s="164"/>
      <c r="G1686" s="164"/>
      <c r="H1686" s="164"/>
      <c r="I1686" s="164"/>
      <c r="J1686" s="164"/>
      <c r="K1686" s="164"/>
      <c r="L1686" s="164"/>
      <c r="M1686" s="164"/>
      <c r="N1686" s="164"/>
      <c r="O1686" s="164"/>
      <c r="P1686" s="164"/>
      <c r="Q1686" s="164"/>
      <c r="R1686" s="164"/>
      <c r="S1686" s="164"/>
      <c r="T1686" s="164"/>
      <c r="U1686" s="164"/>
      <c r="V1686" s="164"/>
      <c r="W1686" s="164"/>
      <c r="X1686" s="164"/>
      <c r="Y1686" s="164"/>
      <c r="Z1686" s="164"/>
      <c r="AA1686" s="164"/>
      <c r="AB1686" s="164"/>
      <c r="AC1686" s="164"/>
      <c r="AD1686" s="164"/>
      <c r="AE1686" s="164"/>
      <c r="AF1686" s="164"/>
      <c r="AG1686" s="164"/>
      <c r="AH1686" s="164"/>
      <c r="AI1686" s="164"/>
      <c r="AJ1686" s="164"/>
      <c r="AK1686" s="164"/>
      <c r="AL1686" s="164"/>
      <c r="AM1686" s="164"/>
      <c r="AN1686" s="164"/>
      <c r="AO1686" s="164"/>
      <c r="AP1686" s="164"/>
      <c r="AQ1686" s="164"/>
      <c r="AR1686" s="164"/>
      <c r="AS1686" s="164"/>
    </row>
    <row r="1687" spans="1:45" ht="12.75" customHeight="1">
      <c r="C1687" s="119"/>
      <c r="D1687" s="119"/>
      <c r="E1687" s="119"/>
      <c r="F1687" s="119"/>
      <c r="G1687" s="119"/>
      <c r="H1687" s="119"/>
      <c r="I1687" s="119"/>
      <c r="J1687" s="119"/>
      <c r="K1687" s="119"/>
      <c r="L1687" s="119"/>
      <c r="M1687" s="119"/>
      <c r="N1687" s="119"/>
      <c r="O1687" s="119"/>
      <c r="P1687" s="119"/>
      <c r="Q1687" s="119"/>
      <c r="R1687" s="119"/>
      <c r="S1687" s="119"/>
      <c r="T1687" s="119"/>
      <c r="U1687" s="119"/>
      <c r="V1687" s="119"/>
      <c r="W1687" s="119"/>
      <c r="X1687" s="119"/>
      <c r="Y1687" s="119"/>
      <c r="Z1687" s="119"/>
      <c r="AA1687" s="119"/>
      <c r="AB1687" s="119"/>
      <c r="AC1687" s="119"/>
      <c r="AD1687" s="119"/>
      <c r="AE1687" s="119"/>
      <c r="AF1687" s="119"/>
      <c r="AG1687" s="119"/>
      <c r="AH1687" s="119"/>
      <c r="AI1687" s="119"/>
      <c r="AJ1687" s="119"/>
      <c r="AK1687" s="119"/>
      <c r="AL1687" s="119"/>
      <c r="AM1687" s="119"/>
      <c r="AN1687" s="119"/>
      <c r="AO1687" s="119"/>
      <c r="AP1687" s="119"/>
      <c r="AQ1687" s="119"/>
      <c r="AR1687" s="119"/>
      <c r="AS1687" s="119"/>
    </row>
    <row r="1688" spans="1:45" ht="12.75" customHeight="1">
      <c r="A1688" s="84" t="s">
        <v>438</v>
      </c>
      <c r="B1688" s="82"/>
      <c r="C1688" s="283" t="s">
        <v>1459</v>
      </c>
      <c r="D1688" s="283"/>
      <c r="E1688" s="283"/>
      <c r="F1688" s="283"/>
      <c r="G1688" s="283"/>
      <c r="H1688" s="283"/>
      <c r="I1688" s="283"/>
      <c r="J1688" s="283"/>
      <c r="K1688" s="283"/>
      <c r="L1688" s="283"/>
      <c r="M1688" s="283"/>
      <c r="N1688" s="283"/>
      <c r="O1688" s="283"/>
      <c r="P1688" s="283"/>
      <c r="Q1688" s="283"/>
      <c r="R1688" s="283"/>
      <c r="S1688" s="283"/>
      <c r="T1688" s="283"/>
      <c r="U1688" s="283"/>
      <c r="V1688" s="283"/>
      <c r="W1688" s="283"/>
      <c r="X1688" s="283"/>
      <c r="Y1688" s="283"/>
      <c r="Z1688" s="283"/>
      <c r="AA1688" s="283"/>
      <c r="AB1688" s="283"/>
      <c r="AC1688" s="283"/>
      <c r="AD1688" s="283"/>
      <c r="AE1688" s="283"/>
      <c r="AF1688" s="283"/>
      <c r="AG1688" s="283"/>
      <c r="AH1688" s="283"/>
      <c r="AI1688" s="283"/>
      <c r="AJ1688" s="283"/>
      <c r="AK1688" s="283"/>
      <c r="AL1688" s="283"/>
      <c r="AM1688" s="283"/>
      <c r="AN1688" s="283"/>
      <c r="AO1688" s="283"/>
      <c r="AP1688" s="283"/>
      <c r="AQ1688" s="283"/>
      <c r="AR1688" s="283"/>
      <c r="AS1688" s="283"/>
    </row>
    <row r="1689" spans="1:45" ht="12.75" customHeight="1">
      <c r="C1689" s="164" t="s">
        <v>1461</v>
      </c>
      <c r="D1689" s="164"/>
      <c r="E1689" s="164"/>
      <c r="F1689" s="164"/>
      <c r="G1689" s="164"/>
      <c r="H1689" s="164"/>
      <c r="I1689" s="164"/>
      <c r="J1689" s="164"/>
      <c r="K1689" s="164"/>
      <c r="L1689" s="164"/>
      <c r="M1689" s="164"/>
      <c r="N1689" s="164"/>
      <c r="O1689" s="164"/>
      <c r="P1689" s="164"/>
      <c r="Q1689" s="164"/>
      <c r="R1689" s="164"/>
      <c r="S1689" s="164"/>
      <c r="T1689" s="164"/>
      <c r="U1689" s="164"/>
      <c r="V1689" s="164"/>
      <c r="W1689" s="164"/>
      <c r="X1689" s="164"/>
      <c r="Y1689" s="164"/>
      <c r="Z1689" s="164"/>
      <c r="AA1689" s="164"/>
      <c r="AB1689" s="164"/>
      <c r="AC1689" s="164"/>
      <c r="AD1689" s="164"/>
      <c r="AE1689" s="164"/>
      <c r="AF1689" s="164"/>
      <c r="AG1689" s="164"/>
      <c r="AH1689" s="164"/>
      <c r="AI1689" s="164"/>
      <c r="AJ1689" s="164"/>
      <c r="AK1689" s="164"/>
      <c r="AL1689" s="164"/>
      <c r="AM1689" s="164"/>
      <c r="AN1689" s="164"/>
      <c r="AO1689" s="164"/>
      <c r="AP1689" s="164"/>
      <c r="AQ1689" s="164"/>
      <c r="AR1689" s="164"/>
      <c r="AS1689" s="164"/>
    </row>
    <row r="1690" spans="1:45" ht="12.75" customHeight="1">
      <c r="C1690" s="164"/>
      <c r="D1690" s="164"/>
      <c r="E1690" s="164"/>
      <c r="F1690" s="164"/>
      <c r="G1690" s="164"/>
      <c r="H1690" s="164"/>
      <c r="I1690" s="164"/>
      <c r="J1690" s="164"/>
      <c r="K1690" s="164"/>
      <c r="L1690" s="164"/>
      <c r="M1690" s="164"/>
      <c r="N1690" s="164"/>
      <c r="O1690" s="164"/>
      <c r="P1690" s="164"/>
      <c r="Q1690" s="164"/>
      <c r="R1690" s="164"/>
      <c r="S1690" s="164"/>
      <c r="T1690" s="164"/>
      <c r="U1690" s="164"/>
      <c r="V1690" s="164"/>
      <c r="W1690" s="164"/>
      <c r="X1690" s="164"/>
      <c r="Y1690" s="164"/>
      <c r="Z1690" s="164"/>
      <c r="AA1690" s="164"/>
      <c r="AB1690" s="164"/>
      <c r="AC1690" s="164"/>
      <c r="AD1690" s="164"/>
      <c r="AE1690" s="164"/>
      <c r="AF1690" s="164"/>
      <c r="AG1690" s="164"/>
      <c r="AH1690" s="164"/>
      <c r="AI1690" s="164"/>
      <c r="AJ1690" s="164"/>
      <c r="AK1690" s="164"/>
      <c r="AL1690" s="164"/>
      <c r="AM1690" s="164"/>
      <c r="AN1690" s="164"/>
      <c r="AO1690" s="164"/>
      <c r="AP1690" s="164"/>
      <c r="AQ1690" s="164"/>
      <c r="AR1690" s="164"/>
      <c r="AS1690" s="164"/>
    </row>
    <row r="1691" spans="1:45" ht="12.75" customHeight="1">
      <c r="C1691" s="72"/>
    </row>
    <row r="1692" spans="1:45" ht="12.75" customHeight="1">
      <c r="C1692" s="243" t="s">
        <v>15</v>
      </c>
      <c r="D1692" s="243"/>
      <c r="E1692" s="243"/>
      <c r="F1692" s="243"/>
      <c r="G1692" s="243"/>
      <c r="H1692" s="243"/>
      <c r="I1692" s="243"/>
      <c r="J1692" s="243"/>
      <c r="K1692" s="243"/>
      <c r="L1692" s="243"/>
      <c r="M1692" s="243"/>
      <c r="N1692" s="243"/>
      <c r="O1692" s="243"/>
      <c r="P1692" s="243"/>
      <c r="Q1692" s="243"/>
      <c r="R1692" s="243"/>
      <c r="S1692" s="243"/>
      <c r="T1692" s="243"/>
      <c r="U1692" s="243" t="s">
        <v>16</v>
      </c>
      <c r="V1692" s="243"/>
      <c r="W1692" s="243"/>
      <c r="X1692" s="243"/>
      <c r="Y1692" s="243"/>
      <c r="Z1692" s="243"/>
      <c r="AA1692" s="243"/>
      <c r="AB1692" s="243" t="s">
        <v>17</v>
      </c>
      <c r="AC1692" s="243"/>
      <c r="AD1692" s="243"/>
      <c r="AE1692" s="243"/>
      <c r="AF1692" s="243"/>
      <c r="AG1692" s="243"/>
      <c r="AH1692" s="243"/>
    </row>
    <row r="1693" spans="1:45" ht="12.75" customHeight="1">
      <c r="C1693" s="243"/>
      <c r="D1693" s="243"/>
      <c r="E1693" s="243"/>
      <c r="F1693" s="243"/>
      <c r="G1693" s="243"/>
      <c r="H1693" s="243"/>
      <c r="I1693" s="243"/>
      <c r="J1693" s="243"/>
      <c r="K1693" s="243"/>
      <c r="L1693" s="243"/>
      <c r="M1693" s="243"/>
      <c r="N1693" s="243"/>
      <c r="O1693" s="243"/>
      <c r="P1693" s="243"/>
      <c r="Q1693" s="243"/>
      <c r="R1693" s="243"/>
      <c r="S1693" s="243"/>
      <c r="T1693" s="243"/>
      <c r="U1693" s="243"/>
      <c r="V1693" s="243"/>
      <c r="W1693" s="243"/>
      <c r="X1693" s="243"/>
      <c r="Y1693" s="243"/>
      <c r="Z1693" s="243"/>
      <c r="AA1693" s="243"/>
      <c r="AB1693" s="243"/>
      <c r="AC1693" s="243"/>
      <c r="AD1693" s="243"/>
      <c r="AE1693" s="243"/>
      <c r="AF1693" s="243"/>
      <c r="AG1693" s="243"/>
      <c r="AH1693" s="243"/>
    </row>
    <row r="1694" spans="1:45" ht="12.75" customHeight="1">
      <c r="C1694" s="265"/>
      <c r="D1694" s="265"/>
      <c r="E1694" s="265"/>
      <c r="F1694" s="265"/>
      <c r="G1694" s="265"/>
      <c r="H1694" s="265"/>
      <c r="I1694" s="265"/>
      <c r="J1694" s="265"/>
      <c r="K1694" s="265"/>
      <c r="L1694" s="265"/>
      <c r="M1694" s="265"/>
      <c r="N1694" s="265"/>
      <c r="O1694" s="265"/>
      <c r="P1694" s="265"/>
      <c r="Q1694" s="265"/>
      <c r="R1694" s="265"/>
      <c r="S1694" s="265"/>
      <c r="T1694" s="265"/>
      <c r="U1694" s="265"/>
      <c r="V1694" s="265"/>
      <c r="W1694" s="265"/>
      <c r="X1694" s="265"/>
      <c r="Y1694" s="265"/>
      <c r="Z1694" s="265"/>
      <c r="AA1694" s="265"/>
      <c r="AB1694" s="265"/>
      <c r="AC1694" s="265"/>
      <c r="AD1694" s="265"/>
      <c r="AE1694" s="265"/>
      <c r="AF1694" s="265"/>
      <c r="AG1694" s="265"/>
      <c r="AH1694" s="265"/>
    </row>
    <row r="1695" spans="1:45" ht="12.75" customHeight="1">
      <c r="C1695" s="282" t="s">
        <v>1338</v>
      </c>
      <c r="D1695" s="282"/>
      <c r="E1695" s="282"/>
      <c r="F1695" s="282"/>
      <c r="G1695" s="282"/>
      <c r="H1695" s="282"/>
      <c r="I1695" s="282"/>
      <c r="J1695" s="282"/>
      <c r="K1695" s="282"/>
      <c r="L1695" s="282"/>
      <c r="M1695" s="282"/>
      <c r="N1695" s="282"/>
      <c r="O1695" s="282"/>
      <c r="P1695" s="282"/>
      <c r="Q1695" s="282"/>
      <c r="R1695" s="282"/>
      <c r="S1695" s="282"/>
      <c r="T1695" s="282"/>
      <c r="U1695" s="249">
        <v>1836916</v>
      </c>
      <c r="V1695" s="249"/>
      <c r="W1695" s="249"/>
      <c r="X1695" s="249"/>
      <c r="Y1695" s="249"/>
      <c r="Z1695" s="249"/>
      <c r="AA1695" s="249"/>
      <c r="AB1695" s="249">
        <v>1555623</v>
      </c>
      <c r="AC1695" s="249"/>
      <c r="AD1695" s="249"/>
      <c r="AE1695" s="249"/>
      <c r="AF1695" s="249"/>
      <c r="AG1695" s="249"/>
      <c r="AH1695" s="249"/>
    </row>
    <row r="1696" spans="1:45" ht="12.75" customHeight="1">
      <c r="C1696" s="268" t="s">
        <v>1339</v>
      </c>
      <c r="D1696" s="268"/>
      <c r="E1696" s="268"/>
      <c r="F1696" s="268"/>
      <c r="G1696" s="268"/>
      <c r="H1696" s="268"/>
      <c r="I1696" s="268"/>
      <c r="J1696" s="268"/>
      <c r="K1696" s="268"/>
      <c r="L1696" s="268"/>
      <c r="M1696" s="268"/>
      <c r="N1696" s="268"/>
      <c r="O1696" s="268"/>
      <c r="P1696" s="268"/>
      <c r="Q1696" s="268"/>
      <c r="R1696" s="268"/>
      <c r="S1696" s="268"/>
      <c r="T1696" s="268"/>
      <c r="U1696" s="169">
        <v>12906</v>
      </c>
      <c r="V1696" s="169"/>
      <c r="W1696" s="169"/>
      <c r="X1696" s="169"/>
      <c r="Y1696" s="169"/>
      <c r="Z1696" s="169"/>
      <c r="AA1696" s="169"/>
      <c r="AB1696" s="169">
        <v>5378</v>
      </c>
      <c r="AC1696" s="169"/>
      <c r="AD1696" s="169"/>
      <c r="AE1696" s="169"/>
      <c r="AF1696" s="169"/>
      <c r="AG1696" s="169"/>
      <c r="AH1696" s="169"/>
    </row>
    <row r="1697" spans="1:45" ht="12.75" customHeight="1">
      <c r="C1697" s="268" t="s">
        <v>1340</v>
      </c>
      <c r="D1697" s="268"/>
      <c r="E1697" s="268"/>
      <c r="F1697" s="268"/>
      <c r="G1697" s="268"/>
      <c r="H1697" s="268"/>
      <c r="I1697" s="268"/>
      <c r="J1697" s="268"/>
      <c r="K1697" s="268"/>
      <c r="L1697" s="268"/>
      <c r="M1697" s="268"/>
      <c r="N1697" s="268"/>
      <c r="O1697" s="268"/>
      <c r="P1697" s="268"/>
      <c r="Q1697" s="268"/>
      <c r="R1697" s="268"/>
      <c r="S1697" s="268"/>
      <c r="T1697" s="268"/>
      <c r="U1697" s="169">
        <v>12920</v>
      </c>
      <c r="V1697" s="169"/>
      <c r="W1697" s="169"/>
      <c r="X1697" s="169"/>
      <c r="Y1697" s="169"/>
      <c r="Z1697" s="169"/>
      <c r="AA1697" s="169"/>
      <c r="AB1697" s="169">
        <v>40269</v>
      </c>
      <c r="AC1697" s="169"/>
      <c r="AD1697" s="169"/>
      <c r="AE1697" s="169"/>
      <c r="AF1697" s="169"/>
      <c r="AG1697" s="169"/>
      <c r="AH1697" s="169"/>
    </row>
    <row r="1698" spans="1:45" ht="12.75" customHeight="1">
      <c r="C1698" s="268" t="s">
        <v>195</v>
      </c>
      <c r="D1698" s="268"/>
      <c r="E1698" s="268"/>
      <c r="F1698" s="268"/>
      <c r="G1698" s="268"/>
      <c r="H1698" s="268"/>
      <c r="I1698" s="268"/>
      <c r="J1698" s="268"/>
      <c r="K1698" s="268"/>
      <c r="L1698" s="268"/>
      <c r="M1698" s="268"/>
      <c r="N1698" s="268"/>
      <c r="O1698" s="268"/>
      <c r="P1698" s="268"/>
      <c r="Q1698" s="268"/>
      <c r="R1698" s="268"/>
      <c r="S1698" s="268"/>
      <c r="T1698" s="268"/>
      <c r="U1698" s="169"/>
      <c r="V1698" s="169"/>
      <c r="W1698" s="169"/>
      <c r="X1698" s="169"/>
      <c r="Y1698" s="169"/>
      <c r="Z1698" s="169"/>
      <c r="AA1698" s="169"/>
      <c r="AB1698" s="169"/>
      <c r="AC1698" s="169"/>
      <c r="AD1698" s="169"/>
      <c r="AE1698" s="169"/>
      <c r="AF1698" s="169"/>
      <c r="AG1698" s="169"/>
      <c r="AH1698" s="169"/>
    </row>
    <row r="1699" spans="1:45" ht="12.75" customHeight="1">
      <c r="C1699" s="268" t="s">
        <v>1341</v>
      </c>
      <c r="D1699" s="268"/>
      <c r="E1699" s="268"/>
      <c r="F1699" s="268"/>
      <c r="G1699" s="268"/>
      <c r="H1699" s="268"/>
      <c r="I1699" s="268"/>
      <c r="J1699" s="268"/>
      <c r="K1699" s="268"/>
      <c r="L1699" s="268"/>
      <c r="M1699" s="268"/>
      <c r="N1699" s="268"/>
      <c r="O1699" s="268"/>
      <c r="P1699" s="268"/>
      <c r="Q1699" s="268"/>
      <c r="R1699" s="268"/>
      <c r="S1699" s="268"/>
      <c r="T1699" s="268"/>
      <c r="U1699" s="169"/>
      <c r="V1699" s="169"/>
      <c r="W1699" s="169"/>
      <c r="X1699" s="169"/>
      <c r="Y1699" s="169"/>
      <c r="Z1699" s="169"/>
      <c r="AA1699" s="169"/>
      <c r="AB1699" s="169"/>
      <c r="AC1699" s="169"/>
      <c r="AD1699" s="169"/>
      <c r="AE1699" s="169"/>
      <c r="AF1699" s="169"/>
      <c r="AG1699" s="169"/>
      <c r="AH1699" s="169"/>
    </row>
    <row r="1700" spans="1:45" ht="12.75" customHeight="1">
      <c r="C1700" s="211" t="s">
        <v>196</v>
      </c>
      <c r="D1700" s="211"/>
      <c r="E1700" s="211"/>
      <c r="F1700" s="211"/>
      <c r="G1700" s="211"/>
      <c r="H1700" s="211"/>
      <c r="I1700" s="211"/>
      <c r="J1700" s="211"/>
      <c r="K1700" s="211"/>
      <c r="L1700" s="211"/>
      <c r="M1700" s="211"/>
      <c r="N1700" s="211"/>
      <c r="O1700" s="211"/>
      <c r="P1700" s="211"/>
      <c r="Q1700" s="211"/>
      <c r="R1700" s="211"/>
      <c r="S1700" s="211"/>
      <c r="T1700" s="211"/>
      <c r="U1700" s="408">
        <f>SUM(U1695:AA1699)</f>
        <v>1862742</v>
      </c>
      <c r="V1700" s="408"/>
      <c r="W1700" s="408"/>
      <c r="X1700" s="408"/>
      <c r="Y1700" s="408"/>
      <c r="Z1700" s="408"/>
      <c r="AA1700" s="408"/>
      <c r="AB1700" s="408">
        <f>SUM(AB1695:AH1699)</f>
        <v>1601270</v>
      </c>
      <c r="AC1700" s="408"/>
      <c r="AD1700" s="408"/>
      <c r="AE1700" s="408"/>
      <c r="AF1700" s="408"/>
      <c r="AG1700" s="408"/>
      <c r="AH1700" s="408"/>
    </row>
    <row r="1702" spans="1:45" ht="15">
      <c r="A1702" s="83" t="s">
        <v>477</v>
      </c>
      <c r="B1702" s="80"/>
      <c r="C1702" s="417" t="s">
        <v>478</v>
      </c>
      <c r="D1702" s="417"/>
      <c r="E1702" s="417"/>
      <c r="F1702" s="417"/>
      <c r="G1702" s="417"/>
      <c r="H1702" s="417"/>
      <c r="I1702" s="417"/>
      <c r="J1702" s="417"/>
      <c r="K1702" s="417"/>
      <c r="L1702" s="417"/>
      <c r="M1702" s="417"/>
      <c r="N1702" s="417"/>
      <c r="O1702" s="417"/>
      <c r="P1702" s="417"/>
      <c r="Q1702" s="417"/>
      <c r="R1702" s="417"/>
      <c r="S1702" s="417"/>
      <c r="T1702" s="417"/>
      <c r="U1702" s="417"/>
      <c r="V1702" s="417"/>
      <c r="W1702" s="417"/>
      <c r="X1702" s="417"/>
      <c r="Y1702" s="417"/>
      <c r="Z1702" s="417"/>
      <c r="AA1702" s="417"/>
      <c r="AB1702" s="417"/>
      <c r="AC1702" s="417"/>
      <c r="AD1702" s="417"/>
      <c r="AE1702" s="417"/>
      <c r="AF1702" s="417"/>
      <c r="AG1702" s="417"/>
      <c r="AH1702" s="417"/>
      <c r="AI1702" s="417"/>
      <c r="AJ1702" s="417"/>
      <c r="AK1702" s="417"/>
      <c r="AL1702" s="417"/>
      <c r="AM1702" s="417"/>
      <c r="AN1702" s="417"/>
      <c r="AO1702" s="417"/>
      <c r="AP1702" s="417"/>
      <c r="AQ1702" s="417"/>
      <c r="AR1702" s="417"/>
      <c r="AS1702" s="417"/>
    </row>
    <row r="1704" spans="1:45" ht="12.75" customHeight="1">
      <c r="A1704" s="84" t="s">
        <v>14</v>
      </c>
      <c r="B1704" s="82"/>
      <c r="C1704" s="419" t="s">
        <v>1498</v>
      </c>
      <c r="D1704" s="419"/>
      <c r="E1704" s="419"/>
      <c r="F1704" s="419"/>
      <c r="G1704" s="419"/>
      <c r="H1704" s="419"/>
      <c r="I1704" s="419"/>
      <c r="J1704" s="419"/>
      <c r="K1704" s="419"/>
      <c r="L1704" s="419"/>
      <c r="M1704" s="419"/>
      <c r="N1704" s="419"/>
      <c r="O1704" s="419"/>
      <c r="P1704" s="419"/>
      <c r="Q1704" s="419"/>
      <c r="R1704" s="419"/>
      <c r="S1704" s="419"/>
      <c r="T1704" s="419"/>
      <c r="U1704" s="419"/>
      <c r="V1704" s="419"/>
      <c r="W1704" s="419"/>
      <c r="X1704" s="419"/>
      <c r="Y1704" s="419"/>
      <c r="Z1704" s="419"/>
      <c r="AA1704" s="419"/>
      <c r="AB1704" s="419"/>
      <c r="AC1704" s="419"/>
      <c r="AD1704" s="419"/>
      <c r="AE1704" s="419"/>
      <c r="AF1704" s="419"/>
      <c r="AG1704" s="419"/>
      <c r="AH1704" s="419"/>
      <c r="AI1704" s="419"/>
      <c r="AJ1704" s="419"/>
      <c r="AK1704" s="419"/>
      <c r="AL1704" s="419"/>
      <c r="AM1704" s="419"/>
      <c r="AN1704" s="419"/>
      <c r="AO1704" s="419"/>
      <c r="AP1704" s="419"/>
      <c r="AQ1704" s="419"/>
      <c r="AR1704" s="419"/>
      <c r="AS1704" s="419"/>
    </row>
    <row r="1705" spans="1:45" ht="12.75" customHeight="1">
      <c r="A1705" s="84"/>
      <c r="B1705" s="82"/>
      <c r="C1705" s="420"/>
      <c r="D1705" s="420"/>
      <c r="E1705" s="420"/>
      <c r="F1705" s="420"/>
      <c r="G1705" s="420"/>
      <c r="H1705" s="420"/>
      <c r="I1705" s="420"/>
      <c r="J1705" s="420"/>
      <c r="K1705" s="420"/>
      <c r="L1705" s="420"/>
      <c r="M1705" s="420"/>
      <c r="N1705" s="420"/>
      <c r="O1705" s="420"/>
      <c r="P1705" s="420"/>
      <c r="Q1705" s="420"/>
      <c r="R1705" s="420"/>
      <c r="S1705" s="420"/>
      <c r="T1705" s="420"/>
      <c r="U1705" s="420"/>
      <c r="V1705" s="420"/>
      <c r="W1705" s="420"/>
      <c r="X1705" s="420"/>
      <c r="Y1705" s="420"/>
      <c r="Z1705" s="420"/>
      <c r="AA1705" s="420"/>
      <c r="AB1705" s="420"/>
      <c r="AC1705" s="420"/>
      <c r="AD1705" s="420"/>
      <c r="AE1705" s="420"/>
      <c r="AF1705" s="420"/>
      <c r="AG1705" s="420"/>
      <c r="AH1705" s="420"/>
      <c r="AI1705" s="420"/>
      <c r="AJ1705" s="420"/>
      <c r="AK1705" s="420"/>
      <c r="AL1705" s="420"/>
      <c r="AM1705" s="420"/>
      <c r="AN1705" s="420"/>
      <c r="AO1705" s="420"/>
      <c r="AP1705" s="420"/>
      <c r="AQ1705" s="420"/>
      <c r="AR1705" s="420"/>
      <c r="AS1705" s="420"/>
    </row>
    <row r="1707" spans="1:45" ht="12.75" customHeight="1">
      <c r="C1707" s="421" t="s">
        <v>1499</v>
      </c>
      <c r="D1707" s="421"/>
      <c r="E1707" s="421"/>
      <c r="F1707" s="421"/>
      <c r="G1707" s="421"/>
      <c r="H1707" s="421"/>
      <c r="I1707" s="421"/>
      <c r="J1707" s="421"/>
      <c r="K1707" s="421"/>
      <c r="L1707" s="421"/>
      <c r="M1707" s="421"/>
      <c r="N1707" s="421"/>
      <c r="O1707" s="421"/>
      <c r="P1707" s="421"/>
      <c r="Q1707" s="421"/>
      <c r="R1707" s="421"/>
      <c r="S1707" s="421"/>
      <c r="T1707" s="421"/>
      <c r="U1707" s="421"/>
      <c r="V1707" s="421"/>
      <c r="W1707" s="421"/>
      <c r="X1707" s="421"/>
      <c r="Y1707" s="421"/>
      <c r="Z1707" s="421"/>
      <c r="AA1707" s="421"/>
      <c r="AB1707" s="421"/>
      <c r="AC1707" s="421"/>
      <c r="AD1707" s="421"/>
      <c r="AE1707" s="421"/>
      <c r="AF1707" s="421"/>
      <c r="AG1707" s="421"/>
      <c r="AH1707" s="421"/>
      <c r="AI1707" s="421"/>
      <c r="AJ1707" s="421"/>
      <c r="AK1707" s="421"/>
      <c r="AL1707" s="421"/>
      <c r="AM1707" s="421"/>
      <c r="AN1707" s="421"/>
      <c r="AO1707" s="421"/>
      <c r="AP1707" s="421"/>
      <c r="AQ1707" s="421"/>
      <c r="AR1707" s="421"/>
      <c r="AS1707" s="421"/>
    </row>
    <row r="1708" spans="1:45" ht="12.75" customHeight="1">
      <c r="C1708" s="420"/>
      <c r="D1708" s="420"/>
      <c r="E1708" s="420"/>
      <c r="F1708" s="420"/>
      <c r="G1708" s="420"/>
      <c r="H1708" s="420"/>
      <c r="I1708" s="420"/>
      <c r="J1708" s="420"/>
      <c r="K1708" s="420"/>
      <c r="L1708" s="420"/>
      <c r="M1708" s="420"/>
      <c r="N1708" s="420"/>
      <c r="O1708" s="420"/>
      <c r="P1708" s="420"/>
      <c r="Q1708" s="420"/>
      <c r="R1708" s="420"/>
      <c r="S1708" s="420"/>
      <c r="T1708" s="420"/>
      <c r="U1708" s="420"/>
      <c r="V1708" s="420"/>
      <c r="W1708" s="420"/>
      <c r="X1708" s="420"/>
      <c r="Y1708" s="420"/>
      <c r="Z1708" s="420"/>
      <c r="AA1708" s="420"/>
      <c r="AB1708" s="420"/>
      <c r="AC1708" s="420"/>
      <c r="AD1708" s="420"/>
      <c r="AE1708" s="420"/>
      <c r="AF1708" s="420"/>
      <c r="AG1708" s="420"/>
      <c r="AH1708" s="420"/>
      <c r="AI1708" s="420"/>
      <c r="AJ1708" s="420"/>
      <c r="AK1708" s="420"/>
      <c r="AL1708" s="420"/>
      <c r="AM1708" s="420"/>
      <c r="AN1708" s="420"/>
      <c r="AO1708" s="420"/>
      <c r="AP1708" s="420"/>
      <c r="AQ1708" s="420"/>
      <c r="AR1708" s="420"/>
      <c r="AS1708" s="420"/>
    </row>
    <row r="1709" spans="1:45" ht="12.75" customHeight="1">
      <c r="C1709" s="418"/>
      <c r="D1709" s="418"/>
      <c r="E1709" s="418"/>
      <c r="F1709" s="418"/>
      <c r="G1709" s="418"/>
      <c r="H1709" s="418"/>
      <c r="I1709" s="418"/>
      <c r="J1709" s="418"/>
      <c r="K1709" s="418"/>
      <c r="L1709" s="418"/>
      <c r="M1709" s="418"/>
      <c r="N1709" s="418"/>
      <c r="O1709" s="418"/>
      <c r="P1709" s="418"/>
      <c r="Q1709" s="418"/>
      <c r="R1709" s="418"/>
      <c r="S1709" s="418"/>
      <c r="T1709" s="418"/>
      <c r="U1709" s="418"/>
      <c r="V1709" s="418"/>
      <c r="W1709" s="418"/>
      <c r="X1709" s="418"/>
      <c r="Y1709" s="418"/>
      <c r="Z1709" s="418"/>
      <c r="AA1709" s="418"/>
      <c r="AB1709" s="418"/>
      <c r="AC1709" s="418"/>
      <c r="AD1709" s="418"/>
      <c r="AE1709" s="418"/>
      <c r="AF1709" s="418"/>
      <c r="AG1709" s="418"/>
      <c r="AH1709" s="418"/>
      <c r="AI1709" s="418"/>
      <c r="AJ1709" s="418"/>
      <c r="AK1709" s="418"/>
      <c r="AL1709" s="418"/>
      <c r="AM1709" s="418"/>
      <c r="AN1709" s="418"/>
      <c r="AO1709" s="418"/>
      <c r="AP1709" s="418"/>
      <c r="AQ1709" s="418"/>
      <c r="AR1709" s="418"/>
      <c r="AS1709" s="418"/>
    </row>
    <row r="1710" spans="1:45" ht="12.75" customHeight="1">
      <c r="C1710" s="418"/>
      <c r="D1710" s="418"/>
      <c r="E1710" s="418"/>
      <c r="F1710" s="418"/>
      <c r="G1710" s="418"/>
      <c r="H1710" s="418"/>
      <c r="I1710" s="418"/>
      <c r="J1710" s="418"/>
      <c r="K1710" s="418"/>
      <c r="L1710" s="418"/>
      <c r="M1710" s="418"/>
      <c r="N1710" s="418"/>
      <c r="O1710" s="418"/>
      <c r="P1710" s="418"/>
      <c r="Q1710" s="418"/>
      <c r="R1710" s="418"/>
      <c r="S1710" s="418"/>
      <c r="T1710" s="418"/>
      <c r="U1710" s="418"/>
      <c r="V1710" s="418"/>
      <c r="W1710" s="418"/>
      <c r="X1710" s="418"/>
      <c r="Y1710" s="418"/>
      <c r="Z1710" s="418"/>
      <c r="AA1710" s="418"/>
      <c r="AB1710" s="418"/>
      <c r="AC1710" s="418"/>
      <c r="AD1710" s="418"/>
      <c r="AE1710" s="418"/>
      <c r="AF1710" s="418"/>
      <c r="AG1710" s="418"/>
      <c r="AH1710" s="418"/>
      <c r="AI1710" s="418"/>
      <c r="AJ1710" s="418"/>
      <c r="AK1710" s="418"/>
      <c r="AL1710" s="418"/>
      <c r="AM1710" s="418"/>
      <c r="AN1710" s="418"/>
      <c r="AO1710" s="418"/>
      <c r="AP1710" s="418"/>
      <c r="AQ1710" s="418"/>
      <c r="AR1710" s="418"/>
      <c r="AS1710" s="418"/>
    </row>
    <row r="1711" spans="1:45" ht="12.75" customHeight="1">
      <c r="C1711" s="243" t="s">
        <v>15</v>
      </c>
      <c r="D1711" s="243"/>
      <c r="E1711" s="243"/>
      <c r="F1711" s="243"/>
      <c r="G1711" s="243"/>
      <c r="H1711" s="243"/>
      <c r="I1711" s="243"/>
      <c r="J1711" s="243"/>
      <c r="K1711" s="243"/>
      <c r="L1711" s="243"/>
      <c r="M1711" s="243"/>
      <c r="N1711" s="243"/>
      <c r="O1711" s="243"/>
      <c r="P1711" s="243"/>
      <c r="Q1711" s="243"/>
      <c r="R1711" s="243"/>
      <c r="S1711" s="243"/>
      <c r="T1711" s="243"/>
      <c r="U1711" s="243" t="s">
        <v>16</v>
      </c>
      <c r="V1711" s="243"/>
      <c r="W1711" s="243"/>
      <c r="X1711" s="243"/>
      <c r="Y1711" s="243"/>
      <c r="Z1711" s="243"/>
      <c r="AA1711" s="243"/>
      <c r="AB1711" s="243" t="s">
        <v>17</v>
      </c>
      <c r="AC1711" s="243"/>
      <c r="AD1711" s="243"/>
      <c r="AE1711" s="243"/>
      <c r="AF1711" s="243"/>
      <c r="AG1711" s="243"/>
      <c r="AH1711" s="243"/>
    </row>
    <row r="1712" spans="1:45" ht="12.75" customHeight="1">
      <c r="C1712" s="243"/>
      <c r="D1712" s="243"/>
      <c r="E1712" s="243"/>
      <c r="F1712" s="243"/>
      <c r="G1712" s="243"/>
      <c r="H1712" s="243"/>
      <c r="I1712" s="243"/>
      <c r="J1712" s="243"/>
      <c r="K1712" s="243"/>
      <c r="L1712" s="243"/>
      <c r="M1712" s="243"/>
      <c r="N1712" s="243"/>
      <c r="O1712" s="243"/>
      <c r="P1712" s="243"/>
      <c r="Q1712" s="243"/>
      <c r="R1712" s="243"/>
      <c r="S1712" s="243"/>
      <c r="T1712" s="243"/>
      <c r="U1712" s="243"/>
      <c r="V1712" s="243"/>
      <c r="W1712" s="243"/>
      <c r="X1712" s="243"/>
      <c r="Y1712" s="243"/>
      <c r="Z1712" s="243"/>
      <c r="AA1712" s="243"/>
      <c r="AB1712" s="243"/>
      <c r="AC1712" s="243"/>
      <c r="AD1712" s="243"/>
      <c r="AE1712" s="243"/>
      <c r="AF1712" s="243"/>
      <c r="AG1712" s="243"/>
      <c r="AH1712" s="243"/>
    </row>
    <row r="1713" spans="3:34" ht="12.75" customHeight="1">
      <c r="C1713" s="265"/>
      <c r="D1713" s="265"/>
      <c r="E1713" s="265"/>
      <c r="F1713" s="265"/>
      <c r="G1713" s="265"/>
      <c r="H1713" s="265"/>
      <c r="I1713" s="265"/>
      <c r="J1713" s="265"/>
      <c r="K1713" s="265"/>
      <c r="L1713" s="265"/>
      <c r="M1713" s="265"/>
      <c r="N1713" s="265"/>
      <c r="O1713" s="265"/>
      <c r="P1713" s="265"/>
      <c r="Q1713" s="265"/>
      <c r="R1713" s="265"/>
      <c r="S1713" s="265"/>
      <c r="T1713" s="265"/>
      <c r="U1713" s="265"/>
      <c r="V1713" s="265"/>
      <c r="W1713" s="265"/>
      <c r="X1713" s="265"/>
      <c r="Y1713" s="265"/>
      <c r="Z1713" s="265"/>
      <c r="AA1713" s="265"/>
      <c r="AB1713" s="265"/>
      <c r="AC1713" s="265"/>
      <c r="AD1713" s="265"/>
      <c r="AE1713" s="265"/>
      <c r="AF1713" s="265"/>
      <c r="AG1713" s="265"/>
      <c r="AH1713" s="265"/>
    </row>
    <row r="1714" spans="3:34" ht="12.75" customHeight="1">
      <c r="C1714" s="211" t="s">
        <v>197</v>
      </c>
      <c r="D1714" s="211"/>
      <c r="E1714" s="211"/>
      <c r="F1714" s="211"/>
      <c r="G1714" s="211"/>
      <c r="H1714" s="211"/>
      <c r="I1714" s="211"/>
      <c r="J1714" s="211"/>
      <c r="K1714" s="211"/>
      <c r="L1714" s="211"/>
      <c r="M1714" s="211"/>
      <c r="N1714" s="211"/>
      <c r="O1714" s="211"/>
      <c r="P1714" s="211"/>
      <c r="Q1714" s="211"/>
      <c r="R1714" s="211"/>
      <c r="S1714" s="211"/>
      <c r="T1714" s="211"/>
      <c r="U1714" s="408">
        <v>90932</v>
      </c>
      <c r="V1714" s="408"/>
      <c r="W1714" s="408"/>
      <c r="X1714" s="408"/>
      <c r="Y1714" s="408"/>
      <c r="Z1714" s="408"/>
      <c r="AA1714" s="408"/>
      <c r="AB1714" s="408">
        <v>62795</v>
      </c>
      <c r="AC1714" s="408"/>
      <c r="AD1714" s="408"/>
      <c r="AE1714" s="408"/>
      <c r="AF1714" s="408"/>
      <c r="AG1714" s="408"/>
      <c r="AH1714" s="408"/>
    </row>
    <row r="1715" spans="3:34" ht="12.75" customHeight="1">
      <c r="C1715" s="415" t="s">
        <v>1342</v>
      </c>
      <c r="D1715" s="415"/>
      <c r="E1715" s="415"/>
      <c r="F1715" s="415"/>
      <c r="G1715" s="415"/>
      <c r="H1715" s="415"/>
      <c r="I1715" s="415"/>
      <c r="J1715" s="415"/>
      <c r="K1715" s="415"/>
      <c r="L1715" s="415"/>
      <c r="M1715" s="415"/>
      <c r="N1715" s="415"/>
      <c r="O1715" s="415"/>
      <c r="P1715" s="415"/>
      <c r="Q1715" s="415"/>
      <c r="R1715" s="415"/>
      <c r="S1715" s="415"/>
      <c r="T1715" s="415"/>
      <c r="U1715" s="416">
        <f>SUM(U1716:AA1720)</f>
        <v>3992</v>
      </c>
      <c r="V1715" s="416"/>
      <c r="W1715" s="416"/>
      <c r="X1715" s="416"/>
      <c r="Y1715" s="416"/>
      <c r="Z1715" s="416"/>
      <c r="AA1715" s="416"/>
      <c r="AB1715" s="416">
        <f>SUM(AB1716:AH1720)</f>
        <v>1992</v>
      </c>
      <c r="AC1715" s="416"/>
      <c r="AD1715" s="416"/>
      <c r="AE1715" s="416"/>
      <c r="AF1715" s="416"/>
      <c r="AG1715" s="416"/>
      <c r="AH1715" s="416"/>
    </row>
    <row r="1716" spans="3:34" ht="12.75" customHeight="1">
      <c r="C1716" s="414" t="s">
        <v>1343</v>
      </c>
      <c r="D1716" s="414"/>
      <c r="E1716" s="414"/>
      <c r="F1716" s="414"/>
      <c r="G1716" s="414"/>
      <c r="H1716" s="414"/>
      <c r="I1716" s="414"/>
      <c r="J1716" s="414"/>
      <c r="K1716" s="414"/>
      <c r="L1716" s="414"/>
      <c r="M1716" s="414"/>
      <c r="N1716" s="414"/>
      <c r="O1716" s="414"/>
      <c r="P1716" s="414"/>
      <c r="Q1716" s="414"/>
      <c r="R1716" s="414"/>
      <c r="S1716" s="414"/>
      <c r="T1716" s="414"/>
      <c r="U1716" s="168">
        <v>2000</v>
      </c>
      <c r="V1716" s="168"/>
      <c r="W1716" s="168"/>
      <c r="X1716" s="168"/>
      <c r="Y1716" s="168"/>
      <c r="Z1716" s="168"/>
      <c r="AA1716" s="168"/>
      <c r="AB1716" s="168"/>
      <c r="AC1716" s="168"/>
      <c r="AD1716" s="168"/>
      <c r="AE1716" s="168"/>
      <c r="AF1716" s="168"/>
      <c r="AG1716" s="168"/>
      <c r="AH1716" s="168"/>
    </row>
    <row r="1717" spans="3:34" ht="12.75" customHeight="1">
      <c r="C1717" s="268" t="s">
        <v>1344</v>
      </c>
      <c r="D1717" s="268"/>
      <c r="E1717" s="268"/>
      <c r="F1717" s="268"/>
      <c r="G1717" s="268"/>
      <c r="H1717" s="268"/>
      <c r="I1717" s="268"/>
      <c r="J1717" s="268"/>
      <c r="K1717" s="268"/>
      <c r="L1717" s="268"/>
      <c r="M1717" s="268"/>
      <c r="N1717" s="268"/>
      <c r="O1717" s="268"/>
      <c r="P1717" s="268"/>
      <c r="Q1717" s="268"/>
      <c r="R1717" s="268"/>
      <c r="S1717" s="268"/>
      <c r="T1717" s="268"/>
      <c r="U1717" s="169"/>
      <c r="V1717" s="169"/>
      <c r="W1717" s="169"/>
      <c r="X1717" s="169"/>
      <c r="Y1717" s="169"/>
      <c r="Z1717" s="169"/>
      <c r="AA1717" s="169"/>
      <c r="AB1717" s="169"/>
      <c r="AC1717" s="169"/>
      <c r="AD1717" s="169"/>
      <c r="AE1717" s="169"/>
      <c r="AF1717" s="169"/>
      <c r="AG1717" s="169"/>
      <c r="AH1717" s="169"/>
    </row>
    <row r="1718" spans="3:34" ht="12.75" customHeight="1">
      <c r="C1718" s="268" t="s">
        <v>1345</v>
      </c>
      <c r="D1718" s="268"/>
      <c r="E1718" s="268"/>
      <c r="F1718" s="268"/>
      <c r="G1718" s="268"/>
      <c r="H1718" s="268"/>
      <c r="I1718" s="268"/>
      <c r="J1718" s="268"/>
      <c r="K1718" s="268"/>
      <c r="L1718" s="268"/>
      <c r="M1718" s="268"/>
      <c r="N1718" s="268"/>
      <c r="O1718" s="268"/>
      <c r="P1718" s="268"/>
      <c r="Q1718" s="268"/>
      <c r="R1718" s="268"/>
      <c r="S1718" s="268"/>
      <c r="T1718" s="268"/>
      <c r="U1718" s="169"/>
      <c r="V1718" s="169"/>
      <c r="W1718" s="169"/>
      <c r="X1718" s="169"/>
      <c r="Y1718" s="169"/>
      <c r="Z1718" s="169"/>
      <c r="AA1718" s="169"/>
      <c r="AB1718" s="169"/>
      <c r="AC1718" s="169"/>
      <c r="AD1718" s="169"/>
      <c r="AE1718" s="169"/>
      <c r="AF1718" s="169"/>
      <c r="AG1718" s="169"/>
      <c r="AH1718" s="169"/>
    </row>
    <row r="1719" spans="3:34" ht="12.75" customHeight="1">
      <c r="C1719" s="268" t="s">
        <v>1346</v>
      </c>
      <c r="D1719" s="268"/>
      <c r="E1719" s="268"/>
      <c r="F1719" s="268"/>
      <c r="G1719" s="268"/>
      <c r="H1719" s="268"/>
      <c r="I1719" s="268"/>
      <c r="J1719" s="268"/>
      <c r="K1719" s="268"/>
      <c r="L1719" s="268"/>
      <c r="M1719" s="268"/>
      <c r="N1719" s="268"/>
      <c r="O1719" s="268"/>
      <c r="P1719" s="268"/>
      <c r="Q1719" s="268"/>
      <c r="R1719" s="268"/>
      <c r="S1719" s="268"/>
      <c r="T1719" s="268"/>
      <c r="U1719" s="169">
        <v>1992</v>
      </c>
      <c r="V1719" s="169"/>
      <c r="W1719" s="169"/>
      <c r="X1719" s="169"/>
      <c r="Y1719" s="169"/>
      <c r="Z1719" s="169"/>
      <c r="AA1719" s="169"/>
      <c r="AB1719" s="169">
        <v>1992</v>
      </c>
      <c r="AC1719" s="169"/>
      <c r="AD1719" s="169"/>
      <c r="AE1719" s="169"/>
      <c r="AF1719" s="169"/>
      <c r="AG1719" s="169"/>
      <c r="AH1719" s="169"/>
    </row>
    <row r="1720" spans="3:34" ht="12.75" customHeight="1">
      <c r="C1720" s="269" t="s">
        <v>1347</v>
      </c>
      <c r="D1720" s="269"/>
      <c r="E1720" s="269"/>
      <c r="F1720" s="269"/>
      <c r="G1720" s="269"/>
      <c r="H1720" s="269"/>
      <c r="I1720" s="269"/>
      <c r="J1720" s="269"/>
      <c r="K1720" s="269"/>
      <c r="L1720" s="269"/>
      <c r="M1720" s="269"/>
      <c r="N1720" s="269"/>
      <c r="O1720" s="269"/>
      <c r="P1720" s="269"/>
      <c r="Q1720" s="269"/>
      <c r="R1720" s="269"/>
      <c r="S1720" s="269"/>
      <c r="T1720" s="269"/>
      <c r="U1720" s="253"/>
      <c r="V1720" s="253"/>
      <c r="W1720" s="253"/>
      <c r="X1720" s="253"/>
      <c r="Y1720" s="253"/>
      <c r="Z1720" s="253"/>
      <c r="AA1720" s="253"/>
      <c r="AB1720" s="253"/>
      <c r="AC1720" s="253"/>
      <c r="AD1720" s="253"/>
      <c r="AE1720" s="253"/>
      <c r="AF1720" s="253"/>
      <c r="AG1720" s="253"/>
      <c r="AH1720" s="253"/>
    </row>
    <row r="1721" spans="3:34" ht="12.75" customHeight="1">
      <c r="C1721" s="410" t="s">
        <v>1348</v>
      </c>
      <c r="D1721" s="410"/>
      <c r="E1721" s="410"/>
      <c r="F1721" s="410"/>
      <c r="G1721" s="410"/>
      <c r="H1721" s="410"/>
      <c r="I1721" s="410"/>
      <c r="J1721" s="410"/>
      <c r="K1721" s="410"/>
      <c r="L1721" s="410"/>
      <c r="M1721" s="410"/>
      <c r="N1721" s="410"/>
      <c r="O1721" s="410"/>
      <c r="P1721" s="410"/>
      <c r="Q1721" s="410"/>
      <c r="R1721" s="410"/>
      <c r="S1721" s="410"/>
      <c r="T1721" s="410"/>
      <c r="U1721" s="209">
        <f>SUM(U1723:AA1730)</f>
        <v>86940</v>
      </c>
      <c r="V1721" s="209"/>
      <c r="W1721" s="209"/>
      <c r="X1721" s="209"/>
      <c r="Y1721" s="209"/>
      <c r="Z1721" s="209"/>
      <c r="AA1721" s="209"/>
      <c r="AB1721" s="209">
        <f>SUM(AB1723:AH1730)</f>
        <v>60803</v>
      </c>
      <c r="AC1721" s="209"/>
      <c r="AD1721" s="209"/>
      <c r="AE1721" s="209"/>
      <c r="AF1721" s="209"/>
      <c r="AG1721" s="209"/>
      <c r="AH1721" s="209"/>
    </row>
    <row r="1722" spans="3:34" ht="12.75" customHeight="1">
      <c r="C1722" s="411"/>
      <c r="D1722" s="411"/>
      <c r="E1722" s="411"/>
      <c r="F1722" s="411"/>
      <c r="G1722" s="411"/>
      <c r="H1722" s="411"/>
      <c r="I1722" s="411"/>
      <c r="J1722" s="411"/>
      <c r="K1722" s="411"/>
      <c r="L1722" s="411"/>
      <c r="M1722" s="411"/>
      <c r="N1722" s="411"/>
      <c r="O1722" s="411"/>
      <c r="P1722" s="411"/>
      <c r="Q1722" s="411"/>
      <c r="R1722" s="411"/>
      <c r="S1722" s="411"/>
      <c r="T1722" s="411"/>
      <c r="U1722" s="210"/>
      <c r="V1722" s="210"/>
      <c r="W1722" s="210"/>
      <c r="X1722" s="210"/>
      <c r="Y1722" s="210"/>
      <c r="Z1722" s="210"/>
      <c r="AA1722" s="210"/>
      <c r="AB1722" s="210"/>
      <c r="AC1722" s="210"/>
      <c r="AD1722" s="210"/>
      <c r="AE1722" s="210"/>
      <c r="AF1722" s="210"/>
      <c r="AG1722" s="210"/>
      <c r="AH1722" s="210"/>
    </row>
    <row r="1723" spans="3:34" ht="12.75" customHeight="1">
      <c r="C1723" s="414" t="s">
        <v>1349</v>
      </c>
      <c r="D1723" s="414"/>
      <c r="E1723" s="414"/>
      <c r="F1723" s="414"/>
      <c r="G1723" s="414"/>
      <c r="H1723" s="414"/>
      <c r="I1723" s="414"/>
      <c r="J1723" s="414"/>
      <c r="K1723" s="414"/>
      <c r="L1723" s="414"/>
      <c r="M1723" s="414"/>
      <c r="N1723" s="414"/>
      <c r="O1723" s="414"/>
      <c r="P1723" s="414"/>
      <c r="Q1723" s="414"/>
      <c r="R1723" s="414"/>
      <c r="S1723" s="414"/>
      <c r="T1723" s="414"/>
      <c r="U1723" s="168">
        <v>29976</v>
      </c>
      <c r="V1723" s="168"/>
      <c r="W1723" s="168"/>
      <c r="X1723" s="168"/>
      <c r="Y1723" s="168"/>
      <c r="Z1723" s="168"/>
      <c r="AA1723" s="168"/>
      <c r="AB1723" s="168">
        <v>3726</v>
      </c>
      <c r="AC1723" s="168"/>
      <c r="AD1723" s="168"/>
      <c r="AE1723" s="168"/>
      <c r="AF1723" s="168"/>
      <c r="AG1723" s="168"/>
      <c r="AH1723" s="168"/>
    </row>
    <row r="1724" spans="3:34" ht="12.75" customHeight="1">
      <c r="C1724" s="268" t="s">
        <v>1350</v>
      </c>
      <c r="D1724" s="268"/>
      <c r="E1724" s="268"/>
      <c r="F1724" s="268"/>
      <c r="G1724" s="268"/>
      <c r="H1724" s="268"/>
      <c r="I1724" s="268"/>
      <c r="J1724" s="268"/>
      <c r="K1724" s="268"/>
      <c r="L1724" s="268"/>
      <c r="M1724" s="268"/>
      <c r="N1724" s="268"/>
      <c r="O1724" s="268"/>
      <c r="P1724" s="268"/>
      <c r="Q1724" s="268"/>
      <c r="R1724" s="268"/>
      <c r="S1724" s="268"/>
      <c r="T1724" s="268"/>
      <c r="U1724" s="169"/>
      <c r="V1724" s="169"/>
      <c r="W1724" s="169"/>
      <c r="X1724" s="169"/>
      <c r="Y1724" s="169"/>
      <c r="Z1724" s="169"/>
      <c r="AA1724" s="169"/>
      <c r="AB1724" s="169">
        <v>4861</v>
      </c>
      <c r="AC1724" s="169"/>
      <c r="AD1724" s="169"/>
      <c r="AE1724" s="169"/>
      <c r="AF1724" s="169"/>
      <c r="AG1724" s="169"/>
      <c r="AH1724" s="169"/>
    </row>
    <row r="1725" spans="3:34" ht="12.75" customHeight="1">
      <c r="C1725" s="320" t="s">
        <v>1601</v>
      </c>
      <c r="D1725" s="412"/>
      <c r="E1725" s="412"/>
      <c r="F1725" s="412"/>
      <c r="G1725" s="412"/>
      <c r="H1725" s="412"/>
      <c r="I1725" s="412"/>
      <c r="J1725" s="412"/>
      <c r="K1725" s="412"/>
      <c r="L1725" s="412"/>
      <c r="M1725" s="412"/>
      <c r="N1725" s="412"/>
      <c r="O1725" s="412"/>
      <c r="P1725" s="412"/>
      <c r="Q1725" s="412"/>
      <c r="R1725" s="412"/>
      <c r="S1725" s="412"/>
      <c r="T1725" s="413"/>
      <c r="U1725" s="169">
        <v>2436</v>
      </c>
      <c r="V1725" s="169"/>
      <c r="W1725" s="169"/>
      <c r="X1725" s="169"/>
      <c r="Y1725" s="169"/>
      <c r="Z1725" s="169"/>
      <c r="AA1725" s="169"/>
      <c r="AB1725" s="169">
        <v>1724</v>
      </c>
      <c r="AC1725" s="169"/>
      <c r="AD1725" s="169"/>
      <c r="AE1725" s="169"/>
      <c r="AF1725" s="169"/>
      <c r="AG1725" s="169"/>
      <c r="AH1725" s="169"/>
    </row>
    <row r="1726" spans="3:34" ht="12.75" customHeight="1">
      <c r="C1726" s="268" t="s">
        <v>1602</v>
      </c>
      <c r="D1726" s="268"/>
      <c r="E1726" s="268"/>
      <c r="F1726" s="268"/>
      <c r="G1726" s="268"/>
      <c r="H1726" s="268"/>
      <c r="I1726" s="268"/>
      <c r="J1726" s="268"/>
      <c r="K1726" s="268"/>
      <c r="L1726" s="268"/>
      <c r="M1726" s="268"/>
      <c r="N1726" s="268"/>
      <c r="O1726" s="268"/>
      <c r="P1726" s="268"/>
      <c r="Q1726" s="268"/>
      <c r="R1726" s="268"/>
      <c r="S1726" s="268"/>
      <c r="T1726" s="268"/>
      <c r="U1726" s="169">
        <v>2160</v>
      </c>
      <c r="V1726" s="169"/>
      <c r="W1726" s="169"/>
      <c r="X1726" s="169"/>
      <c r="Y1726" s="169"/>
      <c r="Z1726" s="169"/>
      <c r="AA1726" s="169"/>
      <c r="AB1726" s="169">
        <v>2160</v>
      </c>
      <c r="AC1726" s="169"/>
      <c r="AD1726" s="169"/>
      <c r="AE1726" s="169"/>
      <c r="AF1726" s="169"/>
      <c r="AG1726" s="169"/>
      <c r="AH1726" s="169"/>
    </row>
    <row r="1727" spans="3:34" ht="12.75" customHeight="1">
      <c r="C1727" s="268" t="s">
        <v>1351</v>
      </c>
      <c r="D1727" s="268"/>
      <c r="E1727" s="268"/>
      <c r="F1727" s="268"/>
      <c r="G1727" s="268"/>
      <c r="H1727" s="268"/>
      <c r="I1727" s="268"/>
      <c r="J1727" s="268"/>
      <c r="K1727" s="268"/>
      <c r="L1727" s="268"/>
      <c r="M1727" s="268"/>
      <c r="N1727" s="268"/>
      <c r="O1727" s="268"/>
      <c r="P1727" s="268"/>
      <c r="Q1727" s="268"/>
      <c r="R1727" s="268"/>
      <c r="S1727" s="268"/>
      <c r="T1727" s="268"/>
      <c r="U1727" s="169">
        <v>2441</v>
      </c>
      <c r="V1727" s="169"/>
      <c r="W1727" s="169"/>
      <c r="X1727" s="169"/>
      <c r="Y1727" s="169"/>
      <c r="Z1727" s="169"/>
      <c r="AA1727" s="169"/>
      <c r="AB1727" s="169">
        <v>568</v>
      </c>
      <c r="AC1727" s="169"/>
      <c r="AD1727" s="169"/>
      <c r="AE1727" s="169"/>
      <c r="AF1727" s="169"/>
      <c r="AG1727" s="169"/>
      <c r="AH1727" s="169"/>
    </row>
    <row r="1728" spans="3:34" ht="12.75" customHeight="1">
      <c r="C1728" s="268" t="s">
        <v>1565</v>
      </c>
      <c r="D1728" s="268"/>
      <c r="E1728" s="268"/>
      <c r="F1728" s="268"/>
      <c r="G1728" s="268"/>
      <c r="H1728" s="268"/>
      <c r="I1728" s="268"/>
      <c r="J1728" s="268"/>
      <c r="K1728" s="268"/>
      <c r="L1728" s="268"/>
      <c r="M1728" s="268"/>
      <c r="N1728" s="268"/>
      <c r="O1728" s="268"/>
      <c r="P1728" s="268"/>
      <c r="Q1728" s="268"/>
      <c r="R1728" s="268"/>
      <c r="S1728" s="268"/>
      <c r="T1728" s="268"/>
      <c r="U1728" s="169">
        <v>23662</v>
      </c>
      <c r="V1728" s="169"/>
      <c r="W1728" s="169"/>
      <c r="X1728" s="169"/>
      <c r="Y1728" s="169"/>
      <c r="Z1728" s="169"/>
      <c r="AA1728" s="169"/>
      <c r="AB1728" s="169">
        <v>25595</v>
      </c>
      <c r="AC1728" s="169"/>
      <c r="AD1728" s="169"/>
      <c r="AE1728" s="169"/>
      <c r="AF1728" s="169"/>
      <c r="AG1728" s="169"/>
      <c r="AH1728" s="169"/>
    </row>
    <row r="1729" spans="3:34" ht="12.75" customHeight="1">
      <c r="C1729" s="268" t="s">
        <v>1603</v>
      </c>
      <c r="D1729" s="268"/>
      <c r="E1729" s="268"/>
      <c r="F1729" s="268"/>
      <c r="G1729" s="268"/>
      <c r="H1729" s="268"/>
      <c r="I1729" s="268"/>
      <c r="J1729" s="268"/>
      <c r="K1729" s="268"/>
      <c r="L1729" s="268"/>
      <c r="M1729" s="268"/>
      <c r="N1729" s="268"/>
      <c r="O1729" s="268"/>
      <c r="P1729" s="268"/>
      <c r="Q1729" s="268"/>
      <c r="R1729" s="268"/>
      <c r="S1729" s="268"/>
      <c r="T1729" s="268"/>
      <c r="U1729" s="169">
        <v>8258</v>
      </c>
      <c r="V1729" s="169"/>
      <c r="W1729" s="169"/>
      <c r="X1729" s="169"/>
      <c r="Y1729" s="169"/>
      <c r="Z1729" s="169"/>
      <c r="AA1729" s="169"/>
      <c r="AB1729" s="169">
        <v>8754</v>
      </c>
      <c r="AC1729" s="169"/>
      <c r="AD1729" s="169"/>
      <c r="AE1729" s="169"/>
      <c r="AF1729" s="169"/>
      <c r="AG1729" s="169"/>
      <c r="AH1729" s="169"/>
    </row>
    <row r="1730" spans="3:34" ht="12.75" customHeight="1">
      <c r="C1730" s="269" t="s">
        <v>1352</v>
      </c>
      <c r="D1730" s="269"/>
      <c r="E1730" s="269"/>
      <c r="F1730" s="269"/>
      <c r="G1730" s="269"/>
      <c r="H1730" s="269"/>
      <c r="I1730" s="269"/>
      <c r="J1730" s="269"/>
      <c r="K1730" s="269"/>
      <c r="L1730" s="269"/>
      <c r="M1730" s="269"/>
      <c r="N1730" s="269"/>
      <c r="O1730" s="269"/>
      <c r="P1730" s="269"/>
      <c r="Q1730" s="269"/>
      <c r="R1730" s="269"/>
      <c r="S1730" s="269"/>
      <c r="T1730" s="269"/>
      <c r="U1730" s="253">
        <v>18007</v>
      </c>
      <c r="V1730" s="253"/>
      <c r="W1730" s="253"/>
      <c r="X1730" s="253"/>
      <c r="Y1730" s="253"/>
      <c r="Z1730" s="253"/>
      <c r="AA1730" s="253"/>
      <c r="AB1730" s="253">
        <v>13415</v>
      </c>
      <c r="AC1730" s="253"/>
      <c r="AD1730" s="253"/>
      <c r="AE1730" s="253"/>
      <c r="AF1730" s="253"/>
      <c r="AG1730" s="253"/>
      <c r="AH1730" s="253"/>
    </row>
    <row r="1731" spans="3:34" ht="12.75" customHeight="1">
      <c r="C1731" s="409" t="s">
        <v>198</v>
      </c>
      <c r="D1731" s="409"/>
      <c r="E1731" s="409"/>
      <c r="F1731" s="409"/>
      <c r="G1731" s="409"/>
      <c r="H1731" s="409"/>
      <c r="I1731" s="409"/>
      <c r="J1731" s="409"/>
      <c r="K1731" s="409"/>
      <c r="L1731" s="409"/>
      <c r="M1731" s="409"/>
      <c r="N1731" s="409"/>
      <c r="O1731" s="409"/>
      <c r="P1731" s="409"/>
      <c r="Q1731" s="409"/>
      <c r="R1731" s="409"/>
      <c r="S1731" s="409"/>
      <c r="T1731" s="409"/>
      <c r="U1731" s="408">
        <v>23435</v>
      </c>
      <c r="V1731" s="408"/>
      <c r="W1731" s="408"/>
      <c r="X1731" s="408"/>
      <c r="Y1731" s="408"/>
      <c r="Z1731" s="408"/>
      <c r="AA1731" s="408"/>
      <c r="AB1731" s="408">
        <v>11332</v>
      </c>
      <c r="AC1731" s="408"/>
      <c r="AD1731" s="408"/>
      <c r="AE1731" s="408"/>
      <c r="AF1731" s="408"/>
      <c r="AG1731" s="408"/>
      <c r="AH1731" s="408"/>
    </row>
    <row r="1732" spans="3:34" ht="12.75" customHeight="1">
      <c r="C1732" s="409"/>
      <c r="D1732" s="409"/>
      <c r="E1732" s="409"/>
      <c r="F1732" s="409"/>
      <c r="G1732" s="409"/>
      <c r="H1732" s="409"/>
      <c r="I1732" s="409"/>
      <c r="J1732" s="409"/>
      <c r="K1732" s="409"/>
      <c r="L1732" s="409"/>
      <c r="M1732" s="409"/>
      <c r="N1732" s="409"/>
      <c r="O1732" s="409"/>
      <c r="P1732" s="409"/>
      <c r="Q1732" s="409"/>
      <c r="R1732" s="409"/>
      <c r="S1732" s="409"/>
      <c r="T1732" s="409"/>
      <c r="U1732" s="408"/>
      <c r="V1732" s="408"/>
      <c r="W1732" s="408"/>
      <c r="X1732" s="408"/>
      <c r="Y1732" s="408"/>
      <c r="Z1732" s="408"/>
      <c r="AA1732" s="408"/>
      <c r="AB1732" s="408"/>
      <c r="AC1732" s="408"/>
      <c r="AD1732" s="408"/>
      <c r="AE1732" s="408"/>
      <c r="AF1732" s="408"/>
      <c r="AG1732" s="408"/>
      <c r="AH1732" s="408"/>
    </row>
    <row r="1733" spans="3:34" ht="12.75" customHeight="1">
      <c r="C1733" s="282" t="s">
        <v>1353</v>
      </c>
      <c r="D1733" s="282"/>
      <c r="E1733" s="282"/>
      <c r="F1733" s="282"/>
      <c r="G1733" s="282"/>
      <c r="H1733" s="282"/>
      <c r="I1733" s="282"/>
      <c r="J1733" s="282"/>
      <c r="K1733" s="282"/>
      <c r="L1733" s="282"/>
      <c r="M1733" s="282"/>
      <c r="N1733" s="282"/>
      <c r="O1733" s="282"/>
      <c r="P1733" s="282"/>
      <c r="Q1733" s="282"/>
      <c r="R1733" s="282"/>
      <c r="S1733" s="282"/>
      <c r="T1733" s="282"/>
      <c r="U1733" s="249">
        <v>8436</v>
      </c>
      <c r="V1733" s="249"/>
      <c r="W1733" s="249"/>
      <c r="X1733" s="249"/>
      <c r="Y1733" s="249"/>
      <c r="Z1733" s="249"/>
      <c r="AA1733" s="249"/>
      <c r="AB1733" s="249">
        <v>4946</v>
      </c>
      <c r="AC1733" s="249"/>
      <c r="AD1733" s="249"/>
      <c r="AE1733" s="249"/>
      <c r="AF1733" s="249"/>
      <c r="AG1733" s="249"/>
      <c r="AH1733" s="249"/>
    </row>
    <row r="1734" spans="3:34" ht="12.75" customHeight="1">
      <c r="C1734" s="268" t="s">
        <v>1604</v>
      </c>
      <c r="D1734" s="268"/>
      <c r="E1734" s="268"/>
      <c r="F1734" s="268"/>
      <c r="G1734" s="268"/>
      <c r="H1734" s="268"/>
      <c r="I1734" s="268"/>
      <c r="J1734" s="268"/>
      <c r="K1734" s="268"/>
      <c r="L1734" s="268"/>
      <c r="M1734" s="268"/>
      <c r="N1734" s="268"/>
      <c r="O1734" s="268"/>
      <c r="P1734" s="268"/>
      <c r="Q1734" s="268"/>
      <c r="R1734" s="268"/>
      <c r="S1734" s="268"/>
      <c r="T1734" s="268"/>
      <c r="U1734" s="169">
        <v>3946</v>
      </c>
      <c r="V1734" s="169"/>
      <c r="W1734" s="169"/>
      <c r="X1734" s="169"/>
      <c r="Y1734" s="169"/>
      <c r="Z1734" s="169"/>
      <c r="AA1734" s="169"/>
      <c r="AB1734" s="169">
        <v>4522</v>
      </c>
      <c r="AC1734" s="169"/>
      <c r="AD1734" s="169"/>
      <c r="AE1734" s="169"/>
      <c r="AF1734" s="169"/>
      <c r="AG1734" s="169"/>
      <c r="AH1734" s="169"/>
    </row>
    <row r="1735" spans="3:34" ht="12.75" customHeight="1">
      <c r="C1735" s="268" t="s">
        <v>1566</v>
      </c>
      <c r="D1735" s="268"/>
      <c r="E1735" s="268"/>
      <c r="F1735" s="268"/>
      <c r="G1735" s="268"/>
      <c r="H1735" s="268"/>
      <c r="I1735" s="268"/>
      <c r="J1735" s="268"/>
      <c r="K1735" s="268"/>
      <c r="L1735" s="268"/>
      <c r="M1735" s="268"/>
      <c r="N1735" s="268"/>
      <c r="O1735" s="268"/>
      <c r="P1735" s="268"/>
      <c r="Q1735" s="268"/>
      <c r="R1735" s="268"/>
      <c r="S1735" s="268"/>
      <c r="T1735" s="268"/>
      <c r="U1735" s="169">
        <v>11013</v>
      </c>
      <c r="V1735" s="169"/>
      <c r="W1735" s="169"/>
      <c r="X1735" s="169"/>
      <c r="Y1735" s="169"/>
      <c r="Z1735" s="169"/>
      <c r="AA1735" s="169"/>
      <c r="AB1735" s="169">
        <v>1540</v>
      </c>
      <c r="AC1735" s="169"/>
      <c r="AD1735" s="169"/>
      <c r="AE1735" s="169"/>
      <c r="AF1735" s="169"/>
      <c r="AG1735" s="169"/>
      <c r="AH1735" s="169"/>
    </row>
    <row r="1736" spans="3:34" ht="12.75" customHeight="1">
      <c r="C1736" s="269" t="s">
        <v>1605</v>
      </c>
      <c r="D1736" s="269"/>
      <c r="E1736" s="269"/>
      <c r="F1736" s="269"/>
      <c r="G1736" s="269"/>
      <c r="H1736" s="269"/>
      <c r="I1736" s="269"/>
      <c r="J1736" s="269"/>
      <c r="K1736" s="269"/>
      <c r="L1736" s="269"/>
      <c r="M1736" s="269"/>
      <c r="N1736" s="269"/>
      <c r="O1736" s="269"/>
      <c r="P1736" s="269"/>
      <c r="Q1736" s="269"/>
      <c r="R1736" s="269"/>
      <c r="S1736" s="269"/>
      <c r="T1736" s="269"/>
      <c r="U1736" s="253">
        <v>40</v>
      </c>
      <c r="V1736" s="253"/>
      <c r="W1736" s="253"/>
      <c r="X1736" s="253"/>
      <c r="Y1736" s="253"/>
      <c r="Z1736" s="253"/>
      <c r="AA1736" s="253"/>
      <c r="AB1736" s="253">
        <v>324</v>
      </c>
      <c r="AC1736" s="253"/>
      <c r="AD1736" s="253"/>
      <c r="AE1736" s="253"/>
      <c r="AF1736" s="253"/>
      <c r="AG1736" s="253"/>
      <c r="AH1736" s="253"/>
    </row>
    <row r="1737" spans="3:34" ht="12.75" customHeight="1">
      <c r="C1737" s="211" t="s">
        <v>200</v>
      </c>
      <c r="D1737" s="211"/>
      <c r="E1737" s="211"/>
      <c r="F1737" s="211"/>
      <c r="G1737" s="211"/>
      <c r="H1737" s="211"/>
      <c r="I1737" s="211"/>
      <c r="J1737" s="211"/>
      <c r="K1737" s="211"/>
      <c r="L1737" s="211"/>
      <c r="M1737" s="211"/>
      <c r="N1737" s="211"/>
      <c r="O1737" s="211"/>
      <c r="P1737" s="211"/>
      <c r="Q1737" s="211"/>
      <c r="R1737" s="211"/>
      <c r="S1737" s="211"/>
      <c r="T1737" s="211"/>
      <c r="U1737" s="408">
        <v>36788</v>
      </c>
      <c r="V1737" s="408"/>
      <c r="W1737" s="408"/>
      <c r="X1737" s="408"/>
      <c r="Y1737" s="408"/>
      <c r="Z1737" s="408"/>
      <c r="AA1737" s="408"/>
      <c r="AB1737" s="408">
        <v>20357</v>
      </c>
      <c r="AC1737" s="408"/>
      <c r="AD1737" s="408"/>
      <c r="AE1737" s="408"/>
      <c r="AF1737" s="408"/>
      <c r="AG1737" s="408"/>
      <c r="AH1737" s="408"/>
    </row>
    <row r="1738" spans="3:34" ht="12.75" customHeight="1">
      <c r="C1738" s="394" t="s">
        <v>1354</v>
      </c>
      <c r="D1738" s="394"/>
      <c r="E1738" s="394"/>
      <c r="F1738" s="394"/>
      <c r="G1738" s="394"/>
      <c r="H1738" s="394"/>
      <c r="I1738" s="394"/>
      <c r="J1738" s="394"/>
      <c r="K1738" s="394"/>
      <c r="L1738" s="394"/>
      <c r="M1738" s="394"/>
      <c r="N1738" s="394"/>
      <c r="O1738" s="394"/>
      <c r="P1738" s="394"/>
      <c r="Q1738" s="394"/>
      <c r="R1738" s="394"/>
      <c r="S1738" s="394"/>
      <c r="T1738" s="394"/>
      <c r="U1738" s="395">
        <v>15434</v>
      </c>
      <c r="V1738" s="395"/>
      <c r="W1738" s="395"/>
      <c r="X1738" s="395"/>
      <c r="Y1738" s="395"/>
      <c r="Z1738" s="395"/>
      <c r="AA1738" s="395"/>
      <c r="AB1738" s="395">
        <v>2762</v>
      </c>
      <c r="AC1738" s="395"/>
      <c r="AD1738" s="395"/>
      <c r="AE1738" s="395"/>
      <c r="AF1738" s="395"/>
      <c r="AG1738" s="395"/>
      <c r="AH1738" s="395"/>
    </row>
    <row r="1739" spans="3:34" ht="12.75" customHeight="1">
      <c r="C1739" s="396" t="s">
        <v>1356</v>
      </c>
      <c r="D1739" s="397"/>
      <c r="E1739" s="397"/>
      <c r="F1739" s="397"/>
      <c r="G1739" s="397"/>
      <c r="H1739" s="397"/>
      <c r="I1739" s="397"/>
      <c r="J1739" s="397"/>
      <c r="K1739" s="397"/>
      <c r="L1739" s="397"/>
      <c r="M1739" s="397"/>
      <c r="N1739" s="397"/>
      <c r="O1739" s="397"/>
      <c r="P1739" s="397"/>
      <c r="Q1739" s="397"/>
      <c r="R1739" s="397"/>
      <c r="S1739" s="397"/>
      <c r="T1739" s="398"/>
      <c r="U1739" s="402">
        <v>8386</v>
      </c>
      <c r="V1739" s="403"/>
      <c r="W1739" s="403"/>
      <c r="X1739" s="403"/>
      <c r="Y1739" s="403"/>
      <c r="Z1739" s="403"/>
      <c r="AA1739" s="404"/>
      <c r="AB1739" s="402">
        <v>1577</v>
      </c>
      <c r="AC1739" s="403"/>
      <c r="AD1739" s="403"/>
      <c r="AE1739" s="403"/>
      <c r="AF1739" s="403"/>
      <c r="AG1739" s="403"/>
      <c r="AH1739" s="404"/>
    </row>
    <row r="1740" spans="3:34" ht="12.75" customHeight="1">
      <c r="C1740" s="399"/>
      <c r="D1740" s="400"/>
      <c r="E1740" s="400"/>
      <c r="F1740" s="400"/>
      <c r="G1740" s="400"/>
      <c r="H1740" s="400"/>
      <c r="I1740" s="400"/>
      <c r="J1740" s="400"/>
      <c r="K1740" s="400"/>
      <c r="L1740" s="400"/>
      <c r="M1740" s="400"/>
      <c r="N1740" s="400"/>
      <c r="O1740" s="400"/>
      <c r="P1740" s="400"/>
      <c r="Q1740" s="400"/>
      <c r="R1740" s="400"/>
      <c r="S1740" s="400"/>
      <c r="T1740" s="401"/>
      <c r="U1740" s="405"/>
      <c r="V1740" s="406"/>
      <c r="W1740" s="406"/>
      <c r="X1740" s="406"/>
      <c r="Y1740" s="406"/>
      <c r="Z1740" s="406"/>
      <c r="AA1740" s="407"/>
      <c r="AB1740" s="405"/>
      <c r="AC1740" s="406"/>
      <c r="AD1740" s="406"/>
      <c r="AE1740" s="406"/>
      <c r="AF1740" s="406"/>
      <c r="AG1740" s="406"/>
      <c r="AH1740" s="407"/>
    </row>
    <row r="1741" spans="3:34" ht="12.75" customHeight="1">
      <c r="C1741" s="394" t="s">
        <v>1355</v>
      </c>
      <c r="D1741" s="394"/>
      <c r="E1741" s="394"/>
      <c r="F1741" s="394"/>
      <c r="G1741" s="394"/>
      <c r="H1741" s="394"/>
      <c r="I1741" s="394"/>
      <c r="J1741" s="394"/>
      <c r="K1741" s="394"/>
      <c r="L1741" s="394"/>
      <c r="M1741" s="394"/>
      <c r="N1741" s="394"/>
      <c r="O1741" s="394"/>
      <c r="P1741" s="394"/>
      <c r="Q1741" s="394"/>
      <c r="R1741" s="394"/>
      <c r="S1741" s="394"/>
      <c r="T1741" s="394"/>
      <c r="U1741" s="395">
        <f>SUM(U1742:AA1747)</f>
        <v>21354</v>
      </c>
      <c r="V1741" s="395"/>
      <c r="W1741" s="395"/>
      <c r="X1741" s="395"/>
      <c r="Y1741" s="395"/>
      <c r="Z1741" s="395"/>
      <c r="AA1741" s="395"/>
      <c r="AB1741" s="395">
        <v>17595</v>
      </c>
      <c r="AC1741" s="395"/>
      <c r="AD1741" s="395"/>
      <c r="AE1741" s="395"/>
      <c r="AF1741" s="395"/>
      <c r="AG1741" s="395"/>
      <c r="AH1741" s="395"/>
    </row>
    <row r="1742" spans="3:34" ht="12.75" customHeight="1">
      <c r="C1742" s="365" t="s">
        <v>1358</v>
      </c>
      <c r="D1742" s="366"/>
      <c r="E1742" s="366"/>
      <c r="F1742" s="366"/>
      <c r="G1742" s="366"/>
      <c r="H1742" s="366"/>
      <c r="I1742" s="366"/>
      <c r="J1742" s="366"/>
      <c r="K1742" s="366"/>
      <c r="L1742" s="366"/>
      <c r="M1742" s="366"/>
      <c r="N1742" s="366"/>
      <c r="O1742" s="366"/>
      <c r="P1742" s="366"/>
      <c r="Q1742" s="366"/>
      <c r="R1742" s="366"/>
      <c r="S1742" s="366"/>
      <c r="T1742" s="367"/>
      <c r="U1742" s="368"/>
      <c r="V1742" s="369"/>
      <c r="W1742" s="369"/>
      <c r="X1742" s="369"/>
      <c r="Y1742" s="369"/>
      <c r="Z1742" s="369"/>
      <c r="AA1742" s="370"/>
      <c r="AB1742" s="368"/>
      <c r="AC1742" s="369"/>
      <c r="AD1742" s="369"/>
      <c r="AE1742" s="369"/>
      <c r="AF1742" s="369"/>
      <c r="AG1742" s="369"/>
      <c r="AH1742" s="370"/>
    </row>
    <row r="1743" spans="3:34" ht="12.75" customHeight="1">
      <c r="C1743" s="273"/>
      <c r="D1743" s="274"/>
      <c r="E1743" s="274"/>
      <c r="F1743" s="274"/>
      <c r="G1743" s="274"/>
      <c r="H1743" s="274"/>
      <c r="I1743" s="274"/>
      <c r="J1743" s="274"/>
      <c r="K1743" s="274"/>
      <c r="L1743" s="274"/>
      <c r="M1743" s="274"/>
      <c r="N1743" s="274"/>
      <c r="O1743" s="274"/>
      <c r="P1743" s="274"/>
      <c r="Q1743" s="274"/>
      <c r="R1743" s="274"/>
      <c r="S1743" s="274"/>
      <c r="T1743" s="275"/>
      <c r="U1743" s="279"/>
      <c r="V1743" s="280"/>
      <c r="W1743" s="280"/>
      <c r="X1743" s="280"/>
      <c r="Y1743" s="280"/>
      <c r="Z1743" s="280"/>
      <c r="AA1743" s="281"/>
      <c r="AB1743" s="279"/>
      <c r="AC1743" s="280"/>
      <c r="AD1743" s="280"/>
      <c r="AE1743" s="280"/>
      <c r="AF1743" s="280"/>
      <c r="AG1743" s="280"/>
      <c r="AH1743" s="281"/>
    </row>
    <row r="1744" spans="3:34" ht="12.75" customHeight="1">
      <c r="C1744" s="268" t="s">
        <v>1357</v>
      </c>
      <c r="D1744" s="268"/>
      <c r="E1744" s="268"/>
      <c r="F1744" s="268"/>
      <c r="G1744" s="268"/>
      <c r="H1744" s="268"/>
      <c r="I1744" s="268"/>
      <c r="J1744" s="268"/>
      <c r="K1744" s="268"/>
      <c r="L1744" s="268"/>
      <c r="M1744" s="268"/>
      <c r="N1744" s="268"/>
      <c r="O1744" s="268"/>
      <c r="P1744" s="268"/>
      <c r="Q1744" s="268"/>
      <c r="R1744" s="268"/>
      <c r="S1744" s="268"/>
      <c r="T1744" s="268"/>
      <c r="U1744" s="169">
        <v>17351</v>
      </c>
      <c r="V1744" s="169"/>
      <c r="W1744" s="169"/>
      <c r="X1744" s="169"/>
      <c r="Y1744" s="169"/>
      <c r="Z1744" s="169"/>
      <c r="AA1744" s="169"/>
      <c r="AB1744" s="169">
        <v>15290</v>
      </c>
      <c r="AC1744" s="169"/>
      <c r="AD1744" s="169"/>
      <c r="AE1744" s="169"/>
      <c r="AF1744" s="169"/>
      <c r="AG1744" s="169"/>
      <c r="AH1744" s="169"/>
    </row>
    <row r="1745" spans="1:45" ht="12.75" customHeight="1">
      <c r="C1745" s="268" t="s">
        <v>1359</v>
      </c>
      <c r="D1745" s="268"/>
      <c r="E1745" s="268"/>
      <c r="F1745" s="268"/>
      <c r="G1745" s="268"/>
      <c r="H1745" s="268"/>
      <c r="I1745" s="268"/>
      <c r="J1745" s="268"/>
      <c r="K1745" s="268"/>
      <c r="L1745" s="268"/>
      <c r="M1745" s="268"/>
      <c r="N1745" s="268"/>
      <c r="O1745" s="268"/>
      <c r="P1745" s="268"/>
      <c r="Q1745" s="268"/>
      <c r="R1745" s="268"/>
      <c r="S1745" s="268"/>
      <c r="T1745" s="268"/>
      <c r="U1745" s="169">
        <v>3328</v>
      </c>
      <c r="V1745" s="169"/>
      <c r="W1745" s="169"/>
      <c r="X1745" s="169"/>
      <c r="Y1745" s="169"/>
      <c r="Z1745" s="169"/>
      <c r="AA1745" s="169"/>
      <c r="AB1745" s="169">
        <v>2305</v>
      </c>
      <c r="AC1745" s="169"/>
      <c r="AD1745" s="169"/>
      <c r="AE1745" s="169"/>
      <c r="AF1745" s="169"/>
      <c r="AG1745" s="169"/>
      <c r="AH1745" s="169"/>
    </row>
    <row r="1746" spans="1:45" ht="12.75" customHeight="1">
      <c r="C1746" s="268"/>
      <c r="D1746" s="268"/>
      <c r="E1746" s="268"/>
      <c r="F1746" s="268"/>
      <c r="G1746" s="268"/>
      <c r="H1746" s="268"/>
      <c r="I1746" s="268"/>
      <c r="J1746" s="268"/>
      <c r="K1746" s="268"/>
      <c r="L1746" s="268"/>
      <c r="M1746" s="268"/>
      <c r="N1746" s="268"/>
      <c r="O1746" s="268"/>
      <c r="P1746" s="268"/>
      <c r="Q1746" s="268"/>
      <c r="R1746" s="268"/>
      <c r="S1746" s="268"/>
      <c r="T1746" s="268"/>
      <c r="U1746" s="169"/>
      <c r="V1746" s="169"/>
      <c r="W1746" s="169"/>
      <c r="X1746" s="169"/>
      <c r="Y1746" s="169"/>
      <c r="Z1746" s="169"/>
      <c r="AA1746" s="169"/>
      <c r="AB1746" s="169"/>
      <c r="AC1746" s="169"/>
      <c r="AD1746" s="169"/>
      <c r="AE1746" s="169"/>
      <c r="AF1746" s="169"/>
      <c r="AG1746" s="169"/>
      <c r="AH1746" s="169"/>
    </row>
    <row r="1747" spans="1:45" ht="12.75" customHeight="1">
      <c r="C1747" s="269" t="s">
        <v>1360</v>
      </c>
      <c r="D1747" s="269"/>
      <c r="E1747" s="269"/>
      <c r="F1747" s="269"/>
      <c r="G1747" s="269"/>
      <c r="H1747" s="269"/>
      <c r="I1747" s="269"/>
      <c r="J1747" s="269"/>
      <c r="K1747" s="269"/>
      <c r="L1747" s="269"/>
      <c r="M1747" s="269"/>
      <c r="N1747" s="269"/>
      <c r="O1747" s="269"/>
      <c r="P1747" s="269"/>
      <c r="Q1747" s="269"/>
      <c r="R1747" s="269"/>
      <c r="S1747" s="269"/>
      <c r="T1747" s="269"/>
      <c r="U1747" s="253">
        <v>675</v>
      </c>
      <c r="V1747" s="253"/>
      <c r="W1747" s="253"/>
      <c r="X1747" s="253"/>
      <c r="Y1747" s="253"/>
      <c r="Z1747" s="253"/>
      <c r="AA1747" s="253"/>
      <c r="AB1747" s="253"/>
      <c r="AC1747" s="253"/>
      <c r="AD1747" s="253"/>
      <c r="AE1747" s="253"/>
      <c r="AF1747" s="253"/>
      <c r="AG1747" s="253"/>
      <c r="AH1747" s="253"/>
    </row>
    <row r="1748" spans="1:45" ht="12.75" customHeight="1">
      <c r="C1748" s="424" t="s">
        <v>1489</v>
      </c>
      <c r="D1748" s="425"/>
      <c r="E1748" s="425"/>
      <c r="F1748" s="425"/>
      <c r="G1748" s="425"/>
      <c r="H1748" s="425"/>
      <c r="I1748" s="425"/>
      <c r="J1748" s="425"/>
      <c r="K1748" s="425"/>
      <c r="L1748" s="425"/>
      <c r="M1748" s="425"/>
      <c r="N1748" s="425"/>
      <c r="O1748" s="425"/>
      <c r="P1748" s="425"/>
      <c r="Q1748" s="425"/>
      <c r="R1748" s="425"/>
      <c r="S1748" s="425"/>
      <c r="T1748" s="426"/>
      <c r="U1748" s="174">
        <f>SUM(U1750:AA1751)</f>
        <v>0</v>
      </c>
      <c r="V1748" s="175"/>
      <c r="W1748" s="175"/>
      <c r="X1748" s="175"/>
      <c r="Y1748" s="175"/>
      <c r="Z1748" s="175"/>
      <c r="AA1748" s="176"/>
      <c r="AB1748" s="174">
        <f>SUM(AB1750:AH1751)</f>
        <v>0</v>
      </c>
      <c r="AC1748" s="175"/>
      <c r="AD1748" s="175"/>
      <c r="AE1748" s="175"/>
      <c r="AF1748" s="175"/>
      <c r="AG1748" s="175"/>
      <c r="AH1748" s="176"/>
    </row>
    <row r="1749" spans="1:45" ht="12.75" customHeight="1">
      <c r="C1749" s="427"/>
      <c r="D1749" s="428"/>
      <c r="E1749" s="428"/>
      <c r="F1749" s="428"/>
      <c r="G1749" s="428"/>
      <c r="H1749" s="428"/>
      <c r="I1749" s="428"/>
      <c r="J1749" s="428"/>
      <c r="K1749" s="428"/>
      <c r="L1749" s="428"/>
      <c r="M1749" s="428"/>
      <c r="N1749" s="428"/>
      <c r="O1749" s="428"/>
      <c r="P1749" s="428"/>
      <c r="Q1749" s="428"/>
      <c r="R1749" s="428"/>
      <c r="S1749" s="428"/>
      <c r="T1749" s="429"/>
      <c r="U1749" s="195"/>
      <c r="V1749" s="196"/>
      <c r="W1749" s="196"/>
      <c r="X1749" s="196"/>
      <c r="Y1749" s="196"/>
      <c r="Z1749" s="196"/>
      <c r="AA1749" s="197"/>
      <c r="AB1749" s="195"/>
      <c r="AC1749" s="196"/>
      <c r="AD1749" s="196"/>
      <c r="AE1749" s="196"/>
      <c r="AF1749" s="196"/>
      <c r="AG1749" s="196"/>
      <c r="AH1749" s="197"/>
    </row>
    <row r="1750" spans="1:45" ht="12.75" customHeight="1">
      <c r="C1750" s="268" t="s">
        <v>1361</v>
      </c>
      <c r="D1750" s="268"/>
      <c r="E1750" s="268"/>
      <c r="F1750" s="268"/>
      <c r="G1750" s="268"/>
      <c r="H1750" s="268"/>
      <c r="I1750" s="268"/>
      <c r="J1750" s="268"/>
      <c r="K1750" s="268"/>
      <c r="L1750" s="268"/>
      <c r="M1750" s="268"/>
      <c r="N1750" s="268"/>
      <c r="O1750" s="268"/>
      <c r="P1750" s="268"/>
      <c r="Q1750" s="268"/>
      <c r="R1750" s="268"/>
      <c r="S1750" s="268"/>
      <c r="T1750" s="268"/>
      <c r="U1750" s="169"/>
      <c r="V1750" s="169"/>
      <c r="W1750" s="169"/>
      <c r="X1750" s="169"/>
      <c r="Y1750" s="169"/>
      <c r="Z1750" s="169"/>
      <c r="AA1750" s="169"/>
      <c r="AB1750" s="169"/>
      <c r="AC1750" s="169"/>
      <c r="AD1750" s="169"/>
      <c r="AE1750" s="169"/>
      <c r="AF1750" s="169"/>
      <c r="AG1750" s="169"/>
      <c r="AH1750" s="169"/>
    </row>
    <row r="1751" spans="1:45" ht="12.75" customHeight="1">
      <c r="C1751" s="269"/>
      <c r="D1751" s="269"/>
      <c r="E1751" s="269"/>
      <c r="F1751" s="269"/>
      <c r="G1751" s="269"/>
      <c r="H1751" s="269"/>
      <c r="I1751" s="269"/>
      <c r="J1751" s="269"/>
      <c r="K1751" s="269"/>
      <c r="L1751" s="269"/>
      <c r="M1751" s="269"/>
      <c r="N1751" s="269"/>
      <c r="O1751" s="269"/>
      <c r="P1751" s="269"/>
      <c r="Q1751" s="269"/>
      <c r="R1751" s="269"/>
      <c r="S1751" s="269"/>
      <c r="T1751" s="269"/>
      <c r="U1751" s="253"/>
      <c r="V1751" s="253"/>
      <c r="W1751" s="253"/>
      <c r="X1751" s="253"/>
      <c r="Y1751" s="253"/>
      <c r="Z1751" s="253"/>
      <c r="AA1751" s="253"/>
      <c r="AB1751" s="253"/>
      <c r="AC1751" s="253"/>
      <c r="AD1751" s="253"/>
      <c r="AE1751" s="253"/>
      <c r="AF1751" s="253"/>
      <c r="AG1751" s="253"/>
      <c r="AH1751" s="253"/>
    </row>
    <row r="1752" spans="1:45" ht="12.75" customHeight="1">
      <c r="C1752" s="59"/>
      <c r="D1752" s="59"/>
      <c r="E1752" s="59"/>
      <c r="F1752" s="59"/>
      <c r="G1752" s="59"/>
      <c r="H1752" s="59"/>
      <c r="I1752" s="59"/>
      <c r="J1752" s="59"/>
      <c r="K1752" s="59"/>
      <c r="L1752" s="59"/>
      <c r="M1752" s="59"/>
      <c r="N1752" s="59"/>
      <c r="O1752" s="59"/>
      <c r="P1752" s="59"/>
      <c r="Q1752" s="59"/>
      <c r="R1752" s="59"/>
      <c r="S1752" s="59"/>
      <c r="T1752" s="59"/>
      <c r="U1752" s="69"/>
      <c r="V1752" s="69"/>
      <c r="W1752" s="69"/>
      <c r="X1752" s="69"/>
      <c r="Y1752" s="69"/>
      <c r="Z1752" s="69"/>
      <c r="AA1752" s="69"/>
      <c r="AB1752" s="69"/>
      <c r="AC1752" s="69"/>
      <c r="AD1752" s="69"/>
      <c r="AE1752" s="69"/>
      <c r="AF1752" s="69"/>
      <c r="AG1752" s="69"/>
      <c r="AH1752" s="69"/>
    </row>
    <row r="1753" spans="1:45" ht="12.75" customHeight="1">
      <c r="C1753" s="59"/>
      <c r="D1753" s="59"/>
      <c r="E1753" s="59"/>
      <c r="F1753" s="59"/>
      <c r="G1753" s="59"/>
      <c r="H1753" s="59"/>
      <c r="I1753" s="59"/>
      <c r="J1753" s="59"/>
      <c r="K1753" s="59"/>
      <c r="L1753" s="59"/>
      <c r="M1753" s="59"/>
      <c r="N1753" s="59"/>
      <c r="O1753" s="59"/>
      <c r="P1753" s="59"/>
      <c r="Q1753" s="59"/>
      <c r="R1753" s="59"/>
      <c r="S1753" s="59"/>
      <c r="T1753" s="59"/>
      <c r="U1753" s="69"/>
      <c r="V1753" s="69"/>
      <c r="W1753" s="69"/>
      <c r="X1753" s="69"/>
      <c r="Y1753" s="69"/>
      <c r="Z1753" s="69"/>
      <c r="AA1753" s="69"/>
      <c r="AB1753" s="69"/>
      <c r="AC1753" s="69"/>
      <c r="AD1753" s="69"/>
      <c r="AE1753" s="69"/>
      <c r="AF1753" s="69"/>
      <c r="AG1753" s="69"/>
      <c r="AH1753" s="69"/>
    </row>
    <row r="1754" spans="1:45" ht="15">
      <c r="A1754" s="83" t="s">
        <v>479</v>
      </c>
      <c r="B1754" s="80"/>
      <c r="C1754" s="202" t="s">
        <v>480</v>
      </c>
      <c r="D1754" s="202"/>
      <c r="E1754" s="202"/>
      <c r="F1754" s="202"/>
      <c r="G1754" s="202"/>
      <c r="H1754" s="202"/>
      <c r="I1754" s="202"/>
      <c r="J1754" s="202"/>
      <c r="K1754" s="202"/>
      <c r="L1754" s="202"/>
      <c r="M1754" s="202"/>
      <c r="N1754" s="202"/>
      <c r="O1754" s="202"/>
      <c r="P1754" s="202"/>
      <c r="Q1754" s="202"/>
      <c r="R1754" s="202"/>
      <c r="S1754" s="202"/>
      <c r="T1754" s="202"/>
      <c r="U1754" s="202"/>
      <c r="V1754" s="202"/>
      <c r="W1754" s="202"/>
      <c r="X1754" s="202"/>
      <c r="Y1754" s="202"/>
      <c r="Z1754" s="202"/>
      <c r="AA1754" s="202"/>
      <c r="AB1754" s="202"/>
      <c r="AC1754" s="202"/>
      <c r="AD1754" s="202"/>
      <c r="AE1754" s="202"/>
      <c r="AF1754" s="202"/>
      <c r="AG1754" s="202"/>
      <c r="AH1754" s="202"/>
      <c r="AI1754" s="202"/>
      <c r="AJ1754" s="202"/>
      <c r="AK1754" s="202"/>
      <c r="AL1754" s="202"/>
      <c r="AM1754" s="202"/>
      <c r="AN1754" s="202"/>
      <c r="AO1754" s="202"/>
      <c r="AP1754" s="202"/>
      <c r="AQ1754" s="202"/>
      <c r="AR1754" s="202"/>
      <c r="AS1754" s="202"/>
    </row>
    <row r="1756" spans="1:45" ht="12.75" customHeight="1">
      <c r="C1756" s="241" t="s">
        <v>552</v>
      </c>
      <c r="D1756" s="241"/>
      <c r="E1756" s="241"/>
      <c r="F1756" s="241"/>
      <c r="G1756" s="241"/>
      <c r="H1756" s="241"/>
      <c r="I1756" s="241"/>
      <c r="J1756" s="241"/>
      <c r="K1756" s="241"/>
      <c r="L1756" s="241"/>
      <c r="M1756" s="241"/>
      <c r="N1756" s="241"/>
      <c r="O1756" s="241"/>
      <c r="P1756" s="241"/>
      <c r="Q1756" s="241"/>
      <c r="R1756" s="241"/>
      <c r="S1756" s="241"/>
      <c r="T1756" s="241"/>
      <c r="U1756" s="241"/>
      <c r="V1756" s="241"/>
      <c r="W1756" s="241"/>
      <c r="X1756" s="241"/>
      <c r="Y1756" s="241"/>
      <c r="Z1756" s="241"/>
      <c r="AA1756" s="241"/>
      <c r="AB1756" s="241"/>
      <c r="AC1756" s="241"/>
      <c r="AD1756" s="241"/>
      <c r="AE1756" s="241"/>
      <c r="AF1756" s="241"/>
      <c r="AG1756" s="241"/>
      <c r="AH1756" s="241"/>
      <c r="AI1756" s="241"/>
      <c r="AJ1756" s="241"/>
      <c r="AK1756" s="241"/>
      <c r="AL1756" s="241"/>
      <c r="AM1756" s="241"/>
      <c r="AN1756" s="241"/>
      <c r="AO1756" s="241"/>
      <c r="AP1756" s="241"/>
      <c r="AQ1756" s="241"/>
      <c r="AR1756" s="241"/>
      <c r="AS1756" s="241"/>
    </row>
    <row r="1757" spans="1:45" ht="12.75" customHeight="1" thickBot="1">
      <c r="C1757" s="115"/>
    </row>
    <row r="1758" spans="1:45" ht="12.75" customHeight="1">
      <c r="C1758" s="390" t="s">
        <v>15</v>
      </c>
      <c r="D1758" s="388"/>
      <c r="E1758" s="388"/>
      <c r="F1758" s="388"/>
      <c r="G1758" s="388"/>
      <c r="H1758" s="388"/>
      <c r="I1758" s="388"/>
      <c r="J1758" s="388"/>
      <c r="K1758" s="388"/>
      <c r="L1758" s="388"/>
      <c r="M1758" s="388"/>
      <c r="N1758" s="391"/>
      <c r="O1758" s="381" t="s">
        <v>16</v>
      </c>
      <c r="P1758" s="382"/>
      <c r="Q1758" s="382"/>
      <c r="R1758" s="382"/>
      <c r="S1758" s="382"/>
      <c r="T1758" s="382"/>
      <c r="U1758" s="382"/>
      <c r="V1758" s="382"/>
      <c r="W1758" s="382"/>
      <c r="X1758" s="382"/>
      <c r="Y1758" s="382"/>
      <c r="Z1758" s="382"/>
      <c r="AA1758" s="382"/>
      <c r="AB1758" s="382"/>
      <c r="AC1758" s="383"/>
      <c r="AD1758" s="387" t="s">
        <v>17</v>
      </c>
      <c r="AE1758" s="388"/>
      <c r="AF1758" s="388"/>
      <c r="AG1758" s="388"/>
      <c r="AH1758" s="388"/>
      <c r="AI1758" s="388"/>
      <c r="AJ1758" s="388"/>
      <c r="AK1758" s="388"/>
      <c r="AL1758" s="388"/>
      <c r="AM1758" s="388"/>
      <c r="AN1758" s="388"/>
      <c r="AO1758" s="388"/>
      <c r="AP1758" s="388"/>
      <c r="AQ1758" s="388"/>
      <c r="AR1758" s="389"/>
    </row>
    <row r="1759" spans="1:45" ht="12.75" customHeight="1">
      <c r="C1759" s="392"/>
      <c r="D1759" s="243"/>
      <c r="E1759" s="243"/>
      <c r="F1759" s="243"/>
      <c r="G1759" s="243"/>
      <c r="H1759" s="243"/>
      <c r="I1759" s="243"/>
      <c r="J1759" s="243"/>
      <c r="K1759" s="243"/>
      <c r="L1759" s="243"/>
      <c r="M1759" s="243"/>
      <c r="N1759" s="291"/>
      <c r="O1759" s="384"/>
      <c r="P1759" s="385"/>
      <c r="Q1759" s="385"/>
      <c r="R1759" s="385"/>
      <c r="S1759" s="385"/>
      <c r="T1759" s="385"/>
      <c r="U1759" s="385"/>
      <c r="V1759" s="385"/>
      <c r="W1759" s="385"/>
      <c r="X1759" s="385"/>
      <c r="Y1759" s="385"/>
      <c r="Z1759" s="385"/>
      <c r="AA1759" s="385"/>
      <c r="AB1759" s="385"/>
      <c r="AC1759" s="386"/>
      <c r="AD1759" s="293"/>
      <c r="AE1759" s="243"/>
      <c r="AF1759" s="243"/>
      <c r="AG1759" s="243"/>
      <c r="AH1759" s="243"/>
      <c r="AI1759" s="243"/>
      <c r="AJ1759" s="243"/>
      <c r="AK1759" s="243"/>
      <c r="AL1759" s="243"/>
      <c r="AM1759" s="243"/>
      <c r="AN1759" s="243"/>
      <c r="AO1759" s="243"/>
      <c r="AP1759" s="243"/>
      <c r="AQ1759" s="243"/>
      <c r="AR1759" s="377"/>
    </row>
    <row r="1760" spans="1:45" ht="12.75" customHeight="1">
      <c r="C1760" s="392"/>
      <c r="D1760" s="243"/>
      <c r="E1760" s="243"/>
      <c r="F1760" s="243"/>
      <c r="G1760" s="243"/>
      <c r="H1760" s="243"/>
      <c r="I1760" s="243"/>
      <c r="J1760" s="243"/>
      <c r="K1760" s="243"/>
      <c r="L1760" s="243"/>
      <c r="M1760" s="243"/>
      <c r="N1760" s="291"/>
      <c r="O1760" s="392" t="s">
        <v>201</v>
      </c>
      <c r="P1760" s="243"/>
      <c r="Q1760" s="243"/>
      <c r="R1760" s="243"/>
      <c r="S1760" s="243"/>
      <c r="T1760" s="243"/>
      <c r="U1760" s="243" t="s">
        <v>202</v>
      </c>
      <c r="V1760" s="243"/>
      <c r="W1760" s="243"/>
      <c r="X1760" s="243"/>
      <c r="Y1760" s="243"/>
      <c r="Z1760" s="243" t="s">
        <v>1362</v>
      </c>
      <c r="AA1760" s="243"/>
      <c r="AB1760" s="243"/>
      <c r="AC1760" s="377"/>
      <c r="AD1760" s="293" t="s">
        <v>201</v>
      </c>
      <c r="AE1760" s="243"/>
      <c r="AF1760" s="243"/>
      <c r="AG1760" s="243"/>
      <c r="AH1760" s="243"/>
      <c r="AI1760" s="243"/>
      <c r="AJ1760" s="243" t="s">
        <v>202</v>
      </c>
      <c r="AK1760" s="243"/>
      <c r="AL1760" s="243"/>
      <c r="AM1760" s="243"/>
      <c r="AN1760" s="243"/>
      <c r="AO1760" s="243" t="s">
        <v>1362</v>
      </c>
      <c r="AP1760" s="243"/>
      <c r="AQ1760" s="243"/>
      <c r="AR1760" s="377"/>
    </row>
    <row r="1761" spans="3:44" ht="12.75" customHeight="1">
      <c r="C1761" s="393"/>
      <c r="D1761" s="265"/>
      <c r="E1761" s="265"/>
      <c r="F1761" s="265"/>
      <c r="G1761" s="265"/>
      <c r="H1761" s="265"/>
      <c r="I1761" s="265"/>
      <c r="J1761" s="265"/>
      <c r="K1761" s="265"/>
      <c r="L1761" s="265"/>
      <c r="M1761" s="265"/>
      <c r="N1761" s="285"/>
      <c r="O1761" s="393"/>
      <c r="P1761" s="265"/>
      <c r="Q1761" s="265"/>
      <c r="R1761" s="265"/>
      <c r="S1761" s="265"/>
      <c r="T1761" s="265"/>
      <c r="U1761" s="265"/>
      <c r="V1761" s="265"/>
      <c r="W1761" s="265"/>
      <c r="X1761" s="265"/>
      <c r="Y1761" s="265"/>
      <c r="Z1761" s="265"/>
      <c r="AA1761" s="265"/>
      <c r="AB1761" s="265"/>
      <c r="AC1761" s="378"/>
      <c r="AD1761" s="287"/>
      <c r="AE1761" s="265"/>
      <c r="AF1761" s="265"/>
      <c r="AG1761" s="265"/>
      <c r="AH1761" s="265"/>
      <c r="AI1761" s="265"/>
      <c r="AJ1761" s="265"/>
      <c r="AK1761" s="265"/>
      <c r="AL1761" s="265"/>
      <c r="AM1761" s="265"/>
      <c r="AN1761" s="265"/>
      <c r="AO1761" s="265"/>
      <c r="AP1761" s="265"/>
      <c r="AQ1761" s="265"/>
      <c r="AR1761" s="378"/>
    </row>
    <row r="1762" spans="3:44" ht="12.75" customHeight="1">
      <c r="C1762" s="337" t="s">
        <v>28</v>
      </c>
      <c r="D1762" s="338"/>
      <c r="E1762" s="338"/>
      <c r="F1762" s="338"/>
      <c r="G1762" s="338"/>
      <c r="H1762" s="338"/>
      <c r="I1762" s="338"/>
      <c r="J1762" s="338"/>
      <c r="K1762" s="338"/>
      <c r="L1762" s="338"/>
      <c r="M1762" s="338"/>
      <c r="N1762" s="339"/>
      <c r="O1762" s="340" t="s">
        <v>32</v>
      </c>
      <c r="P1762" s="341"/>
      <c r="Q1762" s="341"/>
      <c r="R1762" s="341"/>
      <c r="S1762" s="341"/>
      <c r="T1762" s="341"/>
      <c r="U1762" s="341" t="s">
        <v>33</v>
      </c>
      <c r="V1762" s="341"/>
      <c r="W1762" s="341"/>
      <c r="X1762" s="341"/>
      <c r="Y1762" s="341"/>
      <c r="Z1762" s="341" t="s">
        <v>35</v>
      </c>
      <c r="AA1762" s="341"/>
      <c r="AB1762" s="341"/>
      <c r="AC1762" s="342"/>
      <c r="AD1762" s="343" t="s">
        <v>37</v>
      </c>
      <c r="AE1762" s="341"/>
      <c r="AF1762" s="341"/>
      <c r="AG1762" s="341"/>
      <c r="AH1762" s="341"/>
      <c r="AI1762" s="341"/>
      <c r="AJ1762" s="341" t="s">
        <v>40</v>
      </c>
      <c r="AK1762" s="341"/>
      <c r="AL1762" s="341"/>
      <c r="AM1762" s="341"/>
      <c r="AN1762" s="341"/>
      <c r="AO1762" s="341" t="s">
        <v>46</v>
      </c>
      <c r="AP1762" s="341"/>
      <c r="AQ1762" s="341"/>
      <c r="AR1762" s="342"/>
    </row>
    <row r="1763" spans="3:44" ht="12.75" customHeight="1">
      <c r="C1763" s="371" t="s">
        <v>1363</v>
      </c>
      <c r="D1763" s="372"/>
      <c r="E1763" s="372"/>
      <c r="F1763" s="372"/>
      <c r="G1763" s="372"/>
      <c r="H1763" s="372"/>
      <c r="I1763" s="372"/>
      <c r="J1763" s="372"/>
      <c r="K1763" s="372"/>
      <c r="L1763" s="372"/>
      <c r="M1763" s="372"/>
      <c r="N1763" s="373"/>
      <c r="O1763" s="335">
        <v>7376</v>
      </c>
      <c r="P1763" s="249"/>
      <c r="Q1763" s="249"/>
      <c r="R1763" s="249"/>
      <c r="S1763" s="249"/>
      <c r="T1763" s="249"/>
      <c r="U1763" s="313" t="s">
        <v>79</v>
      </c>
      <c r="V1763" s="313"/>
      <c r="W1763" s="313"/>
      <c r="X1763" s="313"/>
      <c r="Y1763" s="313"/>
      <c r="Z1763" s="313" t="s">
        <v>79</v>
      </c>
      <c r="AA1763" s="313"/>
      <c r="AB1763" s="313"/>
      <c r="AC1763" s="379"/>
      <c r="AD1763" s="336">
        <v>-36281</v>
      </c>
      <c r="AE1763" s="249"/>
      <c r="AF1763" s="249"/>
      <c r="AG1763" s="249"/>
      <c r="AH1763" s="249"/>
      <c r="AI1763" s="249"/>
      <c r="AJ1763" s="313" t="s">
        <v>79</v>
      </c>
      <c r="AK1763" s="313"/>
      <c r="AL1763" s="313"/>
      <c r="AM1763" s="313"/>
      <c r="AN1763" s="313"/>
      <c r="AO1763" s="313" t="s">
        <v>79</v>
      </c>
      <c r="AP1763" s="313"/>
      <c r="AQ1763" s="313"/>
      <c r="AR1763" s="379"/>
    </row>
    <row r="1764" spans="3:44" ht="12.75" customHeight="1">
      <c r="C1764" s="374"/>
      <c r="D1764" s="375"/>
      <c r="E1764" s="375"/>
      <c r="F1764" s="375"/>
      <c r="G1764" s="375"/>
      <c r="H1764" s="375"/>
      <c r="I1764" s="375"/>
      <c r="J1764" s="375"/>
      <c r="K1764" s="375"/>
      <c r="L1764" s="375"/>
      <c r="M1764" s="375"/>
      <c r="N1764" s="376"/>
      <c r="O1764" s="310"/>
      <c r="P1764" s="169"/>
      <c r="Q1764" s="169"/>
      <c r="R1764" s="169"/>
      <c r="S1764" s="169"/>
      <c r="T1764" s="169"/>
      <c r="U1764" s="325"/>
      <c r="V1764" s="325"/>
      <c r="W1764" s="325"/>
      <c r="X1764" s="325"/>
      <c r="Y1764" s="325"/>
      <c r="Z1764" s="325"/>
      <c r="AA1764" s="325"/>
      <c r="AB1764" s="325"/>
      <c r="AC1764" s="380"/>
      <c r="AD1764" s="311"/>
      <c r="AE1764" s="169"/>
      <c r="AF1764" s="169"/>
      <c r="AG1764" s="169"/>
      <c r="AH1764" s="169"/>
      <c r="AI1764" s="169"/>
      <c r="AJ1764" s="325"/>
      <c r="AK1764" s="325"/>
      <c r="AL1764" s="325"/>
      <c r="AM1764" s="325"/>
      <c r="AN1764" s="325"/>
      <c r="AO1764" s="325"/>
      <c r="AP1764" s="325"/>
      <c r="AQ1764" s="325"/>
      <c r="AR1764" s="380"/>
    </row>
    <row r="1765" spans="3:44" ht="12.75" customHeight="1">
      <c r="C1765" s="344" t="s">
        <v>1364</v>
      </c>
      <c r="D1765" s="345"/>
      <c r="E1765" s="345"/>
      <c r="F1765" s="345"/>
      <c r="G1765" s="345"/>
      <c r="H1765" s="345"/>
      <c r="I1765" s="345"/>
      <c r="J1765" s="345"/>
      <c r="K1765" s="345"/>
      <c r="L1765" s="345"/>
      <c r="M1765" s="345"/>
      <c r="N1765" s="346"/>
      <c r="O1765" s="356" t="s">
        <v>79</v>
      </c>
      <c r="P1765" s="357"/>
      <c r="Q1765" s="357"/>
      <c r="R1765" s="357"/>
      <c r="S1765" s="357"/>
      <c r="T1765" s="357"/>
      <c r="U1765" s="332">
        <v>1623</v>
      </c>
      <c r="V1765" s="332"/>
      <c r="W1765" s="332"/>
      <c r="X1765" s="332"/>
      <c r="Y1765" s="332"/>
      <c r="Z1765" s="333">
        <v>0.22</v>
      </c>
      <c r="AA1765" s="333"/>
      <c r="AB1765" s="333"/>
      <c r="AC1765" s="334"/>
      <c r="AD1765" s="358" t="s">
        <v>79</v>
      </c>
      <c r="AE1765" s="357"/>
      <c r="AF1765" s="357"/>
      <c r="AG1765" s="357"/>
      <c r="AH1765" s="357"/>
      <c r="AI1765" s="357"/>
      <c r="AJ1765" s="332">
        <f>AD1763*AO1765</f>
        <v>-8344.630000000001</v>
      </c>
      <c r="AK1765" s="332"/>
      <c r="AL1765" s="332"/>
      <c r="AM1765" s="332"/>
      <c r="AN1765" s="332"/>
      <c r="AO1765" s="333">
        <v>0.23</v>
      </c>
      <c r="AP1765" s="333"/>
      <c r="AQ1765" s="333"/>
      <c r="AR1765" s="334"/>
    </row>
    <row r="1766" spans="3:44" ht="12.75" customHeight="1">
      <c r="C1766" s="317" t="s">
        <v>203</v>
      </c>
      <c r="D1766" s="282"/>
      <c r="E1766" s="282"/>
      <c r="F1766" s="282"/>
      <c r="G1766" s="282"/>
      <c r="H1766" s="282"/>
      <c r="I1766" s="282"/>
      <c r="J1766" s="282"/>
      <c r="K1766" s="282"/>
      <c r="L1766" s="282"/>
      <c r="M1766" s="282"/>
      <c r="N1766" s="318"/>
      <c r="O1766" s="335">
        <v>34880</v>
      </c>
      <c r="P1766" s="249"/>
      <c r="Q1766" s="249"/>
      <c r="R1766" s="249"/>
      <c r="S1766" s="249"/>
      <c r="T1766" s="249"/>
      <c r="U1766" s="249">
        <f>O1766*Z1765</f>
        <v>7673.6</v>
      </c>
      <c r="V1766" s="249"/>
      <c r="W1766" s="249"/>
      <c r="X1766" s="249"/>
      <c r="Y1766" s="249"/>
      <c r="Z1766" s="314">
        <f>U1766/O1763</f>
        <v>1.0403470715835141</v>
      </c>
      <c r="AA1766" s="314"/>
      <c r="AB1766" s="314"/>
      <c r="AC1766" s="315"/>
      <c r="AD1766" s="336">
        <v>46062</v>
      </c>
      <c r="AE1766" s="249"/>
      <c r="AF1766" s="249"/>
      <c r="AG1766" s="249"/>
      <c r="AH1766" s="249"/>
      <c r="AI1766" s="249"/>
      <c r="AJ1766" s="249">
        <f>AD1766*AO1765</f>
        <v>10594.26</v>
      </c>
      <c r="AK1766" s="249"/>
      <c r="AL1766" s="249"/>
      <c r="AM1766" s="249"/>
      <c r="AN1766" s="249"/>
      <c r="AO1766" s="314">
        <f>AJ1766/AD1763</f>
        <v>-0.29200573302830685</v>
      </c>
      <c r="AP1766" s="314"/>
      <c r="AQ1766" s="314"/>
      <c r="AR1766" s="315"/>
    </row>
    <row r="1767" spans="3:44" ht="12.75" customHeight="1">
      <c r="C1767" s="319" t="s">
        <v>204</v>
      </c>
      <c r="D1767" s="268"/>
      <c r="E1767" s="268"/>
      <c r="F1767" s="268"/>
      <c r="G1767" s="268"/>
      <c r="H1767" s="268"/>
      <c r="I1767" s="268"/>
      <c r="J1767" s="268"/>
      <c r="K1767" s="268"/>
      <c r="L1767" s="268"/>
      <c r="M1767" s="268"/>
      <c r="N1767" s="320"/>
      <c r="O1767" s="310">
        <v>-3674</v>
      </c>
      <c r="P1767" s="169"/>
      <c r="Q1767" s="169"/>
      <c r="R1767" s="169"/>
      <c r="S1767" s="169"/>
      <c r="T1767" s="169"/>
      <c r="U1767" s="169">
        <f>O1767*Z1765</f>
        <v>-808.28</v>
      </c>
      <c r="V1767" s="169"/>
      <c r="W1767" s="169"/>
      <c r="X1767" s="169"/>
      <c r="Y1767" s="169"/>
      <c r="Z1767" s="302">
        <f>U1767/O1763</f>
        <v>-0.1095824295010846</v>
      </c>
      <c r="AA1767" s="302"/>
      <c r="AB1767" s="302"/>
      <c r="AC1767" s="303"/>
      <c r="AD1767" s="311">
        <v>-11942</v>
      </c>
      <c r="AE1767" s="169"/>
      <c r="AF1767" s="169"/>
      <c r="AG1767" s="169"/>
      <c r="AH1767" s="169"/>
      <c r="AI1767" s="169"/>
      <c r="AJ1767" s="169">
        <f>AD1767*AO1765</f>
        <v>-2746.6600000000003</v>
      </c>
      <c r="AK1767" s="169"/>
      <c r="AL1767" s="169"/>
      <c r="AM1767" s="169"/>
      <c r="AN1767" s="169"/>
      <c r="AO1767" s="302">
        <v>7.0000000000000007E-2</v>
      </c>
      <c r="AP1767" s="302"/>
      <c r="AQ1767" s="302"/>
      <c r="AR1767" s="303"/>
    </row>
    <row r="1768" spans="3:44" ht="12.75" customHeight="1">
      <c r="C1768" s="347" t="s">
        <v>1365</v>
      </c>
      <c r="D1768" s="348"/>
      <c r="E1768" s="348"/>
      <c r="F1768" s="348"/>
      <c r="G1768" s="348"/>
      <c r="H1768" s="348"/>
      <c r="I1768" s="348"/>
      <c r="J1768" s="348"/>
      <c r="K1768" s="348"/>
      <c r="L1768" s="348"/>
      <c r="M1768" s="348"/>
      <c r="N1768" s="349"/>
      <c r="O1768" s="310"/>
      <c r="P1768" s="169"/>
      <c r="Q1768" s="169"/>
      <c r="R1768" s="169"/>
      <c r="S1768" s="169"/>
      <c r="T1768" s="169"/>
      <c r="U1768" s="169">
        <f>O1768*Z1765</f>
        <v>0</v>
      </c>
      <c r="V1768" s="169"/>
      <c r="W1768" s="169"/>
      <c r="X1768" s="169"/>
      <c r="Y1768" s="169"/>
      <c r="Z1768" s="302">
        <f>U1768/O1763</f>
        <v>0</v>
      </c>
      <c r="AA1768" s="302"/>
      <c r="AB1768" s="302"/>
      <c r="AC1768" s="303"/>
      <c r="AD1768" s="311"/>
      <c r="AE1768" s="169"/>
      <c r="AF1768" s="169"/>
      <c r="AG1768" s="169"/>
      <c r="AH1768" s="169"/>
      <c r="AI1768" s="169"/>
      <c r="AJ1768" s="169">
        <f>AD1768*AO1765</f>
        <v>0</v>
      </c>
      <c r="AK1768" s="169"/>
      <c r="AL1768" s="169"/>
      <c r="AM1768" s="169"/>
      <c r="AN1768" s="169"/>
      <c r="AO1768" s="302">
        <f>AJ1768/AD1763</f>
        <v>0</v>
      </c>
      <c r="AP1768" s="302"/>
      <c r="AQ1768" s="302"/>
      <c r="AR1768" s="303"/>
    </row>
    <row r="1769" spans="3:44" ht="12.75" customHeight="1">
      <c r="C1769" s="350"/>
      <c r="D1769" s="348"/>
      <c r="E1769" s="348"/>
      <c r="F1769" s="348"/>
      <c r="G1769" s="348"/>
      <c r="H1769" s="348"/>
      <c r="I1769" s="348"/>
      <c r="J1769" s="348"/>
      <c r="K1769" s="348"/>
      <c r="L1769" s="348"/>
      <c r="M1769" s="348"/>
      <c r="N1769" s="349"/>
      <c r="O1769" s="310"/>
      <c r="P1769" s="169"/>
      <c r="Q1769" s="169"/>
      <c r="R1769" s="169"/>
      <c r="S1769" s="169"/>
      <c r="T1769" s="169"/>
      <c r="U1769" s="169"/>
      <c r="V1769" s="169"/>
      <c r="W1769" s="169"/>
      <c r="X1769" s="169"/>
      <c r="Y1769" s="169"/>
      <c r="Z1769" s="302"/>
      <c r="AA1769" s="302"/>
      <c r="AB1769" s="302"/>
      <c r="AC1769" s="303"/>
      <c r="AD1769" s="311"/>
      <c r="AE1769" s="169"/>
      <c r="AF1769" s="169"/>
      <c r="AG1769" s="169"/>
      <c r="AH1769" s="169"/>
      <c r="AI1769" s="169"/>
      <c r="AJ1769" s="169"/>
      <c r="AK1769" s="169"/>
      <c r="AL1769" s="169"/>
      <c r="AM1769" s="169"/>
      <c r="AN1769" s="169"/>
      <c r="AO1769" s="302"/>
      <c r="AP1769" s="302"/>
      <c r="AQ1769" s="302"/>
      <c r="AR1769" s="303"/>
    </row>
    <row r="1770" spans="3:44" ht="12.75" customHeight="1">
      <c r="C1770" s="319" t="s">
        <v>205</v>
      </c>
      <c r="D1770" s="268"/>
      <c r="E1770" s="268"/>
      <c r="F1770" s="268"/>
      <c r="G1770" s="268"/>
      <c r="H1770" s="268"/>
      <c r="I1770" s="268"/>
      <c r="J1770" s="268"/>
      <c r="K1770" s="268"/>
      <c r="L1770" s="268"/>
      <c r="M1770" s="268"/>
      <c r="N1770" s="320"/>
      <c r="O1770" s="310">
        <v>-26626</v>
      </c>
      <c r="P1770" s="169"/>
      <c r="Q1770" s="169"/>
      <c r="R1770" s="169"/>
      <c r="S1770" s="169"/>
      <c r="T1770" s="169"/>
      <c r="U1770" s="169">
        <f>O1770*Z1765</f>
        <v>-5857.72</v>
      </c>
      <c r="V1770" s="169"/>
      <c r="W1770" s="169"/>
      <c r="X1770" s="169"/>
      <c r="Y1770" s="169"/>
      <c r="Z1770" s="302">
        <f>U1770/O1763</f>
        <v>-0.79415943600867678</v>
      </c>
      <c r="AA1770" s="302"/>
      <c r="AB1770" s="302"/>
      <c r="AC1770" s="303"/>
      <c r="AD1770" s="311"/>
      <c r="AE1770" s="169"/>
      <c r="AF1770" s="169"/>
      <c r="AG1770" s="169"/>
      <c r="AH1770" s="169"/>
      <c r="AI1770" s="169"/>
      <c r="AJ1770" s="169">
        <f>AD1770*AO1765</f>
        <v>0</v>
      </c>
      <c r="AK1770" s="169"/>
      <c r="AL1770" s="169"/>
      <c r="AM1770" s="169"/>
      <c r="AN1770" s="169"/>
      <c r="AO1770" s="302">
        <f>AJ1770/AD1763</f>
        <v>0</v>
      </c>
      <c r="AP1770" s="302"/>
      <c r="AQ1770" s="302"/>
      <c r="AR1770" s="303"/>
    </row>
    <row r="1771" spans="3:44" ht="12.75" customHeight="1">
      <c r="C1771" s="319" t="s">
        <v>1240</v>
      </c>
      <c r="D1771" s="268"/>
      <c r="E1771" s="268"/>
      <c r="F1771" s="268"/>
      <c r="G1771" s="268"/>
      <c r="H1771" s="268"/>
      <c r="I1771" s="268"/>
      <c r="J1771" s="268"/>
      <c r="K1771" s="268"/>
      <c r="L1771" s="268"/>
      <c r="M1771" s="268"/>
      <c r="N1771" s="320"/>
      <c r="O1771" s="310"/>
      <c r="P1771" s="169"/>
      <c r="Q1771" s="169"/>
      <c r="R1771" s="169"/>
      <c r="S1771" s="169"/>
      <c r="T1771" s="169"/>
      <c r="U1771" s="169">
        <f>O1771*Z1765</f>
        <v>0</v>
      </c>
      <c r="V1771" s="169"/>
      <c r="W1771" s="169"/>
      <c r="X1771" s="169"/>
      <c r="Y1771" s="169"/>
      <c r="Z1771" s="302">
        <f>U1771/O1763</f>
        <v>0</v>
      </c>
      <c r="AA1771" s="302"/>
      <c r="AB1771" s="302"/>
      <c r="AC1771" s="303"/>
      <c r="AD1771" s="311"/>
      <c r="AE1771" s="169"/>
      <c r="AF1771" s="169"/>
      <c r="AG1771" s="169"/>
      <c r="AH1771" s="169"/>
      <c r="AI1771" s="169"/>
      <c r="AJ1771" s="359">
        <f>AD1771*AO1765</f>
        <v>0</v>
      </c>
      <c r="AK1771" s="360"/>
      <c r="AL1771" s="360"/>
      <c r="AM1771" s="360"/>
      <c r="AN1771" s="311"/>
      <c r="AO1771" s="302">
        <f>AJ1771/AD1763</f>
        <v>0</v>
      </c>
      <c r="AP1771" s="302"/>
      <c r="AQ1771" s="302"/>
      <c r="AR1771" s="303"/>
    </row>
    <row r="1772" spans="3:44" ht="12.75" customHeight="1">
      <c r="C1772" s="351" t="s">
        <v>149</v>
      </c>
      <c r="D1772" s="269"/>
      <c r="E1772" s="269"/>
      <c r="F1772" s="269"/>
      <c r="G1772" s="269"/>
      <c r="H1772" s="269"/>
      <c r="I1772" s="269"/>
      <c r="J1772" s="269"/>
      <c r="K1772" s="269"/>
      <c r="L1772" s="269"/>
      <c r="M1772" s="269"/>
      <c r="N1772" s="352"/>
      <c r="O1772" s="361"/>
      <c r="P1772" s="253"/>
      <c r="Q1772" s="253"/>
      <c r="R1772" s="253"/>
      <c r="S1772" s="253"/>
      <c r="T1772" s="253"/>
      <c r="U1772" s="253">
        <f>O1772*Z1765</f>
        <v>0</v>
      </c>
      <c r="V1772" s="253"/>
      <c r="W1772" s="253"/>
      <c r="X1772" s="253"/>
      <c r="Y1772" s="253"/>
      <c r="Z1772" s="327">
        <f>U1772/O1763</f>
        <v>0</v>
      </c>
      <c r="AA1772" s="327"/>
      <c r="AB1772" s="327"/>
      <c r="AC1772" s="328"/>
      <c r="AD1772" s="362"/>
      <c r="AE1772" s="253"/>
      <c r="AF1772" s="253"/>
      <c r="AG1772" s="253"/>
      <c r="AH1772" s="253"/>
      <c r="AI1772" s="253"/>
      <c r="AJ1772" s="363">
        <f>AD1772*AO1765</f>
        <v>0</v>
      </c>
      <c r="AK1772" s="364"/>
      <c r="AL1772" s="364"/>
      <c r="AM1772" s="364"/>
      <c r="AN1772" s="362"/>
      <c r="AO1772" s="327">
        <f>AJ1772/AD1763</f>
        <v>0</v>
      </c>
      <c r="AP1772" s="327"/>
      <c r="AQ1772" s="327"/>
      <c r="AR1772" s="328"/>
    </row>
    <row r="1773" spans="3:44" ht="12.75" customHeight="1">
      <c r="C1773" s="353" t="s">
        <v>38</v>
      </c>
      <c r="D1773" s="354"/>
      <c r="E1773" s="354"/>
      <c r="F1773" s="354"/>
      <c r="G1773" s="354"/>
      <c r="H1773" s="354"/>
      <c r="I1773" s="354"/>
      <c r="J1773" s="354"/>
      <c r="K1773" s="354"/>
      <c r="L1773" s="354"/>
      <c r="M1773" s="354"/>
      <c r="N1773" s="355"/>
      <c r="O1773" s="329">
        <f>SUM(O1766:T1772)+O1763</f>
        <v>11956</v>
      </c>
      <c r="P1773" s="208"/>
      <c r="Q1773" s="208"/>
      <c r="R1773" s="208"/>
      <c r="S1773" s="208"/>
      <c r="T1773" s="208"/>
      <c r="U1773" s="208">
        <v>2630</v>
      </c>
      <c r="V1773" s="208"/>
      <c r="W1773" s="208"/>
      <c r="X1773" s="208"/>
      <c r="Y1773" s="208"/>
      <c r="Z1773" s="330">
        <f>U1773/O1763</f>
        <v>0.35656182212581344</v>
      </c>
      <c r="AA1773" s="330"/>
      <c r="AB1773" s="330"/>
      <c r="AC1773" s="331"/>
      <c r="AD1773" s="329">
        <f>SUM(AD1766:AI1772)+AD1763</f>
        <v>-2161</v>
      </c>
      <c r="AE1773" s="208"/>
      <c r="AF1773" s="208"/>
      <c r="AG1773" s="208"/>
      <c r="AH1773" s="208"/>
      <c r="AI1773" s="208"/>
      <c r="AJ1773" s="208">
        <v>-496</v>
      </c>
      <c r="AK1773" s="208"/>
      <c r="AL1773" s="208"/>
      <c r="AM1773" s="208"/>
      <c r="AN1773" s="208"/>
      <c r="AO1773" s="330">
        <f>AJ1773/AD1763</f>
        <v>1.3671067500895785E-2</v>
      </c>
      <c r="AP1773" s="330"/>
      <c r="AQ1773" s="330"/>
      <c r="AR1773" s="331"/>
    </row>
    <row r="1774" spans="3:44" ht="12.75" customHeight="1">
      <c r="C1774" s="317" t="s">
        <v>1366</v>
      </c>
      <c r="D1774" s="282"/>
      <c r="E1774" s="282"/>
      <c r="F1774" s="282"/>
      <c r="G1774" s="282"/>
      <c r="H1774" s="282"/>
      <c r="I1774" s="282"/>
      <c r="J1774" s="282"/>
      <c r="K1774" s="282"/>
      <c r="L1774" s="282"/>
      <c r="M1774" s="282"/>
      <c r="N1774" s="318"/>
      <c r="O1774" s="312" t="s">
        <v>79</v>
      </c>
      <c r="P1774" s="313"/>
      <c r="Q1774" s="313"/>
      <c r="R1774" s="313"/>
      <c r="S1774" s="313"/>
      <c r="T1774" s="313"/>
      <c r="U1774" s="249">
        <v>2880</v>
      </c>
      <c r="V1774" s="249"/>
      <c r="W1774" s="249"/>
      <c r="X1774" s="249"/>
      <c r="Y1774" s="249"/>
      <c r="Z1774" s="314">
        <v>0.39</v>
      </c>
      <c r="AA1774" s="314"/>
      <c r="AB1774" s="314"/>
      <c r="AC1774" s="315"/>
      <c r="AD1774" s="316" t="s">
        <v>79</v>
      </c>
      <c r="AE1774" s="313"/>
      <c r="AF1774" s="313"/>
      <c r="AG1774" s="313"/>
      <c r="AH1774" s="313"/>
      <c r="AI1774" s="313"/>
      <c r="AJ1774" s="249"/>
      <c r="AK1774" s="249"/>
      <c r="AL1774" s="249"/>
      <c r="AM1774" s="249"/>
      <c r="AN1774" s="249"/>
      <c r="AO1774" s="314">
        <f>AO1773</f>
        <v>1.3671067500895785E-2</v>
      </c>
      <c r="AP1774" s="314"/>
      <c r="AQ1774" s="314"/>
      <c r="AR1774" s="315"/>
    </row>
    <row r="1775" spans="3:44" ht="12.75" customHeight="1">
      <c r="C1775" s="319" t="s">
        <v>206</v>
      </c>
      <c r="D1775" s="268"/>
      <c r="E1775" s="268"/>
      <c r="F1775" s="268"/>
      <c r="G1775" s="268"/>
      <c r="H1775" s="268"/>
      <c r="I1775" s="268"/>
      <c r="J1775" s="268"/>
      <c r="K1775" s="268"/>
      <c r="L1775" s="268"/>
      <c r="M1775" s="268"/>
      <c r="N1775" s="320"/>
      <c r="O1775" s="324" t="s">
        <v>79</v>
      </c>
      <c r="P1775" s="325"/>
      <c r="Q1775" s="325"/>
      <c r="R1775" s="325"/>
      <c r="S1775" s="325"/>
      <c r="T1775" s="325"/>
      <c r="U1775" s="169">
        <v>-2236</v>
      </c>
      <c r="V1775" s="169"/>
      <c r="W1775" s="169"/>
      <c r="X1775" s="169"/>
      <c r="Y1775" s="169"/>
      <c r="Z1775" s="302">
        <f>U1775/O1763</f>
        <v>-0.30314533622559653</v>
      </c>
      <c r="AA1775" s="302"/>
      <c r="AB1775" s="302"/>
      <c r="AC1775" s="303"/>
      <c r="AD1775" s="326" t="s">
        <v>79</v>
      </c>
      <c r="AE1775" s="325"/>
      <c r="AF1775" s="325"/>
      <c r="AG1775" s="325"/>
      <c r="AH1775" s="325"/>
      <c r="AI1775" s="325"/>
      <c r="AJ1775" s="169">
        <f>AB1457+AB1461</f>
        <v>0</v>
      </c>
      <c r="AK1775" s="169"/>
      <c r="AL1775" s="169"/>
      <c r="AM1775" s="169"/>
      <c r="AN1775" s="169"/>
      <c r="AO1775" s="302">
        <f>AJ1775/AD1763</f>
        <v>0</v>
      </c>
      <c r="AP1775" s="302"/>
      <c r="AQ1775" s="302"/>
      <c r="AR1775" s="303"/>
    </row>
    <row r="1776" spans="3:44" ht="12.75" customHeight="1" thickBot="1">
      <c r="C1776" s="321" t="s">
        <v>1367</v>
      </c>
      <c r="D1776" s="322"/>
      <c r="E1776" s="322"/>
      <c r="F1776" s="322"/>
      <c r="G1776" s="322"/>
      <c r="H1776" s="322"/>
      <c r="I1776" s="322"/>
      <c r="J1776" s="322"/>
      <c r="K1776" s="322"/>
      <c r="L1776" s="322"/>
      <c r="M1776" s="322"/>
      <c r="N1776" s="323"/>
      <c r="O1776" s="304" t="s">
        <v>79</v>
      </c>
      <c r="P1776" s="305"/>
      <c r="Q1776" s="305"/>
      <c r="R1776" s="305"/>
      <c r="S1776" s="305"/>
      <c r="T1776" s="305"/>
      <c r="U1776" s="306">
        <f>U1775+U1774</f>
        <v>644</v>
      </c>
      <c r="V1776" s="306"/>
      <c r="W1776" s="306"/>
      <c r="X1776" s="306"/>
      <c r="Y1776" s="306"/>
      <c r="Z1776" s="307">
        <f>Z1774+Z1775</f>
        <v>8.6854663774403484E-2</v>
      </c>
      <c r="AA1776" s="307"/>
      <c r="AB1776" s="307"/>
      <c r="AC1776" s="308"/>
      <c r="AD1776" s="309" t="s">
        <v>79</v>
      </c>
      <c r="AE1776" s="305"/>
      <c r="AF1776" s="305"/>
      <c r="AG1776" s="305"/>
      <c r="AH1776" s="305"/>
      <c r="AI1776" s="305"/>
      <c r="AJ1776" s="306"/>
      <c r="AK1776" s="306"/>
      <c r="AL1776" s="306"/>
      <c r="AM1776" s="306"/>
      <c r="AN1776" s="306"/>
      <c r="AO1776" s="307">
        <f>AO1774+AO1775</f>
        <v>1.3671067500895785E-2</v>
      </c>
      <c r="AP1776" s="307"/>
      <c r="AQ1776" s="307"/>
      <c r="AR1776" s="308"/>
    </row>
    <row r="1778" spans="2:45" ht="12.75" customHeight="1">
      <c r="C1778" s="241" t="s">
        <v>481</v>
      </c>
      <c r="D1778" s="241"/>
      <c r="E1778" s="241"/>
      <c r="F1778" s="241"/>
      <c r="G1778" s="241"/>
      <c r="H1778" s="241"/>
      <c r="I1778" s="241"/>
      <c r="J1778" s="241"/>
      <c r="K1778" s="241"/>
      <c r="L1778" s="241"/>
      <c r="M1778" s="241"/>
      <c r="N1778" s="241"/>
      <c r="O1778" s="241"/>
      <c r="P1778" s="241"/>
      <c r="Q1778" s="241"/>
      <c r="R1778" s="241"/>
      <c r="S1778" s="241"/>
      <c r="T1778" s="241"/>
      <c r="U1778" s="241"/>
      <c r="V1778" s="241"/>
      <c r="W1778" s="241"/>
      <c r="X1778" s="241"/>
      <c r="Y1778" s="241"/>
      <c r="Z1778" s="241"/>
      <c r="AA1778" s="241"/>
      <c r="AB1778" s="241"/>
      <c r="AC1778" s="241"/>
      <c r="AD1778" s="241"/>
      <c r="AE1778" s="241"/>
      <c r="AF1778" s="241"/>
      <c r="AG1778" s="241"/>
      <c r="AH1778" s="241"/>
      <c r="AI1778" s="241"/>
      <c r="AJ1778" s="241"/>
      <c r="AK1778" s="241"/>
      <c r="AL1778" s="241"/>
      <c r="AM1778" s="241"/>
      <c r="AN1778" s="241"/>
      <c r="AO1778" s="241"/>
      <c r="AP1778" s="241"/>
      <c r="AQ1778" s="241"/>
      <c r="AR1778" s="241"/>
      <c r="AS1778" s="241"/>
    </row>
    <row r="1779" spans="2:45" ht="12.75" customHeight="1">
      <c r="C1779" s="68"/>
    </row>
    <row r="1780" spans="2:45" ht="12.75" customHeight="1">
      <c r="C1780" s="299" t="s">
        <v>114</v>
      </c>
      <c r="D1780" s="299"/>
      <c r="E1780" s="299"/>
      <c r="F1780" s="299"/>
      <c r="G1780" s="299"/>
      <c r="H1780" s="299"/>
      <c r="I1780" s="299"/>
      <c r="J1780" s="299"/>
      <c r="K1780" s="299"/>
      <c r="L1780" s="299"/>
      <c r="M1780" s="299"/>
      <c r="N1780" s="299"/>
      <c r="O1780" s="299"/>
      <c r="P1780" s="299"/>
      <c r="Q1780" s="299"/>
      <c r="R1780" s="299"/>
      <c r="S1780" s="299"/>
      <c r="T1780" s="299"/>
      <c r="U1780" s="299"/>
      <c r="V1780" s="299"/>
      <c r="W1780" s="299"/>
      <c r="X1780" s="299"/>
      <c r="Y1780" s="299"/>
      <c r="Z1780" s="299"/>
      <c r="AA1780" s="299"/>
      <c r="AB1780" s="299"/>
      <c r="AC1780" s="299"/>
      <c r="AD1780" s="299" t="s">
        <v>16</v>
      </c>
      <c r="AE1780" s="299"/>
      <c r="AF1780" s="299"/>
      <c r="AG1780" s="299"/>
      <c r="AH1780" s="299"/>
      <c r="AI1780" s="299"/>
      <c r="AJ1780" s="299"/>
      <c r="AK1780" s="299" t="s">
        <v>17</v>
      </c>
      <c r="AL1780" s="299"/>
      <c r="AM1780" s="299"/>
      <c r="AN1780" s="299"/>
      <c r="AO1780" s="299"/>
      <c r="AP1780" s="299"/>
      <c r="AQ1780" s="299"/>
      <c r="AR1780" s="98"/>
      <c r="AS1780" s="117"/>
    </row>
    <row r="1781" spans="2:45" ht="12.75" customHeight="1">
      <c r="C1781" s="300"/>
      <c r="D1781" s="300"/>
      <c r="E1781" s="300"/>
      <c r="F1781" s="300"/>
      <c r="G1781" s="300"/>
      <c r="H1781" s="300"/>
      <c r="I1781" s="300"/>
      <c r="J1781" s="300"/>
      <c r="K1781" s="300"/>
      <c r="L1781" s="300"/>
      <c r="M1781" s="300"/>
      <c r="N1781" s="300"/>
      <c r="O1781" s="300"/>
      <c r="P1781" s="300"/>
      <c r="Q1781" s="300"/>
      <c r="R1781" s="300"/>
      <c r="S1781" s="300"/>
      <c r="T1781" s="300"/>
      <c r="U1781" s="300"/>
      <c r="V1781" s="300"/>
      <c r="W1781" s="300"/>
      <c r="X1781" s="300"/>
      <c r="Y1781" s="300"/>
      <c r="Z1781" s="300"/>
      <c r="AA1781" s="300"/>
      <c r="AB1781" s="300"/>
      <c r="AC1781" s="300"/>
      <c r="AD1781" s="300"/>
      <c r="AE1781" s="300"/>
      <c r="AF1781" s="300"/>
      <c r="AG1781" s="300"/>
      <c r="AH1781" s="300"/>
      <c r="AI1781" s="300"/>
      <c r="AJ1781" s="300"/>
      <c r="AK1781" s="300"/>
      <c r="AL1781" s="300"/>
      <c r="AM1781" s="300"/>
      <c r="AN1781" s="300"/>
      <c r="AO1781" s="300"/>
      <c r="AP1781" s="300"/>
      <c r="AQ1781" s="300"/>
      <c r="AR1781" s="98"/>
      <c r="AS1781" s="117"/>
    </row>
    <row r="1782" spans="2:45" ht="12.75" customHeight="1">
      <c r="C1782" s="301"/>
      <c r="D1782" s="301"/>
      <c r="E1782" s="301"/>
      <c r="F1782" s="301"/>
      <c r="G1782" s="301"/>
      <c r="H1782" s="301"/>
      <c r="I1782" s="301"/>
      <c r="J1782" s="301"/>
      <c r="K1782" s="301"/>
      <c r="L1782" s="301"/>
      <c r="M1782" s="301"/>
      <c r="N1782" s="301"/>
      <c r="O1782" s="301"/>
      <c r="P1782" s="301"/>
      <c r="Q1782" s="301"/>
      <c r="R1782" s="301"/>
      <c r="S1782" s="301"/>
      <c r="T1782" s="301"/>
      <c r="U1782" s="301"/>
      <c r="V1782" s="301"/>
      <c r="W1782" s="301"/>
      <c r="X1782" s="301"/>
      <c r="Y1782" s="301"/>
      <c r="Z1782" s="301"/>
      <c r="AA1782" s="301"/>
      <c r="AB1782" s="301"/>
      <c r="AC1782" s="301"/>
      <c r="AD1782" s="301"/>
      <c r="AE1782" s="301"/>
      <c r="AF1782" s="301"/>
      <c r="AG1782" s="301"/>
      <c r="AH1782" s="301"/>
      <c r="AI1782" s="301"/>
      <c r="AJ1782" s="301"/>
      <c r="AK1782" s="301"/>
      <c r="AL1782" s="301"/>
      <c r="AM1782" s="301"/>
      <c r="AN1782" s="301"/>
      <c r="AO1782" s="301"/>
      <c r="AP1782" s="301"/>
      <c r="AQ1782" s="301"/>
      <c r="AR1782" s="98"/>
      <c r="AS1782" s="117"/>
    </row>
    <row r="1783" spans="2:45" ht="12.75" customHeight="1">
      <c r="C1783" s="244" t="s">
        <v>1507</v>
      </c>
      <c r="D1783" s="244"/>
      <c r="E1783" s="244"/>
      <c r="F1783" s="244"/>
      <c r="G1783" s="244"/>
      <c r="H1783" s="244"/>
      <c r="I1783" s="244"/>
      <c r="J1783" s="244"/>
      <c r="K1783" s="244"/>
      <c r="L1783" s="244"/>
      <c r="M1783" s="244"/>
      <c r="N1783" s="244"/>
      <c r="O1783" s="244"/>
      <c r="P1783" s="244"/>
      <c r="Q1783" s="244"/>
      <c r="R1783" s="244"/>
      <c r="S1783" s="244"/>
      <c r="T1783" s="244"/>
      <c r="U1783" s="244"/>
      <c r="V1783" s="244"/>
      <c r="W1783" s="244"/>
      <c r="X1783" s="244"/>
      <c r="Y1783" s="244"/>
      <c r="Z1783" s="244"/>
      <c r="AA1783" s="244"/>
      <c r="AB1783" s="244"/>
      <c r="AC1783" s="244"/>
      <c r="AD1783" s="249"/>
      <c r="AE1783" s="249"/>
      <c r="AF1783" s="249"/>
      <c r="AG1783" s="249"/>
      <c r="AH1783" s="249"/>
      <c r="AI1783" s="249"/>
      <c r="AJ1783" s="249"/>
      <c r="AK1783" s="249"/>
      <c r="AL1783" s="249"/>
      <c r="AM1783" s="249"/>
      <c r="AN1783" s="249"/>
      <c r="AO1783" s="249"/>
      <c r="AP1783" s="249"/>
      <c r="AQ1783" s="249"/>
    </row>
    <row r="1784" spans="2:45" ht="12.75" customHeight="1">
      <c r="C1784" s="231"/>
      <c r="D1784" s="231"/>
      <c r="E1784" s="231"/>
      <c r="F1784" s="231"/>
      <c r="G1784" s="231"/>
      <c r="H1784" s="231"/>
      <c r="I1784" s="231"/>
      <c r="J1784" s="231"/>
      <c r="K1784" s="231"/>
      <c r="L1784" s="231"/>
      <c r="M1784" s="231"/>
      <c r="N1784" s="231"/>
      <c r="O1784" s="231"/>
      <c r="P1784" s="231"/>
      <c r="Q1784" s="231"/>
      <c r="R1784" s="231"/>
      <c r="S1784" s="231"/>
      <c r="T1784" s="231"/>
      <c r="U1784" s="231"/>
      <c r="V1784" s="231"/>
      <c r="W1784" s="231"/>
      <c r="X1784" s="231"/>
      <c r="Y1784" s="231"/>
      <c r="Z1784" s="231"/>
      <c r="AA1784" s="231"/>
      <c r="AB1784" s="231"/>
      <c r="AC1784" s="231"/>
      <c r="AD1784" s="169"/>
      <c r="AE1784" s="169"/>
      <c r="AF1784" s="169"/>
      <c r="AG1784" s="169"/>
      <c r="AH1784" s="169"/>
      <c r="AI1784" s="169"/>
      <c r="AJ1784" s="169"/>
      <c r="AK1784" s="169"/>
      <c r="AL1784" s="169"/>
      <c r="AM1784" s="169"/>
      <c r="AN1784" s="169"/>
      <c r="AO1784" s="169"/>
      <c r="AP1784" s="169"/>
      <c r="AQ1784" s="169"/>
    </row>
    <row r="1785" spans="2:45" ht="12.75" customHeight="1">
      <c r="C1785" s="231" t="s">
        <v>1368</v>
      </c>
      <c r="D1785" s="231"/>
      <c r="E1785" s="231"/>
      <c r="F1785" s="231"/>
      <c r="G1785" s="231"/>
      <c r="H1785" s="231"/>
      <c r="I1785" s="231"/>
      <c r="J1785" s="231"/>
      <c r="K1785" s="231"/>
      <c r="L1785" s="231"/>
      <c r="M1785" s="231"/>
      <c r="N1785" s="231"/>
      <c r="O1785" s="231"/>
      <c r="P1785" s="231"/>
      <c r="Q1785" s="231"/>
      <c r="R1785" s="231"/>
      <c r="S1785" s="231"/>
      <c r="T1785" s="231"/>
      <c r="U1785" s="231"/>
      <c r="V1785" s="231"/>
      <c r="W1785" s="231"/>
      <c r="X1785" s="231"/>
      <c r="Y1785" s="231"/>
      <c r="Z1785" s="231"/>
      <c r="AA1785" s="231"/>
      <c r="AB1785" s="231"/>
      <c r="AC1785" s="231"/>
      <c r="AD1785" s="169"/>
      <c r="AE1785" s="169"/>
      <c r="AF1785" s="169"/>
      <c r="AG1785" s="169"/>
      <c r="AH1785" s="169"/>
      <c r="AI1785" s="169"/>
      <c r="AJ1785" s="169"/>
      <c r="AK1785" s="169"/>
      <c r="AL1785" s="169"/>
      <c r="AM1785" s="169"/>
      <c r="AN1785" s="169"/>
      <c r="AO1785" s="169"/>
      <c r="AP1785" s="169"/>
      <c r="AQ1785" s="169"/>
    </row>
    <row r="1786" spans="2:45" ht="12.75" customHeight="1">
      <c r="B1786" s="6"/>
      <c r="C1786" s="231"/>
      <c r="D1786" s="231"/>
      <c r="E1786" s="231"/>
      <c r="F1786" s="231"/>
      <c r="G1786" s="231"/>
      <c r="H1786" s="231"/>
      <c r="I1786" s="231"/>
      <c r="J1786" s="231"/>
      <c r="K1786" s="231"/>
      <c r="L1786" s="231"/>
      <c r="M1786" s="231"/>
      <c r="N1786" s="231"/>
      <c r="O1786" s="231"/>
      <c r="P1786" s="231"/>
      <c r="Q1786" s="231"/>
      <c r="R1786" s="231"/>
      <c r="S1786" s="231"/>
      <c r="T1786" s="231"/>
      <c r="U1786" s="231"/>
      <c r="V1786" s="231"/>
      <c r="W1786" s="231"/>
      <c r="X1786" s="231"/>
      <c r="Y1786" s="231"/>
      <c r="Z1786" s="231"/>
      <c r="AA1786" s="231"/>
      <c r="AB1786" s="231"/>
      <c r="AC1786" s="231"/>
      <c r="AD1786" s="169"/>
      <c r="AE1786" s="169"/>
      <c r="AF1786" s="169"/>
      <c r="AG1786" s="169"/>
      <c r="AH1786" s="169"/>
      <c r="AI1786" s="169"/>
      <c r="AJ1786" s="169"/>
      <c r="AK1786" s="169"/>
      <c r="AL1786" s="169"/>
      <c r="AM1786" s="169"/>
      <c r="AN1786" s="169"/>
      <c r="AO1786" s="169"/>
      <c r="AP1786" s="169"/>
      <c r="AQ1786" s="169"/>
    </row>
    <row r="1787" spans="2:45" ht="12.75" customHeight="1">
      <c r="C1787" s="231" t="s">
        <v>1369</v>
      </c>
      <c r="D1787" s="231"/>
      <c r="E1787" s="231"/>
      <c r="F1787" s="231"/>
      <c r="G1787" s="231"/>
      <c r="H1787" s="231"/>
      <c r="I1787" s="231"/>
      <c r="J1787" s="231"/>
      <c r="K1787" s="231"/>
      <c r="L1787" s="231"/>
      <c r="M1787" s="231"/>
      <c r="N1787" s="231"/>
      <c r="O1787" s="231"/>
      <c r="P1787" s="231"/>
      <c r="Q1787" s="231"/>
      <c r="R1787" s="231"/>
      <c r="S1787" s="231"/>
      <c r="T1787" s="231"/>
      <c r="U1787" s="231"/>
      <c r="V1787" s="231"/>
      <c r="W1787" s="231"/>
      <c r="X1787" s="231"/>
      <c r="Y1787" s="231"/>
      <c r="Z1787" s="231"/>
      <c r="AA1787" s="231"/>
      <c r="AB1787" s="231"/>
      <c r="AC1787" s="231"/>
      <c r="AD1787" s="169"/>
      <c r="AE1787" s="169"/>
      <c r="AF1787" s="169"/>
      <c r="AG1787" s="169"/>
      <c r="AH1787" s="169"/>
      <c r="AI1787" s="169"/>
      <c r="AJ1787" s="169"/>
      <c r="AK1787" s="169"/>
      <c r="AL1787" s="169"/>
      <c r="AM1787" s="169"/>
      <c r="AN1787" s="169"/>
      <c r="AO1787" s="169"/>
      <c r="AP1787" s="169"/>
      <c r="AQ1787" s="169"/>
    </row>
    <row r="1788" spans="2:45" ht="12.75" customHeight="1">
      <c r="C1788" s="231"/>
      <c r="D1788" s="231"/>
      <c r="E1788" s="231"/>
      <c r="F1788" s="231"/>
      <c r="G1788" s="231"/>
      <c r="H1788" s="231"/>
      <c r="I1788" s="231"/>
      <c r="J1788" s="231"/>
      <c r="K1788" s="231"/>
      <c r="L1788" s="231"/>
      <c r="M1788" s="231"/>
      <c r="N1788" s="231"/>
      <c r="O1788" s="231"/>
      <c r="P1788" s="231"/>
      <c r="Q1788" s="231"/>
      <c r="R1788" s="231"/>
      <c r="S1788" s="231"/>
      <c r="T1788" s="231"/>
      <c r="U1788" s="231"/>
      <c r="V1788" s="231"/>
      <c r="W1788" s="231"/>
      <c r="X1788" s="231"/>
      <c r="Y1788" s="231"/>
      <c r="Z1788" s="231"/>
      <c r="AA1788" s="231"/>
      <c r="AB1788" s="231"/>
      <c r="AC1788" s="231"/>
      <c r="AD1788" s="169"/>
      <c r="AE1788" s="169"/>
      <c r="AF1788" s="169"/>
      <c r="AG1788" s="169"/>
      <c r="AH1788" s="169"/>
      <c r="AI1788" s="169"/>
      <c r="AJ1788" s="169"/>
      <c r="AK1788" s="169"/>
      <c r="AL1788" s="169"/>
      <c r="AM1788" s="169"/>
      <c r="AN1788" s="169"/>
      <c r="AO1788" s="169"/>
      <c r="AP1788" s="169"/>
      <c r="AQ1788" s="169"/>
    </row>
    <row r="1789" spans="2:45" ht="12.75" customHeight="1">
      <c r="C1789" s="231"/>
      <c r="D1789" s="231"/>
      <c r="E1789" s="231"/>
      <c r="F1789" s="231"/>
      <c r="G1789" s="231"/>
      <c r="H1789" s="231"/>
      <c r="I1789" s="231"/>
      <c r="J1789" s="231"/>
      <c r="K1789" s="231"/>
      <c r="L1789" s="231"/>
      <c r="M1789" s="231"/>
      <c r="N1789" s="231"/>
      <c r="O1789" s="231"/>
      <c r="P1789" s="231"/>
      <c r="Q1789" s="231"/>
      <c r="R1789" s="231"/>
      <c r="S1789" s="231"/>
      <c r="T1789" s="231"/>
      <c r="U1789" s="231"/>
      <c r="V1789" s="231"/>
      <c r="W1789" s="231"/>
      <c r="X1789" s="231"/>
      <c r="Y1789" s="231"/>
      <c r="Z1789" s="231"/>
      <c r="AA1789" s="231"/>
      <c r="AB1789" s="231"/>
      <c r="AC1789" s="231"/>
      <c r="AD1789" s="169"/>
      <c r="AE1789" s="169"/>
      <c r="AF1789" s="169"/>
      <c r="AG1789" s="169"/>
      <c r="AH1789" s="169"/>
      <c r="AI1789" s="169"/>
      <c r="AJ1789" s="169"/>
      <c r="AK1789" s="169"/>
      <c r="AL1789" s="169"/>
      <c r="AM1789" s="169"/>
      <c r="AN1789" s="169"/>
      <c r="AO1789" s="169"/>
      <c r="AP1789" s="169"/>
      <c r="AQ1789" s="169"/>
    </row>
    <row r="1790" spans="2:45" ht="12.75" customHeight="1">
      <c r="C1790" s="231"/>
      <c r="D1790" s="231"/>
      <c r="E1790" s="231"/>
      <c r="F1790" s="231"/>
      <c r="G1790" s="231"/>
      <c r="H1790" s="231"/>
      <c r="I1790" s="231"/>
      <c r="J1790" s="231"/>
      <c r="K1790" s="231"/>
      <c r="L1790" s="231"/>
      <c r="M1790" s="231"/>
      <c r="N1790" s="231"/>
      <c r="O1790" s="231"/>
      <c r="P1790" s="231"/>
      <c r="Q1790" s="231"/>
      <c r="R1790" s="231"/>
      <c r="S1790" s="231"/>
      <c r="T1790" s="231"/>
      <c r="U1790" s="231"/>
      <c r="V1790" s="231"/>
      <c r="W1790" s="231"/>
      <c r="X1790" s="231"/>
      <c r="Y1790" s="231"/>
      <c r="Z1790" s="231"/>
      <c r="AA1790" s="231"/>
      <c r="AB1790" s="231"/>
      <c r="AC1790" s="231"/>
      <c r="AD1790" s="169"/>
      <c r="AE1790" s="169"/>
      <c r="AF1790" s="169"/>
      <c r="AG1790" s="169"/>
      <c r="AH1790" s="169"/>
      <c r="AI1790" s="169"/>
      <c r="AJ1790" s="169"/>
      <c r="AK1790" s="169"/>
      <c r="AL1790" s="169"/>
      <c r="AM1790" s="169"/>
      <c r="AN1790" s="169"/>
      <c r="AO1790" s="169"/>
      <c r="AP1790" s="169"/>
      <c r="AQ1790" s="169"/>
    </row>
    <row r="1791" spans="2:45" ht="12.75" customHeight="1">
      <c r="C1791" s="298" t="s">
        <v>1508</v>
      </c>
      <c r="D1791" s="298"/>
      <c r="E1791" s="298"/>
      <c r="F1791" s="298"/>
      <c r="G1791" s="298"/>
      <c r="H1791" s="298"/>
      <c r="I1791" s="298"/>
      <c r="J1791" s="298"/>
      <c r="K1791" s="298"/>
      <c r="L1791" s="298"/>
      <c r="M1791" s="298"/>
      <c r="N1791" s="298"/>
      <c r="O1791" s="298"/>
      <c r="P1791" s="298"/>
      <c r="Q1791" s="298"/>
      <c r="R1791" s="298"/>
      <c r="S1791" s="298"/>
      <c r="T1791" s="298"/>
      <c r="U1791" s="298"/>
      <c r="V1791" s="298"/>
      <c r="W1791" s="298"/>
      <c r="X1791" s="298"/>
      <c r="Y1791" s="298"/>
      <c r="Z1791" s="298"/>
      <c r="AA1791" s="298"/>
      <c r="AB1791" s="298"/>
      <c r="AC1791" s="298"/>
      <c r="AD1791" s="169"/>
      <c r="AE1791" s="169"/>
      <c r="AF1791" s="169"/>
      <c r="AG1791" s="169"/>
      <c r="AH1791" s="169"/>
      <c r="AI1791" s="169"/>
      <c r="AJ1791" s="169"/>
      <c r="AK1791" s="169"/>
      <c r="AL1791" s="169"/>
      <c r="AM1791" s="169"/>
      <c r="AN1791" s="169"/>
      <c r="AO1791" s="169"/>
      <c r="AP1791" s="169"/>
      <c r="AQ1791" s="169"/>
    </row>
    <row r="1792" spans="2:45" ht="12.75" customHeight="1">
      <c r="C1792" s="298"/>
      <c r="D1792" s="298"/>
      <c r="E1792" s="298"/>
      <c r="F1792" s="298"/>
      <c r="G1792" s="298"/>
      <c r="H1792" s="298"/>
      <c r="I1792" s="298"/>
      <c r="J1792" s="298"/>
      <c r="K1792" s="298"/>
      <c r="L1792" s="298"/>
      <c r="M1792" s="298"/>
      <c r="N1792" s="298"/>
      <c r="O1792" s="298"/>
      <c r="P1792" s="298"/>
      <c r="Q1792" s="298"/>
      <c r="R1792" s="298"/>
      <c r="S1792" s="298"/>
      <c r="T1792" s="298"/>
      <c r="U1792" s="298"/>
      <c r="V1792" s="298"/>
      <c r="W1792" s="298"/>
      <c r="X1792" s="298"/>
      <c r="Y1792" s="298"/>
      <c r="Z1792" s="298"/>
      <c r="AA1792" s="298"/>
      <c r="AB1792" s="298"/>
      <c r="AC1792" s="298"/>
      <c r="AD1792" s="169"/>
      <c r="AE1792" s="169"/>
      <c r="AF1792" s="169"/>
      <c r="AG1792" s="169"/>
      <c r="AH1792" s="169"/>
      <c r="AI1792" s="169"/>
      <c r="AJ1792" s="169"/>
      <c r="AK1792" s="169"/>
      <c r="AL1792" s="169"/>
      <c r="AM1792" s="169"/>
      <c r="AN1792" s="169"/>
      <c r="AO1792" s="169"/>
      <c r="AP1792" s="169"/>
      <c r="AQ1792" s="169"/>
    </row>
    <row r="1793" spans="1:45" ht="12.75" customHeight="1">
      <c r="C1793" s="298"/>
      <c r="D1793" s="298"/>
      <c r="E1793" s="298"/>
      <c r="F1793" s="298"/>
      <c r="G1793" s="298"/>
      <c r="H1793" s="298"/>
      <c r="I1793" s="298"/>
      <c r="J1793" s="298"/>
      <c r="K1793" s="298"/>
      <c r="L1793" s="298"/>
      <c r="M1793" s="298"/>
      <c r="N1793" s="298"/>
      <c r="O1793" s="298"/>
      <c r="P1793" s="298"/>
      <c r="Q1793" s="298"/>
      <c r="R1793" s="298"/>
      <c r="S1793" s="298"/>
      <c r="T1793" s="298"/>
      <c r="U1793" s="298"/>
      <c r="V1793" s="298"/>
      <c r="W1793" s="298"/>
      <c r="X1793" s="298"/>
      <c r="Y1793" s="298"/>
      <c r="Z1793" s="298"/>
      <c r="AA1793" s="298"/>
      <c r="AB1793" s="298"/>
      <c r="AC1793" s="298"/>
      <c r="AD1793" s="169"/>
      <c r="AE1793" s="169"/>
      <c r="AF1793" s="169"/>
      <c r="AG1793" s="169"/>
      <c r="AH1793" s="169"/>
      <c r="AI1793" s="169"/>
      <c r="AJ1793" s="169"/>
      <c r="AK1793" s="169"/>
      <c r="AL1793" s="169"/>
      <c r="AM1793" s="169"/>
      <c r="AN1793" s="169"/>
      <c r="AO1793" s="169"/>
      <c r="AP1793" s="169"/>
      <c r="AQ1793" s="169"/>
    </row>
    <row r="1794" spans="1:45" ht="12.75" customHeight="1">
      <c r="C1794" s="231" t="s">
        <v>1370</v>
      </c>
      <c r="D1794" s="231"/>
      <c r="E1794" s="231"/>
      <c r="F1794" s="231"/>
      <c r="G1794" s="231"/>
      <c r="H1794" s="231"/>
      <c r="I1794" s="231"/>
      <c r="J1794" s="231"/>
      <c r="K1794" s="231"/>
      <c r="L1794" s="231"/>
      <c r="M1794" s="231"/>
      <c r="N1794" s="231"/>
      <c r="O1794" s="231"/>
      <c r="P1794" s="231"/>
      <c r="Q1794" s="231"/>
      <c r="R1794" s="231"/>
      <c r="S1794" s="231"/>
      <c r="T1794" s="231"/>
      <c r="U1794" s="231"/>
      <c r="V1794" s="231"/>
      <c r="W1794" s="231"/>
      <c r="X1794" s="231"/>
      <c r="Y1794" s="231"/>
      <c r="Z1794" s="231"/>
      <c r="AA1794" s="231"/>
      <c r="AB1794" s="231"/>
      <c r="AC1794" s="231"/>
      <c r="AD1794" s="169">
        <v>79787</v>
      </c>
      <c r="AE1794" s="169"/>
      <c r="AF1794" s="169"/>
      <c r="AG1794" s="169"/>
      <c r="AH1794" s="169"/>
      <c r="AI1794" s="169"/>
      <c r="AJ1794" s="169"/>
      <c r="AK1794" s="169"/>
      <c r="AL1794" s="169"/>
      <c r="AM1794" s="169"/>
      <c r="AN1794" s="169"/>
      <c r="AO1794" s="169"/>
      <c r="AP1794" s="169"/>
      <c r="AQ1794" s="169"/>
    </row>
    <row r="1795" spans="1:45" ht="12.75" customHeight="1">
      <c r="C1795" s="231"/>
      <c r="D1795" s="231"/>
      <c r="E1795" s="231"/>
      <c r="F1795" s="231"/>
      <c r="G1795" s="231"/>
      <c r="H1795" s="231"/>
      <c r="I1795" s="231"/>
      <c r="J1795" s="231"/>
      <c r="K1795" s="231"/>
      <c r="L1795" s="231"/>
      <c r="M1795" s="231"/>
      <c r="N1795" s="231"/>
      <c r="O1795" s="231"/>
      <c r="P1795" s="231"/>
      <c r="Q1795" s="231"/>
      <c r="R1795" s="231"/>
      <c r="S1795" s="231"/>
      <c r="T1795" s="231"/>
      <c r="U1795" s="231"/>
      <c r="V1795" s="231"/>
      <c r="W1795" s="231"/>
      <c r="X1795" s="231"/>
      <c r="Y1795" s="231"/>
      <c r="Z1795" s="231"/>
      <c r="AA1795" s="231"/>
      <c r="AB1795" s="231"/>
      <c r="AC1795" s="231"/>
      <c r="AD1795" s="169"/>
      <c r="AE1795" s="169"/>
      <c r="AF1795" s="169"/>
      <c r="AG1795" s="169"/>
      <c r="AH1795" s="169"/>
      <c r="AI1795" s="169"/>
      <c r="AJ1795" s="169"/>
      <c r="AK1795" s="169"/>
      <c r="AL1795" s="169"/>
      <c r="AM1795" s="169"/>
      <c r="AN1795" s="169"/>
      <c r="AO1795" s="169"/>
      <c r="AP1795" s="169"/>
      <c r="AQ1795" s="169"/>
    </row>
    <row r="1796" spans="1:45" ht="12.75" customHeight="1">
      <c r="C1796" s="231"/>
      <c r="D1796" s="231"/>
      <c r="E1796" s="231"/>
      <c r="F1796" s="231"/>
      <c r="G1796" s="231"/>
      <c r="H1796" s="231"/>
      <c r="I1796" s="231"/>
      <c r="J1796" s="231"/>
      <c r="K1796" s="231"/>
      <c r="L1796" s="231"/>
      <c r="M1796" s="231"/>
      <c r="N1796" s="231"/>
      <c r="O1796" s="231"/>
      <c r="P1796" s="231"/>
      <c r="Q1796" s="231"/>
      <c r="R1796" s="231"/>
      <c r="S1796" s="231"/>
      <c r="T1796" s="231"/>
      <c r="U1796" s="231"/>
      <c r="V1796" s="231"/>
      <c r="W1796" s="231"/>
      <c r="X1796" s="231"/>
      <c r="Y1796" s="231"/>
      <c r="Z1796" s="231"/>
      <c r="AA1796" s="231"/>
      <c r="AB1796" s="231"/>
      <c r="AC1796" s="231"/>
      <c r="AD1796" s="169"/>
      <c r="AE1796" s="169"/>
      <c r="AF1796" s="169"/>
      <c r="AG1796" s="169"/>
      <c r="AH1796" s="169"/>
      <c r="AI1796" s="169"/>
      <c r="AJ1796" s="169"/>
      <c r="AK1796" s="169"/>
      <c r="AL1796" s="169"/>
      <c r="AM1796" s="169"/>
      <c r="AN1796" s="169"/>
      <c r="AO1796" s="169"/>
      <c r="AP1796" s="169"/>
      <c r="AQ1796" s="169"/>
    </row>
    <row r="1797" spans="1:45" ht="12.75" customHeight="1">
      <c r="C1797" s="231" t="s">
        <v>1371</v>
      </c>
      <c r="D1797" s="231"/>
      <c r="E1797" s="231"/>
      <c r="F1797" s="231"/>
      <c r="G1797" s="231"/>
      <c r="H1797" s="231"/>
      <c r="I1797" s="231"/>
      <c r="J1797" s="231"/>
      <c r="K1797" s="231"/>
      <c r="L1797" s="231"/>
      <c r="M1797" s="231"/>
      <c r="N1797" s="231"/>
      <c r="O1797" s="231"/>
      <c r="P1797" s="231"/>
      <c r="Q1797" s="231"/>
      <c r="R1797" s="231"/>
      <c r="S1797" s="231"/>
      <c r="T1797" s="231"/>
      <c r="U1797" s="231"/>
      <c r="V1797" s="231"/>
      <c r="W1797" s="231"/>
      <c r="X1797" s="231"/>
      <c r="Y1797" s="231"/>
      <c r="Z1797" s="231"/>
      <c r="AA1797" s="231"/>
      <c r="AB1797" s="231"/>
      <c r="AC1797" s="231"/>
      <c r="AD1797" s="169"/>
      <c r="AE1797" s="169"/>
      <c r="AF1797" s="169"/>
      <c r="AG1797" s="169"/>
      <c r="AH1797" s="169"/>
      <c r="AI1797" s="169"/>
      <c r="AJ1797" s="169"/>
      <c r="AK1797" s="169"/>
      <c r="AL1797" s="169"/>
      <c r="AM1797" s="169"/>
      <c r="AN1797" s="169"/>
      <c r="AO1797" s="169"/>
      <c r="AP1797" s="169"/>
      <c r="AQ1797" s="169"/>
    </row>
    <row r="1798" spans="1:45" ht="12.75" customHeight="1">
      <c r="C1798" s="247"/>
      <c r="D1798" s="247"/>
      <c r="E1798" s="247"/>
      <c r="F1798" s="247"/>
      <c r="G1798" s="247"/>
      <c r="H1798" s="247"/>
      <c r="I1798" s="247"/>
      <c r="J1798" s="247"/>
      <c r="K1798" s="247"/>
      <c r="L1798" s="247"/>
      <c r="M1798" s="247"/>
      <c r="N1798" s="247"/>
      <c r="O1798" s="247"/>
      <c r="P1798" s="247"/>
      <c r="Q1798" s="247"/>
      <c r="R1798" s="247"/>
      <c r="S1798" s="247"/>
      <c r="T1798" s="247"/>
      <c r="U1798" s="247"/>
      <c r="V1798" s="247"/>
      <c r="W1798" s="247"/>
      <c r="X1798" s="247"/>
      <c r="Y1798" s="247"/>
      <c r="Z1798" s="247"/>
      <c r="AA1798" s="247"/>
      <c r="AB1798" s="247"/>
      <c r="AC1798" s="247"/>
      <c r="AD1798" s="253"/>
      <c r="AE1798" s="253"/>
      <c r="AF1798" s="253"/>
      <c r="AG1798" s="253"/>
      <c r="AH1798" s="253"/>
      <c r="AI1798" s="253"/>
      <c r="AJ1798" s="253"/>
      <c r="AK1798" s="253"/>
      <c r="AL1798" s="253"/>
      <c r="AM1798" s="253"/>
      <c r="AN1798" s="253"/>
      <c r="AO1798" s="253"/>
      <c r="AP1798" s="253"/>
      <c r="AQ1798" s="253"/>
    </row>
    <row r="1800" spans="1:45" ht="12.75" customHeight="1">
      <c r="C1800" s="200" t="s">
        <v>1482</v>
      </c>
      <c r="D1800" s="200"/>
      <c r="E1800" s="200"/>
      <c r="F1800" s="200"/>
      <c r="G1800" s="200"/>
      <c r="H1800" s="200"/>
      <c r="I1800" s="200"/>
      <c r="J1800" s="200"/>
      <c r="K1800" s="200"/>
      <c r="L1800" s="200"/>
      <c r="M1800" s="200"/>
      <c r="N1800" s="200"/>
      <c r="O1800" s="200"/>
      <c r="P1800" s="200"/>
      <c r="Q1800" s="200"/>
      <c r="R1800" s="200"/>
      <c r="S1800" s="200"/>
      <c r="T1800" s="200"/>
      <c r="U1800" s="200"/>
      <c r="V1800" s="200"/>
      <c r="W1800" s="200"/>
      <c r="X1800" s="200"/>
      <c r="Y1800" s="200"/>
      <c r="Z1800" s="200"/>
      <c r="AA1800" s="200"/>
      <c r="AB1800" s="200"/>
      <c r="AC1800" s="200"/>
      <c r="AD1800" s="200"/>
      <c r="AE1800" s="200"/>
      <c r="AF1800" s="200"/>
      <c r="AG1800" s="200"/>
      <c r="AH1800" s="200"/>
      <c r="AI1800" s="200"/>
      <c r="AJ1800" s="200"/>
      <c r="AK1800" s="200"/>
      <c r="AL1800" s="200"/>
      <c r="AM1800" s="200"/>
      <c r="AN1800" s="200"/>
      <c r="AO1800" s="200"/>
      <c r="AP1800" s="200"/>
      <c r="AQ1800" s="200"/>
      <c r="AR1800" s="200"/>
      <c r="AS1800" s="200"/>
    </row>
    <row r="1801" spans="1:45" ht="12.75" customHeight="1">
      <c r="C1801" s="200"/>
      <c r="D1801" s="200"/>
      <c r="E1801" s="200"/>
      <c r="F1801" s="200"/>
      <c r="G1801" s="200"/>
      <c r="H1801" s="200"/>
      <c r="I1801" s="200"/>
      <c r="J1801" s="200"/>
      <c r="K1801" s="200"/>
      <c r="L1801" s="200"/>
      <c r="M1801" s="200"/>
      <c r="N1801" s="200"/>
      <c r="O1801" s="200"/>
      <c r="P1801" s="200"/>
      <c r="Q1801" s="200"/>
      <c r="R1801" s="200"/>
      <c r="S1801" s="200"/>
      <c r="T1801" s="200"/>
      <c r="U1801" s="200"/>
      <c r="V1801" s="200"/>
      <c r="W1801" s="200"/>
      <c r="X1801" s="200"/>
      <c r="Y1801" s="200"/>
      <c r="Z1801" s="200"/>
      <c r="AA1801" s="200"/>
      <c r="AB1801" s="200"/>
      <c r="AC1801" s="200"/>
      <c r="AD1801" s="200"/>
      <c r="AE1801" s="200"/>
      <c r="AF1801" s="200"/>
      <c r="AG1801" s="200"/>
      <c r="AH1801" s="200"/>
      <c r="AI1801" s="200"/>
      <c r="AJ1801" s="200"/>
      <c r="AK1801" s="200"/>
      <c r="AL1801" s="200"/>
      <c r="AM1801" s="200"/>
      <c r="AN1801" s="200"/>
      <c r="AO1801" s="200"/>
      <c r="AP1801" s="200"/>
      <c r="AQ1801" s="200"/>
      <c r="AR1801" s="200"/>
      <c r="AS1801" s="200"/>
    </row>
    <row r="1803" spans="1:45" ht="15">
      <c r="A1803" s="83" t="s">
        <v>482</v>
      </c>
      <c r="B1803" s="80"/>
      <c r="C1803" s="202" t="s">
        <v>483</v>
      </c>
      <c r="D1803" s="202"/>
      <c r="E1803" s="202"/>
      <c r="F1803" s="202"/>
      <c r="G1803" s="202"/>
      <c r="H1803" s="202"/>
      <c r="I1803" s="202"/>
      <c r="J1803" s="202"/>
      <c r="K1803" s="202"/>
      <c r="L1803" s="202"/>
      <c r="M1803" s="202"/>
      <c r="N1803" s="202"/>
      <c r="O1803" s="202"/>
      <c r="P1803" s="202"/>
      <c r="Q1803" s="202"/>
      <c r="R1803" s="202"/>
      <c r="S1803" s="202"/>
      <c r="T1803" s="202"/>
      <c r="U1803" s="202"/>
      <c r="V1803" s="202"/>
      <c r="W1803" s="202"/>
      <c r="X1803" s="202"/>
      <c r="Y1803" s="202"/>
      <c r="Z1803" s="202"/>
      <c r="AA1803" s="202"/>
      <c r="AB1803" s="202"/>
      <c r="AC1803" s="202"/>
      <c r="AD1803" s="202"/>
      <c r="AE1803" s="202"/>
      <c r="AF1803" s="202"/>
      <c r="AG1803" s="202"/>
      <c r="AH1803" s="202"/>
      <c r="AI1803" s="202"/>
      <c r="AJ1803" s="202"/>
      <c r="AK1803" s="202"/>
      <c r="AL1803" s="202"/>
      <c r="AM1803" s="202"/>
      <c r="AN1803" s="202"/>
      <c r="AO1803" s="202"/>
      <c r="AP1803" s="202"/>
      <c r="AQ1803" s="202"/>
      <c r="AR1803" s="202"/>
      <c r="AS1803" s="202"/>
    </row>
    <row r="1805" spans="1:45" ht="12.75" customHeight="1">
      <c r="A1805" s="84" t="s">
        <v>14</v>
      </c>
      <c r="B1805" s="82"/>
      <c r="C1805" s="283" t="s">
        <v>484</v>
      </c>
      <c r="D1805" s="283"/>
      <c r="E1805" s="283"/>
      <c r="F1805" s="283"/>
      <c r="G1805" s="283"/>
      <c r="H1805" s="283"/>
      <c r="I1805" s="283"/>
      <c r="J1805" s="283"/>
      <c r="K1805" s="283"/>
      <c r="L1805" s="283"/>
      <c r="M1805" s="283"/>
      <c r="N1805" s="283"/>
      <c r="O1805" s="283"/>
      <c r="P1805" s="283"/>
      <c r="Q1805" s="283"/>
      <c r="R1805" s="283"/>
      <c r="S1805" s="283"/>
      <c r="T1805" s="283"/>
      <c r="U1805" s="283"/>
      <c r="V1805" s="283"/>
      <c r="W1805" s="283"/>
      <c r="X1805" s="283"/>
      <c r="Y1805" s="283"/>
      <c r="Z1805" s="283"/>
      <c r="AA1805" s="283"/>
      <c r="AB1805" s="283"/>
      <c r="AC1805" s="283"/>
      <c r="AD1805" s="283"/>
      <c r="AE1805" s="283"/>
      <c r="AF1805" s="283"/>
      <c r="AG1805" s="283"/>
      <c r="AH1805" s="283"/>
      <c r="AI1805" s="283"/>
      <c r="AJ1805" s="283"/>
      <c r="AK1805" s="283"/>
      <c r="AL1805" s="283"/>
      <c r="AM1805" s="283"/>
      <c r="AN1805" s="283"/>
      <c r="AO1805" s="283"/>
      <c r="AP1805" s="283"/>
      <c r="AQ1805" s="283"/>
      <c r="AR1805" s="283"/>
      <c r="AS1805" s="283"/>
    </row>
    <row r="1806" spans="1:45" ht="12.75" customHeight="1">
      <c r="A1806" s="84"/>
      <c r="B1806" s="82"/>
      <c r="C1806" s="844" t="s">
        <v>1594</v>
      </c>
      <c r="D1806" s="844"/>
      <c r="E1806" s="844"/>
      <c r="F1806" s="844"/>
      <c r="G1806" s="844"/>
      <c r="H1806" s="844"/>
      <c r="I1806" s="844"/>
      <c r="J1806" s="844"/>
      <c r="K1806" s="844"/>
      <c r="L1806" s="844"/>
      <c r="M1806" s="844"/>
      <c r="N1806" s="844"/>
      <c r="O1806" s="844"/>
      <c r="P1806" s="844"/>
      <c r="Q1806" s="844"/>
      <c r="R1806" s="844"/>
      <c r="S1806" s="844"/>
      <c r="T1806" s="844"/>
      <c r="U1806" s="844"/>
      <c r="V1806" s="844"/>
      <c r="W1806" s="844"/>
      <c r="X1806" s="844"/>
      <c r="Y1806" s="844"/>
      <c r="Z1806" s="844"/>
      <c r="AA1806" s="844"/>
      <c r="AB1806" s="844"/>
      <c r="AC1806" s="844"/>
      <c r="AD1806" s="844"/>
      <c r="AE1806" s="844"/>
      <c r="AF1806" s="844"/>
      <c r="AG1806" s="844"/>
      <c r="AH1806" s="844"/>
      <c r="AI1806" s="844"/>
      <c r="AJ1806" s="844"/>
      <c r="AK1806" s="844"/>
      <c r="AL1806" s="844"/>
      <c r="AM1806" s="844"/>
      <c r="AN1806" s="844"/>
      <c r="AO1806" s="844"/>
      <c r="AP1806" s="844"/>
      <c r="AQ1806" s="844"/>
      <c r="AR1806" s="844"/>
      <c r="AS1806" s="844"/>
    </row>
    <row r="1807" spans="1:45" ht="12.75" hidden="1" customHeight="1">
      <c r="A1807" s="10"/>
      <c r="C1807" s="297" t="s">
        <v>485</v>
      </c>
      <c r="D1807" s="297"/>
      <c r="E1807" s="297"/>
      <c r="F1807" s="297"/>
      <c r="G1807" s="297"/>
      <c r="H1807" s="297"/>
      <c r="I1807" s="297"/>
      <c r="J1807" s="297"/>
      <c r="K1807" s="297"/>
      <c r="L1807" s="297"/>
      <c r="M1807" s="297"/>
      <c r="N1807" s="297"/>
      <c r="O1807" s="297"/>
      <c r="P1807" s="297"/>
      <c r="Q1807" s="297"/>
      <c r="R1807" s="297"/>
      <c r="S1807" s="297"/>
      <c r="T1807" s="297"/>
      <c r="U1807" s="297"/>
      <c r="V1807" s="297"/>
      <c r="W1807" s="297"/>
      <c r="X1807" s="297"/>
      <c r="Y1807" s="297"/>
      <c r="Z1807" s="297"/>
      <c r="AA1807" s="297"/>
      <c r="AB1807" s="297"/>
      <c r="AC1807" s="297"/>
      <c r="AD1807" s="297"/>
      <c r="AE1807" s="297"/>
      <c r="AF1807" s="297"/>
      <c r="AG1807" s="297"/>
      <c r="AH1807" s="297"/>
      <c r="AI1807" s="297"/>
      <c r="AJ1807" s="297"/>
      <c r="AK1807" s="297"/>
      <c r="AL1807" s="297"/>
      <c r="AM1807" s="297"/>
      <c r="AN1807" s="297"/>
      <c r="AO1807" s="297"/>
      <c r="AP1807" s="297"/>
      <c r="AQ1807" s="297"/>
      <c r="AR1807" s="297"/>
      <c r="AS1807" s="297"/>
    </row>
    <row r="1808" spans="1:45" ht="12.75" hidden="1" customHeight="1">
      <c r="A1808" s="10"/>
      <c r="C1808" s="114"/>
      <c r="D1808" s="114"/>
      <c r="E1808" s="114"/>
      <c r="F1808" s="114"/>
      <c r="G1808" s="114"/>
      <c r="H1808" s="114"/>
      <c r="I1808" s="114"/>
      <c r="J1808" s="114"/>
      <c r="K1808" s="114"/>
      <c r="L1808" s="114"/>
      <c r="M1808" s="114"/>
      <c r="N1808" s="114"/>
      <c r="O1808" s="114"/>
      <c r="P1808" s="114"/>
      <c r="Q1808" s="114"/>
      <c r="R1808" s="114"/>
      <c r="S1808" s="114"/>
      <c r="T1808" s="114"/>
      <c r="U1808" s="114"/>
      <c r="V1808" s="114"/>
      <c r="W1808" s="114"/>
      <c r="X1808" s="114"/>
      <c r="Y1808" s="114"/>
      <c r="Z1808" s="114"/>
      <c r="AA1808" s="114"/>
      <c r="AB1808" s="114"/>
      <c r="AC1808" s="114"/>
      <c r="AD1808" s="114"/>
      <c r="AE1808" s="114"/>
      <c r="AF1808" s="114"/>
      <c r="AG1808" s="114"/>
      <c r="AH1808" s="114"/>
      <c r="AI1808" s="114"/>
      <c r="AJ1808" s="114"/>
      <c r="AK1808" s="114"/>
      <c r="AL1808" s="114"/>
      <c r="AM1808" s="114"/>
      <c r="AN1808" s="114"/>
      <c r="AO1808" s="114"/>
      <c r="AP1808" s="114"/>
      <c r="AQ1808" s="114"/>
      <c r="AR1808" s="114"/>
      <c r="AS1808" s="114"/>
    </row>
    <row r="1809" spans="1:45" ht="12.75" hidden="1" customHeight="1">
      <c r="A1809" s="10"/>
      <c r="C1809" s="198" t="s">
        <v>553</v>
      </c>
      <c r="D1809" s="198"/>
      <c r="E1809" s="198"/>
      <c r="F1809" s="198"/>
      <c r="G1809" s="198"/>
      <c r="H1809" s="198"/>
      <c r="I1809" s="198"/>
      <c r="J1809" s="198"/>
      <c r="K1809" s="198"/>
      <c r="L1809" s="198"/>
      <c r="M1809" s="198"/>
      <c r="N1809" s="198"/>
      <c r="O1809" s="198"/>
      <c r="P1809" s="198"/>
      <c r="Q1809" s="198"/>
      <c r="R1809" s="198"/>
      <c r="S1809" s="198"/>
      <c r="T1809" s="198"/>
      <c r="U1809" s="198"/>
      <c r="V1809" s="198"/>
      <c r="W1809" s="198"/>
      <c r="X1809" s="198"/>
      <c r="Y1809" s="198"/>
      <c r="Z1809" s="198"/>
      <c r="AA1809" s="198"/>
      <c r="AB1809" s="198"/>
      <c r="AC1809" s="198"/>
      <c r="AD1809" s="198"/>
      <c r="AE1809" s="198"/>
      <c r="AF1809" s="198"/>
      <c r="AG1809" s="198"/>
      <c r="AH1809" s="198"/>
      <c r="AI1809" s="198"/>
      <c r="AJ1809" s="198"/>
      <c r="AK1809" s="198"/>
      <c r="AL1809" s="198"/>
      <c r="AM1809" s="198"/>
      <c r="AN1809" s="198"/>
      <c r="AO1809" s="198"/>
      <c r="AP1809" s="198"/>
      <c r="AQ1809" s="198"/>
      <c r="AR1809" s="198"/>
      <c r="AS1809" s="198"/>
    </row>
    <row r="1810" spans="1:45" ht="12.75" hidden="1" customHeight="1">
      <c r="A1810" s="10"/>
      <c r="C1810" s="198"/>
      <c r="D1810" s="198"/>
      <c r="E1810" s="198"/>
      <c r="F1810" s="198"/>
      <c r="G1810" s="198"/>
      <c r="H1810" s="198"/>
      <c r="I1810" s="198"/>
      <c r="J1810" s="198"/>
      <c r="K1810" s="198"/>
      <c r="L1810" s="198"/>
      <c r="M1810" s="198"/>
      <c r="N1810" s="198"/>
      <c r="O1810" s="198"/>
      <c r="P1810" s="198"/>
      <c r="Q1810" s="198"/>
      <c r="R1810" s="198"/>
      <c r="S1810" s="198"/>
      <c r="T1810" s="198"/>
      <c r="U1810" s="198"/>
      <c r="V1810" s="198"/>
      <c r="W1810" s="198"/>
      <c r="X1810" s="198"/>
      <c r="Y1810" s="198"/>
      <c r="Z1810" s="198"/>
      <c r="AA1810" s="198"/>
      <c r="AB1810" s="198"/>
      <c r="AC1810" s="198"/>
      <c r="AD1810" s="198"/>
      <c r="AE1810" s="198"/>
      <c r="AF1810" s="198"/>
      <c r="AG1810" s="198"/>
      <c r="AH1810" s="198"/>
      <c r="AI1810" s="198"/>
      <c r="AJ1810" s="198"/>
      <c r="AK1810" s="198"/>
      <c r="AL1810" s="198"/>
      <c r="AM1810" s="198"/>
      <c r="AN1810" s="198"/>
      <c r="AO1810" s="198"/>
      <c r="AP1810" s="198"/>
      <c r="AQ1810" s="198"/>
      <c r="AR1810" s="198"/>
      <c r="AS1810" s="198"/>
    </row>
    <row r="1811" spans="1:45" ht="12.75" hidden="1" customHeight="1">
      <c r="A1811" s="10"/>
    </row>
    <row r="1812" spans="1:45" ht="12.75" hidden="1" customHeight="1">
      <c r="A1812" s="10"/>
      <c r="C1812" s="198" t="s">
        <v>554</v>
      </c>
      <c r="D1812" s="198"/>
      <c r="E1812" s="198"/>
      <c r="F1812" s="198"/>
      <c r="G1812" s="198"/>
      <c r="H1812" s="198"/>
      <c r="I1812" s="198"/>
      <c r="J1812" s="198"/>
      <c r="K1812" s="198"/>
      <c r="L1812" s="198"/>
      <c r="M1812" s="198"/>
      <c r="N1812" s="198"/>
      <c r="O1812" s="198"/>
      <c r="P1812" s="198"/>
      <c r="Q1812" s="198"/>
      <c r="R1812" s="198"/>
      <c r="S1812" s="198"/>
      <c r="T1812" s="198"/>
      <c r="U1812" s="198"/>
      <c r="V1812" s="198"/>
      <c r="W1812" s="198"/>
      <c r="X1812" s="198"/>
      <c r="Y1812" s="198"/>
      <c r="Z1812" s="198"/>
      <c r="AA1812" s="198"/>
      <c r="AB1812" s="198"/>
      <c r="AC1812" s="198"/>
      <c r="AD1812" s="198"/>
      <c r="AE1812" s="198"/>
      <c r="AF1812" s="198"/>
      <c r="AG1812" s="198"/>
      <c r="AH1812" s="198"/>
      <c r="AI1812" s="198"/>
      <c r="AJ1812" s="198"/>
      <c r="AK1812" s="198"/>
      <c r="AL1812" s="198"/>
      <c r="AM1812" s="198"/>
      <c r="AN1812" s="198"/>
      <c r="AO1812" s="198"/>
      <c r="AP1812" s="198"/>
      <c r="AQ1812" s="198"/>
      <c r="AR1812" s="198"/>
      <c r="AS1812" s="198"/>
    </row>
    <row r="1813" spans="1:45" ht="12.75" hidden="1" customHeight="1">
      <c r="A1813" s="10"/>
      <c r="C1813" s="198"/>
      <c r="D1813" s="198"/>
      <c r="E1813" s="198"/>
      <c r="F1813" s="198"/>
      <c r="G1813" s="198"/>
      <c r="H1813" s="198"/>
      <c r="I1813" s="198"/>
      <c r="J1813" s="198"/>
      <c r="K1813" s="198"/>
      <c r="L1813" s="198"/>
      <c r="M1813" s="198"/>
      <c r="N1813" s="198"/>
      <c r="O1813" s="198"/>
      <c r="P1813" s="198"/>
      <c r="Q1813" s="198"/>
      <c r="R1813" s="198"/>
      <c r="S1813" s="198"/>
      <c r="T1813" s="198"/>
      <c r="U1813" s="198"/>
      <c r="V1813" s="198"/>
      <c r="W1813" s="198"/>
      <c r="X1813" s="198"/>
      <c r="Y1813" s="198"/>
      <c r="Z1813" s="198"/>
      <c r="AA1813" s="198"/>
      <c r="AB1813" s="198"/>
      <c r="AC1813" s="198"/>
      <c r="AD1813" s="198"/>
      <c r="AE1813" s="198"/>
      <c r="AF1813" s="198"/>
      <c r="AG1813" s="198"/>
      <c r="AH1813" s="198"/>
      <c r="AI1813" s="198"/>
      <c r="AJ1813" s="198"/>
      <c r="AK1813" s="198"/>
      <c r="AL1813" s="198"/>
      <c r="AM1813" s="198"/>
      <c r="AN1813" s="198"/>
      <c r="AO1813" s="198"/>
      <c r="AP1813" s="198"/>
      <c r="AQ1813" s="198"/>
      <c r="AR1813" s="198"/>
      <c r="AS1813" s="198"/>
    </row>
    <row r="1814" spans="1:45" ht="12.75" customHeight="1">
      <c r="A1814" s="10"/>
    </row>
    <row r="1815" spans="1:45" ht="12.75" customHeight="1">
      <c r="A1815" s="84" t="s">
        <v>7</v>
      </c>
      <c r="B1815" s="82"/>
      <c r="C1815" s="283" t="s">
        <v>207</v>
      </c>
      <c r="D1815" s="283"/>
      <c r="E1815" s="283"/>
      <c r="F1815" s="283"/>
      <c r="G1815" s="283"/>
      <c r="H1815" s="283"/>
      <c r="I1815" s="283"/>
      <c r="J1815" s="283"/>
      <c r="K1815" s="283"/>
      <c r="L1815" s="283"/>
      <c r="M1815" s="283"/>
      <c r="N1815" s="283"/>
      <c r="O1815" s="283"/>
      <c r="P1815" s="283"/>
      <c r="Q1815" s="283"/>
      <c r="R1815" s="283"/>
      <c r="S1815" s="283"/>
      <c r="T1815" s="283"/>
      <c r="U1815" s="283"/>
      <c r="V1815" s="283"/>
      <c r="W1815" s="283"/>
      <c r="X1815" s="283"/>
      <c r="Y1815" s="283"/>
      <c r="Z1815" s="283"/>
      <c r="AA1815" s="283"/>
      <c r="AB1815" s="283"/>
      <c r="AC1815" s="283"/>
      <c r="AD1815" s="283"/>
      <c r="AE1815" s="283"/>
      <c r="AF1815" s="283"/>
      <c r="AG1815" s="283"/>
      <c r="AH1815" s="283"/>
      <c r="AI1815" s="283"/>
      <c r="AJ1815" s="283"/>
      <c r="AK1815" s="283"/>
      <c r="AL1815" s="283"/>
      <c r="AM1815" s="283"/>
      <c r="AN1815" s="283"/>
      <c r="AO1815" s="283"/>
      <c r="AP1815" s="283"/>
      <c r="AQ1815" s="283"/>
      <c r="AR1815" s="283"/>
      <c r="AS1815" s="283"/>
    </row>
    <row r="1816" spans="1:45">
      <c r="A1816" s="10"/>
      <c r="B1816" s="61"/>
      <c r="C1816" s="236" t="s">
        <v>1636</v>
      </c>
      <c r="D1816" s="236"/>
      <c r="E1816" s="236"/>
      <c r="F1816" s="236"/>
      <c r="G1816" s="236"/>
      <c r="H1816" s="236"/>
      <c r="I1816" s="236"/>
      <c r="J1816" s="236"/>
      <c r="K1816" s="236"/>
      <c r="L1816" s="236"/>
      <c r="M1816" s="236"/>
      <c r="N1816" s="236"/>
      <c r="O1816" s="236"/>
      <c r="P1816" s="236"/>
      <c r="Q1816" s="236"/>
      <c r="R1816" s="236"/>
      <c r="S1816" s="236"/>
      <c r="T1816" s="236"/>
      <c r="U1816" s="236"/>
      <c r="V1816" s="236"/>
      <c r="W1816" s="236"/>
      <c r="X1816" s="236"/>
      <c r="Y1816" s="236"/>
      <c r="Z1816" s="236"/>
      <c r="AA1816" s="236"/>
      <c r="AB1816" s="236"/>
      <c r="AC1816" s="236"/>
      <c r="AD1816" s="236"/>
      <c r="AE1816" s="236"/>
      <c r="AF1816" s="236"/>
      <c r="AG1816" s="236"/>
      <c r="AH1816" s="236"/>
      <c r="AI1816" s="236"/>
      <c r="AJ1816" s="236"/>
      <c r="AK1816" s="236"/>
      <c r="AL1816" s="236"/>
      <c r="AM1816" s="236"/>
      <c r="AN1816" s="236"/>
      <c r="AO1816" s="236"/>
      <c r="AP1816" s="236"/>
      <c r="AQ1816" s="236"/>
      <c r="AR1816" s="236"/>
      <c r="AS1816" s="236"/>
    </row>
    <row r="1817" spans="1:45" ht="22.5" customHeight="1">
      <c r="A1817" s="10"/>
      <c r="B1817" s="61"/>
      <c r="C1817" s="236"/>
      <c r="D1817" s="236"/>
      <c r="E1817" s="236"/>
      <c r="F1817" s="236"/>
      <c r="G1817" s="236"/>
      <c r="H1817" s="236"/>
      <c r="I1817" s="236"/>
      <c r="J1817" s="236"/>
      <c r="K1817" s="236"/>
      <c r="L1817" s="236"/>
      <c r="M1817" s="236"/>
      <c r="N1817" s="236"/>
      <c r="O1817" s="236"/>
      <c r="P1817" s="236"/>
      <c r="Q1817" s="236"/>
      <c r="R1817" s="236"/>
      <c r="S1817" s="236"/>
      <c r="T1817" s="236"/>
      <c r="U1817" s="236"/>
      <c r="V1817" s="236"/>
      <c r="W1817" s="236"/>
      <c r="X1817" s="236"/>
      <c r="Y1817" s="236"/>
      <c r="Z1817" s="236"/>
      <c r="AA1817" s="236"/>
      <c r="AB1817" s="236"/>
      <c r="AC1817" s="236"/>
      <c r="AD1817" s="236"/>
      <c r="AE1817" s="236"/>
      <c r="AF1817" s="236"/>
      <c r="AG1817" s="236"/>
      <c r="AH1817" s="236"/>
      <c r="AI1817" s="236"/>
      <c r="AJ1817" s="236"/>
      <c r="AK1817" s="236"/>
      <c r="AL1817" s="236"/>
      <c r="AM1817" s="236"/>
      <c r="AN1817" s="236"/>
      <c r="AO1817" s="236"/>
      <c r="AP1817" s="236"/>
      <c r="AQ1817" s="236"/>
      <c r="AR1817" s="236"/>
      <c r="AS1817" s="236"/>
    </row>
    <row r="1818" spans="1:45" ht="12.75" customHeight="1">
      <c r="A1818" s="10"/>
      <c r="C1818" s="12"/>
      <c r="D1818" s="12"/>
      <c r="E1818" s="12"/>
      <c r="F1818" s="12"/>
      <c r="G1818" s="12"/>
      <c r="H1818" s="12"/>
      <c r="I1818" s="12"/>
      <c r="J1818" s="12"/>
      <c r="K1818" s="12"/>
      <c r="L1818" s="12"/>
      <c r="M1818" s="12"/>
      <c r="N1818" s="12"/>
    </row>
    <row r="1819" spans="1:45" ht="12.75" customHeight="1">
      <c r="A1819" s="84" t="s">
        <v>1241</v>
      </c>
      <c r="B1819" s="82"/>
      <c r="C1819" s="283" t="s">
        <v>494</v>
      </c>
      <c r="D1819" s="283"/>
      <c r="E1819" s="283"/>
      <c r="F1819" s="283"/>
      <c r="G1819" s="283"/>
      <c r="H1819" s="283"/>
      <c r="I1819" s="283"/>
      <c r="J1819" s="283"/>
      <c r="K1819" s="283"/>
      <c r="L1819" s="283"/>
      <c r="M1819" s="283"/>
      <c r="N1819" s="283"/>
      <c r="O1819" s="283"/>
      <c r="P1819" s="283"/>
      <c r="Q1819" s="283"/>
      <c r="R1819" s="283"/>
      <c r="S1819" s="283"/>
      <c r="T1819" s="283"/>
      <c r="U1819" s="283"/>
      <c r="V1819" s="283"/>
      <c r="W1819" s="283"/>
      <c r="X1819" s="283"/>
      <c r="Y1819" s="283"/>
      <c r="Z1819" s="283"/>
      <c r="AA1819" s="283"/>
      <c r="AB1819" s="283"/>
      <c r="AC1819" s="283"/>
      <c r="AD1819" s="283"/>
      <c r="AE1819" s="283"/>
      <c r="AF1819" s="283"/>
      <c r="AG1819" s="283"/>
      <c r="AH1819" s="283"/>
      <c r="AI1819" s="283"/>
      <c r="AJ1819" s="283"/>
      <c r="AK1819" s="283"/>
      <c r="AL1819" s="283"/>
      <c r="AM1819" s="283"/>
      <c r="AN1819" s="283"/>
      <c r="AO1819" s="283"/>
      <c r="AP1819" s="283"/>
      <c r="AQ1819" s="283"/>
      <c r="AR1819" s="283"/>
      <c r="AS1819" s="283"/>
    </row>
    <row r="1820" spans="1:45" ht="12.75" customHeight="1">
      <c r="A1820" s="84"/>
      <c r="B1820" s="82"/>
      <c r="C1820" s="236" t="s">
        <v>1584</v>
      </c>
      <c r="D1820" s="236"/>
      <c r="E1820" s="236"/>
      <c r="F1820" s="236"/>
      <c r="G1820" s="236"/>
      <c r="H1820" s="236"/>
      <c r="I1820" s="236"/>
      <c r="J1820" s="236"/>
      <c r="K1820" s="236"/>
      <c r="L1820" s="236"/>
      <c r="M1820" s="236"/>
      <c r="N1820" s="236"/>
      <c r="O1820" s="236"/>
      <c r="P1820" s="236"/>
      <c r="Q1820" s="236"/>
      <c r="R1820" s="236"/>
      <c r="S1820" s="236"/>
      <c r="T1820" s="236"/>
      <c r="U1820" s="236"/>
      <c r="V1820" s="236"/>
      <c r="W1820" s="236"/>
      <c r="X1820" s="236"/>
      <c r="Y1820" s="236"/>
      <c r="Z1820" s="236"/>
      <c r="AA1820" s="236"/>
      <c r="AB1820" s="236"/>
      <c r="AC1820" s="236"/>
      <c r="AD1820" s="236"/>
      <c r="AE1820" s="236"/>
      <c r="AF1820" s="236"/>
      <c r="AG1820" s="236"/>
      <c r="AH1820" s="236"/>
      <c r="AI1820" s="236"/>
      <c r="AJ1820" s="236"/>
      <c r="AK1820" s="236"/>
      <c r="AL1820" s="236"/>
      <c r="AM1820" s="236"/>
      <c r="AN1820" s="236"/>
      <c r="AO1820" s="236"/>
      <c r="AP1820" s="236"/>
      <c r="AQ1820" s="236"/>
      <c r="AR1820" s="236"/>
      <c r="AS1820" s="236"/>
    </row>
    <row r="1821" spans="1:45" ht="12.75" hidden="1" customHeight="1">
      <c r="A1821" s="10"/>
      <c r="C1821" s="236" t="s">
        <v>495</v>
      </c>
      <c r="D1821" s="236"/>
      <c r="E1821" s="236"/>
      <c r="F1821" s="236"/>
      <c r="G1821" s="236"/>
      <c r="H1821" s="236"/>
      <c r="I1821" s="236"/>
      <c r="J1821" s="236"/>
      <c r="K1821" s="236"/>
      <c r="L1821" s="236"/>
      <c r="M1821" s="236"/>
      <c r="N1821" s="236"/>
      <c r="O1821" s="236"/>
      <c r="P1821" s="236"/>
      <c r="Q1821" s="236"/>
      <c r="R1821" s="236"/>
      <c r="S1821" s="236"/>
      <c r="T1821" s="236"/>
      <c r="U1821" s="236"/>
      <c r="V1821" s="236"/>
      <c r="W1821" s="236"/>
      <c r="X1821" s="236"/>
      <c r="Y1821" s="236"/>
      <c r="Z1821" s="236"/>
      <c r="AA1821" s="236"/>
      <c r="AB1821" s="236"/>
      <c r="AC1821" s="236"/>
      <c r="AD1821" s="236"/>
      <c r="AE1821" s="236"/>
      <c r="AF1821" s="236"/>
      <c r="AG1821" s="236"/>
      <c r="AH1821" s="236"/>
      <c r="AI1821" s="236"/>
      <c r="AJ1821" s="236"/>
      <c r="AK1821" s="236"/>
      <c r="AL1821" s="236"/>
      <c r="AM1821" s="236"/>
      <c r="AN1821" s="236"/>
      <c r="AO1821" s="236"/>
      <c r="AP1821" s="236"/>
      <c r="AQ1821" s="236"/>
      <c r="AR1821" s="236"/>
      <c r="AS1821" s="236"/>
    </row>
    <row r="1822" spans="1:45" ht="12.75" hidden="1" customHeight="1">
      <c r="A1822" s="10"/>
      <c r="C1822" s="137"/>
      <c r="D1822" s="137"/>
      <c r="E1822" s="137"/>
      <c r="F1822" s="137"/>
      <c r="G1822" s="137"/>
      <c r="H1822" s="137"/>
      <c r="I1822" s="137"/>
      <c r="J1822" s="137"/>
      <c r="K1822" s="137"/>
      <c r="L1822" s="137"/>
      <c r="M1822" s="137"/>
      <c r="N1822" s="137"/>
      <c r="O1822" s="137"/>
      <c r="P1822" s="137"/>
      <c r="Q1822" s="137"/>
      <c r="R1822" s="137"/>
      <c r="S1822" s="137"/>
      <c r="T1822" s="137"/>
      <c r="U1822" s="137"/>
      <c r="V1822" s="137"/>
      <c r="W1822" s="137"/>
      <c r="X1822" s="137"/>
      <c r="Y1822" s="137"/>
      <c r="Z1822" s="137"/>
      <c r="AA1822" s="137"/>
      <c r="AB1822" s="137"/>
      <c r="AC1822" s="137"/>
      <c r="AD1822" s="137"/>
      <c r="AE1822" s="137"/>
      <c r="AF1822" s="137"/>
      <c r="AG1822" s="137"/>
      <c r="AH1822" s="137"/>
      <c r="AI1822" s="137"/>
      <c r="AJ1822" s="137"/>
      <c r="AK1822" s="137"/>
      <c r="AL1822" s="137"/>
      <c r="AM1822" s="137"/>
      <c r="AN1822" s="137"/>
      <c r="AO1822" s="137"/>
      <c r="AP1822" s="137"/>
      <c r="AQ1822" s="137"/>
      <c r="AR1822" s="137"/>
      <c r="AS1822" s="137"/>
    </row>
    <row r="1823" spans="1:45" ht="12.75" hidden="1" customHeight="1">
      <c r="A1823" s="10"/>
      <c r="C1823" s="236" t="s">
        <v>1483</v>
      </c>
      <c r="D1823" s="236"/>
      <c r="E1823" s="236"/>
      <c r="F1823" s="236"/>
      <c r="G1823" s="236"/>
      <c r="H1823" s="236"/>
      <c r="I1823" s="236"/>
      <c r="J1823" s="236"/>
      <c r="K1823" s="236"/>
      <c r="L1823" s="236"/>
      <c r="M1823" s="236"/>
      <c r="N1823" s="236"/>
      <c r="O1823" s="236"/>
      <c r="P1823" s="236"/>
      <c r="Q1823" s="236"/>
      <c r="R1823" s="236"/>
      <c r="S1823" s="236"/>
      <c r="T1823" s="236"/>
      <c r="U1823" s="236"/>
      <c r="V1823" s="236"/>
      <c r="W1823" s="236"/>
      <c r="X1823" s="236"/>
      <c r="Y1823" s="236"/>
      <c r="Z1823" s="236"/>
      <c r="AA1823" s="236"/>
      <c r="AB1823" s="236"/>
      <c r="AC1823" s="236"/>
      <c r="AD1823" s="236"/>
      <c r="AE1823" s="236"/>
      <c r="AF1823" s="236"/>
      <c r="AG1823" s="236"/>
      <c r="AH1823" s="236"/>
      <c r="AI1823" s="236"/>
      <c r="AJ1823" s="236"/>
      <c r="AK1823" s="236"/>
      <c r="AL1823" s="236"/>
      <c r="AM1823" s="236"/>
      <c r="AN1823" s="236"/>
      <c r="AO1823" s="236"/>
      <c r="AP1823" s="236"/>
      <c r="AQ1823" s="236"/>
      <c r="AR1823" s="236"/>
      <c r="AS1823" s="236"/>
    </row>
    <row r="1824" spans="1:45" ht="12.75" hidden="1" customHeight="1">
      <c r="A1824" s="10"/>
      <c r="C1824" s="236"/>
      <c r="D1824" s="236"/>
      <c r="E1824" s="236"/>
      <c r="F1824" s="236"/>
      <c r="G1824" s="236"/>
      <c r="H1824" s="236"/>
      <c r="I1824" s="236"/>
      <c r="J1824" s="236"/>
      <c r="K1824" s="236"/>
      <c r="L1824" s="236"/>
      <c r="M1824" s="236"/>
      <c r="N1824" s="236"/>
      <c r="O1824" s="236"/>
      <c r="P1824" s="236"/>
      <c r="Q1824" s="236"/>
      <c r="R1824" s="236"/>
      <c r="S1824" s="236"/>
      <c r="T1824" s="236"/>
      <c r="U1824" s="236"/>
      <c r="V1824" s="236"/>
      <c r="W1824" s="236"/>
      <c r="X1824" s="236"/>
      <c r="Y1824" s="236"/>
      <c r="Z1824" s="236"/>
      <c r="AA1824" s="236"/>
      <c r="AB1824" s="236"/>
      <c r="AC1824" s="236"/>
      <c r="AD1824" s="236"/>
      <c r="AE1824" s="236"/>
      <c r="AF1824" s="236"/>
      <c r="AG1824" s="236"/>
      <c r="AH1824" s="236"/>
      <c r="AI1824" s="236"/>
      <c r="AJ1824" s="236"/>
      <c r="AK1824" s="236"/>
      <c r="AL1824" s="236"/>
      <c r="AM1824" s="236"/>
      <c r="AN1824" s="236"/>
      <c r="AO1824" s="236"/>
      <c r="AP1824" s="236"/>
      <c r="AQ1824" s="236"/>
      <c r="AR1824" s="236"/>
      <c r="AS1824" s="236"/>
    </row>
    <row r="1825" spans="1:45" ht="12.75" hidden="1" customHeight="1">
      <c r="A1825" s="10"/>
      <c r="C1825" s="236"/>
      <c r="D1825" s="236"/>
      <c r="E1825" s="236"/>
      <c r="F1825" s="236"/>
      <c r="G1825" s="236"/>
      <c r="H1825" s="236"/>
      <c r="I1825" s="236"/>
      <c r="J1825" s="236"/>
      <c r="K1825" s="236"/>
      <c r="L1825" s="236"/>
      <c r="M1825" s="236"/>
      <c r="N1825" s="236"/>
      <c r="O1825" s="236"/>
      <c r="P1825" s="236"/>
      <c r="Q1825" s="236"/>
      <c r="R1825" s="236"/>
      <c r="S1825" s="236"/>
      <c r="T1825" s="236"/>
      <c r="U1825" s="236"/>
      <c r="V1825" s="236"/>
      <c r="W1825" s="236"/>
      <c r="X1825" s="236"/>
      <c r="Y1825" s="236"/>
      <c r="Z1825" s="236"/>
      <c r="AA1825" s="236"/>
      <c r="AB1825" s="236"/>
      <c r="AC1825" s="236"/>
      <c r="AD1825" s="236"/>
      <c r="AE1825" s="236"/>
      <c r="AF1825" s="236"/>
      <c r="AG1825" s="236"/>
      <c r="AH1825" s="236"/>
      <c r="AI1825" s="236"/>
      <c r="AJ1825" s="236"/>
      <c r="AK1825" s="236"/>
      <c r="AL1825" s="236"/>
      <c r="AM1825" s="236"/>
      <c r="AN1825" s="236"/>
      <c r="AO1825" s="236"/>
      <c r="AP1825" s="236"/>
      <c r="AQ1825" s="236"/>
      <c r="AR1825" s="236"/>
      <c r="AS1825" s="236"/>
    </row>
    <row r="1826" spans="1:45" ht="12.75" hidden="1" customHeight="1">
      <c r="A1826" s="10"/>
      <c r="C1826" s="236"/>
      <c r="D1826" s="236"/>
      <c r="E1826" s="236"/>
      <c r="F1826" s="236"/>
      <c r="G1826" s="236"/>
      <c r="H1826" s="236"/>
      <c r="I1826" s="236"/>
      <c r="J1826" s="236"/>
      <c r="K1826" s="236"/>
      <c r="L1826" s="236"/>
      <c r="M1826" s="236"/>
      <c r="N1826" s="236"/>
      <c r="O1826" s="236"/>
      <c r="P1826" s="236"/>
      <c r="Q1826" s="236"/>
      <c r="R1826" s="236"/>
      <c r="S1826" s="236"/>
      <c r="T1826" s="236"/>
      <c r="U1826" s="236"/>
      <c r="V1826" s="236"/>
      <c r="W1826" s="236"/>
      <c r="X1826" s="236"/>
      <c r="Y1826" s="236"/>
      <c r="Z1826" s="236"/>
      <c r="AA1826" s="236"/>
      <c r="AB1826" s="236"/>
      <c r="AC1826" s="236"/>
      <c r="AD1826" s="236"/>
      <c r="AE1826" s="236"/>
      <c r="AF1826" s="236"/>
      <c r="AG1826" s="236"/>
      <c r="AH1826" s="236"/>
      <c r="AI1826" s="236"/>
      <c r="AJ1826" s="236"/>
      <c r="AK1826" s="236"/>
      <c r="AL1826" s="236"/>
      <c r="AM1826" s="236"/>
      <c r="AN1826" s="236"/>
      <c r="AO1826" s="236"/>
      <c r="AP1826" s="236"/>
      <c r="AQ1826" s="236"/>
      <c r="AR1826" s="236"/>
      <c r="AS1826" s="236"/>
    </row>
    <row r="1827" spans="1:45" ht="12.75" hidden="1" customHeight="1">
      <c r="A1827" s="10"/>
      <c r="C1827" s="236"/>
      <c r="D1827" s="236"/>
      <c r="E1827" s="236"/>
      <c r="F1827" s="236"/>
      <c r="G1827" s="236"/>
      <c r="H1827" s="236"/>
      <c r="I1827" s="236"/>
      <c r="J1827" s="236"/>
      <c r="K1827" s="236"/>
      <c r="L1827" s="236"/>
      <c r="M1827" s="236"/>
      <c r="N1827" s="236"/>
      <c r="O1827" s="236"/>
      <c r="P1827" s="236"/>
      <c r="Q1827" s="236"/>
      <c r="R1827" s="236"/>
      <c r="S1827" s="236"/>
      <c r="T1827" s="236"/>
      <c r="U1827" s="236"/>
      <c r="V1827" s="236"/>
      <c r="W1827" s="236"/>
      <c r="X1827" s="236"/>
      <c r="Y1827" s="236"/>
      <c r="Z1827" s="236"/>
      <c r="AA1827" s="236"/>
      <c r="AB1827" s="236"/>
      <c r="AC1827" s="236"/>
      <c r="AD1827" s="236"/>
      <c r="AE1827" s="236"/>
      <c r="AF1827" s="236"/>
      <c r="AG1827" s="236"/>
      <c r="AH1827" s="236"/>
      <c r="AI1827" s="236"/>
      <c r="AJ1827" s="236"/>
      <c r="AK1827" s="236"/>
      <c r="AL1827" s="236"/>
      <c r="AM1827" s="236"/>
      <c r="AN1827" s="236"/>
      <c r="AO1827" s="236"/>
      <c r="AP1827" s="236"/>
      <c r="AQ1827" s="236"/>
      <c r="AR1827" s="236"/>
      <c r="AS1827" s="236"/>
    </row>
    <row r="1828" spans="1:45" ht="12.75" customHeight="1">
      <c r="A1828" s="10"/>
      <c r="C1828" s="110"/>
      <c r="D1828" s="110"/>
      <c r="E1828" s="110"/>
      <c r="F1828" s="110"/>
      <c r="G1828" s="110"/>
      <c r="H1828" s="110"/>
      <c r="I1828" s="110"/>
      <c r="J1828" s="110"/>
      <c r="K1828" s="110"/>
      <c r="L1828" s="110"/>
      <c r="M1828" s="110"/>
      <c r="N1828" s="12"/>
    </row>
    <row r="1829" spans="1:45" ht="12.75" hidden="1" customHeight="1">
      <c r="A1829" s="10"/>
      <c r="C1829" s="198" t="s">
        <v>1484</v>
      </c>
      <c r="D1829" s="198"/>
      <c r="E1829" s="198"/>
      <c r="F1829" s="198"/>
      <c r="G1829" s="198"/>
      <c r="H1829" s="198"/>
      <c r="I1829" s="198"/>
      <c r="J1829" s="198"/>
      <c r="K1829" s="198"/>
      <c r="L1829" s="198"/>
      <c r="M1829" s="198"/>
      <c r="N1829" s="198"/>
      <c r="O1829" s="198"/>
      <c r="P1829" s="198"/>
      <c r="Q1829" s="198"/>
      <c r="R1829" s="198"/>
      <c r="S1829" s="198"/>
      <c r="T1829" s="198"/>
      <c r="U1829" s="198"/>
      <c r="V1829" s="198"/>
      <c r="W1829" s="198"/>
      <c r="X1829" s="198"/>
      <c r="Y1829" s="198"/>
      <c r="Z1829" s="198"/>
      <c r="AA1829" s="198"/>
      <c r="AB1829" s="198"/>
      <c r="AC1829" s="198"/>
      <c r="AD1829" s="198"/>
      <c r="AE1829" s="198"/>
      <c r="AF1829" s="198"/>
      <c r="AG1829" s="198"/>
      <c r="AH1829" s="198"/>
      <c r="AI1829" s="198"/>
      <c r="AJ1829" s="198"/>
      <c r="AK1829" s="198"/>
      <c r="AL1829" s="198"/>
      <c r="AM1829" s="198"/>
      <c r="AN1829" s="198"/>
      <c r="AO1829" s="198"/>
      <c r="AP1829" s="198"/>
      <c r="AQ1829" s="198"/>
      <c r="AR1829" s="198"/>
      <c r="AS1829" s="198"/>
    </row>
    <row r="1830" spans="1:45" ht="12.75" hidden="1" customHeight="1">
      <c r="A1830" s="10"/>
      <c r="C1830" s="198"/>
      <c r="D1830" s="198"/>
      <c r="E1830" s="198"/>
      <c r="F1830" s="198"/>
      <c r="G1830" s="198"/>
      <c r="H1830" s="198"/>
      <c r="I1830" s="198"/>
      <c r="J1830" s="198"/>
      <c r="K1830" s="198"/>
      <c r="L1830" s="198"/>
      <c r="M1830" s="198"/>
      <c r="N1830" s="198"/>
      <c r="O1830" s="198"/>
      <c r="P1830" s="198"/>
      <c r="Q1830" s="198"/>
      <c r="R1830" s="198"/>
      <c r="S1830" s="198"/>
      <c r="T1830" s="198"/>
      <c r="U1830" s="198"/>
      <c r="V1830" s="198"/>
      <c r="W1830" s="198"/>
      <c r="X1830" s="198"/>
      <c r="Y1830" s="198"/>
      <c r="Z1830" s="198"/>
      <c r="AA1830" s="198"/>
      <c r="AB1830" s="198"/>
      <c r="AC1830" s="198"/>
      <c r="AD1830" s="198"/>
      <c r="AE1830" s="198"/>
      <c r="AF1830" s="198"/>
      <c r="AG1830" s="198"/>
      <c r="AH1830" s="198"/>
      <c r="AI1830" s="198"/>
      <c r="AJ1830" s="198"/>
      <c r="AK1830" s="198"/>
      <c r="AL1830" s="198"/>
      <c r="AM1830" s="198"/>
      <c r="AN1830" s="198"/>
      <c r="AO1830" s="198"/>
      <c r="AP1830" s="198"/>
      <c r="AQ1830" s="198"/>
      <c r="AR1830" s="198"/>
      <c r="AS1830" s="198"/>
    </row>
    <row r="1831" spans="1:45" ht="12.75" hidden="1" customHeight="1">
      <c r="A1831" s="10"/>
      <c r="C1831" s="198"/>
      <c r="D1831" s="198"/>
      <c r="E1831" s="198"/>
      <c r="F1831" s="198"/>
      <c r="G1831" s="198"/>
      <c r="H1831" s="198"/>
      <c r="I1831" s="198"/>
      <c r="J1831" s="198"/>
      <c r="K1831" s="198"/>
      <c r="L1831" s="198"/>
      <c r="M1831" s="198"/>
      <c r="N1831" s="198"/>
      <c r="O1831" s="198"/>
      <c r="P1831" s="198"/>
      <c r="Q1831" s="198"/>
      <c r="R1831" s="198"/>
      <c r="S1831" s="198"/>
      <c r="T1831" s="198"/>
      <c r="U1831" s="198"/>
      <c r="V1831" s="198"/>
      <c r="W1831" s="198"/>
      <c r="X1831" s="198"/>
      <c r="Y1831" s="198"/>
      <c r="Z1831" s="198"/>
      <c r="AA1831" s="198"/>
      <c r="AB1831" s="198"/>
      <c r="AC1831" s="198"/>
      <c r="AD1831" s="198"/>
      <c r="AE1831" s="198"/>
      <c r="AF1831" s="198"/>
      <c r="AG1831" s="198"/>
      <c r="AH1831" s="198"/>
      <c r="AI1831" s="198"/>
      <c r="AJ1831" s="198"/>
      <c r="AK1831" s="198"/>
      <c r="AL1831" s="198"/>
      <c r="AM1831" s="198"/>
      <c r="AN1831" s="198"/>
      <c r="AO1831" s="198"/>
      <c r="AP1831" s="198"/>
      <c r="AQ1831" s="198"/>
      <c r="AR1831" s="198"/>
      <c r="AS1831" s="198"/>
    </row>
    <row r="1832" spans="1:45" ht="12.75" hidden="1" customHeight="1">
      <c r="A1832" s="10"/>
      <c r="C1832" s="198"/>
      <c r="D1832" s="198"/>
      <c r="E1832" s="198"/>
      <c r="F1832" s="198"/>
      <c r="G1832" s="198"/>
      <c r="H1832" s="198"/>
      <c r="I1832" s="198"/>
      <c r="J1832" s="198"/>
      <c r="K1832" s="198"/>
      <c r="L1832" s="198"/>
      <c r="M1832" s="198"/>
      <c r="N1832" s="198"/>
      <c r="O1832" s="198"/>
      <c r="P1832" s="198"/>
      <c r="Q1832" s="198"/>
      <c r="R1832" s="198"/>
      <c r="S1832" s="198"/>
      <c r="T1832" s="198"/>
      <c r="U1832" s="198"/>
      <c r="V1832" s="198"/>
      <c r="W1832" s="198"/>
      <c r="X1832" s="198"/>
      <c r="Y1832" s="198"/>
      <c r="Z1832" s="198"/>
      <c r="AA1832" s="198"/>
      <c r="AB1832" s="198"/>
      <c r="AC1832" s="198"/>
      <c r="AD1832" s="198"/>
      <c r="AE1832" s="198"/>
      <c r="AF1832" s="198"/>
      <c r="AG1832" s="198"/>
      <c r="AH1832" s="198"/>
      <c r="AI1832" s="198"/>
      <c r="AJ1832" s="198"/>
      <c r="AK1832" s="198"/>
      <c r="AL1832" s="198"/>
      <c r="AM1832" s="198"/>
      <c r="AN1832" s="198"/>
      <c r="AO1832" s="198"/>
      <c r="AP1832" s="198"/>
      <c r="AQ1832" s="198"/>
      <c r="AR1832" s="198"/>
      <c r="AS1832" s="198"/>
    </row>
    <row r="1833" spans="1:45" ht="12.75" customHeight="1">
      <c r="A1833" s="10"/>
      <c r="C1833" s="12"/>
      <c r="D1833" s="12"/>
      <c r="E1833" s="12"/>
      <c r="F1833" s="12"/>
      <c r="G1833" s="12"/>
      <c r="H1833" s="12"/>
      <c r="I1833" s="12"/>
      <c r="J1833" s="12"/>
      <c r="K1833" s="12"/>
      <c r="L1833" s="12"/>
      <c r="M1833" s="12"/>
      <c r="N1833" s="12"/>
    </row>
    <row r="1834" spans="1:45" ht="12.75" customHeight="1">
      <c r="A1834" s="84" t="s">
        <v>438</v>
      </c>
      <c r="B1834" s="82"/>
      <c r="C1834" s="283" t="s">
        <v>486</v>
      </c>
      <c r="D1834" s="283"/>
      <c r="E1834" s="283"/>
      <c r="F1834" s="283"/>
      <c r="G1834" s="283"/>
      <c r="H1834" s="283"/>
      <c r="I1834" s="283"/>
      <c r="J1834" s="283"/>
      <c r="K1834" s="283"/>
      <c r="L1834" s="283"/>
      <c r="M1834" s="283"/>
      <c r="N1834" s="283"/>
      <c r="O1834" s="283"/>
      <c r="P1834" s="283"/>
      <c r="Q1834" s="283"/>
      <c r="R1834" s="283"/>
      <c r="S1834" s="283"/>
      <c r="T1834" s="283"/>
      <c r="U1834" s="283"/>
      <c r="V1834" s="283"/>
      <c r="W1834" s="283"/>
      <c r="X1834" s="283"/>
      <c r="Y1834" s="283"/>
      <c r="Z1834" s="283"/>
      <c r="AA1834" s="283"/>
      <c r="AB1834" s="283"/>
      <c r="AC1834" s="283"/>
      <c r="AD1834" s="283"/>
      <c r="AE1834" s="283"/>
      <c r="AF1834" s="283"/>
      <c r="AG1834" s="283"/>
      <c r="AH1834" s="283"/>
      <c r="AI1834" s="283"/>
      <c r="AJ1834" s="283"/>
      <c r="AK1834" s="283"/>
      <c r="AL1834" s="283"/>
      <c r="AM1834" s="283"/>
      <c r="AN1834" s="283"/>
      <c r="AO1834" s="283"/>
      <c r="AP1834" s="283"/>
      <c r="AQ1834" s="283"/>
      <c r="AR1834" s="283"/>
      <c r="AS1834" s="283"/>
    </row>
    <row r="1835" spans="1:45" ht="12.75" customHeight="1">
      <c r="A1835" s="10"/>
      <c r="C1835" s="844" t="s">
        <v>1606</v>
      </c>
      <c r="D1835" s="844"/>
      <c r="E1835" s="844"/>
      <c r="F1835" s="844"/>
      <c r="G1835" s="844"/>
      <c r="H1835" s="844"/>
      <c r="I1835" s="844"/>
      <c r="J1835" s="844"/>
      <c r="K1835" s="844"/>
      <c r="L1835" s="844"/>
      <c r="M1835" s="844"/>
      <c r="N1835" s="844"/>
      <c r="O1835" s="844"/>
      <c r="P1835" s="844"/>
      <c r="Q1835" s="844"/>
      <c r="R1835" s="844"/>
      <c r="S1835" s="844"/>
      <c r="T1835" s="844"/>
      <c r="U1835" s="844"/>
      <c r="V1835" s="844"/>
      <c r="W1835" s="844"/>
      <c r="X1835" s="844"/>
      <c r="Y1835" s="844"/>
      <c r="Z1835" s="844"/>
      <c r="AA1835" s="844"/>
      <c r="AB1835" s="844"/>
      <c r="AC1835" s="844"/>
      <c r="AD1835" s="844"/>
      <c r="AE1835" s="844"/>
      <c r="AF1835" s="844"/>
      <c r="AG1835" s="844"/>
      <c r="AH1835" s="844"/>
      <c r="AI1835" s="844"/>
      <c r="AJ1835" s="844"/>
      <c r="AK1835" s="844"/>
      <c r="AL1835" s="844"/>
      <c r="AM1835" s="844"/>
      <c r="AN1835" s="844"/>
      <c r="AO1835" s="844"/>
      <c r="AP1835" s="844"/>
      <c r="AQ1835" s="844"/>
      <c r="AR1835" s="844"/>
      <c r="AS1835" s="844"/>
    </row>
    <row r="1836" spans="1:45" ht="12.75" hidden="1" customHeight="1">
      <c r="C1836" s="243" t="s">
        <v>15</v>
      </c>
      <c r="D1836" s="243"/>
      <c r="E1836" s="243"/>
      <c r="F1836" s="243"/>
      <c r="G1836" s="243"/>
      <c r="H1836" s="243"/>
      <c r="I1836" s="243"/>
      <c r="J1836" s="243"/>
      <c r="K1836" s="243"/>
      <c r="L1836" s="243"/>
      <c r="M1836" s="243"/>
      <c r="N1836" s="243"/>
      <c r="O1836" s="243"/>
      <c r="P1836" s="243"/>
      <c r="Q1836" s="243"/>
      <c r="R1836" s="243"/>
      <c r="S1836" s="243"/>
      <c r="T1836" s="243"/>
      <c r="U1836" s="243" t="s">
        <v>16</v>
      </c>
      <c r="V1836" s="243"/>
      <c r="W1836" s="243"/>
      <c r="X1836" s="243"/>
      <c r="Y1836" s="243"/>
      <c r="Z1836" s="243"/>
      <c r="AA1836" s="243"/>
      <c r="AB1836" s="243" t="s">
        <v>17</v>
      </c>
      <c r="AC1836" s="243"/>
      <c r="AD1836" s="243"/>
      <c r="AE1836" s="243"/>
      <c r="AF1836" s="243"/>
      <c r="AG1836" s="243"/>
      <c r="AH1836" s="243"/>
      <c r="AI1836" s="2"/>
      <c r="AJ1836" s="2"/>
      <c r="AK1836" s="2"/>
      <c r="AL1836" s="2"/>
      <c r="AM1836" s="2"/>
      <c r="AN1836" s="2"/>
      <c r="AO1836" s="2"/>
      <c r="AP1836" s="2"/>
      <c r="AQ1836" s="2"/>
      <c r="AR1836" s="2"/>
      <c r="AS1836" s="2"/>
    </row>
    <row r="1837" spans="1:45" ht="12.75" hidden="1" customHeight="1">
      <c r="C1837" s="243"/>
      <c r="D1837" s="243"/>
      <c r="E1837" s="243"/>
      <c r="F1837" s="243"/>
      <c r="G1837" s="243"/>
      <c r="H1837" s="243"/>
      <c r="I1837" s="243"/>
      <c r="J1837" s="243"/>
      <c r="K1837" s="243"/>
      <c r="L1837" s="243"/>
      <c r="M1837" s="243"/>
      <c r="N1837" s="243"/>
      <c r="O1837" s="243"/>
      <c r="P1837" s="243"/>
      <c r="Q1837" s="243"/>
      <c r="R1837" s="243"/>
      <c r="S1837" s="243"/>
      <c r="T1837" s="243"/>
      <c r="U1837" s="243"/>
      <c r="V1837" s="243"/>
      <c r="W1837" s="243"/>
      <c r="X1837" s="243"/>
      <c r="Y1837" s="243"/>
      <c r="Z1837" s="243"/>
      <c r="AA1837" s="243"/>
      <c r="AB1837" s="243"/>
      <c r="AC1837" s="243"/>
      <c r="AD1837" s="243"/>
      <c r="AE1837" s="243"/>
      <c r="AF1837" s="243"/>
      <c r="AG1837" s="243"/>
      <c r="AH1837" s="243"/>
      <c r="AI1837" s="2"/>
      <c r="AJ1837" s="2"/>
      <c r="AK1837" s="2"/>
      <c r="AL1837" s="2"/>
      <c r="AM1837" s="2"/>
      <c r="AN1837" s="2"/>
      <c r="AO1837" s="2"/>
      <c r="AP1837" s="2"/>
      <c r="AQ1837" s="2"/>
      <c r="AR1837" s="2"/>
      <c r="AS1837" s="2"/>
    </row>
    <row r="1838" spans="1:45" ht="12.75" hidden="1" customHeight="1">
      <c r="C1838" s="243"/>
      <c r="D1838" s="243"/>
      <c r="E1838" s="243"/>
      <c r="F1838" s="243"/>
      <c r="G1838" s="243"/>
      <c r="H1838" s="243"/>
      <c r="I1838" s="243"/>
      <c r="J1838" s="243"/>
      <c r="K1838" s="243"/>
      <c r="L1838" s="243"/>
      <c r="M1838" s="243"/>
      <c r="N1838" s="243"/>
      <c r="O1838" s="243"/>
      <c r="P1838" s="243"/>
      <c r="Q1838" s="243"/>
      <c r="R1838" s="243"/>
      <c r="S1838" s="243"/>
      <c r="T1838" s="243"/>
      <c r="U1838" s="243"/>
      <c r="V1838" s="243"/>
      <c r="W1838" s="243"/>
      <c r="X1838" s="243"/>
      <c r="Y1838" s="243"/>
      <c r="Z1838" s="243"/>
      <c r="AA1838" s="243"/>
      <c r="AB1838" s="243"/>
      <c r="AC1838" s="243"/>
      <c r="AD1838" s="243"/>
      <c r="AE1838" s="243"/>
      <c r="AF1838" s="243"/>
      <c r="AG1838" s="243"/>
      <c r="AH1838" s="243"/>
      <c r="AI1838" s="2"/>
      <c r="AJ1838" s="2"/>
      <c r="AK1838" s="2"/>
      <c r="AL1838" s="2"/>
      <c r="AM1838" s="2"/>
      <c r="AN1838" s="2"/>
      <c r="AO1838" s="2"/>
      <c r="AP1838" s="2"/>
      <c r="AQ1838" s="2"/>
      <c r="AR1838" s="2"/>
      <c r="AS1838" s="2"/>
    </row>
    <row r="1839" spans="1:45" ht="12.75" hidden="1" customHeight="1">
      <c r="C1839" s="282" t="s">
        <v>207</v>
      </c>
      <c r="D1839" s="282"/>
      <c r="E1839" s="282"/>
      <c r="F1839" s="282"/>
      <c r="G1839" s="282"/>
      <c r="H1839" s="282"/>
      <c r="I1839" s="282"/>
      <c r="J1839" s="282"/>
      <c r="K1839" s="282"/>
      <c r="L1839" s="282"/>
      <c r="M1839" s="282"/>
      <c r="N1839" s="282"/>
      <c r="O1839" s="282"/>
      <c r="P1839" s="282"/>
      <c r="Q1839" s="282"/>
      <c r="R1839" s="282"/>
      <c r="S1839" s="282"/>
      <c r="T1839" s="282"/>
      <c r="U1839" s="249"/>
      <c r="V1839" s="249"/>
      <c r="W1839" s="249"/>
      <c r="X1839" s="249"/>
      <c r="Y1839" s="249"/>
      <c r="Z1839" s="249"/>
      <c r="AA1839" s="249"/>
      <c r="AB1839" s="249"/>
      <c r="AC1839" s="249"/>
      <c r="AD1839" s="249"/>
      <c r="AE1839" s="249"/>
      <c r="AF1839" s="249"/>
      <c r="AG1839" s="249"/>
      <c r="AH1839" s="249"/>
    </row>
    <row r="1840" spans="1:45" ht="12.75" hidden="1" customHeight="1">
      <c r="C1840" s="268" t="s">
        <v>208</v>
      </c>
      <c r="D1840" s="268"/>
      <c r="E1840" s="268"/>
      <c r="F1840" s="268"/>
      <c r="G1840" s="268"/>
      <c r="H1840" s="268"/>
      <c r="I1840" s="268"/>
      <c r="J1840" s="268"/>
      <c r="K1840" s="268"/>
      <c r="L1840" s="268"/>
      <c r="M1840" s="268"/>
      <c r="N1840" s="268"/>
      <c r="O1840" s="268"/>
      <c r="P1840" s="268"/>
      <c r="Q1840" s="268"/>
      <c r="R1840" s="268"/>
      <c r="S1840" s="268"/>
      <c r="T1840" s="268"/>
      <c r="U1840" s="169"/>
      <c r="V1840" s="169"/>
      <c r="W1840" s="169"/>
      <c r="X1840" s="169"/>
      <c r="Y1840" s="169"/>
      <c r="Z1840" s="169"/>
      <c r="AA1840" s="169"/>
      <c r="AB1840" s="169"/>
      <c r="AC1840" s="169"/>
      <c r="AD1840" s="169"/>
      <c r="AE1840" s="169"/>
      <c r="AF1840" s="169"/>
      <c r="AG1840" s="169"/>
      <c r="AH1840" s="169"/>
    </row>
    <row r="1841" spans="1:45" ht="12.75" hidden="1" customHeight="1">
      <c r="C1841" s="268" t="s">
        <v>209</v>
      </c>
      <c r="D1841" s="268"/>
      <c r="E1841" s="268"/>
      <c r="F1841" s="268"/>
      <c r="G1841" s="268"/>
      <c r="H1841" s="268"/>
      <c r="I1841" s="268"/>
      <c r="J1841" s="268"/>
      <c r="K1841" s="268"/>
      <c r="L1841" s="268"/>
      <c r="M1841" s="268"/>
      <c r="N1841" s="268"/>
      <c r="O1841" s="268"/>
      <c r="P1841" s="268"/>
      <c r="Q1841" s="268"/>
      <c r="R1841" s="268"/>
      <c r="S1841" s="268"/>
      <c r="T1841" s="268"/>
      <c r="U1841" s="169"/>
      <c r="V1841" s="169"/>
      <c r="W1841" s="169"/>
      <c r="X1841" s="169"/>
      <c r="Y1841" s="169"/>
      <c r="Z1841" s="169"/>
      <c r="AA1841" s="169"/>
      <c r="AB1841" s="169"/>
      <c r="AC1841" s="169"/>
      <c r="AD1841" s="169"/>
      <c r="AE1841" s="169"/>
      <c r="AF1841" s="169"/>
      <c r="AG1841" s="169"/>
      <c r="AH1841" s="169"/>
    </row>
    <row r="1842" spans="1:45" ht="12.75" hidden="1" customHeight="1">
      <c r="C1842" s="268" t="s">
        <v>210</v>
      </c>
      <c r="D1842" s="268"/>
      <c r="E1842" s="268"/>
      <c r="F1842" s="268"/>
      <c r="G1842" s="268"/>
      <c r="H1842" s="268"/>
      <c r="I1842" s="268"/>
      <c r="J1842" s="268"/>
      <c r="K1842" s="268"/>
      <c r="L1842" s="268"/>
      <c r="M1842" s="268"/>
      <c r="N1842" s="268"/>
      <c r="O1842" s="268"/>
      <c r="P1842" s="268"/>
      <c r="Q1842" s="268"/>
      <c r="R1842" s="268"/>
      <c r="S1842" s="268"/>
      <c r="T1842" s="268"/>
      <c r="U1842" s="169"/>
      <c r="V1842" s="169"/>
      <c r="W1842" s="169"/>
      <c r="X1842" s="169"/>
      <c r="Y1842" s="169"/>
      <c r="Z1842" s="169"/>
      <c r="AA1842" s="169"/>
      <c r="AB1842" s="169"/>
      <c r="AC1842" s="169"/>
      <c r="AD1842" s="169"/>
      <c r="AE1842" s="169"/>
      <c r="AF1842" s="169"/>
      <c r="AG1842" s="169"/>
      <c r="AH1842" s="169"/>
    </row>
    <row r="1843" spans="1:45" ht="12.75" hidden="1" customHeight="1">
      <c r="C1843" s="268" t="s">
        <v>211</v>
      </c>
      <c r="D1843" s="268"/>
      <c r="E1843" s="268"/>
      <c r="F1843" s="268"/>
      <c r="G1843" s="268"/>
      <c r="H1843" s="268"/>
      <c r="I1843" s="268"/>
      <c r="J1843" s="268"/>
      <c r="K1843" s="268"/>
      <c r="L1843" s="268"/>
      <c r="M1843" s="268"/>
      <c r="N1843" s="268"/>
      <c r="O1843" s="268"/>
      <c r="P1843" s="268"/>
      <c r="Q1843" s="268"/>
      <c r="R1843" s="268"/>
      <c r="S1843" s="268"/>
      <c r="T1843" s="268"/>
      <c r="U1843" s="169"/>
      <c r="V1843" s="169"/>
      <c r="W1843" s="169"/>
      <c r="X1843" s="169"/>
      <c r="Y1843" s="169"/>
      <c r="Z1843" s="169"/>
      <c r="AA1843" s="169"/>
      <c r="AB1843" s="169"/>
      <c r="AC1843" s="169"/>
      <c r="AD1843" s="169"/>
      <c r="AE1843" s="169"/>
      <c r="AF1843" s="169"/>
      <c r="AG1843" s="169"/>
      <c r="AH1843" s="169"/>
    </row>
    <row r="1844" spans="1:45" ht="12.75" hidden="1" customHeight="1">
      <c r="C1844" s="268" t="s">
        <v>212</v>
      </c>
      <c r="D1844" s="268"/>
      <c r="E1844" s="268"/>
      <c r="F1844" s="268"/>
      <c r="G1844" s="268"/>
      <c r="H1844" s="268"/>
      <c r="I1844" s="268"/>
      <c r="J1844" s="268"/>
      <c r="K1844" s="268"/>
      <c r="L1844" s="268"/>
      <c r="M1844" s="268"/>
      <c r="N1844" s="268"/>
      <c r="O1844" s="268"/>
      <c r="P1844" s="268"/>
      <c r="Q1844" s="268"/>
      <c r="R1844" s="268"/>
      <c r="S1844" s="268"/>
      <c r="T1844" s="268"/>
      <c r="U1844" s="169"/>
      <c r="V1844" s="169"/>
      <c r="W1844" s="169"/>
      <c r="X1844" s="169"/>
      <c r="Y1844" s="169"/>
      <c r="Z1844" s="169"/>
      <c r="AA1844" s="169"/>
      <c r="AB1844" s="169"/>
      <c r="AC1844" s="169"/>
      <c r="AD1844" s="169"/>
      <c r="AE1844" s="169"/>
      <c r="AF1844" s="169"/>
      <c r="AG1844" s="169"/>
      <c r="AH1844" s="169"/>
    </row>
    <row r="1845" spans="1:45" ht="12.75" hidden="1" customHeight="1">
      <c r="C1845" s="268" t="s">
        <v>213</v>
      </c>
      <c r="D1845" s="268"/>
      <c r="E1845" s="268"/>
      <c r="F1845" s="268"/>
      <c r="G1845" s="268"/>
      <c r="H1845" s="268"/>
      <c r="I1845" s="268"/>
      <c r="J1845" s="268"/>
      <c r="K1845" s="268"/>
      <c r="L1845" s="268"/>
      <c r="M1845" s="268"/>
      <c r="N1845" s="268"/>
      <c r="O1845" s="268"/>
      <c r="P1845" s="268"/>
      <c r="Q1845" s="268"/>
      <c r="R1845" s="268"/>
      <c r="S1845" s="268"/>
      <c r="T1845" s="268"/>
      <c r="U1845" s="169"/>
      <c r="V1845" s="169"/>
      <c r="W1845" s="169"/>
      <c r="X1845" s="169"/>
      <c r="Y1845" s="169"/>
      <c r="Z1845" s="169"/>
      <c r="AA1845" s="169"/>
      <c r="AB1845" s="169"/>
      <c r="AC1845" s="169"/>
      <c r="AD1845" s="169"/>
      <c r="AE1845" s="169"/>
      <c r="AF1845" s="169"/>
      <c r="AG1845" s="169"/>
      <c r="AH1845" s="169"/>
    </row>
    <row r="1846" spans="1:45" ht="12.75" hidden="1" customHeight="1">
      <c r="C1846" s="268" t="s">
        <v>214</v>
      </c>
      <c r="D1846" s="268"/>
      <c r="E1846" s="268"/>
      <c r="F1846" s="268"/>
      <c r="G1846" s="268"/>
      <c r="H1846" s="268"/>
      <c r="I1846" s="268"/>
      <c r="J1846" s="268"/>
      <c r="K1846" s="268"/>
      <c r="L1846" s="268"/>
      <c r="M1846" s="268"/>
      <c r="N1846" s="268"/>
      <c r="O1846" s="268"/>
      <c r="P1846" s="268"/>
      <c r="Q1846" s="268"/>
      <c r="R1846" s="268"/>
      <c r="S1846" s="268"/>
      <c r="T1846" s="268"/>
      <c r="U1846" s="169"/>
      <c r="V1846" s="169"/>
      <c r="W1846" s="169"/>
      <c r="X1846" s="169"/>
      <c r="Y1846" s="169"/>
      <c r="Z1846" s="169"/>
      <c r="AA1846" s="169"/>
      <c r="AB1846" s="169"/>
      <c r="AC1846" s="169"/>
      <c r="AD1846" s="169"/>
      <c r="AE1846" s="169"/>
      <c r="AF1846" s="169"/>
      <c r="AG1846" s="169"/>
      <c r="AH1846" s="169"/>
    </row>
    <row r="1847" spans="1:45" ht="12.75" hidden="1" customHeight="1">
      <c r="C1847" s="269" t="s">
        <v>215</v>
      </c>
      <c r="D1847" s="269"/>
      <c r="E1847" s="269"/>
      <c r="F1847" s="269"/>
      <c r="G1847" s="269"/>
      <c r="H1847" s="269"/>
      <c r="I1847" s="269"/>
      <c r="J1847" s="269"/>
      <c r="K1847" s="269"/>
      <c r="L1847" s="269"/>
      <c r="M1847" s="269"/>
      <c r="N1847" s="269"/>
      <c r="O1847" s="269"/>
      <c r="P1847" s="269"/>
      <c r="Q1847" s="269"/>
      <c r="R1847" s="269"/>
      <c r="S1847" s="269"/>
      <c r="T1847" s="269"/>
      <c r="U1847" s="253"/>
      <c r="V1847" s="253"/>
      <c r="W1847" s="253"/>
      <c r="X1847" s="253"/>
      <c r="Y1847" s="253"/>
      <c r="Z1847" s="253"/>
      <c r="AA1847" s="253"/>
      <c r="AB1847" s="253"/>
      <c r="AC1847" s="253"/>
      <c r="AD1847" s="253"/>
      <c r="AE1847" s="253"/>
      <c r="AF1847" s="253"/>
      <c r="AG1847" s="253"/>
      <c r="AH1847" s="253"/>
    </row>
    <row r="1848" spans="1:45" ht="12.75" customHeight="1">
      <c r="C1848" s="151"/>
      <c r="D1848" s="151"/>
      <c r="E1848" s="151"/>
      <c r="F1848" s="151"/>
      <c r="G1848" s="151"/>
      <c r="H1848" s="151"/>
      <c r="I1848" s="151"/>
      <c r="J1848" s="151"/>
      <c r="K1848" s="151"/>
      <c r="L1848" s="151"/>
      <c r="M1848" s="151"/>
      <c r="N1848" s="151"/>
      <c r="O1848" s="151"/>
      <c r="P1848" s="151"/>
      <c r="Q1848" s="151"/>
      <c r="R1848" s="151"/>
      <c r="S1848" s="151"/>
      <c r="T1848" s="151"/>
      <c r="U1848" s="152"/>
      <c r="V1848" s="152"/>
      <c r="W1848" s="152"/>
      <c r="X1848" s="152"/>
      <c r="Y1848" s="152"/>
      <c r="Z1848" s="152"/>
      <c r="AA1848" s="152"/>
      <c r="AB1848" s="152"/>
      <c r="AC1848" s="152"/>
      <c r="AD1848" s="152"/>
      <c r="AE1848" s="152"/>
      <c r="AF1848" s="152"/>
      <c r="AG1848" s="152"/>
      <c r="AH1848" s="152"/>
    </row>
    <row r="1849" spans="1:45" ht="12.75" customHeight="1">
      <c r="C1849" s="151"/>
      <c r="D1849" s="151"/>
      <c r="E1849" s="151"/>
      <c r="F1849" s="151"/>
      <c r="G1849" s="151"/>
      <c r="H1849" s="151"/>
      <c r="I1849" s="151"/>
      <c r="J1849" s="151"/>
      <c r="K1849" s="151"/>
      <c r="L1849" s="151"/>
      <c r="M1849" s="151"/>
      <c r="N1849" s="151"/>
      <c r="O1849" s="151"/>
      <c r="P1849" s="151"/>
      <c r="Q1849" s="151"/>
      <c r="R1849" s="151"/>
      <c r="S1849" s="151"/>
      <c r="T1849" s="151"/>
      <c r="U1849" s="152"/>
      <c r="V1849" s="152"/>
      <c r="W1849" s="152"/>
      <c r="X1849" s="152"/>
      <c r="Y1849" s="152"/>
      <c r="Z1849" s="152"/>
      <c r="AA1849" s="152"/>
      <c r="AB1849" s="152"/>
      <c r="AC1849" s="152"/>
      <c r="AD1849" s="152"/>
      <c r="AE1849" s="152"/>
      <c r="AF1849" s="152"/>
      <c r="AG1849" s="152"/>
      <c r="AH1849" s="152"/>
    </row>
    <row r="1850" spans="1:45" ht="12.75" customHeight="1">
      <c r="C1850" s="151"/>
      <c r="D1850" s="151"/>
      <c r="E1850" s="151"/>
      <c r="F1850" s="151"/>
      <c r="G1850" s="151"/>
      <c r="H1850" s="151"/>
      <c r="I1850" s="151"/>
      <c r="J1850" s="151"/>
      <c r="K1850" s="151"/>
      <c r="L1850" s="151"/>
      <c r="M1850" s="151"/>
      <c r="N1850" s="151"/>
      <c r="O1850" s="151"/>
      <c r="P1850" s="151"/>
      <c r="Q1850" s="151"/>
      <c r="R1850" s="151"/>
      <c r="S1850" s="151"/>
      <c r="T1850" s="151"/>
      <c r="U1850" s="152"/>
      <c r="V1850" s="152"/>
      <c r="W1850" s="152"/>
      <c r="X1850" s="152"/>
      <c r="Y1850" s="152"/>
      <c r="Z1850" s="152"/>
      <c r="AA1850" s="152"/>
      <c r="AB1850" s="152"/>
      <c r="AC1850" s="152"/>
      <c r="AD1850" s="152"/>
      <c r="AE1850" s="152"/>
      <c r="AF1850" s="152"/>
      <c r="AG1850" s="152"/>
      <c r="AH1850" s="152"/>
    </row>
    <row r="1852" spans="1:45" ht="15">
      <c r="A1852" s="83" t="s">
        <v>487</v>
      </c>
      <c r="B1852" s="80"/>
      <c r="C1852" s="202" t="s">
        <v>488</v>
      </c>
      <c r="D1852" s="202"/>
      <c r="E1852" s="202"/>
      <c r="F1852" s="202"/>
      <c r="G1852" s="202"/>
      <c r="H1852" s="202"/>
      <c r="I1852" s="202"/>
      <c r="J1852" s="202"/>
      <c r="K1852" s="202"/>
      <c r="L1852" s="202"/>
      <c r="M1852" s="202"/>
      <c r="N1852" s="202"/>
      <c r="O1852" s="202"/>
      <c r="P1852" s="202"/>
      <c r="Q1852" s="202"/>
      <c r="R1852" s="202"/>
      <c r="S1852" s="202"/>
      <c r="T1852" s="202"/>
      <c r="U1852" s="202"/>
      <c r="V1852" s="202"/>
      <c r="W1852" s="202"/>
      <c r="X1852" s="202"/>
      <c r="Y1852" s="202"/>
      <c r="Z1852" s="202"/>
      <c r="AA1852" s="202"/>
      <c r="AB1852" s="202"/>
      <c r="AC1852" s="202"/>
      <c r="AD1852" s="202"/>
      <c r="AE1852" s="202"/>
      <c r="AF1852" s="202"/>
      <c r="AG1852" s="202"/>
      <c r="AH1852" s="202"/>
      <c r="AI1852" s="202"/>
      <c r="AJ1852" s="202"/>
      <c r="AK1852" s="202"/>
      <c r="AL1852" s="202"/>
      <c r="AM1852" s="202"/>
      <c r="AN1852" s="202"/>
      <c r="AO1852" s="202"/>
      <c r="AP1852" s="202"/>
      <c r="AQ1852" s="202"/>
      <c r="AR1852" s="202"/>
      <c r="AS1852" s="202"/>
    </row>
    <row r="1853" spans="1:45" ht="15">
      <c r="A1853" s="83"/>
      <c r="B1853" s="80"/>
      <c r="C1853" s="160"/>
      <c r="D1853" s="160"/>
      <c r="E1853" s="160"/>
      <c r="F1853" s="160"/>
      <c r="G1853" s="160"/>
      <c r="H1853" s="160"/>
      <c r="I1853" s="160"/>
      <c r="J1853" s="160"/>
      <c r="K1853" s="160"/>
      <c r="L1853" s="160"/>
      <c r="M1853" s="160"/>
      <c r="N1853" s="160"/>
      <c r="O1853" s="160"/>
      <c r="P1853" s="160"/>
      <c r="Q1853" s="160"/>
      <c r="R1853" s="160"/>
      <c r="S1853" s="160"/>
      <c r="T1853" s="160"/>
      <c r="U1853" s="160"/>
      <c r="V1853" s="160"/>
      <c r="W1853" s="160"/>
      <c r="X1853" s="160"/>
      <c r="Y1853" s="160"/>
      <c r="Z1853" s="160"/>
      <c r="AA1853" s="160"/>
      <c r="AB1853" s="160"/>
      <c r="AC1853" s="160"/>
      <c r="AD1853" s="160"/>
      <c r="AE1853" s="160"/>
      <c r="AF1853" s="160"/>
      <c r="AG1853" s="160"/>
      <c r="AH1853" s="160"/>
      <c r="AI1853" s="160"/>
      <c r="AJ1853" s="160"/>
      <c r="AK1853" s="160"/>
      <c r="AL1853" s="160"/>
      <c r="AM1853" s="160"/>
      <c r="AN1853" s="160"/>
      <c r="AO1853" s="160"/>
      <c r="AP1853" s="160"/>
      <c r="AQ1853" s="160"/>
      <c r="AR1853" s="160"/>
      <c r="AS1853" s="160"/>
    </row>
    <row r="1855" spans="1:45" ht="12.75" customHeight="1">
      <c r="A1855" s="84" t="s">
        <v>14</v>
      </c>
      <c r="B1855" s="82"/>
      <c r="C1855" s="283" t="s">
        <v>489</v>
      </c>
      <c r="D1855" s="283"/>
      <c r="E1855" s="283"/>
      <c r="F1855" s="283"/>
      <c r="G1855" s="283"/>
      <c r="H1855" s="283"/>
      <c r="I1855" s="283"/>
      <c r="J1855" s="283"/>
      <c r="K1855" s="283"/>
      <c r="L1855" s="283"/>
      <c r="M1855" s="283"/>
      <c r="N1855" s="283"/>
      <c r="O1855" s="283"/>
      <c r="P1855" s="283"/>
      <c r="Q1855" s="283"/>
      <c r="R1855" s="283"/>
      <c r="S1855" s="283"/>
      <c r="T1855" s="283"/>
      <c r="U1855" s="283"/>
      <c r="V1855" s="283"/>
      <c r="W1855" s="283"/>
      <c r="X1855" s="283"/>
      <c r="Y1855" s="283"/>
      <c r="Z1855" s="283"/>
      <c r="AA1855" s="283"/>
      <c r="AB1855" s="283"/>
      <c r="AC1855" s="283"/>
      <c r="AD1855" s="283"/>
      <c r="AE1855" s="283"/>
      <c r="AF1855" s="283"/>
      <c r="AG1855" s="283"/>
      <c r="AH1855" s="283"/>
      <c r="AI1855" s="283"/>
      <c r="AJ1855" s="283"/>
      <c r="AK1855" s="283"/>
      <c r="AL1855" s="283"/>
      <c r="AM1855" s="283"/>
      <c r="AN1855" s="283"/>
      <c r="AO1855" s="283"/>
      <c r="AP1855" s="283"/>
      <c r="AQ1855" s="283"/>
      <c r="AR1855" s="283"/>
      <c r="AS1855" s="283"/>
    </row>
    <row r="1856" spans="1:45" ht="12.75" customHeight="1">
      <c r="A1856" s="10"/>
      <c r="C1856" s="241" t="s">
        <v>1629</v>
      </c>
      <c r="D1856" s="241"/>
      <c r="E1856" s="241"/>
      <c r="F1856" s="241"/>
      <c r="G1856" s="241"/>
      <c r="H1856" s="241"/>
      <c r="I1856" s="241"/>
      <c r="J1856" s="241"/>
      <c r="K1856" s="241"/>
      <c r="L1856" s="241"/>
      <c r="M1856" s="241"/>
      <c r="N1856" s="241"/>
      <c r="O1856" s="241"/>
      <c r="P1856" s="241"/>
      <c r="Q1856" s="241"/>
      <c r="R1856" s="241"/>
      <c r="S1856" s="241"/>
      <c r="T1856" s="241"/>
      <c r="U1856" s="241"/>
      <c r="V1856" s="241"/>
      <c r="W1856" s="241"/>
      <c r="X1856" s="241"/>
      <c r="Y1856" s="241"/>
      <c r="Z1856" s="241"/>
      <c r="AA1856" s="241"/>
      <c r="AB1856" s="241"/>
      <c r="AC1856" s="241"/>
      <c r="AD1856" s="241"/>
      <c r="AE1856" s="241"/>
      <c r="AF1856" s="241"/>
      <c r="AG1856" s="241"/>
      <c r="AH1856" s="241"/>
      <c r="AI1856" s="241"/>
      <c r="AJ1856" s="241"/>
      <c r="AK1856" s="241"/>
      <c r="AL1856" s="241"/>
      <c r="AM1856" s="241"/>
      <c r="AN1856" s="241"/>
      <c r="AO1856" s="241"/>
      <c r="AP1856" s="241"/>
      <c r="AQ1856" s="241"/>
      <c r="AR1856" s="241"/>
      <c r="AS1856" s="241"/>
    </row>
    <row r="1857" spans="1:45" ht="12.75" hidden="1" customHeight="1">
      <c r="A1857" s="10"/>
      <c r="C1857" s="198" t="s">
        <v>555</v>
      </c>
      <c r="D1857" s="198"/>
      <c r="E1857" s="198"/>
      <c r="F1857" s="198"/>
      <c r="G1857" s="198"/>
      <c r="H1857" s="198"/>
      <c r="I1857" s="198"/>
      <c r="J1857" s="198"/>
      <c r="K1857" s="198"/>
      <c r="L1857" s="198"/>
      <c r="M1857" s="198"/>
      <c r="N1857" s="198"/>
      <c r="O1857" s="198"/>
      <c r="P1857" s="198"/>
      <c r="Q1857" s="198"/>
      <c r="R1857" s="198"/>
      <c r="S1857" s="198"/>
      <c r="T1857" s="198"/>
      <c r="U1857" s="198"/>
      <c r="V1857" s="198"/>
      <c r="W1857" s="198"/>
      <c r="X1857" s="198"/>
      <c r="Y1857" s="198"/>
      <c r="Z1857" s="198"/>
      <c r="AA1857" s="198"/>
      <c r="AB1857" s="198"/>
      <c r="AC1857" s="198"/>
      <c r="AD1857" s="198"/>
      <c r="AE1857" s="198"/>
      <c r="AF1857" s="198"/>
      <c r="AG1857" s="198"/>
      <c r="AH1857" s="198"/>
      <c r="AI1857" s="198"/>
      <c r="AJ1857" s="198"/>
      <c r="AK1857" s="198"/>
      <c r="AL1857" s="198"/>
      <c r="AM1857" s="198"/>
      <c r="AN1857" s="198"/>
      <c r="AO1857" s="198"/>
      <c r="AP1857" s="198"/>
      <c r="AQ1857" s="198"/>
      <c r="AR1857" s="198"/>
      <c r="AS1857" s="198"/>
    </row>
    <row r="1858" spans="1:45" ht="12.75" hidden="1" customHeight="1">
      <c r="A1858" s="10"/>
      <c r="C1858" s="198"/>
      <c r="D1858" s="198"/>
      <c r="E1858" s="198"/>
      <c r="F1858" s="198"/>
      <c r="G1858" s="198"/>
      <c r="H1858" s="198"/>
      <c r="I1858" s="198"/>
      <c r="J1858" s="198"/>
      <c r="K1858" s="198"/>
      <c r="L1858" s="198"/>
      <c r="M1858" s="198"/>
      <c r="N1858" s="198"/>
      <c r="O1858" s="198"/>
      <c r="P1858" s="198"/>
      <c r="Q1858" s="198"/>
      <c r="R1858" s="198"/>
      <c r="S1858" s="198"/>
      <c r="T1858" s="198"/>
      <c r="U1858" s="198"/>
      <c r="V1858" s="198"/>
      <c r="W1858" s="198"/>
      <c r="X1858" s="198"/>
      <c r="Y1858" s="198"/>
      <c r="Z1858" s="198"/>
      <c r="AA1858" s="198"/>
      <c r="AB1858" s="198"/>
      <c r="AC1858" s="198"/>
      <c r="AD1858" s="198"/>
      <c r="AE1858" s="198"/>
      <c r="AF1858" s="198"/>
      <c r="AG1858" s="198"/>
      <c r="AH1858" s="198"/>
      <c r="AI1858" s="198"/>
      <c r="AJ1858" s="198"/>
      <c r="AK1858" s="198"/>
      <c r="AL1858" s="198"/>
      <c r="AM1858" s="198"/>
      <c r="AN1858" s="198"/>
      <c r="AO1858" s="198"/>
      <c r="AP1858" s="198"/>
      <c r="AQ1858" s="198"/>
      <c r="AR1858" s="198"/>
      <c r="AS1858" s="198"/>
    </row>
    <row r="1859" spans="1:45" ht="12.75" hidden="1" customHeight="1">
      <c r="A1859" s="10"/>
    </row>
    <row r="1860" spans="1:45" ht="12.75" hidden="1" customHeight="1">
      <c r="A1860" s="10"/>
      <c r="C1860" s="198" t="s">
        <v>556</v>
      </c>
      <c r="D1860" s="198"/>
      <c r="E1860" s="198"/>
      <c r="F1860" s="198"/>
      <c r="G1860" s="198"/>
      <c r="H1860" s="198"/>
      <c r="I1860" s="198"/>
      <c r="J1860" s="198"/>
      <c r="K1860" s="198"/>
      <c r="L1860" s="198"/>
      <c r="M1860" s="198"/>
      <c r="N1860" s="198"/>
      <c r="O1860" s="198"/>
      <c r="P1860" s="198"/>
      <c r="Q1860" s="198"/>
      <c r="R1860" s="198"/>
      <c r="S1860" s="198"/>
      <c r="T1860" s="198"/>
      <c r="U1860" s="198"/>
      <c r="V1860" s="198"/>
      <c r="W1860" s="198"/>
      <c r="X1860" s="198"/>
      <c r="Y1860" s="198"/>
      <c r="Z1860" s="198"/>
      <c r="AA1860" s="198"/>
      <c r="AB1860" s="198"/>
      <c r="AC1860" s="198"/>
      <c r="AD1860" s="198"/>
      <c r="AE1860" s="198"/>
      <c r="AF1860" s="198"/>
      <c r="AG1860" s="198"/>
      <c r="AH1860" s="198"/>
      <c r="AI1860" s="198"/>
      <c r="AJ1860" s="198"/>
      <c r="AK1860" s="198"/>
      <c r="AL1860" s="198"/>
      <c r="AM1860" s="198"/>
      <c r="AN1860" s="198"/>
      <c r="AO1860" s="198"/>
      <c r="AP1860" s="198"/>
      <c r="AQ1860" s="198"/>
      <c r="AR1860" s="198"/>
      <c r="AS1860" s="198"/>
    </row>
    <row r="1861" spans="1:45" ht="12.75" hidden="1" customHeight="1">
      <c r="A1861" s="10"/>
      <c r="C1861" s="198"/>
      <c r="D1861" s="198"/>
      <c r="E1861" s="198"/>
      <c r="F1861" s="198"/>
      <c r="G1861" s="198"/>
      <c r="H1861" s="198"/>
      <c r="I1861" s="198"/>
      <c r="J1861" s="198"/>
      <c r="K1861" s="198"/>
      <c r="L1861" s="198"/>
      <c r="M1861" s="198"/>
      <c r="N1861" s="198"/>
      <c r="O1861" s="198"/>
      <c r="P1861" s="198"/>
      <c r="Q1861" s="198"/>
      <c r="R1861" s="198"/>
      <c r="S1861" s="198"/>
      <c r="T1861" s="198"/>
      <c r="U1861" s="198"/>
      <c r="V1861" s="198"/>
      <c r="W1861" s="198"/>
      <c r="X1861" s="198"/>
      <c r="Y1861" s="198"/>
      <c r="Z1861" s="198"/>
      <c r="AA1861" s="198"/>
      <c r="AB1861" s="198"/>
      <c r="AC1861" s="198"/>
      <c r="AD1861" s="198"/>
      <c r="AE1861" s="198"/>
      <c r="AF1861" s="198"/>
      <c r="AG1861" s="198"/>
      <c r="AH1861" s="198"/>
      <c r="AI1861" s="198"/>
      <c r="AJ1861" s="198"/>
      <c r="AK1861" s="198"/>
      <c r="AL1861" s="198"/>
      <c r="AM1861" s="198"/>
      <c r="AN1861" s="198"/>
      <c r="AO1861" s="198"/>
      <c r="AP1861" s="198"/>
      <c r="AQ1861" s="198"/>
      <c r="AR1861" s="198"/>
      <c r="AS1861" s="198"/>
    </row>
    <row r="1862" spans="1:45" ht="12.75" hidden="1" customHeight="1">
      <c r="A1862" s="10"/>
      <c r="C1862" s="198"/>
      <c r="D1862" s="198"/>
      <c r="E1862" s="198"/>
      <c r="F1862" s="198"/>
      <c r="G1862" s="198"/>
      <c r="H1862" s="198"/>
      <c r="I1862" s="198"/>
      <c r="J1862" s="198"/>
      <c r="K1862" s="198"/>
      <c r="L1862" s="198"/>
      <c r="M1862" s="198"/>
      <c r="N1862" s="198"/>
      <c r="O1862" s="198"/>
      <c r="P1862" s="198"/>
      <c r="Q1862" s="198"/>
      <c r="R1862" s="198"/>
      <c r="S1862" s="198"/>
      <c r="T1862" s="198"/>
      <c r="U1862" s="198"/>
      <c r="V1862" s="198"/>
      <c r="W1862" s="198"/>
      <c r="X1862" s="198"/>
      <c r="Y1862" s="198"/>
      <c r="Z1862" s="198"/>
      <c r="AA1862" s="198"/>
      <c r="AB1862" s="198"/>
      <c r="AC1862" s="198"/>
      <c r="AD1862" s="198"/>
      <c r="AE1862" s="198"/>
      <c r="AF1862" s="198"/>
      <c r="AG1862" s="198"/>
      <c r="AH1862" s="198"/>
      <c r="AI1862" s="198"/>
      <c r="AJ1862" s="198"/>
      <c r="AK1862" s="198"/>
      <c r="AL1862" s="198"/>
      <c r="AM1862" s="198"/>
      <c r="AN1862" s="198"/>
      <c r="AO1862" s="198"/>
      <c r="AP1862" s="198"/>
      <c r="AQ1862" s="198"/>
      <c r="AR1862" s="198"/>
      <c r="AS1862" s="198"/>
    </row>
    <row r="1863" spans="1:45" ht="12.75" hidden="1" customHeight="1">
      <c r="A1863" s="10"/>
    </row>
    <row r="1864" spans="1:45" ht="12.75" hidden="1" customHeight="1">
      <c r="A1864" s="10"/>
      <c r="C1864" s="198" t="s">
        <v>557</v>
      </c>
      <c r="D1864" s="198"/>
      <c r="E1864" s="198"/>
      <c r="F1864" s="198"/>
      <c r="G1864" s="198"/>
      <c r="H1864" s="198"/>
      <c r="I1864" s="198"/>
      <c r="J1864" s="198"/>
      <c r="K1864" s="198"/>
      <c r="L1864" s="198"/>
      <c r="M1864" s="198"/>
      <c r="N1864" s="198"/>
      <c r="O1864" s="198"/>
      <c r="P1864" s="198"/>
      <c r="Q1864" s="198"/>
      <c r="R1864" s="198"/>
      <c r="S1864" s="198"/>
      <c r="T1864" s="198"/>
      <c r="U1864" s="198"/>
      <c r="V1864" s="198"/>
      <c r="W1864" s="198"/>
      <c r="X1864" s="198"/>
      <c r="Y1864" s="198"/>
      <c r="Z1864" s="198"/>
      <c r="AA1864" s="198"/>
      <c r="AB1864" s="198"/>
      <c r="AC1864" s="198"/>
      <c r="AD1864" s="198"/>
      <c r="AE1864" s="198"/>
      <c r="AF1864" s="198"/>
      <c r="AG1864" s="198"/>
      <c r="AH1864" s="198"/>
      <c r="AI1864" s="198"/>
      <c r="AJ1864" s="198"/>
      <c r="AK1864" s="198"/>
      <c r="AL1864" s="198"/>
      <c r="AM1864" s="198"/>
      <c r="AN1864" s="198"/>
      <c r="AO1864" s="198"/>
      <c r="AP1864" s="198"/>
      <c r="AQ1864" s="198"/>
      <c r="AR1864" s="198"/>
      <c r="AS1864" s="198"/>
    </row>
    <row r="1865" spans="1:45" ht="12.75" hidden="1" customHeight="1">
      <c r="A1865" s="10"/>
      <c r="C1865" s="198"/>
      <c r="D1865" s="198"/>
      <c r="E1865" s="198"/>
      <c r="F1865" s="198"/>
      <c r="G1865" s="198"/>
      <c r="H1865" s="198"/>
      <c r="I1865" s="198"/>
      <c r="J1865" s="198"/>
      <c r="K1865" s="198"/>
      <c r="L1865" s="198"/>
      <c r="M1865" s="198"/>
      <c r="N1865" s="198"/>
      <c r="O1865" s="198"/>
      <c r="P1865" s="198"/>
      <c r="Q1865" s="198"/>
      <c r="R1865" s="198"/>
      <c r="S1865" s="198"/>
      <c r="T1865" s="198"/>
      <c r="U1865" s="198"/>
      <c r="V1865" s="198"/>
      <c r="W1865" s="198"/>
      <c r="X1865" s="198"/>
      <c r="Y1865" s="198"/>
      <c r="Z1865" s="198"/>
      <c r="AA1865" s="198"/>
      <c r="AB1865" s="198"/>
      <c r="AC1865" s="198"/>
      <c r="AD1865" s="198"/>
      <c r="AE1865" s="198"/>
      <c r="AF1865" s="198"/>
      <c r="AG1865" s="198"/>
      <c r="AH1865" s="198"/>
      <c r="AI1865" s="198"/>
      <c r="AJ1865" s="198"/>
      <c r="AK1865" s="198"/>
      <c r="AL1865" s="198"/>
      <c r="AM1865" s="198"/>
      <c r="AN1865" s="198"/>
      <c r="AO1865" s="198"/>
      <c r="AP1865" s="198"/>
      <c r="AQ1865" s="198"/>
      <c r="AR1865" s="198"/>
      <c r="AS1865" s="198"/>
    </row>
    <row r="1866" spans="1:45" ht="12.75" hidden="1" customHeight="1">
      <c r="A1866" s="10"/>
      <c r="C1866" s="198"/>
      <c r="D1866" s="198"/>
      <c r="E1866" s="198"/>
      <c r="F1866" s="198"/>
      <c r="G1866" s="198"/>
      <c r="H1866" s="198"/>
      <c r="I1866" s="198"/>
      <c r="J1866" s="198"/>
      <c r="K1866" s="198"/>
      <c r="L1866" s="198"/>
      <c r="M1866" s="198"/>
      <c r="N1866" s="198"/>
      <c r="O1866" s="198"/>
      <c r="P1866" s="198"/>
      <c r="Q1866" s="198"/>
      <c r="R1866" s="198"/>
      <c r="S1866" s="198"/>
      <c r="T1866" s="198"/>
      <c r="U1866" s="198"/>
      <c r="V1866" s="198"/>
      <c r="W1866" s="198"/>
      <c r="X1866" s="198"/>
      <c r="Y1866" s="198"/>
      <c r="Z1866" s="198"/>
      <c r="AA1866" s="198"/>
      <c r="AB1866" s="198"/>
      <c r="AC1866" s="198"/>
      <c r="AD1866" s="198"/>
      <c r="AE1866" s="198"/>
      <c r="AF1866" s="198"/>
      <c r="AG1866" s="198"/>
      <c r="AH1866" s="198"/>
      <c r="AI1866" s="198"/>
      <c r="AJ1866" s="198"/>
      <c r="AK1866" s="198"/>
      <c r="AL1866" s="198"/>
      <c r="AM1866" s="198"/>
      <c r="AN1866" s="198"/>
      <c r="AO1866" s="198"/>
      <c r="AP1866" s="198"/>
      <c r="AQ1866" s="198"/>
      <c r="AR1866" s="198"/>
      <c r="AS1866" s="198"/>
    </row>
    <row r="1867" spans="1:45" ht="12.75" hidden="1" customHeight="1">
      <c r="A1867" s="10"/>
      <c r="C1867" s="198"/>
      <c r="D1867" s="198"/>
      <c r="E1867" s="198"/>
      <c r="F1867" s="198"/>
      <c r="G1867" s="198"/>
      <c r="H1867" s="198"/>
      <c r="I1867" s="198"/>
      <c r="J1867" s="198"/>
      <c r="K1867" s="198"/>
      <c r="L1867" s="198"/>
      <c r="M1867" s="198"/>
      <c r="N1867" s="198"/>
      <c r="O1867" s="198"/>
      <c r="P1867" s="198"/>
      <c r="Q1867" s="198"/>
      <c r="R1867" s="198"/>
      <c r="S1867" s="198"/>
      <c r="T1867" s="198"/>
      <c r="U1867" s="198"/>
      <c r="V1867" s="198"/>
      <c r="W1867" s="198"/>
      <c r="X1867" s="198"/>
      <c r="Y1867" s="198"/>
      <c r="Z1867" s="198"/>
      <c r="AA1867" s="198"/>
      <c r="AB1867" s="198"/>
      <c r="AC1867" s="198"/>
      <c r="AD1867" s="198"/>
      <c r="AE1867" s="198"/>
      <c r="AF1867" s="198"/>
      <c r="AG1867" s="198"/>
      <c r="AH1867" s="198"/>
      <c r="AI1867" s="198"/>
      <c r="AJ1867" s="198"/>
      <c r="AK1867" s="198"/>
      <c r="AL1867" s="198"/>
      <c r="AM1867" s="198"/>
      <c r="AN1867" s="198"/>
      <c r="AO1867" s="198"/>
      <c r="AP1867" s="198"/>
      <c r="AQ1867" s="198"/>
      <c r="AR1867" s="198"/>
      <c r="AS1867" s="198"/>
    </row>
    <row r="1868" spans="1:45" ht="12.75" hidden="1" customHeight="1">
      <c r="A1868" s="10"/>
      <c r="C1868" s="198"/>
      <c r="D1868" s="198"/>
      <c r="E1868" s="198"/>
      <c r="F1868" s="198"/>
      <c r="G1868" s="198"/>
      <c r="H1868" s="198"/>
      <c r="I1868" s="198"/>
      <c r="J1868" s="198"/>
      <c r="K1868" s="198"/>
      <c r="L1868" s="198"/>
      <c r="M1868" s="198"/>
      <c r="N1868" s="198"/>
      <c r="O1868" s="198"/>
      <c r="P1868" s="198"/>
      <c r="Q1868" s="198"/>
      <c r="R1868" s="198"/>
      <c r="S1868" s="198"/>
      <c r="T1868" s="198"/>
      <c r="U1868" s="198"/>
      <c r="V1868" s="198"/>
      <c r="W1868" s="198"/>
      <c r="X1868" s="198"/>
      <c r="Y1868" s="198"/>
      <c r="Z1868" s="198"/>
      <c r="AA1868" s="198"/>
      <c r="AB1868" s="198"/>
      <c r="AC1868" s="198"/>
      <c r="AD1868" s="198"/>
      <c r="AE1868" s="198"/>
      <c r="AF1868" s="198"/>
      <c r="AG1868" s="198"/>
      <c r="AH1868" s="198"/>
      <c r="AI1868" s="198"/>
      <c r="AJ1868" s="198"/>
      <c r="AK1868" s="198"/>
      <c r="AL1868" s="198"/>
      <c r="AM1868" s="198"/>
      <c r="AN1868" s="198"/>
      <c r="AO1868" s="198"/>
      <c r="AP1868" s="198"/>
      <c r="AQ1868" s="198"/>
      <c r="AR1868" s="198"/>
      <c r="AS1868" s="198"/>
    </row>
    <row r="1869" spans="1:45" ht="12.75" hidden="1" customHeight="1">
      <c r="A1869" s="10"/>
      <c r="C1869" s="110"/>
      <c r="D1869" s="110"/>
      <c r="E1869" s="110"/>
      <c r="F1869" s="110"/>
      <c r="G1869" s="110"/>
      <c r="H1869" s="110"/>
      <c r="I1869" s="110"/>
      <c r="J1869" s="110"/>
      <c r="K1869" s="110"/>
      <c r="L1869" s="110"/>
      <c r="M1869" s="110"/>
      <c r="N1869" s="110"/>
    </row>
    <row r="1870" spans="1:45" ht="12.75" hidden="1" customHeight="1">
      <c r="A1870" s="10"/>
      <c r="C1870" s="198" t="s">
        <v>558</v>
      </c>
      <c r="D1870" s="198"/>
      <c r="E1870" s="198"/>
      <c r="F1870" s="198"/>
      <c r="G1870" s="198"/>
      <c r="H1870" s="198"/>
      <c r="I1870" s="198"/>
      <c r="J1870" s="198"/>
      <c r="K1870" s="198"/>
      <c r="L1870" s="198"/>
      <c r="M1870" s="198"/>
      <c r="N1870" s="198"/>
      <c r="O1870" s="198"/>
      <c r="P1870" s="198"/>
      <c r="Q1870" s="198"/>
      <c r="R1870" s="198"/>
      <c r="S1870" s="198"/>
      <c r="T1870" s="198"/>
      <c r="U1870" s="198"/>
      <c r="V1870" s="198"/>
      <c r="W1870" s="198"/>
      <c r="X1870" s="198"/>
      <c r="Y1870" s="198"/>
      <c r="Z1870" s="198"/>
      <c r="AA1870" s="198"/>
      <c r="AB1870" s="198"/>
      <c r="AC1870" s="198"/>
      <c r="AD1870" s="198"/>
      <c r="AE1870" s="198"/>
      <c r="AF1870" s="198"/>
      <c r="AG1870" s="198"/>
      <c r="AH1870" s="198"/>
      <c r="AI1870" s="198"/>
      <c r="AJ1870" s="198"/>
      <c r="AK1870" s="198"/>
      <c r="AL1870" s="198"/>
      <c r="AM1870" s="198"/>
      <c r="AN1870" s="198"/>
      <c r="AO1870" s="198"/>
      <c r="AP1870" s="198"/>
      <c r="AQ1870" s="198"/>
      <c r="AR1870" s="198"/>
      <c r="AS1870" s="198"/>
    </row>
    <row r="1871" spans="1:45" ht="12.75" hidden="1" customHeight="1">
      <c r="A1871" s="10"/>
      <c r="C1871" s="198"/>
      <c r="D1871" s="198"/>
      <c r="E1871" s="198"/>
      <c r="F1871" s="198"/>
      <c r="G1871" s="198"/>
      <c r="H1871" s="198"/>
      <c r="I1871" s="198"/>
      <c r="J1871" s="198"/>
      <c r="K1871" s="198"/>
      <c r="L1871" s="198"/>
      <c r="M1871" s="198"/>
      <c r="N1871" s="198"/>
      <c r="O1871" s="198"/>
      <c r="P1871" s="198"/>
      <c r="Q1871" s="198"/>
      <c r="R1871" s="198"/>
      <c r="S1871" s="198"/>
      <c r="T1871" s="198"/>
      <c r="U1871" s="198"/>
      <c r="V1871" s="198"/>
      <c r="W1871" s="198"/>
      <c r="X1871" s="198"/>
      <c r="Y1871" s="198"/>
      <c r="Z1871" s="198"/>
      <c r="AA1871" s="198"/>
      <c r="AB1871" s="198"/>
      <c r="AC1871" s="198"/>
      <c r="AD1871" s="198"/>
      <c r="AE1871" s="198"/>
      <c r="AF1871" s="198"/>
      <c r="AG1871" s="198"/>
      <c r="AH1871" s="198"/>
      <c r="AI1871" s="198"/>
      <c r="AJ1871" s="198"/>
      <c r="AK1871" s="198"/>
      <c r="AL1871" s="198"/>
      <c r="AM1871" s="198"/>
      <c r="AN1871" s="198"/>
      <c r="AO1871" s="198"/>
      <c r="AP1871" s="198"/>
      <c r="AQ1871" s="198"/>
      <c r="AR1871" s="198"/>
      <c r="AS1871" s="198"/>
    </row>
    <row r="1872" spans="1:45" ht="12.75" hidden="1" customHeight="1">
      <c r="A1872" s="10"/>
      <c r="C1872" s="198"/>
      <c r="D1872" s="198"/>
      <c r="E1872" s="198"/>
      <c r="F1872" s="198"/>
      <c r="G1872" s="198"/>
      <c r="H1872" s="198"/>
      <c r="I1872" s="198"/>
      <c r="J1872" s="198"/>
      <c r="K1872" s="198"/>
      <c r="L1872" s="198"/>
      <c r="M1872" s="198"/>
      <c r="N1872" s="198"/>
      <c r="O1872" s="198"/>
      <c r="P1872" s="198"/>
      <c r="Q1872" s="198"/>
      <c r="R1872" s="198"/>
      <c r="S1872" s="198"/>
      <c r="T1872" s="198"/>
      <c r="U1872" s="198"/>
      <c r="V1872" s="198"/>
      <c r="W1872" s="198"/>
      <c r="X1872" s="198"/>
      <c r="Y1872" s="198"/>
      <c r="Z1872" s="198"/>
      <c r="AA1872" s="198"/>
      <c r="AB1872" s="198"/>
      <c r="AC1872" s="198"/>
      <c r="AD1872" s="198"/>
      <c r="AE1872" s="198"/>
      <c r="AF1872" s="198"/>
      <c r="AG1872" s="198"/>
      <c r="AH1872" s="198"/>
      <c r="AI1872" s="198"/>
      <c r="AJ1872" s="198"/>
      <c r="AK1872" s="198"/>
      <c r="AL1872" s="198"/>
      <c r="AM1872" s="198"/>
      <c r="AN1872" s="198"/>
      <c r="AO1872" s="198"/>
      <c r="AP1872" s="198"/>
      <c r="AQ1872" s="198"/>
      <c r="AR1872" s="198"/>
      <c r="AS1872" s="198"/>
    </row>
    <row r="1873" spans="1:45" ht="12.75" customHeight="1">
      <c r="A1873" s="10"/>
      <c r="C1873" s="159"/>
      <c r="D1873" s="159"/>
      <c r="E1873" s="159"/>
      <c r="F1873" s="159"/>
      <c r="G1873" s="159"/>
      <c r="H1873" s="159"/>
      <c r="I1873" s="159"/>
      <c r="J1873" s="159"/>
      <c r="K1873" s="159"/>
      <c r="L1873" s="159"/>
      <c r="M1873" s="159"/>
      <c r="N1873" s="159"/>
      <c r="O1873" s="159"/>
      <c r="P1873" s="159"/>
      <c r="Q1873" s="159"/>
      <c r="R1873" s="159"/>
      <c r="S1873" s="159"/>
      <c r="T1873" s="159"/>
      <c r="U1873" s="159"/>
      <c r="V1873" s="159"/>
      <c r="W1873" s="159"/>
      <c r="X1873" s="159"/>
      <c r="Y1873" s="159"/>
      <c r="Z1873" s="159"/>
      <c r="AA1873" s="159"/>
      <c r="AB1873" s="159"/>
      <c r="AC1873" s="159"/>
      <c r="AD1873" s="159"/>
      <c r="AE1873" s="159"/>
      <c r="AF1873" s="159"/>
      <c r="AG1873" s="159"/>
      <c r="AH1873" s="159"/>
      <c r="AI1873" s="159"/>
      <c r="AJ1873" s="159"/>
      <c r="AK1873" s="159"/>
      <c r="AL1873" s="159"/>
      <c r="AM1873" s="159"/>
      <c r="AN1873" s="159"/>
      <c r="AO1873" s="159"/>
      <c r="AP1873" s="159"/>
      <c r="AQ1873" s="159"/>
      <c r="AR1873" s="159"/>
      <c r="AS1873" s="159"/>
    </row>
    <row r="1874" spans="1:45" ht="12.75" customHeight="1">
      <c r="A1874" s="10"/>
      <c r="C1874" s="110"/>
      <c r="D1874" s="110"/>
      <c r="E1874" s="110"/>
      <c r="F1874" s="110"/>
      <c r="G1874" s="110"/>
      <c r="H1874" s="110"/>
      <c r="I1874" s="110"/>
      <c r="J1874" s="110"/>
      <c r="K1874" s="110"/>
      <c r="L1874" s="110"/>
      <c r="M1874" s="110"/>
      <c r="N1874" s="110"/>
    </row>
    <row r="1875" spans="1:45" ht="12.75" customHeight="1">
      <c r="A1875" s="10"/>
      <c r="C1875" s="164" t="s">
        <v>490</v>
      </c>
      <c r="D1875" s="164"/>
      <c r="E1875" s="164"/>
      <c r="F1875" s="164"/>
      <c r="G1875" s="164"/>
      <c r="H1875" s="164"/>
      <c r="I1875" s="164"/>
      <c r="J1875" s="164"/>
      <c r="K1875" s="164"/>
      <c r="L1875" s="164"/>
      <c r="M1875" s="164"/>
      <c r="N1875" s="164"/>
      <c r="O1875" s="164"/>
      <c r="P1875" s="164"/>
      <c r="Q1875" s="164"/>
      <c r="R1875" s="164"/>
      <c r="S1875" s="164"/>
      <c r="T1875" s="164"/>
      <c r="U1875" s="164"/>
      <c r="V1875" s="164"/>
      <c r="W1875" s="164"/>
      <c r="X1875" s="164"/>
      <c r="Y1875" s="164"/>
      <c r="Z1875" s="164"/>
      <c r="AA1875" s="164"/>
      <c r="AB1875" s="164"/>
      <c r="AC1875" s="164"/>
      <c r="AD1875" s="164"/>
      <c r="AE1875" s="164"/>
      <c r="AF1875" s="164"/>
      <c r="AG1875" s="164"/>
      <c r="AH1875" s="164"/>
      <c r="AI1875" s="164"/>
      <c r="AJ1875" s="164"/>
      <c r="AK1875" s="164"/>
      <c r="AL1875" s="164"/>
      <c r="AM1875" s="164"/>
      <c r="AN1875" s="164"/>
      <c r="AO1875" s="164"/>
      <c r="AP1875" s="164"/>
      <c r="AQ1875" s="164"/>
      <c r="AR1875" s="164"/>
      <c r="AS1875" s="164"/>
    </row>
    <row r="1876" spans="1:45" ht="12.75" customHeight="1">
      <c r="A1876" s="10"/>
      <c r="C1876" s="164"/>
      <c r="D1876" s="164"/>
      <c r="E1876" s="164"/>
      <c r="F1876" s="164"/>
      <c r="G1876" s="164"/>
      <c r="H1876" s="164"/>
      <c r="I1876" s="164"/>
      <c r="J1876" s="164"/>
      <c r="K1876" s="164"/>
      <c r="L1876" s="164"/>
      <c r="M1876" s="164"/>
      <c r="N1876" s="164"/>
      <c r="O1876" s="164"/>
      <c r="P1876" s="164"/>
      <c r="Q1876" s="164"/>
      <c r="R1876" s="164"/>
      <c r="S1876" s="164"/>
      <c r="T1876" s="164"/>
      <c r="U1876" s="164"/>
      <c r="V1876" s="164"/>
      <c r="W1876" s="164"/>
      <c r="X1876" s="164"/>
      <c r="Y1876" s="164"/>
      <c r="Z1876" s="164"/>
      <c r="AA1876" s="164"/>
      <c r="AB1876" s="164"/>
      <c r="AC1876" s="164"/>
      <c r="AD1876" s="164"/>
      <c r="AE1876" s="164"/>
      <c r="AF1876" s="164"/>
      <c r="AG1876" s="164"/>
      <c r="AH1876" s="164"/>
      <c r="AI1876" s="164"/>
      <c r="AJ1876" s="164"/>
      <c r="AK1876" s="164"/>
      <c r="AL1876" s="164"/>
      <c r="AM1876" s="164"/>
      <c r="AN1876" s="164"/>
      <c r="AO1876" s="164"/>
      <c r="AP1876" s="164"/>
      <c r="AQ1876" s="164"/>
      <c r="AR1876" s="164"/>
      <c r="AS1876" s="164"/>
    </row>
    <row r="1877" spans="1:45" ht="12.75" customHeight="1">
      <c r="A1877" s="10"/>
      <c r="C1877" s="164"/>
      <c r="D1877" s="164"/>
      <c r="E1877" s="164"/>
      <c r="F1877" s="164"/>
      <c r="G1877" s="164"/>
      <c r="H1877" s="164"/>
      <c r="I1877" s="164"/>
      <c r="J1877" s="164"/>
      <c r="K1877" s="164"/>
      <c r="L1877" s="164"/>
      <c r="M1877" s="164"/>
      <c r="N1877" s="164"/>
      <c r="O1877" s="164"/>
      <c r="P1877" s="164"/>
      <c r="Q1877" s="164"/>
      <c r="R1877" s="164"/>
      <c r="S1877" s="164"/>
      <c r="T1877" s="164"/>
      <c r="U1877" s="164"/>
      <c r="V1877" s="164"/>
      <c r="W1877" s="164"/>
      <c r="X1877" s="164"/>
      <c r="Y1877" s="164"/>
      <c r="Z1877" s="164"/>
      <c r="AA1877" s="164"/>
      <c r="AB1877" s="164"/>
      <c r="AC1877" s="164"/>
      <c r="AD1877" s="164"/>
      <c r="AE1877" s="164"/>
      <c r="AF1877" s="164"/>
      <c r="AG1877" s="164"/>
      <c r="AH1877" s="164"/>
      <c r="AI1877" s="164"/>
      <c r="AJ1877" s="164"/>
      <c r="AK1877" s="164"/>
      <c r="AL1877" s="164"/>
      <c r="AM1877" s="164"/>
      <c r="AN1877" s="164"/>
      <c r="AO1877" s="164"/>
      <c r="AP1877" s="164"/>
      <c r="AQ1877" s="164"/>
      <c r="AR1877" s="164"/>
      <c r="AS1877" s="164"/>
    </row>
    <row r="1878" spans="1:45" ht="12.75" customHeight="1">
      <c r="A1878" s="10"/>
      <c r="C1878" s="110"/>
      <c r="D1878" s="110"/>
      <c r="E1878" s="110"/>
      <c r="F1878" s="110"/>
      <c r="G1878" s="110"/>
      <c r="H1878" s="110"/>
      <c r="I1878" s="110"/>
      <c r="J1878" s="110"/>
      <c r="K1878" s="110"/>
      <c r="L1878" s="110"/>
      <c r="M1878" s="110"/>
      <c r="N1878" s="110"/>
    </row>
    <row r="1879" spans="1:45" ht="12.75" hidden="1" customHeight="1">
      <c r="A1879" s="10"/>
      <c r="C1879" s="241" t="s">
        <v>491</v>
      </c>
      <c r="D1879" s="241"/>
      <c r="E1879" s="241"/>
      <c r="F1879" s="241"/>
      <c r="G1879" s="241"/>
      <c r="H1879" s="241"/>
      <c r="I1879" s="241"/>
      <c r="J1879" s="241"/>
      <c r="K1879" s="241"/>
      <c r="L1879" s="241"/>
      <c r="M1879" s="241"/>
      <c r="N1879" s="241"/>
      <c r="O1879" s="241"/>
      <c r="P1879" s="241"/>
      <c r="Q1879" s="241"/>
      <c r="R1879" s="241"/>
      <c r="S1879" s="241"/>
      <c r="T1879" s="241"/>
      <c r="U1879" s="241"/>
      <c r="V1879" s="241"/>
      <c r="W1879" s="241"/>
      <c r="X1879" s="241"/>
      <c r="Y1879" s="241"/>
      <c r="Z1879" s="241"/>
      <c r="AA1879" s="241"/>
      <c r="AB1879" s="241"/>
      <c r="AC1879" s="241"/>
      <c r="AD1879" s="241"/>
      <c r="AE1879" s="241"/>
      <c r="AF1879" s="241"/>
      <c r="AG1879" s="241"/>
      <c r="AH1879" s="241"/>
      <c r="AI1879" s="241"/>
      <c r="AJ1879" s="241"/>
      <c r="AK1879" s="241"/>
      <c r="AL1879" s="241"/>
      <c r="AM1879" s="241"/>
      <c r="AN1879" s="241"/>
      <c r="AO1879" s="241"/>
      <c r="AP1879" s="241"/>
      <c r="AQ1879" s="241"/>
      <c r="AR1879" s="241"/>
      <c r="AS1879" s="241"/>
    </row>
    <row r="1880" spans="1:45" ht="12.75" hidden="1" customHeight="1">
      <c r="A1880" s="10"/>
      <c r="C1880" s="67"/>
    </row>
    <row r="1881" spans="1:45" ht="12.75" hidden="1" customHeight="1">
      <c r="C1881" s="243" t="s">
        <v>15</v>
      </c>
      <c r="D1881" s="243"/>
      <c r="E1881" s="243"/>
      <c r="F1881" s="243"/>
      <c r="G1881" s="243"/>
      <c r="H1881" s="243"/>
      <c r="I1881" s="243"/>
      <c r="J1881" s="243"/>
      <c r="K1881" s="243"/>
      <c r="L1881" s="243"/>
      <c r="M1881" s="243"/>
      <c r="N1881" s="243"/>
      <c r="O1881" s="243"/>
      <c r="P1881" s="243"/>
      <c r="Q1881" s="243"/>
      <c r="R1881" s="243"/>
      <c r="S1881" s="243"/>
      <c r="T1881" s="243"/>
      <c r="U1881" s="291" t="s">
        <v>1372</v>
      </c>
      <c r="V1881" s="292"/>
      <c r="W1881" s="292"/>
      <c r="X1881" s="292"/>
      <c r="Y1881" s="292"/>
      <c r="Z1881" s="292"/>
      <c r="AA1881" s="292"/>
      <c r="AB1881" s="292"/>
      <c r="AC1881" s="292"/>
      <c r="AD1881" s="292"/>
      <c r="AE1881" s="292"/>
      <c r="AF1881" s="292"/>
      <c r="AG1881" s="292"/>
      <c r="AH1881" s="293"/>
    </row>
    <row r="1882" spans="1:45" ht="12.75" hidden="1" customHeight="1">
      <c r="C1882" s="243"/>
      <c r="D1882" s="243"/>
      <c r="E1882" s="243"/>
      <c r="F1882" s="243"/>
      <c r="G1882" s="243"/>
      <c r="H1882" s="243"/>
      <c r="I1882" s="243"/>
      <c r="J1882" s="243"/>
      <c r="K1882" s="243"/>
      <c r="L1882" s="243"/>
      <c r="M1882" s="243"/>
      <c r="N1882" s="243"/>
      <c r="O1882" s="243"/>
      <c r="P1882" s="243"/>
      <c r="Q1882" s="243"/>
      <c r="R1882" s="243"/>
      <c r="S1882" s="243"/>
      <c r="T1882" s="243"/>
      <c r="U1882" s="294" t="s">
        <v>16</v>
      </c>
      <c r="V1882" s="295"/>
      <c r="W1882" s="295"/>
      <c r="X1882" s="295"/>
      <c r="Y1882" s="295"/>
      <c r="Z1882" s="295"/>
      <c r="AA1882" s="296"/>
      <c r="AB1882" s="294" t="s">
        <v>1462</v>
      </c>
      <c r="AC1882" s="295"/>
      <c r="AD1882" s="295"/>
      <c r="AE1882" s="295"/>
      <c r="AF1882" s="295"/>
      <c r="AG1882" s="295"/>
      <c r="AH1882" s="296"/>
    </row>
    <row r="1883" spans="1:45" ht="12.75" hidden="1" customHeight="1">
      <c r="C1883" s="243"/>
      <c r="D1883" s="243"/>
      <c r="E1883" s="243"/>
      <c r="F1883" s="243"/>
      <c r="G1883" s="243"/>
      <c r="H1883" s="243"/>
      <c r="I1883" s="243"/>
      <c r="J1883" s="243"/>
      <c r="K1883" s="243"/>
      <c r="L1883" s="243"/>
      <c r="M1883" s="243"/>
      <c r="N1883" s="243"/>
      <c r="O1883" s="243"/>
      <c r="P1883" s="243"/>
      <c r="Q1883" s="243"/>
      <c r="R1883" s="243"/>
      <c r="S1883" s="243"/>
      <c r="T1883" s="243"/>
      <c r="U1883" s="294"/>
      <c r="V1883" s="295"/>
      <c r="W1883" s="295"/>
      <c r="X1883" s="295"/>
      <c r="Y1883" s="295"/>
      <c r="Z1883" s="295"/>
      <c r="AA1883" s="296"/>
      <c r="AB1883" s="294"/>
      <c r="AC1883" s="295"/>
      <c r="AD1883" s="295"/>
      <c r="AE1883" s="295"/>
      <c r="AF1883" s="295"/>
      <c r="AG1883" s="295"/>
      <c r="AH1883" s="296"/>
    </row>
    <row r="1884" spans="1:45" ht="12.75" hidden="1" customHeight="1">
      <c r="C1884" s="243"/>
      <c r="D1884" s="243"/>
      <c r="E1884" s="243"/>
      <c r="F1884" s="243"/>
      <c r="G1884" s="243"/>
      <c r="H1884" s="243"/>
      <c r="I1884" s="243"/>
      <c r="J1884" s="243"/>
      <c r="K1884" s="243"/>
      <c r="L1884" s="243"/>
      <c r="M1884" s="243"/>
      <c r="N1884" s="243"/>
      <c r="O1884" s="243"/>
      <c r="P1884" s="243"/>
      <c r="Q1884" s="243"/>
      <c r="R1884" s="243"/>
      <c r="S1884" s="243"/>
      <c r="T1884" s="243"/>
      <c r="U1884" s="288"/>
      <c r="V1884" s="289"/>
      <c r="W1884" s="289"/>
      <c r="X1884" s="289"/>
      <c r="Y1884" s="289"/>
      <c r="Z1884" s="289"/>
      <c r="AA1884" s="290"/>
      <c r="AB1884" s="288"/>
      <c r="AC1884" s="289"/>
      <c r="AD1884" s="289"/>
      <c r="AE1884" s="289"/>
      <c r="AF1884" s="289"/>
      <c r="AG1884" s="289"/>
      <c r="AH1884" s="290"/>
    </row>
    <row r="1885" spans="1:45" ht="12.75" hidden="1" customHeight="1">
      <c r="C1885" s="282" t="s">
        <v>216</v>
      </c>
      <c r="D1885" s="282"/>
      <c r="E1885" s="282"/>
      <c r="F1885" s="282"/>
      <c r="G1885" s="282"/>
      <c r="H1885" s="282"/>
      <c r="I1885" s="282"/>
      <c r="J1885" s="282"/>
      <c r="K1885" s="282"/>
      <c r="L1885" s="282"/>
      <c r="M1885" s="282"/>
      <c r="N1885" s="282"/>
      <c r="O1885" s="282"/>
      <c r="P1885" s="282"/>
      <c r="Q1885" s="282"/>
      <c r="R1885" s="282"/>
      <c r="S1885" s="282"/>
      <c r="T1885" s="282"/>
      <c r="U1885" s="249"/>
      <c r="V1885" s="249"/>
      <c r="W1885" s="249"/>
      <c r="X1885" s="249"/>
      <c r="Y1885" s="249"/>
      <c r="Z1885" s="249"/>
      <c r="AA1885" s="249"/>
      <c r="AB1885" s="249"/>
      <c r="AC1885" s="249"/>
      <c r="AD1885" s="249"/>
      <c r="AE1885" s="249"/>
      <c r="AF1885" s="249"/>
      <c r="AG1885" s="249"/>
      <c r="AH1885" s="249"/>
    </row>
    <row r="1886" spans="1:45" ht="12.75" hidden="1" customHeight="1">
      <c r="C1886" s="268" t="s">
        <v>217</v>
      </c>
      <c r="D1886" s="268"/>
      <c r="E1886" s="268"/>
      <c r="F1886" s="268"/>
      <c r="G1886" s="268"/>
      <c r="H1886" s="268"/>
      <c r="I1886" s="268"/>
      <c r="J1886" s="268"/>
      <c r="K1886" s="268"/>
      <c r="L1886" s="268"/>
      <c r="M1886" s="268"/>
      <c r="N1886" s="268"/>
      <c r="O1886" s="268"/>
      <c r="P1886" s="268"/>
      <c r="Q1886" s="268"/>
      <c r="R1886" s="268"/>
      <c r="S1886" s="268"/>
      <c r="T1886" s="268"/>
      <c r="U1886" s="169"/>
      <c r="V1886" s="169"/>
      <c r="W1886" s="169"/>
      <c r="X1886" s="169"/>
      <c r="Y1886" s="169"/>
      <c r="Z1886" s="169"/>
      <c r="AA1886" s="169"/>
      <c r="AB1886" s="169"/>
      <c r="AC1886" s="169"/>
      <c r="AD1886" s="169"/>
      <c r="AE1886" s="169"/>
      <c r="AF1886" s="169"/>
      <c r="AG1886" s="169"/>
      <c r="AH1886" s="169"/>
    </row>
    <row r="1887" spans="1:45" ht="12.75" hidden="1" customHeight="1">
      <c r="C1887" s="268" t="s">
        <v>218</v>
      </c>
      <c r="D1887" s="268"/>
      <c r="E1887" s="268"/>
      <c r="F1887" s="268"/>
      <c r="G1887" s="268"/>
      <c r="H1887" s="268"/>
      <c r="I1887" s="268"/>
      <c r="J1887" s="268"/>
      <c r="K1887" s="268"/>
      <c r="L1887" s="268"/>
      <c r="M1887" s="268"/>
      <c r="N1887" s="268"/>
      <c r="O1887" s="268"/>
      <c r="P1887" s="268"/>
      <c r="Q1887" s="268"/>
      <c r="R1887" s="268"/>
      <c r="S1887" s="268"/>
      <c r="T1887" s="268"/>
      <c r="U1887" s="169"/>
      <c r="V1887" s="169"/>
      <c r="W1887" s="169"/>
      <c r="X1887" s="169"/>
      <c r="Y1887" s="169"/>
      <c r="Z1887" s="169"/>
      <c r="AA1887" s="169"/>
      <c r="AB1887" s="169"/>
      <c r="AC1887" s="169"/>
      <c r="AD1887" s="169"/>
      <c r="AE1887" s="169"/>
      <c r="AF1887" s="169"/>
      <c r="AG1887" s="169"/>
      <c r="AH1887" s="169"/>
    </row>
    <row r="1888" spans="1:45" ht="12.75" hidden="1" customHeight="1">
      <c r="C1888" s="268" t="s">
        <v>219</v>
      </c>
      <c r="D1888" s="268"/>
      <c r="E1888" s="268"/>
      <c r="F1888" s="268"/>
      <c r="G1888" s="268"/>
      <c r="H1888" s="268"/>
      <c r="I1888" s="268"/>
      <c r="J1888" s="268"/>
      <c r="K1888" s="268"/>
      <c r="L1888" s="268"/>
      <c r="M1888" s="268"/>
      <c r="N1888" s="268"/>
      <c r="O1888" s="268"/>
      <c r="P1888" s="268"/>
      <c r="Q1888" s="268"/>
      <c r="R1888" s="268"/>
      <c r="S1888" s="268"/>
      <c r="T1888" s="268"/>
      <c r="U1888" s="169"/>
      <c r="V1888" s="169"/>
      <c r="W1888" s="169"/>
      <c r="X1888" s="169"/>
      <c r="Y1888" s="169"/>
      <c r="Z1888" s="169"/>
      <c r="AA1888" s="169"/>
      <c r="AB1888" s="169"/>
      <c r="AC1888" s="169"/>
      <c r="AD1888" s="169"/>
      <c r="AE1888" s="169"/>
      <c r="AF1888" s="169"/>
      <c r="AG1888" s="169"/>
      <c r="AH1888" s="169"/>
    </row>
    <row r="1889" spans="3:45" ht="12.75" hidden="1" customHeight="1">
      <c r="C1889" s="268" t="s">
        <v>220</v>
      </c>
      <c r="D1889" s="268"/>
      <c r="E1889" s="268"/>
      <c r="F1889" s="268"/>
      <c r="G1889" s="268"/>
      <c r="H1889" s="268"/>
      <c r="I1889" s="268"/>
      <c r="J1889" s="268"/>
      <c r="K1889" s="268"/>
      <c r="L1889" s="268"/>
      <c r="M1889" s="268"/>
      <c r="N1889" s="268"/>
      <c r="O1889" s="268"/>
      <c r="P1889" s="268"/>
      <c r="Q1889" s="268"/>
      <c r="R1889" s="268"/>
      <c r="S1889" s="268"/>
      <c r="T1889" s="268"/>
      <c r="U1889" s="169"/>
      <c r="V1889" s="169"/>
      <c r="W1889" s="169"/>
      <c r="X1889" s="169"/>
      <c r="Y1889" s="169"/>
      <c r="Z1889" s="169"/>
      <c r="AA1889" s="169"/>
      <c r="AB1889" s="169"/>
      <c r="AC1889" s="169"/>
      <c r="AD1889" s="169"/>
      <c r="AE1889" s="169"/>
      <c r="AF1889" s="169"/>
      <c r="AG1889" s="169"/>
      <c r="AH1889" s="169"/>
    </row>
    <row r="1890" spans="3:45" ht="12.75" hidden="1" customHeight="1">
      <c r="C1890" s="269" t="s">
        <v>221</v>
      </c>
      <c r="D1890" s="269"/>
      <c r="E1890" s="269"/>
      <c r="F1890" s="269"/>
      <c r="G1890" s="269"/>
      <c r="H1890" s="269"/>
      <c r="I1890" s="269"/>
      <c r="J1890" s="269"/>
      <c r="K1890" s="269"/>
      <c r="L1890" s="269"/>
      <c r="M1890" s="269"/>
      <c r="N1890" s="269"/>
      <c r="O1890" s="269"/>
      <c r="P1890" s="269"/>
      <c r="Q1890" s="269"/>
      <c r="R1890" s="269"/>
      <c r="S1890" s="269"/>
      <c r="T1890" s="269"/>
      <c r="U1890" s="253"/>
      <c r="V1890" s="253"/>
      <c r="W1890" s="253"/>
      <c r="X1890" s="253"/>
      <c r="Y1890" s="253"/>
      <c r="Z1890" s="253"/>
      <c r="AA1890" s="253"/>
      <c r="AB1890" s="253"/>
      <c r="AC1890" s="253"/>
      <c r="AD1890" s="253"/>
      <c r="AE1890" s="253"/>
      <c r="AF1890" s="253"/>
      <c r="AG1890" s="253"/>
      <c r="AH1890" s="253"/>
    </row>
    <row r="1891" spans="3:45" ht="12.75" hidden="1" customHeight="1"/>
    <row r="1892" spans="3:45" ht="12.75" hidden="1" customHeight="1">
      <c r="C1892" s="241" t="s">
        <v>492</v>
      </c>
      <c r="D1892" s="241"/>
      <c r="E1892" s="241"/>
      <c r="F1892" s="241"/>
      <c r="G1892" s="241"/>
      <c r="H1892" s="241"/>
      <c r="I1892" s="241"/>
      <c r="J1892" s="241"/>
      <c r="K1892" s="241"/>
      <c r="L1892" s="241"/>
      <c r="M1892" s="241"/>
      <c r="N1892" s="241"/>
      <c r="O1892" s="241"/>
      <c r="P1892" s="241"/>
      <c r="Q1892" s="241"/>
      <c r="R1892" s="241"/>
      <c r="S1892" s="241"/>
      <c r="T1892" s="241"/>
      <c r="U1892" s="241"/>
      <c r="V1892" s="241"/>
      <c r="W1892" s="241"/>
      <c r="X1892" s="241"/>
      <c r="Y1892" s="241"/>
      <c r="Z1892" s="241"/>
      <c r="AA1892" s="241"/>
      <c r="AB1892" s="241"/>
      <c r="AC1892" s="241"/>
      <c r="AD1892" s="241"/>
      <c r="AE1892" s="241"/>
      <c r="AF1892" s="241"/>
      <c r="AG1892" s="241"/>
      <c r="AH1892" s="241"/>
      <c r="AI1892" s="241"/>
      <c r="AJ1892" s="241"/>
      <c r="AK1892" s="241"/>
      <c r="AL1892" s="241"/>
      <c r="AM1892" s="241"/>
      <c r="AN1892" s="241"/>
      <c r="AO1892" s="241"/>
      <c r="AP1892" s="241"/>
      <c r="AQ1892" s="241"/>
      <c r="AR1892" s="241"/>
      <c r="AS1892" s="241"/>
    </row>
    <row r="1893" spans="3:45" ht="12.75" hidden="1" customHeight="1">
      <c r="C1893" s="67"/>
    </row>
    <row r="1894" spans="3:45" ht="12.75" hidden="1" customHeight="1">
      <c r="C1894" s="243" t="s">
        <v>15</v>
      </c>
      <c r="D1894" s="243"/>
      <c r="E1894" s="243"/>
      <c r="F1894" s="243"/>
      <c r="G1894" s="243"/>
      <c r="H1894" s="243"/>
      <c r="I1894" s="243"/>
      <c r="J1894" s="243"/>
      <c r="K1894" s="243"/>
      <c r="L1894" s="243"/>
      <c r="M1894" s="243"/>
      <c r="N1894" s="243"/>
      <c r="O1894" s="243"/>
      <c r="P1894" s="243"/>
      <c r="Q1894" s="243"/>
      <c r="R1894" s="243"/>
      <c r="S1894" s="243"/>
      <c r="T1894" s="243"/>
      <c r="U1894" s="285" t="s">
        <v>1373</v>
      </c>
      <c r="V1894" s="286"/>
      <c r="W1894" s="286"/>
      <c r="X1894" s="286"/>
      <c r="Y1894" s="286"/>
      <c r="Z1894" s="286"/>
      <c r="AA1894" s="286"/>
      <c r="AB1894" s="286"/>
      <c r="AC1894" s="286"/>
      <c r="AD1894" s="286"/>
      <c r="AE1894" s="286"/>
      <c r="AF1894" s="286"/>
      <c r="AG1894" s="286"/>
      <c r="AH1894" s="287"/>
    </row>
    <row r="1895" spans="3:45" ht="12.75" hidden="1" customHeight="1">
      <c r="C1895" s="243"/>
      <c r="D1895" s="243"/>
      <c r="E1895" s="243"/>
      <c r="F1895" s="243"/>
      <c r="G1895" s="243"/>
      <c r="H1895" s="243"/>
      <c r="I1895" s="243"/>
      <c r="J1895" s="243"/>
      <c r="K1895" s="243"/>
      <c r="L1895" s="243"/>
      <c r="M1895" s="243"/>
      <c r="N1895" s="243"/>
      <c r="O1895" s="243"/>
      <c r="P1895" s="243"/>
      <c r="Q1895" s="243"/>
      <c r="R1895" s="243"/>
      <c r="S1895" s="243"/>
      <c r="T1895" s="243"/>
      <c r="U1895" s="288"/>
      <c r="V1895" s="289"/>
      <c r="W1895" s="289"/>
      <c r="X1895" s="289"/>
      <c r="Y1895" s="289"/>
      <c r="Z1895" s="289"/>
      <c r="AA1895" s="289"/>
      <c r="AB1895" s="289"/>
      <c r="AC1895" s="289"/>
      <c r="AD1895" s="289"/>
      <c r="AE1895" s="289"/>
      <c r="AF1895" s="289"/>
      <c r="AG1895" s="289"/>
      <c r="AH1895" s="290"/>
    </row>
    <row r="1896" spans="3:45" ht="12.75" hidden="1" customHeight="1">
      <c r="C1896" s="243"/>
      <c r="D1896" s="243"/>
      <c r="E1896" s="243"/>
      <c r="F1896" s="243"/>
      <c r="G1896" s="243"/>
      <c r="H1896" s="243"/>
      <c r="I1896" s="243"/>
      <c r="J1896" s="243"/>
      <c r="K1896" s="243"/>
      <c r="L1896" s="243"/>
      <c r="M1896" s="243"/>
      <c r="N1896" s="243"/>
      <c r="O1896" s="243"/>
      <c r="P1896" s="243"/>
      <c r="Q1896" s="243"/>
      <c r="R1896" s="243"/>
      <c r="S1896" s="243"/>
      <c r="T1896" s="243"/>
      <c r="U1896" s="294" t="s">
        <v>16</v>
      </c>
      <c r="V1896" s="295"/>
      <c r="W1896" s="295"/>
      <c r="X1896" s="295"/>
      <c r="Y1896" s="295"/>
      <c r="Z1896" s="295"/>
      <c r="AA1896" s="296"/>
      <c r="AB1896" s="294" t="s">
        <v>1462</v>
      </c>
      <c r="AC1896" s="295"/>
      <c r="AD1896" s="295"/>
      <c r="AE1896" s="295"/>
      <c r="AF1896" s="295"/>
      <c r="AG1896" s="295"/>
      <c r="AH1896" s="296"/>
    </row>
    <row r="1897" spans="3:45" ht="12.75" hidden="1" customHeight="1">
      <c r="C1897" s="243"/>
      <c r="D1897" s="243"/>
      <c r="E1897" s="243"/>
      <c r="F1897" s="243"/>
      <c r="G1897" s="243"/>
      <c r="H1897" s="243"/>
      <c r="I1897" s="243"/>
      <c r="J1897" s="243"/>
      <c r="K1897" s="243"/>
      <c r="L1897" s="243"/>
      <c r="M1897" s="243"/>
      <c r="N1897" s="243"/>
      <c r="O1897" s="243"/>
      <c r="P1897" s="243"/>
      <c r="Q1897" s="243"/>
      <c r="R1897" s="243"/>
      <c r="S1897" s="243"/>
      <c r="T1897" s="243"/>
      <c r="U1897" s="294"/>
      <c r="V1897" s="295"/>
      <c r="W1897" s="295"/>
      <c r="X1897" s="295"/>
      <c r="Y1897" s="295"/>
      <c r="Z1897" s="295"/>
      <c r="AA1897" s="296"/>
      <c r="AB1897" s="294"/>
      <c r="AC1897" s="295"/>
      <c r="AD1897" s="295"/>
      <c r="AE1897" s="295"/>
      <c r="AF1897" s="295"/>
      <c r="AG1897" s="295"/>
      <c r="AH1897" s="296"/>
    </row>
    <row r="1898" spans="3:45" ht="12.75" hidden="1" customHeight="1">
      <c r="C1898" s="243"/>
      <c r="D1898" s="243"/>
      <c r="E1898" s="243"/>
      <c r="F1898" s="243"/>
      <c r="G1898" s="243"/>
      <c r="H1898" s="243"/>
      <c r="I1898" s="243"/>
      <c r="J1898" s="243"/>
      <c r="K1898" s="243"/>
      <c r="L1898" s="243"/>
      <c r="M1898" s="243"/>
      <c r="N1898" s="243"/>
      <c r="O1898" s="243"/>
      <c r="P1898" s="243"/>
      <c r="Q1898" s="243"/>
      <c r="R1898" s="243"/>
      <c r="S1898" s="243"/>
      <c r="T1898" s="243"/>
      <c r="U1898" s="288"/>
      <c r="V1898" s="289"/>
      <c r="W1898" s="289"/>
      <c r="X1898" s="289"/>
      <c r="Y1898" s="289"/>
      <c r="Z1898" s="289"/>
      <c r="AA1898" s="290"/>
      <c r="AB1898" s="288"/>
      <c r="AC1898" s="289"/>
      <c r="AD1898" s="289"/>
      <c r="AE1898" s="289"/>
      <c r="AF1898" s="289"/>
      <c r="AG1898" s="289"/>
      <c r="AH1898" s="290"/>
    </row>
    <row r="1899" spans="3:45" ht="12.75" hidden="1" customHeight="1">
      <c r="C1899" s="282" t="s">
        <v>216</v>
      </c>
      <c r="D1899" s="282"/>
      <c r="E1899" s="282"/>
      <c r="F1899" s="282"/>
      <c r="G1899" s="282"/>
      <c r="H1899" s="282"/>
      <c r="I1899" s="282"/>
      <c r="J1899" s="282"/>
      <c r="K1899" s="282"/>
      <c r="L1899" s="282"/>
      <c r="M1899" s="282"/>
      <c r="N1899" s="282"/>
      <c r="O1899" s="282"/>
      <c r="P1899" s="282"/>
      <c r="Q1899" s="282"/>
      <c r="R1899" s="282"/>
      <c r="S1899" s="282"/>
      <c r="T1899" s="282"/>
      <c r="U1899" s="249"/>
      <c r="V1899" s="249"/>
      <c r="W1899" s="249"/>
      <c r="X1899" s="249"/>
      <c r="Y1899" s="249"/>
      <c r="Z1899" s="249"/>
      <c r="AA1899" s="249"/>
      <c r="AB1899" s="249"/>
      <c r="AC1899" s="249"/>
      <c r="AD1899" s="249"/>
      <c r="AE1899" s="249"/>
      <c r="AF1899" s="249"/>
      <c r="AG1899" s="249"/>
      <c r="AH1899" s="249"/>
    </row>
    <row r="1900" spans="3:45" ht="12.75" hidden="1" customHeight="1">
      <c r="C1900" s="268" t="s">
        <v>217</v>
      </c>
      <c r="D1900" s="268"/>
      <c r="E1900" s="268"/>
      <c r="F1900" s="268"/>
      <c r="G1900" s="268"/>
      <c r="H1900" s="268"/>
      <c r="I1900" s="268"/>
      <c r="J1900" s="268"/>
      <c r="K1900" s="268"/>
      <c r="L1900" s="268"/>
      <c r="M1900" s="268"/>
      <c r="N1900" s="268"/>
      <c r="O1900" s="268"/>
      <c r="P1900" s="268"/>
      <c r="Q1900" s="268"/>
      <c r="R1900" s="268"/>
      <c r="S1900" s="268"/>
      <c r="T1900" s="268"/>
      <c r="U1900" s="169"/>
      <c r="V1900" s="169"/>
      <c r="W1900" s="169"/>
      <c r="X1900" s="169"/>
      <c r="Y1900" s="169"/>
      <c r="Z1900" s="169"/>
      <c r="AA1900" s="169"/>
      <c r="AB1900" s="169"/>
      <c r="AC1900" s="169"/>
      <c r="AD1900" s="169"/>
      <c r="AE1900" s="169"/>
      <c r="AF1900" s="169"/>
      <c r="AG1900" s="169"/>
      <c r="AH1900" s="169"/>
    </row>
    <row r="1901" spans="3:45" ht="12.75" hidden="1" customHeight="1">
      <c r="C1901" s="268" t="s">
        <v>218</v>
      </c>
      <c r="D1901" s="268"/>
      <c r="E1901" s="268"/>
      <c r="F1901" s="268"/>
      <c r="G1901" s="268"/>
      <c r="H1901" s="268"/>
      <c r="I1901" s="268"/>
      <c r="J1901" s="268"/>
      <c r="K1901" s="268"/>
      <c r="L1901" s="268"/>
      <c r="M1901" s="268"/>
      <c r="N1901" s="268"/>
      <c r="O1901" s="268"/>
      <c r="P1901" s="268"/>
      <c r="Q1901" s="268"/>
      <c r="R1901" s="268"/>
      <c r="S1901" s="268"/>
      <c r="T1901" s="268"/>
      <c r="U1901" s="169"/>
      <c r="V1901" s="169"/>
      <c r="W1901" s="169"/>
      <c r="X1901" s="169"/>
      <c r="Y1901" s="169"/>
      <c r="Z1901" s="169"/>
      <c r="AA1901" s="169"/>
      <c r="AB1901" s="169"/>
      <c r="AC1901" s="169"/>
      <c r="AD1901" s="169"/>
      <c r="AE1901" s="169"/>
      <c r="AF1901" s="169"/>
      <c r="AG1901" s="169"/>
      <c r="AH1901" s="169"/>
    </row>
    <row r="1902" spans="3:45" ht="12.75" hidden="1" customHeight="1">
      <c r="C1902" s="268" t="s">
        <v>219</v>
      </c>
      <c r="D1902" s="268"/>
      <c r="E1902" s="268"/>
      <c r="F1902" s="268"/>
      <c r="G1902" s="268"/>
      <c r="H1902" s="268"/>
      <c r="I1902" s="268"/>
      <c r="J1902" s="268"/>
      <c r="K1902" s="268"/>
      <c r="L1902" s="268"/>
      <c r="M1902" s="268"/>
      <c r="N1902" s="268"/>
      <c r="O1902" s="268"/>
      <c r="P1902" s="268"/>
      <c r="Q1902" s="268"/>
      <c r="R1902" s="268"/>
      <c r="S1902" s="268"/>
      <c r="T1902" s="268"/>
      <c r="U1902" s="169"/>
      <c r="V1902" s="169"/>
      <c r="W1902" s="169"/>
      <c r="X1902" s="169"/>
      <c r="Y1902" s="169"/>
      <c r="Z1902" s="169"/>
      <c r="AA1902" s="169"/>
      <c r="AB1902" s="169"/>
      <c r="AC1902" s="169"/>
      <c r="AD1902" s="169"/>
      <c r="AE1902" s="169"/>
      <c r="AF1902" s="169"/>
      <c r="AG1902" s="169"/>
      <c r="AH1902" s="169"/>
    </row>
    <row r="1903" spans="3:45" ht="12.75" hidden="1" customHeight="1">
      <c r="C1903" s="268" t="s">
        <v>220</v>
      </c>
      <c r="D1903" s="268"/>
      <c r="E1903" s="268"/>
      <c r="F1903" s="268"/>
      <c r="G1903" s="268"/>
      <c r="H1903" s="268"/>
      <c r="I1903" s="268"/>
      <c r="J1903" s="268"/>
      <c r="K1903" s="268"/>
      <c r="L1903" s="268"/>
      <c r="M1903" s="268"/>
      <c r="N1903" s="268"/>
      <c r="O1903" s="268"/>
      <c r="P1903" s="268"/>
      <c r="Q1903" s="268"/>
      <c r="R1903" s="268"/>
      <c r="S1903" s="268"/>
      <c r="T1903" s="268"/>
      <c r="U1903" s="169"/>
      <c r="V1903" s="169"/>
      <c r="W1903" s="169"/>
      <c r="X1903" s="169"/>
      <c r="Y1903" s="169"/>
      <c r="Z1903" s="169"/>
      <c r="AA1903" s="169"/>
      <c r="AB1903" s="169"/>
      <c r="AC1903" s="169"/>
      <c r="AD1903" s="169"/>
      <c r="AE1903" s="169"/>
      <c r="AF1903" s="169"/>
      <c r="AG1903" s="169"/>
      <c r="AH1903" s="169"/>
    </row>
    <row r="1904" spans="3:45" ht="12.75" hidden="1" customHeight="1">
      <c r="C1904" s="269" t="s">
        <v>221</v>
      </c>
      <c r="D1904" s="269"/>
      <c r="E1904" s="269"/>
      <c r="F1904" s="269"/>
      <c r="G1904" s="269"/>
      <c r="H1904" s="269"/>
      <c r="I1904" s="269"/>
      <c r="J1904" s="269"/>
      <c r="K1904" s="269"/>
      <c r="L1904" s="269"/>
      <c r="M1904" s="269"/>
      <c r="N1904" s="269"/>
      <c r="O1904" s="269"/>
      <c r="P1904" s="269"/>
      <c r="Q1904" s="269"/>
      <c r="R1904" s="269"/>
      <c r="S1904" s="269"/>
      <c r="T1904" s="269"/>
      <c r="U1904" s="253"/>
      <c r="V1904" s="253"/>
      <c r="W1904" s="253"/>
      <c r="X1904" s="253"/>
      <c r="Y1904" s="253"/>
      <c r="Z1904" s="253"/>
      <c r="AA1904" s="253"/>
      <c r="AB1904" s="253"/>
      <c r="AC1904" s="253"/>
      <c r="AD1904" s="253"/>
      <c r="AE1904" s="253"/>
      <c r="AF1904" s="253"/>
      <c r="AG1904" s="253"/>
      <c r="AH1904" s="253"/>
    </row>
    <row r="1906" spans="1:45" ht="12.75" customHeight="1">
      <c r="A1906" s="84" t="s">
        <v>7</v>
      </c>
      <c r="B1906" s="82"/>
      <c r="C1906" s="283" t="s">
        <v>494</v>
      </c>
      <c r="D1906" s="283"/>
      <c r="E1906" s="283"/>
      <c r="F1906" s="283"/>
      <c r="G1906" s="283"/>
      <c r="H1906" s="283"/>
      <c r="I1906" s="283"/>
      <c r="J1906" s="283"/>
      <c r="K1906" s="283"/>
      <c r="L1906" s="283"/>
      <c r="M1906" s="283"/>
      <c r="N1906" s="283"/>
      <c r="O1906" s="283"/>
      <c r="P1906" s="283"/>
      <c r="Q1906" s="283"/>
      <c r="R1906" s="283"/>
      <c r="S1906" s="283"/>
      <c r="T1906" s="283"/>
      <c r="U1906" s="283"/>
      <c r="V1906" s="283"/>
      <c r="W1906" s="283"/>
      <c r="X1906" s="283"/>
      <c r="Y1906" s="283"/>
      <c r="Z1906" s="283"/>
      <c r="AA1906" s="283"/>
      <c r="AB1906" s="283"/>
      <c r="AC1906" s="283"/>
      <c r="AD1906" s="283"/>
      <c r="AE1906" s="283"/>
      <c r="AF1906" s="283"/>
      <c r="AG1906" s="283"/>
      <c r="AH1906" s="283"/>
      <c r="AI1906" s="283"/>
      <c r="AJ1906" s="283"/>
      <c r="AK1906" s="283"/>
      <c r="AL1906" s="283"/>
      <c r="AM1906" s="283"/>
      <c r="AN1906" s="283"/>
      <c r="AO1906" s="283"/>
      <c r="AP1906" s="283"/>
      <c r="AQ1906" s="283"/>
      <c r="AR1906" s="283"/>
      <c r="AS1906" s="283"/>
    </row>
    <row r="1907" spans="1:45" ht="12.75" customHeight="1">
      <c r="A1907" s="10"/>
      <c r="C1907" s="241" t="s">
        <v>495</v>
      </c>
      <c r="D1907" s="241"/>
      <c r="E1907" s="241"/>
      <c r="F1907" s="241"/>
      <c r="G1907" s="241"/>
      <c r="H1907" s="241"/>
      <c r="I1907" s="241"/>
      <c r="J1907" s="241"/>
      <c r="K1907" s="241"/>
      <c r="L1907" s="241"/>
      <c r="M1907" s="241"/>
      <c r="N1907" s="241"/>
      <c r="O1907" s="241"/>
      <c r="P1907" s="241"/>
      <c r="Q1907" s="241"/>
      <c r="R1907" s="241"/>
      <c r="S1907" s="241"/>
      <c r="T1907" s="241"/>
      <c r="U1907" s="241"/>
      <c r="V1907" s="241"/>
      <c r="W1907" s="241"/>
      <c r="X1907" s="241"/>
      <c r="Y1907" s="241"/>
      <c r="Z1907" s="241"/>
      <c r="AA1907" s="241"/>
      <c r="AB1907" s="241"/>
      <c r="AC1907" s="241"/>
      <c r="AD1907" s="241"/>
      <c r="AE1907" s="241"/>
      <c r="AF1907" s="241"/>
      <c r="AG1907" s="241"/>
      <c r="AH1907" s="241"/>
      <c r="AI1907" s="241"/>
      <c r="AJ1907" s="241"/>
      <c r="AK1907" s="241"/>
      <c r="AL1907" s="241"/>
      <c r="AM1907" s="241"/>
      <c r="AN1907" s="241"/>
      <c r="AO1907" s="241"/>
      <c r="AP1907" s="241"/>
      <c r="AQ1907" s="241"/>
      <c r="AR1907" s="241"/>
      <c r="AS1907" s="241"/>
    </row>
    <row r="1908" spans="1:45" ht="12.75" customHeight="1">
      <c r="A1908" s="10"/>
      <c r="C1908" s="241" t="s">
        <v>1584</v>
      </c>
      <c r="D1908" s="241"/>
      <c r="E1908" s="241"/>
      <c r="F1908" s="241"/>
      <c r="G1908" s="241"/>
      <c r="H1908" s="241"/>
      <c r="I1908" s="241"/>
      <c r="J1908" s="241"/>
      <c r="K1908" s="241"/>
      <c r="L1908" s="241"/>
      <c r="M1908" s="241"/>
      <c r="N1908" s="241"/>
      <c r="O1908" s="241"/>
      <c r="P1908" s="241"/>
      <c r="Q1908" s="241"/>
      <c r="R1908" s="241"/>
      <c r="S1908" s="241"/>
      <c r="T1908" s="241"/>
      <c r="U1908" s="241"/>
      <c r="V1908" s="241"/>
      <c r="W1908" s="241"/>
      <c r="X1908" s="241"/>
      <c r="Y1908" s="241"/>
      <c r="Z1908" s="241"/>
      <c r="AA1908" s="241"/>
      <c r="AB1908" s="241"/>
      <c r="AC1908" s="241"/>
      <c r="AD1908" s="241"/>
      <c r="AE1908" s="241"/>
      <c r="AF1908" s="241"/>
      <c r="AG1908" s="241"/>
      <c r="AH1908" s="241"/>
      <c r="AI1908" s="241"/>
      <c r="AJ1908" s="241"/>
      <c r="AK1908" s="241"/>
      <c r="AL1908" s="241"/>
      <c r="AM1908" s="241"/>
      <c r="AN1908" s="241"/>
      <c r="AO1908" s="241"/>
      <c r="AP1908" s="241"/>
      <c r="AQ1908" s="241"/>
      <c r="AR1908" s="241"/>
      <c r="AS1908" s="241"/>
    </row>
    <row r="1909" spans="1:45" ht="12.75" hidden="1" customHeight="1">
      <c r="A1909" s="10"/>
      <c r="C1909" s="201" t="s">
        <v>559</v>
      </c>
      <c r="D1909" s="201"/>
      <c r="E1909" s="201"/>
      <c r="F1909" s="201"/>
      <c r="G1909" s="201"/>
      <c r="H1909" s="201"/>
      <c r="I1909" s="201"/>
      <c r="J1909" s="201"/>
      <c r="K1909" s="201"/>
      <c r="L1909" s="201"/>
      <c r="M1909" s="201"/>
      <c r="N1909" s="201"/>
      <c r="O1909" s="201"/>
      <c r="P1909" s="201"/>
      <c r="Q1909" s="201"/>
      <c r="R1909" s="201"/>
      <c r="S1909" s="201"/>
      <c r="T1909" s="201"/>
      <c r="U1909" s="201"/>
      <c r="V1909" s="201"/>
      <c r="W1909" s="201"/>
      <c r="X1909" s="201"/>
      <c r="Y1909" s="201"/>
      <c r="Z1909" s="201"/>
      <c r="AA1909" s="201"/>
      <c r="AB1909" s="201"/>
      <c r="AC1909" s="201"/>
      <c r="AD1909" s="201"/>
      <c r="AE1909" s="201"/>
      <c r="AF1909" s="201"/>
      <c r="AG1909" s="201"/>
      <c r="AH1909" s="201"/>
      <c r="AI1909" s="201"/>
      <c r="AJ1909" s="201"/>
      <c r="AK1909" s="201"/>
      <c r="AL1909" s="201"/>
      <c r="AM1909" s="201"/>
      <c r="AN1909" s="201"/>
      <c r="AO1909" s="201"/>
      <c r="AP1909" s="201"/>
      <c r="AQ1909" s="201"/>
      <c r="AR1909" s="201"/>
      <c r="AS1909" s="201"/>
    </row>
    <row r="1910" spans="1:45" ht="12.75" hidden="1" customHeight="1">
      <c r="A1910" s="10"/>
      <c r="C1910" s="201"/>
      <c r="D1910" s="201"/>
      <c r="E1910" s="201"/>
      <c r="F1910" s="201"/>
      <c r="G1910" s="201"/>
      <c r="H1910" s="201"/>
      <c r="I1910" s="201"/>
      <c r="J1910" s="201"/>
      <c r="K1910" s="201"/>
      <c r="L1910" s="201"/>
      <c r="M1910" s="201"/>
      <c r="N1910" s="201"/>
      <c r="O1910" s="201"/>
      <c r="P1910" s="201"/>
      <c r="Q1910" s="201"/>
      <c r="R1910" s="201"/>
      <c r="S1910" s="201"/>
      <c r="T1910" s="201"/>
      <c r="U1910" s="201"/>
      <c r="V1910" s="201"/>
      <c r="W1910" s="201"/>
      <c r="X1910" s="201"/>
      <c r="Y1910" s="201"/>
      <c r="Z1910" s="201"/>
      <c r="AA1910" s="201"/>
      <c r="AB1910" s="201"/>
      <c r="AC1910" s="201"/>
      <c r="AD1910" s="201"/>
      <c r="AE1910" s="201"/>
      <c r="AF1910" s="201"/>
      <c r="AG1910" s="201"/>
      <c r="AH1910" s="201"/>
      <c r="AI1910" s="201"/>
      <c r="AJ1910" s="201"/>
      <c r="AK1910" s="201"/>
      <c r="AL1910" s="201"/>
      <c r="AM1910" s="201"/>
      <c r="AN1910" s="201"/>
      <c r="AO1910" s="201"/>
      <c r="AP1910" s="201"/>
      <c r="AQ1910" s="201"/>
      <c r="AR1910" s="201"/>
      <c r="AS1910" s="201"/>
    </row>
    <row r="1911" spans="1:45" ht="12.75" hidden="1" customHeight="1">
      <c r="A1911" s="10"/>
    </row>
    <row r="1912" spans="1:45" ht="12.75" hidden="1" customHeight="1">
      <c r="A1912" s="10"/>
      <c r="C1912" s="198" t="s">
        <v>560</v>
      </c>
      <c r="D1912" s="198"/>
      <c r="E1912" s="198"/>
      <c r="F1912" s="198"/>
      <c r="G1912" s="198"/>
      <c r="H1912" s="198"/>
      <c r="I1912" s="198"/>
      <c r="J1912" s="198"/>
      <c r="K1912" s="198"/>
      <c r="L1912" s="198"/>
      <c r="M1912" s="198"/>
      <c r="N1912" s="198"/>
      <c r="O1912" s="198"/>
      <c r="P1912" s="198"/>
      <c r="Q1912" s="198"/>
      <c r="R1912" s="198"/>
      <c r="S1912" s="198"/>
      <c r="T1912" s="198"/>
      <c r="U1912" s="198"/>
      <c r="V1912" s="198"/>
      <c r="W1912" s="198"/>
      <c r="X1912" s="198"/>
      <c r="Y1912" s="198"/>
      <c r="Z1912" s="198"/>
      <c r="AA1912" s="198"/>
      <c r="AB1912" s="198"/>
      <c r="AC1912" s="198"/>
      <c r="AD1912" s="198"/>
      <c r="AE1912" s="198"/>
      <c r="AF1912" s="198"/>
      <c r="AG1912" s="198"/>
      <c r="AH1912" s="198"/>
      <c r="AI1912" s="198"/>
      <c r="AJ1912" s="198"/>
      <c r="AK1912" s="198"/>
      <c r="AL1912" s="198"/>
      <c r="AM1912" s="198"/>
      <c r="AN1912" s="198"/>
      <c r="AO1912" s="198"/>
      <c r="AP1912" s="198"/>
      <c r="AQ1912" s="198"/>
      <c r="AR1912" s="198"/>
      <c r="AS1912" s="198"/>
    </row>
    <row r="1913" spans="1:45" ht="12.75" hidden="1" customHeight="1">
      <c r="A1913" s="10"/>
      <c r="C1913" s="198"/>
      <c r="D1913" s="198"/>
      <c r="E1913" s="198"/>
      <c r="F1913" s="198"/>
      <c r="G1913" s="198"/>
      <c r="H1913" s="198"/>
      <c r="I1913" s="198"/>
      <c r="J1913" s="198"/>
      <c r="K1913" s="198"/>
      <c r="L1913" s="198"/>
      <c r="M1913" s="198"/>
      <c r="N1913" s="198"/>
      <c r="O1913" s="198"/>
      <c r="P1913" s="198"/>
      <c r="Q1913" s="198"/>
      <c r="R1913" s="198"/>
      <c r="S1913" s="198"/>
      <c r="T1913" s="198"/>
      <c r="U1913" s="198"/>
      <c r="V1913" s="198"/>
      <c r="W1913" s="198"/>
      <c r="X1913" s="198"/>
      <c r="Y1913" s="198"/>
      <c r="Z1913" s="198"/>
      <c r="AA1913" s="198"/>
      <c r="AB1913" s="198"/>
      <c r="AC1913" s="198"/>
      <c r="AD1913" s="198"/>
      <c r="AE1913" s="198"/>
      <c r="AF1913" s="198"/>
      <c r="AG1913" s="198"/>
      <c r="AH1913" s="198"/>
      <c r="AI1913" s="198"/>
      <c r="AJ1913" s="198"/>
      <c r="AK1913" s="198"/>
      <c r="AL1913" s="198"/>
      <c r="AM1913" s="198"/>
      <c r="AN1913" s="198"/>
      <c r="AO1913" s="198"/>
      <c r="AP1913" s="198"/>
      <c r="AQ1913" s="198"/>
      <c r="AR1913" s="198"/>
      <c r="AS1913" s="198"/>
    </row>
    <row r="1914" spans="1:45" ht="12.75" hidden="1" customHeight="1">
      <c r="A1914" s="10"/>
      <c r="C1914" s="198"/>
      <c r="D1914" s="198"/>
      <c r="E1914" s="198"/>
      <c r="F1914" s="198"/>
      <c r="G1914" s="198"/>
      <c r="H1914" s="198"/>
      <c r="I1914" s="198"/>
      <c r="J1914" s="198"/>
      <c r="K1914" s="198"/>
      <c r="L1914" s="198"/>
      <c r="M1914" s="198"/>
      <c r="N1914" s="198"/>
      <c r="O1914" s="198"/>
      <c r="P1914" s="198"/>
      <c r="Q1914" s="198"/>
      <c r="R1914" s="198"/>
      <c r="S1914" s="198"/>
      <c r="T1914" s="198"/>
      <c r="U1914" s="198"/>
      <c r="V1914" s="198"/>
      <c r="W1914" s="198"/>
      <c r="X1914" s="198"/>
      <c r="Y1914" s="198"/>
      <c r="Z1914" s="198"/>
      <c r="AA1914" s="198"/>
      <c r="AB1914" s="198"/>
      <c r="AC1914" s="198"/>
      <c r="AD1914" s="198"/>
      <c r="AE1914" s="198"/>
      <c r="AF1914" s="198"/>
      <c r="AG1914" s="198"/>
      <c r="AH1914" s="198"/>
      <c r="AI1914" s="198"/>
      <c r="AJ1914" s="198"/>
      <c r="AK1914" s="198"/>
      <c r="AL1914" s="198"/>
      <c r="AM1914" s="198"/>
      <c r="AN1914" s="198"/>
      <c r="AO1914" s="198"/>
      <c r="AP1914" s="198"/>
      <c r="AQ1914" s="198"/>
      <c r="AR1914" s="198"/>
      <c r="AS1914" s="198"/>
    </row>
    <row r="1915" spans="1:45" ht="12.75" hidden="1" customHeight="1">
      <c r="A1915" s="10"/>
      <c r="C1915" s="13"/>
      <c r="D1915" s="13"/>
      <c r="E1915" s="13"/>
      <c r="F1915" s="13"/>
      <c r="G1915" s="13"/>
      <c r="H1915" s="13"/>
      <c r="I1915" s="13"/>
      <c r="J1915" s="13"/>
      <c r="K1915" s="13"/>
      <c r="L1915" s="13"/>
      <c r="M1915" s="13"/>
      <c r="N1915" s="13"/>
    </row>
    <row r="1916" spans="1:45" ht="12.75" hidden="1" customHeight="1">
      <c r="A1916" s="10"/>
      <c r="C1916" s="237" t="s">
        <v>561</v>
      </c>
      <c r="D1916" s="237"/>
      <c r="E1916" s="237"/>
      <c r="F1916" s="237"/>
      <c r="G1916" s="237"/>
      <c r="H1916" s="237"/>
      <c r="I1916" s="237"/>
      <c r="J1916" s="237"/>
      <c r="K1916" s="237"/>
      <c r="L1916" s="237"/>
      <c r="M1916" s="237"/>
      <c r="N1916" s="237"/>
      <c r="O1916" s="237"/>
      <c r="P1916" s="237"/>
      <c r="Q1916" s="237"/>
      <c r="R1916" s="237"/>
      <c r="S1916" s="237"/>
      <c r="T1916" s="237"/>
      <c r="U1916" s="237"/>
      <c r="V1916" s="237"/>
      <c r="W1916" s="237"/>
      <c r="X1916" s="237"/>
      <c r="Y1916" s="237"/>
      <c r="Z1916" s="237"/>
      <c r="AA1916" s="237"/>
      <c r="AB1916" s="237"/>
      <c r="AC1916" s="237"/>
      <c r="AD1916" s="237"/>
      <c r="AE1916" s="237"/>
      <c r="AF1916" s="237"/>
      <c r="AG1916" s="237"/>
      <c r="AH1916" s="237"/>
      <c r="AI1916" s="237"/>
      <c r="AJ1916" s="237"/>
      <c r="AK1916" s="237"/>
      <c r="AL1916" s="237"/>
      <c r="AM1916" s="237"/>
      <c r="AN1916" s="237"/>
      <c r="AO1916" s="237"/>
      <c r="AP1916" s="237"/>
      <c r="AQ1916" s="237"/>
      <c r="AR1916" s="237"/>
      <c r="AS1916" s="237"/>
    </row>
    <row r="1917" spans="1:45" ht="12.75" hidden="1" customHeight="1">
      <c r="A1917" s="10"/>
    </row>
    <row r="1918" spans="1:45" ht="12.75" hidden="1" customHeight="1">
      <c r="A1918" s="10"/>
      <c r="C1918" s="198" t="s">
        <v>1485</v>
      </c>
      <c r="D1918" s="198"/>
      <c r="E1918" s="198"/>
      <c r="F1918" s="198"/>
      <c r="G1918" s="198"/>
      <c r="H1918" s="198"/>
      <c r="I1918" s="198"/>
      <c r="J1918" s="198"/>
      <c r="K1918" s="198"/>
      <c r="L1918" s="198"/>
      <c r="M1918" s="198"/>
      <c r="N1918" s="198"/>
      <c r="O1918" s="198"/>
      <c r="P1918" s="198"/>
      <c r="Q1918" s="198"/>
      <c r="R1918" s="198"/>
      <c r="S1918" s="198"/>
      <c r="T1918" s="198"/>
      <c r="U1918" s="198"/>
      <c r="V1918" s="198"/>
      <c r="W1918" s="198"/>
      <c r="X1918" s="198"/>
      <c r="Y1918" s="198"/>
      <c r="Z1918" s="198"/>
      <c r="AA1918" s="198"/>
      <c r="AB1918" s="198"/>
      <c r="AC1918" s="198"/>
      <c r="AD1918" s="198"/>
      <c r="AE1918" s="198"/>
      <c r="AF1918" s="198"/>
      <c r="AG1918" s="198"/>
      <c r="AH1918" s="198"/>
      <c r="AI1918" s="198"/>
      <c r="AJ1918" s="198"/>
      <c r="AK1918" s="198"/>
      <c r="AL1918" s="198"/>
      <c r="AM1918" s="198"/>
      <c r="AN1918" s="198"/>
      <c r="AO1918" s="198"/>
      <c r="AP1918" s="198"/>
      <c r="AQ1918" s="198"/>
      <c r="AR1918" s="198"/>
      <c r="AS1918" s="198"/>
    </row>
    <row r="1919" spans="1:45" ht="12.75" hidden="1" customHeight="1">
      <c r="A1919" s="10"/>
      <c r="C1919" s="198"/>
      <c r="D1919" s="198"/>
      <c r="E1919" s="198"/>
      <c r="F1919" s="198"/>
      <c r="G1919" s="198"/>
      <c r="H1919" s="198"/>
      <c r="I1919" s="198"/>
      <c r="J1919" s="198"/>
      <c r="K1919" s="198"/>
      <c r="L1919" s="198"/>
      <c r="M1919" s="198"/>
      <c r="N1919" s="198"/>
      <c r="O1919" s="198"/>
      <c r="P1919" s="198"/>
      <c r="Q1919" s="198"/>
      <c r="R1919" s="198"/>
      <c r="S1919" s="198"/>
      <c r="T1919" s="198"/>
      <c r="U1919" s="198"/>
      <c r="V1919" s="198"/>
      <c r="W1919" s="198"/>
      <c r="X1919" s="198"/>
      <c r="Y1919" s="198"/>
      <c r="Z1919" s="198"/>
      <c r="AA1919" s="198"/>
      <c r="AB1919" s="198"/>
      <c r="AC1919" s="198"/>
      <c r="AD1919" s="198"/>
      <c r="AE1919" s="198"/>
      <c r="AF1919" s="198"/>
      <c r="AG1919" s="198"/>
      <c r="AH1919" s="198"/>
      <c r="AI1919" s="198"/>
      <c r="AJ1919" s="198"/>
      <c r="AK1919" s="198"/>
      <c r="AL1919" s="198"/>
      <c r="AM1919" s="198"/>
      <c r="AN1919" s="198"/>
      <c r="AO1919" s="198"/>
      <c r="AP1919" s="198"/>
      <c r="AQ1919" s="198"/>
      <c r="AR1919" s="198"/>
      <c r="AS1919" s="198"/>
    </row>
    <row r="1920" spans="1:45" ht="12.75" hidden="1" customHeight="1">
      <c r="A1920" s="10"/>
      <c r="C1920" s="198"/>
      <c r="D1920" s="198"/>
      <c r="E1920" s="198"/>
      <c r="F1920" s="198"/>
      <c r="G1920" s="198"/>
      <c r="H1920" s="198"/>
      <c r="I1920" s="198"/>
      <c r="J1920" s="198"/>
      <c r="K1920" s="198"/>
      <c r="L1920" s="198"/>
      <c r="M1920" s="198"/>
      <c r="N1920" s="198"/>
      <c r="O1920" s="198"/>
      <c r="P1920" s="198"/>
      <c r="Q1920" s="198"/>
      <c r="R1920" s="198"/>
      <c r="S1920" s="198"/>
      <c r="T1920" s="198"/>
      <c r="U1920" s="198"/>
      <c r="V1920" s="198"/>
      <c r="W1920" s="198"/>
      <c r="X1920" s="198"/>
      <c r="Y1920" s="198"/>
      <c r="Z1920" s="198"/>
      <c r="AA1920" s="198"/>
      <c r="AB1920" s="198"/>
      <c r="AC1920" s="198"/>
      <c r="AD1920" s="198"/>
      <c r="AE1920" s="198"/>
      <c r="AF1920" s="198"/>
      <c r="AG1920" s="198"/>
      <c r="AH1920" s="198"/>
      <c r="AI1920" s="198"/>
      <c r="AJ1920" s="198"/>
      <c r="AK1920" s="198"/>
      <c r="AL1920" s="198"/>
      <c r="AM1920" s="198"/>
      <c r="AN1920" s="198"/>
      <c r="AO1920" s="198"/>
      <c r="AP1920" s="198"/>
      <c r="AQ1920" s="198"/>
      <c r="AR1920" s="198"/>
      <c r="AS1920" s="198"/>
    </row>
    <row r="1921" spans="1:45" ht="12.75" hidden="1" customHeight="1">
      <c r="A1921" s="10"/>
      <c r="C1921" s="198"/>
      <c r="D1921" s="198"/>
      <c r="E1921" s="198"/>
      <c r="F1921" s="198"/>
      <c r="G1921" s="198"/>
      <c r="H1921" s="198"/>
      <c r="I1921" s="198"/>
      <c r="J1921" s="198"/>
      <c r="K1921" s="198"/>
      <c r="L1921" s="198"/>
      <c r="M1921" s="198"/>
      <c r="N1921" s="198"/>
      <c r="O1921" s="198"/>
      <c r="P1921" s="198"/>
      <c r="Q1921" s="198"/>
      <c r="R1921" s="198"/>
      <c r="S1921" s="198"/>
      <c r="T1921" s="198"/>
      <c r="U1921" s="198"/>
      <c r="V1921" s="198"/>
      <c r="W1921" s="198"/>
      <c r="X1921" s="198"/>
      <c r="Y1921" s="198"/>
      <c r="Z1921" s="198"/>
      <c r="AA1921" s="198"/>
      <c r="AB1921" s="198"/>
      <c r="AC1921" s="198"/>
      <c r="AD1921" s="198"/>
      <c r="AE1921" s="198"/>
      <c r="AF1921" s="198"/>
      <c r="AG1921" s="198"/>
      <c r="AH1921" s="198"/>
      <c r="AI1921" s="198"/>
      <c r="AJ1921" s="198"/>
      <c r="AK1921" s="198"/>
      <c r="AL1921" s="198"/>
      <c r="AM1921" s="198"/>
      <c r="AN1921" s="198"/>
      <c r="AO1921" s="198"/>
      <c r="AP1921" s="198"/>
      <c r="AQ1921" s="198"/>
      <c r="AR1921" s="198"/>
      <c r="AS1921" s="198"/>
    </row>
    <row r="1922" spans="1:45" ht="12.75" hidden="1" customHeight="1">
      <c r="A1922" s="10"/>
    </row>
    <row r="1923" spans="1:45" ht="12.75" hidden="1" customHeight="1">
      <c r="A1923" s="10"/>
      <c r="C1923" s="198" t="s">
        <v>496</v>
      </c>
      <c r="D1923" s="198"/>
      <c r="E1923" s="198"/>
      <c r="F1923" s="198"/>
      <c r="G1923" s="198"/>
      <c r="H1923" s="198"/>
      <c r="I1923" s="198"/>
      <c r="J1923" s="198"/>
      <c r="K1923" s="198"/>
      <c r="L1923" s="198"/>
      <c r="M1923" s="198"/>
      <c r="N1923" s="198"/>
      <c r="O1923" s="198"/>
      <c r="P1923" s="198"/>
      <c r="Q1923" s="198"/>
      <c r="R1923" s="198"/>
      <c r="S1923" s="198"/>
      <c r="T1923" s="198"/>
      <c r="U1923" s="198"/>
      <c r="V1923" s="198"/>
      <c r="W1923" s="198"/>
      <c r="X1923" s="198"/>
      <c r="Y1923" s="198"/>
      <c r="Z1923" s="198"/>
      <c r="AA1923" s="198"/>
      <c r="AB1923" s="198"/>
      <c r="AC1923" s="198"/>
      <c r="AD1923" s="198"/>
      <c r="AE1923" s="198"/>
      <c r="AF1923" s="198"/>
      <c r="AG1923" s="198"/>
      <c r="AH1923" s="198"/>
      <c r="AI1923" s="198"/>
      <c r="AJ1923" s="198"/>
      <c r="AK1923" s="198"/>
      <c r="AL1923" s="198"/>
      <c r="AM1923" s="198"/>
      <c r="AN1923" s="198"/>
      <c r="AO1923" s="198"/>
      <c r="AP1923" s="198"/>
      <c r="AQ1923" s="198"/>
      <c r="AR1923" s="198"/>
      <c r="AS1923" s="198"/>
    </row>
    <row r="1924" spans="1:45" ht="12.75" hidden="1" customHeight="1">
      <c r="A1924" s="10"/>
      <c r="C1924" s="198"/>
      <c r="D1924" s="198"/>
      <c r="E1924" s="198"/>
      <c r="F1924" s="198"/>
      <c r="G1924" s="198"/>
      <c r="H1924" s="198"/>
      <c r="I1924" s="198"/>
      <c r="J1924" s="198"/>
      <c r="K1924" s="198"/>
      <c r="L1924" s="198"/>
      <c r="M1924" s="198"/>
      <c r="N1924" s="198"/>
      <c r="O1924" s="198"/>
      <c r="P1924" s="198"/>
      <c r="Q1924" s="198"/>
      <c r="R1924" s="198"/>
      <c r="S1924" s="198"/>
      <c r="T1924" s="198"/>
      <c r="U1924" s="198"/>
      <c r="V1924" s="198"/>
      <c r="W1924" s="198"/>
      <c r="X1924" s="198"/>
      <c r="Y1924" s="198"/>
      <c r="Z1924" s="198"/>
      <c r="AA1924" s="198"/>
      <c r="AB1924" s="198"/>
      <c r="AC1924" s="198"/>
      <c r="AD1924" s="198"/>
      <c r="AE1924" s="198"/>
      <c r="AF1924" s="198"/>
      <c r="AG1924" s="198"/>
      <c r="AH1924" s="198"/>
      <c r="AI1924" s="198"/>
      <c r="AJ1924" s="198"/>
      <c r="AK1924" s="198"/>
      <c r="AL1924" s="198"/>
      <c r="AM1924" s="198"/>
      <c r="AN1924" s="198"/>
      <c r="AO1924" s="198"/>
      <c r="AP1924" s="198"/>
      <c r="AQ1924" s="198"/>
      <c r="AR1924" s="198"/>
      <c r="AS1924" s="198"/>
    </row>
    <row r="1925" spans="1:45" ht="12.75" customHeight="1">
      <c r="A1925" s="10"/>
      <c r="C1925" s="159"/>
      <c r="D1925" s="159"/>
      <c r="E1925" s="159"/>
      <c r="F1925" s="159"/>
      <c r="G1925" s="159"/>
      <c r="H1925" s="159"/>
      <c r="I1925" s="159"/>
      <c r="J1925" s="159"/>
      <c r="K1925" s="159"/>
      <c r="L1925" s="159"/>
      <c r="M1925" s="159"/>
      <c r="N1925" s="159"/>
      <c r="O1925" s="159"/>
      <c r="P1925" s="159"/>
      <c r="Q1925" s="159"/>
      <c r="R1925" s="159"/>
      <c r="S1925" s="159"/>
      <c r="T1925" s="159"/>
      <c r="U1925" s="159"/>
      <c r="V1925" s="159"/>
      <c r="W1925" s="159"/>
      <c r="X1925" s="159"/>
      <c r="Y1925" s="159"/>
      <c r="Z1925" s="159"/>
      <c r="AA1925" s="159"/>
      <c r="AB1925" s="159"/>
      <c r="AC1925" s="159"/>
      <c r="AD1925" s="159"/>
      <c r="AE1925" s="159"/>
      <c r="AF1925" s="159"/>
      <c r="AG1925" s="159"/>
      <c r="AH1925" s="159"/>
      <c r="AI1925" s="159"/>
      <c r="AJ1925" s="159"/>
      <c r="AK1925" s="159"/>
      <c r="AL1925" s="159"/>
      <c r="AM1925" s="159"/>
      <c r="AN1925" s="159"/>
      <c r="AO1925" s="159"/>
      <c r="AP1925" s="159"/>
      <c r="AQ1925" s="159"/>
      <c r="AR1925" s="159"/>
      <c r="AS1925" s="159"/>
    </row>
    <row r="1926" spans="1:45" ht="12.75" customHeight="1">
      <c r="A1926" s="10"/>
      <c r="C1926" s="12"/>
      <c r="D1926" s="12"/>
      <c r="E1926" s="12"/>
      <c r="F1926" s="12"/>
      <c r="G1926" s="12"/>
      <c r="H1926" s="12"/>
      <c r="I1926" s="12"/>
      <c r="J1926" s="12"/>
      <c r="K1926" s="12"/>
      <c r="L1926" s="12"/>
      <c r="M1926" s="12"/>
      <c r="N1926" s="12"/>
    </row>
    <row r="1927" spans="1:45" ht="12.75" customHeight="1">
      <c r="A1927" s="84" t="s">
        <v>8</v>
      </c>
      <c r="B1927" s="82"/>
      <c r="C1927" s="283" t="s">
        <v>497</v>
      </c>
      <c r="D1927" s="283"/>
      <c r="E1927" s="283"/>
      <c r="F1927" s="283"/>
      <c r="G1927" s="283"/>
      <c r="H1927" s="283"/>
      <c r="I1927" s="283"/>
      <c r="J1927" s="283"/>
      <c r="K1927" s="283"/>
      <c r="L1927" s="283"/>
      <c r="M1927" s="283"/>
      <c r="N1927" s="283"/>
      <c r="O1927" s="283"/>
      <c r="P1927" s="283"/>
      <c r="Q1927" s="283"/>
      <c r="R1927" s="283"/>
      <c r="S1927" s="283"/>
      <c r="T1927" s="283"/>
      <c r="U1927" s="283"/>
      <c r="V1927" s="283"/>
      <c r="W1927" s="283"/>
      <c r="X1927" s="283"/>
      <c r="Y1927" s="283"/>
      <c r="Z1927" s="283"/>
      <c r="AA1927" s="283"/>
      <c r="AB1927" s="283"/>
      <c r="AC1927" s="283"/>
      <c r="AD1927" s="283"/>
      <c r="AE1927" s="283"/>
      <c r="AF1927" s="283"/>
      <c r="AG1927" s="283"/>
      <c r="AH1927" s="283"/>
      <c r="AI1927" s="283"/>
      <c r="AJ1927" s="283"/>
      <c r="AK1927" s="283"/>
      <c r="AL1927" s="283"/>
      <c r="AM1927" s="283"/>
      <c r="AN1927" s="283"/>
      <c r="AO1927" s="283"/>
      <c r="AP1927" s="283"/>
      <c r="AQ1927" s="283"/>
      <c r="AR1927" s="283"/>
      <c r="AS1927" s="283"/>
    </row>
    <row r="1928" spans="1:45" ht="12.75" customHeight="1">
      <c r="A1928" s="84"/>
      <c r="B1928" s="82"/>
      <c r="C1928" s="844" t="s">
        <v>1584</v>
      </c>
      <c r="D1928" s="844"/>
      <c r="E1928" s="844"/>
      <c r="F1928" s="844"/>
      <c r="G1928" s="844"/>
      <c r="H1928" s="844"/>
      <c r="I1928" s="844"/>
      <c r="J1928" s="844"/>
      <c r="K1928" s="844"/>
      <c r="L1928" s="844"/>
      <c r="M1928" s="844"/>
      <c r="N1928" s="844"/>
      <c r="O1928" s="844"/>
      <c r="P1928" s="844"/>
      <c r="Q1928" s="844"/>
      <c r="R1928" s="844"/>
      <c r="S1928" s="844"/>
      <c r="T1928" s="844"/>
      <c r="U1928" s="844"/>
      <c r="V1928" s="844"/>
      <c r="W1928" s="844"/>
      <c r="X1928" s="844"/>
      <c r="Y1928" s="844"/>
      <c r="Z1928" s="844"/>
      <c r="AA1928" s="844"/>
      <c r="AB1928" s="844"/>
      <c r="AC1928" s="844"/>
      <c r="AD1928" s="844"/>
      <c r="AE1928" s="844"/>
      <c r="AF1928" s="844"/>
      <c r="AG1928" s="844"/>
      <c r="AH1928" s="844"/>
      <c r="AI1928" s="844"/>
      <c r="AJ1928" s="844"/>
      <c r="AK1928" s="844"/>
      <c r="AL1928" s="844"/>
      <c r="AM1928" s="844"/>
      <c r="AN1928" s="844"/>
      <c r="AO1928" s="844"/>
      <c r="AP1928" s="844"/>
      <c r="AQ1928" s="844"/>
      <c r="AR1928" s="844"/>
      <c r="AS1928" s="844"/>
    </row>
    <row r="1929" spans="1:45" ht="12.75" hidden="1" customHeight="1">
      <c r="A1929" s="10"/>
      <c r="C1929" s="198" t="s">
        <v>1472</v>
      </c>
      <c r="D1929" s="198"/>
      <c r="E1929" s="198"/>
      <c r="F1929" s="198"/>
      <c r="G1929" s="198"/>
      <c r="H1929" s="198"/>
      <c r="I1929" s="198"/>
      <c r="J1929" s="198"/>
      <c r="K1929" s="198"/>
      <c r="L1929" s="198"/>
      <c r="M1929" s="198"/>
      <c r="N1929" s="198"/>
      <c r="O1929" s="198"/>
      <c r="P1929" s="198"/>
      <c r="Q1929" s="198"/>
      <c r="R1929" s="198"/>
      <c r="S1929" s="198"/>
      <c r="T1929" s="198"/>
      <c r="U1929" s="198"/>
      <c r="V1929" s="198"/>
      <c r="W1929" s="198"/>
      <c r="X1929" s="198"/>
      <c r="Y1929" s="198"/>
      <c r="Z1929" s="198"/>
      <c r="AA1929" s="198"/>
      <c r="AB1929" s="198"/>
      <c r="AC1929" s="198"/>
      <c r="AD1929" s="198"/>
      <c r="AE1929" s="198"/>
      <c r="AF1929" s="198"/>
      <c r="AG1929" s="198"/>
      <c r="AH1929" s="198"/>
      <c r="AI1929" s="198"/>
      <c r="AJ1929" s="198"/>
      <c r="AK1929" s="198"/>
      <c r="AL1929" s="198"/>
      <c r="AM1929" s="198"/>
      <c r="AN1929" s="198"/>
      <c r="AO1929" s="198"/>
      <c r="AP1929" s="198"/>
      <c r="AQ1929" s="198"/>
      <c r="AR1929" s="198"/>
      <c r="AS1929" s="198"/>
    </row>
    <row r="1930" spans="1:45" ht="12.75" hidden="1" customHeight="1">
      <c r="A1930" s="10"/>
      <c r="C1930" s="198"/>
      <c r="D1930" s="198"/>
      <c r="E1930" s="198"/>
      <c r="F1930" s="198"/>
      <c r="G1930" s="198"/>
      <c r="H1930" s="198"/>
      <c r="I1930" s="198"/>
      <c r="J1930" s="198"/>
      <c r="K1930" s="198"/>
      <c r="L1930" s="198"/>
      <c r="M1930" s="198"/>
      <c r="N1930" s="198"/>
      <c r="O1930" s="198"/>
      <c r="P1930" s="198"/>
      <c r="Q1930" s="198"/>
      <c r="R1930" s="198"/>
      <c r="S1930" s="198"/>
      <c r="T1930" s="198"/>
      <c r="U1930" s="198"/>
      <c r="V1930" s="198"/>
      <c r="W1930" s="198"/>
      <c r="X1930" s="198"/>
      <c r="Y1930" s="198"/>
      <c r="Z1930" s="198"/>
      <c r="AA1930" s="198"/>
      <c r="AB1930" s="198"/>
      <c r="AC1930" s="198"/>
      <c r="AD1930" s="198"/>
      <c r="AE1930" s="198"/>
      <c r="AF1930" s="198"/>
      <c r="AG1930" s="198"/>
      <c r="AH1930" s="198"/>
      <c r="AI1930" s="198"/>
      <c r="AJ1930" s="198"/>
      <c r="AK1930" s="198"/>
      <c r="AL1930" s="198"/>
      <c r="AM1930" s="198"/>
      <c r="AN1930" s="198"/>
      <c r="AO1930" s="198"/>
      <c r="AP1930" s="198"/>
      <c r="AQ1930" s="198"/>
      <c r="AR1930" s="198"/>
      <c r="AS1930" s="198"/>
    </row>
    <row r="1931" spans="1:45" ht="12.75" hidden="1" customHeight="1">
      <c r="A1931" s="10"/>
      <c r="C1931" s="198"/>
      <c r="D1931" s="198"/>
      <c r="E1931" s="198"/>
      <c r="F1931" s="198"/>
      <c r="G1931" s="198"/>
      <c r="H1931" s="198"/>
      <c r="I1931" s="198"/>
      <c r="J1931" s="198"/>
      <c r="K1931" s="198"/>
      <c r="L1931" s="198"/>
      <c r="M1931" s="198"/>
      <c r="N1931" s="198"/>
      <c r="O1931" s="198"/>
      <c r="P1931" s="198"/>
      <c r="Q1931" s="198"/>
      <c r="R1931" s="198"/>
      <c r="S1931" s="198"/>
      <c r="T1931" s="198"/>
      <c r="U1931" s="198"/>
      <c r="V1931" s="198"/>
      <c r="W1931" s="198"/>
      <c r="X1931" s="198"/>
      <c r="Y1931" s="198"/>
      <c r="Z1931" s="198"/>
      <c r="AA1931" s="198"/>
      <c r="AB1931" s="198"/>
      <c r="AC1931" s="198"/>
      <c r="AD1931" s="198"/>
      <c r="AE1931" s="198"/>
      <c r="AF1931" s="198"/>
      <c r="AG1931" s="198"/>
      <c r="AH1931" s="198"/>
      <c r="AI1931" s="198"/>
      <c r="AJ1931" s="198"/>
      <c r="AK1931" s="198"/>
      <c r="AL1931" s="198"/>
      <c r="AM1931" s="198"/>
      <c r="AN1931" s="198"/>
      <c r="AO1931" s="198"/>
      <c r="AP1931" s="198"/>
      <c r="AQ1931" s="198"/>
      <c r="AR1931" s="198"/>
      <c r="AS1931" s="198"/>
    </row>
    <row r="1932" spans="1:45" ht="12.75" hidden="1" customHeight="1">
      <c r="A1932" s="10"/>
    </row>
    <row r="1933" spans="1:45" ht="12.75" hidden="1" customHeight="1">
      <c r="A1933" s="10"/>
      <c r="C1933" s="284" t="s">
        <v>493</v>
      </c>
      <c r="D1933" s="284"/>
      <c r="E1933" s="284"/>
      <c r="F1933" s="284"/>
      <c r="G1933" s="284"/>
      <c r="H1933" s="284"/>
      <c r="I1933" s="284"/>
      <c r="J1933" s="284"/>
      <c r="K1933" s="284"/>
      <c r="L1933" s="284"/>
      <c r="M1933" s="284"/>
      <c r="N1933" s="284"/>
      <c r="O1933" s="284"/>
      <c r="P1933" s="284"/>
      <c r="Q1933" s="284"/>
      <c r="R1933" s="284"/>
      <c r="S1933" s="284"/>
      <c r="T1933" s="284"/>
      <c r="U1933" s="284"/>
      <c r="V1933" s="284"/>
      <c r="W1933" s="284"/>
      <c r="X1933" s="284"/>
      <c r="Y1933" s="284"/>
      <c r="Z1933" s="284"/>
      <c r="AA1933" s="284"/>
      <c r="AB1933" s="284"/>
      <c r="AC1933" s="284"/>
      <c r="AD1933" s="284"/>
      <c r="AE1933" s="284"/>
      <c r="AF1933" s="284"/>
      <c r="AG1933" s="284"/>
      <c r="AH1933" s="284"/>
      <c r="AI1933" s="284"/>
      <c r="AJ1933" s="284"/>
      <c r="AK1933" s="284"/>
      <c r="AL1933" s="284"/>
      <c r="AM1933" s="284"/>
      <c r="AN1933" s="284"/>
      <c r="AO1933" s="284"/>
      <c r="AP1933" s="284"/>
      <c r="AQ1933" s="284"/>
      <c r="AR1933" s="284"/>
      <c r="AS1933" s="284"/>
    </row>
    <row r="1934" spans="1:45" ht="12.75" hidden="1" customHeight="1">
      <c r="A1934" s="10"/>
      <c r="C1934" s="67"/>
      <c r="D1934" s="113"/>
      <c r="E1934" s="113"/>
      <c r="F1934" s="113"/>
      <c r="G1934" s="113"/>
      <c r="H1934" s="113"/>
      <c r="I1934" s="113"/>
      <c r="J1934" s="113"/>
    </row>
    <row r="1935" spans="1:45" ht="12.75" hidden="1" customHeight="1">
      <c r="C1935" s="243" t="s">
        <v>222</v>
      </c>
      <c r="D1935" s="243"/>
      <c r="E1935" s="243"/>
      <c r="F1935" s="243"/>
      <c r="G1935" s="243"/>
      <c r="H1935" s="243"/>
      <c r="I1935" s="243"/>
      <c r="J1935" s="243"/>
      <c r="K1935" s="243"/>
      <c r="L1935" s="243"/>
      <c r="M1935" s="243"/>
      <c r="N1935" s="243"/>
      <c r="O1935" s="243"/>
      <c r="P1935" s="243"/>
      <c r="Q1935" s="243"/>
      <c r="R1935" s="243"/>
      <c r="S1935" s="243"/>
      <c r="T1935" s="243"/>
      <c r="U1935" s="243" t="s">
        <v>16</v>
      </c>
      <c r="V1935" s="243"/>
      <c r="W1935" s="243"/>
      <c r="X1935" s="243"/>
      <c r="Y1935" s="243"/>
      <c r="Z1935" s="243"/>
      <c r="AA1935" s="243"/>
      <c r="AB1935" s="243" t="s">
        <v>17</v>
      </c>
      <c r="AC1935" s="243"/>
      <c r="AD1935" s="243"/>
      <c r="AE1935" s="243"/>
      <c r="AF1935" s="243"/>
      <c r="AG1935" s="243"/>
      <c r="AH1935" s="243"/>
    </row>
    <row r="1936" spans="1:45" ht="12.75" hidden="1" customHeight="1">
      <c r="C1936" s="243"/>
      <c r="D1936" s="243"/>
      <c r="E1936" s="243"/>
      <c r="F1936" s="243"/>
      <c r="G1936" s="243"/>
      <c r="H1936" s="243"/>
      <c r="I1936" s="243"/>
      <c r="J1936" s="243"/>
      <c r="K1936" s="243"/>
      <c r="L1936" s="243"/>
      <c r="M1936" s="243"/>
      <c r="N1936" s="243"/>
      <c r="O1936" s="243"/>
      <c r="P1936" s="243"/>
      <c r="Q1936" s="243"/>
      <c r="R1936" s="243"/>
      <c r="S1936" s="243"/>
      <c r="T1936" s="243"/>
      <c r="U1936" s="243"/>
      <c r="V1936" s="243"/>
      <c r="W1936" s="243"/>
      <c r="X1936" s="243"/>
      <c r="Y1936" s="243"/>
      <c r="Z1936" s="243"/>
      <c r="AA1936" s="243"/>
      <c r="AB1936" s="243"/>
      <c r="AC1936" s="243"/>
      <c r="AD1936" s="243"/>
      <c r="AE1936" s="243"/>
      <c r="AF1936" s="243"/>
      <c r="AG1936" s="243"/>
      <c r="AH1936" s="243"/>
    </row>
    <row r="1937" spans="1:45" ht="12.75" hidden="1" customHeight="1">
      <c r="C1937" s="243"/>
      <c r="D1937" s="243"/>
      <c r="E1937" s="243"/>
      <c r="F1937" s="243"/>
      <c r="G1937" s="243"/>
      <c r="H1937" s="243"/>
      <c r="I1937" s="243"/>
      <c r="J1937" s="243"/>
      <c r="K1937" s="243"/>
      <c r="L1937" s="243"/>
      <c r="M1937" s="243"/>
      <c r="N1937" s="243"/>
      <c r="O1937" s="243"/>
      <c r="P1937" s="243"/>
      <c r="Q1937" s="243"/>
      <c r="R1937" s="243"/>
      <c r="S1937" s="243"/>
      <c r="T1937" s="243"/>
      <c r="U1937" s="243"/>
      <c r="V1937" s="243"/>
      <c r="W1937" s="243"/>
      <c r="X1937" s="243"/>
      <c r="Y1937" s="243"/>
      <c r="Z1937" s="243"/>
      <c r="AA1937" s="243"/>
      <c r="AB1937" s="243"/>
      <c r="AC1937" s="243"/>
      <c r="AD1937" s="243"/>
      <c r="AE1937" s="243"/>
      <c r="AF1937" s="243"/>
      <c r="AG1937" s="243"/>
      <c r="AH1937" s="243"/>
    </row>
    <row r="1938" spans="1:45" ht="12.75" hidden="1" customHeight="1">
      <c r="C1938" s="282" t="s">
        <v>223</v>
      </c>
      <c r="D1938" s="282"/>
      <c r="E1938" s="282"/>
      <c r="F1938" s="282"/>
      <c r="G1938" s="282"/>
      <c r="H1938" s="282"/>
      <c r="I1938" s="282"/>
      <c r="J1938" s="282"/>
      <c r="K1938" s="282"/>
      <c r="L1938" s="282"/>
      <c r="M1938" s="282"/>
      <c r="N1938" s="282"/>
      <c r="O1938" s="282"/>
      <c r="P1938" s="282"/>
      <c r="Q1938" s="282"/>
      <c r="R1938" s="282"/>
      <c r="S1938" s="282"/>
      <c r="T1938" s="282"/>
      <c r="U1938" s="249"/>
      <c r="V1938" s="249"/>
      <c r="W1938" s="249"/>
      <c r="X1938" s="249"/>
      <c r="Y1938" s="249"/>
      <c r="Z1938" s="249"/>
      <c r="AA1938" s="249"/>
      <c r="AB1938" s="249"/>
      <c r="AC1938" s="249"/>
      <c r="AD1938" s="249"/>
      <c r="AE1938" s="249"/>
      <c r="AF1938" s="249"/>
      <c r="AG1938" s="249"/>
      <c r="AH1938" s="249"/>
    </row>
    <row r="1939" spans="1:45" ht="12.75" hidden="1" customHeight="1">
      <c r="C1939" s="268" t="s">
        <v>224</v>
      </c>
      <c r="D1939" s="268"/>
      <c r="E1939" s="268"/>
      <c r="F1939" s="268"/>
      <c r="G1939" s="268"/>
      <c r="H1939" s="268"/>
      <c r="I1939" s="268"/>
      <c r="J1939" s="268"/>
      <c r="K1939" s="268"/>
      <c r="L1939" s="268"/>
      <c r="M1939" s="268"/>
      <c r="N1939" s="268"/>
      <c r="O1939" s="268"/>
      <c r="P1939" s="268"/>
      <c r="Q1939" s="268"/>
      <c r="R1939" s="268"/>
      <c r="S1939" s="268"/>
      <c r="T1939" s="268"/>
      <c r="U1939" s="169"/>
      <c r="V1939" s="169"/>
      <c r="W1939" s="169"/>
      <c r="X1939" s="169"/>
      <c r="Y1939" s="169"/>
      <c r="Z1939" s="169"/>
      <c r="AA1939" s="169"/>
      <c r="AB1939" s="169"/>
      <c r="AC1939" s="169"/>
      <c r="AD1939" s="169"/>
      <c r="AE1939" s="169"/>
      <c r="AF1939" s="169"/>
      <c r="AG1939" s="169"/>
      <c r="AH1939" s="169"/>
    </row>
    <row r="1940" spans="1:45" ht="12.75" hidden="1" customHeight="1">
      <c r="C1940" s="268" t="s">
        <v>225</v>
      </c>
      <c r="D1940" s="268"/>
      <c r="E1940" s="268"/>
      <c r="F1940" s="268"/>
      <c r="G1940" s="268"/>
      <c r="H1940" s="268"/>
      <c r="I1940" s="268"/>
      <c r="J1940" s="268"/>
      <c r="K1940" s="268"/>
      <c r="L1940" s="268"/>
      <c r="M1940" s="268"/>
      <c r="N1940" s="268"/>
      <c r="O1940" s="268"/>
      <c r="P1940" s="268"/>
      <c r="Q1940" s="268"/>
      <c r="R1940" s="268"/>
      <c r="S1940" s="268"/>
      <c r="T1940" s="268"/>
      <c r="U1940" s="169"/>
      <c r="V1940" s="169"/>
      <c r="W1940" s="169"/>
      <c r="X1940" s="169"/>
      <c r="Y1940" s="169"/>
      <c r="Z1940" s="169"/>
      <c r="AA1940" s="169"/>
      <c r="AB1940" s="169"/>
      <c r="AC1940" s="169"/>
      <c r="AD1940" s="169"/>
      <c r="AE1940" s="169"/>
      <c r="AF1940" s="169"/>
      <c r="AG1940" s="169"/>
      <c r="AH1940" s="169"/>
    </row>
    <row r="1941" spans="1:45" ht="12.75" hidden="1" customHeight="1">
      <c r="C1941" s="268" t="s">
        <v>226</v>
      </c>
      <c r="D1941" s="268"/>
      <c r="E1941" s="268"/>
      <c r="F1941" s="268"/>
      <c r="G1941" s="268"/>
      <c r="H1941" s="268"/>
      <c r="I1941" s="268"/>
      <c r="J1941" s="268"/>
      <c r="K1941" s="268"/>
      <c r="L1941" s="268"/>
      <c r="M1941" s="268"/>
      <c r="N1941" s="268"/>
      <c r="O1941" s="268"/>
      <c r="P1941" s="268"/>
      <c r="Q1941" s="268"/>
      <c r="R1941" s="268"/>
      <c r="S1941" s="268"/>
      <c r="T1941" s="268"/>
      <c r="U1941" s="169"/>
      <c r="V1941" s="169"/>
      <c r="W1941" s="169"/>
      <c r="X1941" s="169"/>
      <c r="Y1941" s="169"/>
      <c r="Z1941" s="169"/>
      <c r="AA1941" s="169"/>
      <c r="AB1941" s="169"/>
      <c r="AC1941" s="169"/>
      <c r="AD1941" s="169"/>
      <c r="AE1941" s="169"/>
      <c r="AF1941" s="169"/>
      <c r="AG1941" s="169"/>
      <c r="AH1941" s="169"/>
    </row>
    <row r="1942" spans="1:45" ht="12.75" hidden="1" customHeight="1">
      <c r="C1942" s="270" t="s">
        <v>227</v>
      </c>
      <c r="D1942" s="271"/>
      <c r="E1942" s="271"/>
      <c r="F1942" s="271"/>
      <c r="G1942" s="271"/>
      <c r="H1942" s="271"/>
      <c r="I1942" s="271"/>
      <c r="J1942" s="271"/>
      <c r="K1942" s="271"/>
      <c r="L1942" s="271"/>
      <c r="M1942" s="271"/>
      <c r="N1942" s="271"/>
      <c r="O1942" s="271"/>
      <c r="P1942" s="271"/>
      <c r="Q1942" s="271"/>
      <c r="R1942" s="271"/>
      <c r="S1942" s="271"/>
      <c r="T1942" s="272"/>
      <c r="U1942" s="276"/>
      <c r="V1942" s="277"/>
      <c r="W1942" s="277"/>
      <c r="X1942" s="277"/>
      <c r="Y1942" s="277"/>
      <c r="Z1942" s="277"/>
      <c r="AA1942" s="278"/>
      <c r="AB1942" s="276"/>
      <c r="AC1942" s="277"/>
      <c r="AD1942" s="277"/>
      <c r="AE1942" s="277"/>
      <c r="AF1942" s="277"/>
      <c r="AG1942" s="277"/>
      <c r="AH1942" s="278"/>
    </row>
    <row r="1943" spans="1:45" ht="12.75" hidden="1" customHeight="1">
      <c r="C1943" s="273"/>
      <c r="D1943" s="274"/>
      <c r="E1943" s="274"/>
      <c r="F1943" s="274"/>
      <c r="G1943" s="274"/>
      <c r="H1943" s="274"/>
      <c r="I1943" s="274"/>
      <c r="J1943" s="274"/>
      <c r="K1943" s="274"/>
      <c r="L1943" s="274"/>
      <c r="M1943" s="274"/>
      <c r="N1943" s="274"/>
      <c r="O1943" s="274"/>
      <c r="P1943" s="274"/>
      <c r="Q1943" s="274"/>
      <c r="R1943" s="274"/>
      <c r="S1943" s="274"/>
      <c r="T1943" s="275"/>
      <c r="U1943" s="279"/>
      <c r="V1943" s="280"/>
      <c r="W1943" s="280"/>
      <c r="X1943" s="280"/>
      <c r="Y1943" s="280"/>
      <c r="Z1943" s="280"/>
      <c r="AA1943" s="281"/>
      <c r="AB1943" s="279"/>
      <c r="AC1943" s="280"/>
      <c r="AD1943" s="280"/>
      <c r="AE1943" s="280"/>
      <c r="AF1943" s="280"/>
      <c r="AG1943" s="280"/>
      <c r="AH1943" s="281"/>
    </row>
    <row r="1944" spans="1:45" ht="12.75" hidden="1" customHeight="1">
      <c r="C1944" s="268" t="s">
        <v>228</v>
      </c>
      <c r="D1944" s="268"/>
      <c r="E1944" s="268"/>
      <c r="F1944" s="268"/>
      <c r="G1944" s="268"/>
      <c r="H1944" s="268"/>
      <c r="I1944" s="268"/>
      <c r="J1944" s="268"/>
      <c r="K1944" s="268"/>
      <c r="L1944" s="268"/>
      <c r="M1944" s="268"/>
      <c r="N1944" s="268"/>
      <c r="O1944" s="268"/>
      <c r="P1944" s="268"/>
      <c r="Q1944" s="268"/>
      <c r="R1944" s="268"/>
      <c r="S1944" s="268"/>
      <c r="T1944" s="268"/>
      <c r="U1944" s="169"/>
      <c r="V1944" s="169"/>
      <c r="W1944" s="169"/>
      <c r="X1944" s="169"/>
      <c r="Y1944" s="169"/>
      <c r="Z1944" s="169"/>
      <c r="AA1944" s="169"/>
      <c r="AB1944" s="169"/>
      <c r="AC1944" s="169"/>
      <c r="AD1944" s="169"/>
      <c r="AE1944" s="169"/>
      <c r="AF1944" s="169"/>
      <c r="AG1944" s="169"/>
      <c r="AH1944" s="169"/>
    </row>
    <row r="1945" spans="1:45" ht="12.75" hidden="1" customHeight="1">
      <c r="C1945" s="268" t="s">
        <v>229</v>
      </c>
      <c r="D1945" s="268"/>
      <c r="E1945" s="268"/>
      <c r="F1945" s="268"/>
      <c r="G1945" s="268"/>
      <c r="H1945" s="268"/>
      <c r="I1945" s="268"/>
      <c r="J1945" s="268"/>
      <c r="K1945" s="268"/>
      <c r="L1945" s="268"/>
      <c r="M1945" s="268"/>
      <c r="N1945" s="268"/>
      <c r="O1945" s="268"/>
      <c r="P1945" s="268"/>
      <c r="Q1945" s="268"/>
      <c r="R1945" s="268"/>
      <c r="S1945" s="268"/>
      <c r="T1945" s="268"/>
      <c r="U1945" s="169"/>
      <c r="V1945" s="169"/>
      <c r="W1945" s="169"/>
      <c r="X1945" s="169"/>
      <c r="Y1945" s="169"/>
      <c r="Z1945" s="169"/>
      <c r="AA1945" s="169"/>
      <c r="AB1945" s="169"/>
      <c r="AC1945" s="169"/>
      <c r="AD1945" s="169"/>
      <c r="AE1945" s="169"/>
      <c r="AF1945" s="169"/>
      <c r="AG1945" s="169"/>
      <c r="AH1945" s="169"/>
    </row>
    <row r="1946" spans="1:45" ht="12.75" hidden="1" customHeight="1">
      <c r="C1946" s="269" t="s">
        <v>230</v>
      </c>
      <c r="D1946" s="269"/>
      <c r="E1946" s="269"/>
      <c r="F1946" s="269"/>
      <c r="G1946" s="269"/>
      <c r="H1946" s="269"/>
      <c r="I1946" s="269"/>
      <c r="J1946" s="269"/>
      <c r="K1946" s="269"/>
      <c r="L1946" s="269"/>
      <c r="M1946" s="269"/>
      <c r="N1946" s="269"/>
      <c r="O1946" s="269"/>
      <c r="P1946" s="269"/>
      <c r="Q1946" s="269"/>
      <c r="R1946" s="269"/>
      <c r="S1946" s="269"/>
      <c r="T1946" s="269"/>
      <c r="U1946" s="253"/>
      <c r="V1946" s="253"/>
      <c r="W1946" s="253"/>
      <c r="X1946" s="253"/>
      <c r="Y1946" s="253"/>
      <c r="Z1946" s="253"/>
      <c r="AA1946" s="253"/>
      <c r="AB1946" s="253"/>
      <c r="AC1946" s="253"/>
      <c r="AD1946" s="253"/>
      <c r="AE1946" s="253"/>
      <c r="AF1946" s="253"/>
      <c r="AG1946" s="253"/>
      <c r="AH1946" s="253"/>
    </row>
    <row r="1947" spans="1:45" ht="12.75" customHeight="1">
      <c r="C1947" s="158"/>
      <c r="D1947" s="158"/>
      <c r="E1947" s="158"/>
      <c r="F1947" s="158"/>
      <c r="G1947" s="158"/>
      <c r="H1947" s="158"/>
      <c r="I1947" s="158"/>
      <c r="J1947" s="158"/>
      <c r="K1947" s="158"/>
      <c r="L1947" s="158"/>
      <c r="M1947" s="158"/>
      <c r="N1947" s="158"/>
      <c r="O1947" s="158"/>
      <c r="P1947" s="158"/>
      <c r="Q1947" s="158"/>
      <c r="R1947" s="158"/>
      <c r="S1947" s="158"/>
      <c r="T1947" s="158"/>
      <c r="U1947" s="162"/>
      <c r="V1947" s="162"/>
      <c r="W1947" s="162"/>
      <c r="X1947" s="162"/>
      <c r="Y1947" s="162"/>
      <c r="Z1947" s="162"/>
      <c r="AA1947" s="162"/>
      <c r="AB1947" s="162"/>
      <c r="AC1947" s="162"/>
      <c r="AD1947" s="162"/>
      <c r="AE1947" s="162"/>
      <c r="AF1947" s="162"/>
      <c r="AG1947" s="162"/>
      <c r="AH1947" s="162"/>
    </row>
    <row r="1949" spans="1:45" ht="12.75" customHeight="1">
      <c r="A1949" s="263" t="s">
        <v>498</v>
      </c>
      <c r="C1949" s="261" t="s">
        <v>499</v>
      </c>
      <c r="D1949" s="261"/>
      <c r="E1949" s="261"/>
      <c r="F1949" s="261"/>
      <c r="G1949" s="261"/>
      <c r="H1949" s="261"/>
      <c r="I1949" s="261"/>
      <c r="J1949" s="261"/>
      <c r="K1949" s="261"/>
      <c r="L1949" s="261"/>
      <c r="M1949" s="261"/>
      <c r="N1949" s="261"/>
      <c r="O1949" s="261"/>
      <c r="P1949" s="261"/>
      <c r="Q1949" s="261"/>
      <c r="R1949" s="261"/>
      <c r="S1949" s="261"/>
      <c r="T1949" s="261"/>
      <c r="U1949" s="261"/>
      <c r="V1949" s="261"/>
      <c r="W1949" s="261"/>
      <c r="X1949" s="261"/>
      <c r="Y1949" s="261"/>
      <c r="Z1949" s="261"/>
      <c r="AA1949" s="261"/>
      <c r="AB1949" s="261"/>
      <c r="AC1949" s="261"/>
      <c r="AD1949" s="261"/>
      <c r="AE1949" s="261"/>
      <c r="AF1949" s="261"/>
      <c r="AG1949" s="261"/>
      <c r="AH1949" s="261"/>
      <c r="AI1949" s="261"/>
      <c r="AJ1949" s="261"/>
      <c r="AK1949" s="261"/>
      <c r="AL1949" s="261"/>
      <c r="AM1949" s="261"/>
      <c r="AN1949" s="261"/>
      <c r="AO1949" s="261"/>
      <c r="AP1949" s="261"/>
      <c r="AQ1949" s="261"/>
      <c r="AR1949" s="261"/>
      <c r="AS1949" s="261"/>
    </row>
    <row r="1950" spans="1:45" ht="12.75" customHeight="1">
      <c r="A1950" s="263"/>
      <c r="C1950" s="261"/>
      <c r="D1950" s="261"/>
      <c r="E1950" s="261"/>
      <c r="F1950" s="261"/>
      <c r="G1950" s="261"/>
      <c r="H1950" s="261"/>
      <c r="I1950" s="261"/>
      <c r="J1950" s="261"/>
      <c r="K1950" s="261"/>
      <c r="L1950" s="261"/>
      <c r="M1950" s="261"/>
      <c r="N1950" s="261"/>
      <c r="O1950" s="261"/>
      <c r="P1950" s="261"/>
      <c r="Q1950" s="261"/>
      <c r="R1950" s="261"/>
      <c r="S1950" s="261"/>
      <c r="T1950" s="261"/>
      <c r="U1950" s="261"/>
      <c r="V1950" s="261"/>
      <c r="W1950" s="261"/>
      <c r="X1950" s="261"/>
      <c r="Y1950" s="261"/>
      <c r="Z1950" s="261"/>
      <c r="AA1950" s="261"/>
      <c r="AB1950" s="261"/>
      <c r="AC1950" s="261"/>
      <c r="AD1950" s="261"/>
      <c r="AE1950" s="261"/>
      <c r="AF1950" s="261"/>
      <c r="AG1950" s="261"/>
      <c r="AH1950" s="261"/>
      <c r="AI1950" s="261"/>
      <c r="AJ1950" s="261"/>
      <c r="AK1950" s="261"/>
      <c r="AL1950" s="261"/>
      <c r="AM1950" s="261"/>
      <c r="AN1950" s="261"/>
      <c r="AO1950" s="261"/>
      <c r="AP1950" s="261"/>
      <c r="AQ1950" s="261"/>
      <c r="AR1950" s="261"/>
      <c r="AS1950" s="261"/>
    </row>
    <row r="1951" spans="1:45" ht="12.75" customHeight="1">
      <c r="A1951" s="263"/>
      <c r="C1951" s="261"/>
      <c r="D1951" s="261"/>
      <c r="E1951" s="261"/>
      <c r="F1951" s="261"/>
      <c r="G1951" s="261"/>
      <c r="H1951" s="261"/>
      <c r="I1951" s="261"/>
      <c r="J1951" s="261"/>
      <c r="K1951" s="261"/>
      <c r="L1951" s="261"/>
      <c r="M1951" s="261"/>
      <c r="N1951" s="261"/>
      <c r="O1951" s="261"/>
      <c r="P1951" s="261"/>
      <c r="Q1951" s="261"/>
      <c r="R1951" s="261"/>
      <c r="S1951" s="261"/>
      <c r="T1951" s="261"/>
      <c r="U1951" s="261"/>
      <c r="V1951" s="261"/>
      <c r="W1951" s="261"/>
      <c r="X1951" s="261"/>
      <c r="Y1951" s="261"/>
      <c r="Z1951" s="261"/>
      <c r="AA1951" s="261"/>
      <c r="AB1951" s="261"/>
      <c r="AC1951" s="261"/>
      <c r="AD1951" s="261"/>
      <c r="AE1951" s="261"/>
      <c r="AF1951" s="261"/>
      <c r="AG1951" s="261"/>
      <c r="AH1951" s="261"/>
      <c r="AI1951" s="261"/>
      <c r="AJ1951" s="261"/>
      <c r="AK1951" s="261"/>
      <c r="AL1951" s="261"/>
      <c r="AM1951" s="261"/>
      <c r="AN1951" s="261"/>
      <c r="AO1951" s="261"/>
      <c r="AP1951" s="261"/>
      <c r="AQ1951" s="261"/>
      <c r="AR1951" s="261"/>
      <c r="AS1951" s="261"/>
    </row>
    <row r="1952" spans="1:45" ht="12.75" hidden="1" customHeight="1">
      <c r="A1952" s="10"/>
      <c r="C1952" s="68" t="s">
        <v>1263</v>
      </c>
    </row>
    <row r="1953" spans="1:45" ht="12.75" customHeight="1">
      <c r="A1953" s="10"/>
      <c r="C1953" s="163" t="s">
        <v>1631</v>
      </c>
    </row>
    <row r="1954" spans="1:45" ht="12.75" customHeight="1">
      <c r="A1954" s="10"/>
      <c r="C1954" s="68"/>
    </row>
    <row r="1955" spans="1:45" ht="12.75" hidden="1" customHeight="1">
      <c r="A1955" s="10"/>
      <c r="C1955" s="264" t="s">
        <v>1486</v>
      </c>
      <c r="D1955" s="264"/>
      <c r="E1955" s="264"/>
      <c r="F1955" s="264"/>
      <c r="G1955" s="264"/>
      <c r="H1955" s="264"/>
      <c r="I1955" s="264"/>
      <c r="J1955" s="264"/>
      <c r="K1955" s="264"/>
      <c r="L1955" s="264"/>
      <c r="M1955" s="264"/>
      <c r="N1955" s="264"/>
      <c r="O1955" s="264"/>
      <c r="P1955" s="264"/>
      <c r="Q1955" s="264"/>
      <c r="R1955" s="264"/>
      <c r="S1955" s="264"/>
      <c r="T1955" s="264"/>
      <c r="U1955" s="264"/>
      <c r="V1955" s="264"/>
      <c r="W1955" s="264"/>
      <c r="X1955" s="264"/>
      <c r="Y1955" s="264"/>
      <c r="Z1955" s="264"/>
      <c r="AA1955" s="264"/>
      <c r="AB1955" s="264"/>
      <c r="AC1955" s="264"/>
      <c r="AD1955" s="264"/>
      <c r="AE1955" s="264"/>
      <c r="AF1955" s="264"/>
      <c r="AG1955" s="264"/>
      <c r="AH1955" s="264"/>
      <c r="AI1955" s="264"/>
      <c r="AJ1955" s="264"/>
      <c r="AK1955" s="264"/>
      <c r="AL1955" s="264"/>
      <c r="AM1955" s="264"/>
      <c r="AN1955" s="264"/>
      <c r="AO1955" s="264"/>
      <c r="AP1955" s="264"/>
      <c r="AQ1955" s="264"/>
      <c r="AR1955" s="264"/>
      <c r="AS1955" s="264"/>
    </row>
    <row r="1956" spans="1:45" ht="12.75" hidden="1" customHeight="1">
      <c r="A1956" s="10"/>
      <c r="C1956" s="264"/>
      <c r="D1956" s="264"/>
      <c r="E1956" s="264"/>
      <c r="F1956" s="264"/>
      <c r="G1956" s="264"/>
      <c r="H1956" s="264"/>
      <c r="I1956" s="264"/>
      <c r="J1956" s="264"/>
      <c r="K1956" s="264"/>
      <c r="L1956" s="264"/>
      <c r="M1956" s="264"/>
      <c r="N1956" s="264"/>
      <c r="O1956" s="264"/>
      <c r="P1956" s="264"/>
      <c r="Q1956" s="264"/>
      <c r="R1956" s="264"/>
      <c r="S1956" s="264"/>
      <c r="T1956" s="264"/>
      <c r="U1956" s="264"/>
      <c r="V1956" s="264"/>
      <c r="W1956" s="264"/>
      <c r="X1956" s="264"/>
      <c r="Y1956" s="264"/>
      <c r="Z1956" s="264"/>
      <c r="AA1956" s="264"/>
      <c r="AB1956" s="264"/>
      <c r="AC1956" s="264"/>
      <c r="AD1956" s="264"/>
      <c r="AE1956" s="264"/>
      <c r="AF1956" s="264"/>
      <c r="AG1956" s="264"/>
      <c r="AH1956" s="264"/>
      <c r="AI1956" s="264"/>
      <c r="AJ1956" s="264"/>
      <c r="AK1956" s="264"/>
      <c r="AL1956" s="264"/>
      <c r="AM1956" s="264"/>
      <c r="AN1956" s="264"/>
      <c r="AO1956" s="264"/>
      <c r="AP1956" s="264"/>
      <c r="AQ1956" s="264"/>
      <c r="AR1956" s="264"/>
      <c r="AS1956" s="264"/>
    </row>
    <row r="1957" spans="1:45" ht="12.75" hidden="1" customHeight="1">
      <c r="A1957" s="10"/>
      <c r="C1957" s="111"/>
      <c r="D1957" s="111"/>
      <c r="E1957" s="111"/>
      <c r="F1957" s="111"/>
      <c r="G1957" s="111"/>
      <c r="H1957" s="111"/>
      <c r="I1957" s="111"/>
      <c r="J1957" s="111"/>
      <c r="K1957" s="111"/>
      <c r="L1957" s="111"/>
      <c r="M1957" s="111"/>
      <c r="N1957" s="111"/>
    </row>
    <row r="1958" spans="1:45" ht="12.75" hidden="1" customHeight="1">
      <c r="A1958" s="10"/>
      <c r="C1958" s="264" t="s">
        <v>1487</v>
      </c>
      <c r="D1958" s="264"/>
      <c r="E1958" s="264"/>
      <c r="F1958" s="264"/>
      <c r="G1958" s="264"/>
      <c r="H1958" s="264"/>
      <c r="I1958" s="264"/>
      <c r="J1958" s="264"/>
      <c r="K1958" s="264"/>
      <c r="L1958" s="264"/>
      <c r="M1958" s="264"/>
      <c r="N1958" s="264"/>
      <c r="O1958" s="264"/>
      <c r="P1958" s="264"/>
      <c r="Q1958" s="264"/>
      <c r="R1958" s="264"/>
      <c r="S1958" s="264"/>
      <c r="T1958" s="264"/>
      <c r="U1958" s="264"/>
      <c r="V1958" s="264"/>
      <c r="W1958" s="264"/>
      <c r="X1958" s="264"/>
      <c r="Y1958" s="264"/>
      <c r="Z1958" s="264"/>
      <c r="AA1958" s="264"/>
      <c r="AB1958" s="264"/>
      <c r="AC1958" s="264"/>
      <c r="AD1958" s="264"/>
      <c r="AE1958" s="264"/>
      <c r="AF1958" s="264"/>
      <c r="AG1958" s="264"/>
      <c r="AH1958" s="264"/>
      <c r="AI1958" s="264"/>
      <c r="AJ1958" s="264"/>
      <c r="AK1958" s="264"/>
      <c r="AL1958" s="264"/>
      <c r="AM1958" s="264"/>
      <c r="AN1958" s="264"/>
      <c r="AO1958" s="264"/>
      <c r="AP1958" s="264"/>
      <c r="AQ1958" s="264"/>
      <c r="AR1958" s="264"/>
      <c r="AS1958" s="264"/>
    </row>
    <row r="1959" spans="1:45" ht="12.75" hidden="1" customHeight="1">
      <c r="A1959" s="10"/>
      <c r="C1959" s="264"/>
      <c r="D1959" s="264"/>
      <c r="E1959" s="264"/>
      <c r="F1959" s="264"/>
      <c r="G1959" s="264"/>
      <c r="H1959" s="264"/>
      <c r="I1959" s="264"/>
      <c r="J1959" s="264"/>
      <c r="K1959" s="264"/>
      <c r="L1959" s="264"/>
      <c r="M1959" s="264"/>
      <c r="N1959" s="264"/>
      <c r="O1959" s="264"/>
      <c r="P1959" s="264"/>
      <c r="Q1959" s="264"/>
      <c r="R1959" s="264"/>
      <c r="S1959" s="264"/>
      <c r="T1959" s="264"/>
      <c r="U1959" s="264"/>
      <c r="V1959" s="264"/>
      <c r="W1959" s="264"/>
      <c r="X1959" s="264"/>
      <c r="Y1959" s="264"/>
      <c r="Z1959" s="264"/>
      <c r="AA1959" s="264"/>
      <c r="AB1959" s="264"/>
      <c r="AC1959" s="264"/>
      <c r="AD1959" s="264"/>
      <c r="AE1959" s="264"/>
      <c r="AF1959" s="264"/>
      <c r="AG1959" s="264"/>
      <c r="AH1959" s="264"/>
      <c r="AI1959" s="264"/>
      <c r="AJ1959" s="264"/>
      <c r="AK1959" s="264"/>
      <c r="AL1959" s="264"/>
      <c r="AM1959" s="264"/>
      <c r="AN1959" s="264"/>
      <c r="AO1959" s="264"/>
      <c r="AP1959" s="264"/>
      <c r="AQ1959" s="264"/>
      <c r="AR1959" s="264"/>
      <c r="AS1959" s="264"/>
    </row>
    <row r="1960" spans="1:45" ht="12.75" hidden="1" customHeight="1">
      <c r="A1960" s="10"/>
      <c r="C1960" s="138"/>
      <c r="D1960" s="138"/>
      <c r="E1960" s="138"/>
      <c r="F1960" s="138"/>
      <c r="G1960" s="138"/>
      <c r="H1960" s="138"/>
      <c r="I1960" s="138"/>
      <c r="J1960" s="138"/>
      <c r="K1960" s="138"/>
      <c r="L1960" s="138"/>
      <c r="M1960" s="138"/>
      <c r="N1960" s="138"/>
      <c r="O1960" s="138"/>
      <c r="P1960" s="138"/>
      <c r="Q1960" s="138"/>
      <c r="R1960" s="138"/>
      <c r="S1960" s="138"/>
      <c r="T1960" s="138"/>
      <c r="U1960" s="138"/>
      <c r="V1960" s="138"/>
      <c r="W1960" s="138"/>
      <c r="X1960" s="138"/>
      <c r="Y1960" s="138"/>
      <c r="Z1960" s="138"/>
      <c r="AA1960" s="138"/>
      <c r="AB1960" s="138"/>
      <c r="AC1960" s="138"/>
      <c r="AD1960" s="138"/>
      <c r="AE1960" s="138"/>
      <c r="AF1960" s="138"/>
      <c r="AG1960" s="138"/>
      <c r="AH1960" s="138"/>
      <c r="AI1960" s="138"/>
      <c r="AJ1960" s="138"/>
      <c r="AK1960" s="138"/>
      <c r="AL1960" s="138"/>
      <c r="AM1960" s="138"/>
      <c r="AN1960" s="138"/>
      <c r="AO1960" s="138"/>
      <c r="AP1960" s="138"/>
      <c r="AQ1960" s="138"/>
      <c r="AR1960" s="138"/>
      <c r="AS1960" s="138"/>
    </row>
    <row r="1961" spans="1:45" ht="12.75" hidden="1" customHeight="1">
      <c r="A1961" s="10"/>
    </row>
    <row r="1962" spans="1:45" ht="12.75" hidden="1" customHeight="1">
      <c r="A1962" s="10"/>
      <c r="C1962" s="241" t="s">
        <v>500</v>
      </c>
      <c r="D1962" s="241"/>
      <c r="E1962" s="241"/>
      <c r="F1962" s="241"/>
      <c r="G1962" s="241"/>
      <c r="H1962" s="241"/>
      <c r="I1962" s="241"/>
      <c r="J1962" s="241"/>
      <c r="K1962" s="241"/>
      <c r="L1962" s="241"/>
      <c r="M1962" s="241"/>
      <c r="N1962" s="241"/>
      <c r="O1962" s="241"/>
      <c r="P1962" s="241"/>
      <c r="Q1962" s="241"/>
      <c r="R1962" s="241"/>
      <c r="S1962" s="241"/>
      <c r="T1962" s="241"/>
      <c r="U1962" s="241"/>
      <c r="V1962" s="241"/>
      <c r="W1962" s="241"/>
      <c r="X1962" s="241"/>
      <c r="Y1962" s="241"/>
      <c r="Z1962" s="241"/>
      <c r="AA1962" s="241"/>
      <c r="AB1962" s="241"/>
      <c r="AC1962" s="241"/>
      <c r="AD1962" s="241"/>
      <c r="AE1962" s="241"/>
      <c r="AF1962" s="241"/>
      <c r="AG1962" s="241"/>
      <c r="AH1962" s="241"/>
      <c r="AI1962" s="241"/>
      <c r="AJ1962" s="241"/>
      <c r="AK1962" s="241"/>
      <c r="AL1962" s="241"/>
      <c r="AM1962" s="241"/>
      <c r="AN1962" s="241"/>
      <c r="AO1962" s="241"/>
      <c r="AP1962" s="241"/>
      <c r="AQ1962" s="241"/>
      <c r="AR1962" s="241"/>
      <c r="AS1962" s="241"/>
    </row>
    <row r="1963" spans="1:45" ht="12.75" hidden="1" customHeight="1">
      <c r="A1963" s="10"/>
      <c r="C1963" s="68" t="s">
        <v>1264</v>
      </c>
    </row>
    <row r="1964" spans="1:45" ht="12.75" hidden="1" customHeight="1">
      <c r="C1964" s="243" t="s">
        <v>231</v>
      </c>
      <c r="D1964" s="243"/>
      <c r="E1964" s="243"/>
      <c r="F1964" s="243"/>
      <c r="G1964" s="243"/>
      <c r="H1964" s="243"/>
      <c r="I1964" s="243" t="s">
        <v>232</v>
      </c>
      <c r="J1964" s="243"/>
      <c r="K1964" s="243"/>
      <c r="L1964" s="243"/>
      <c r="M1964" s="243"/>
      <c r="N1964" s="243"/>
      <c r="O1964" s="243"/>
      <c r="P1964" s="243"/>
      <c r="Q1964" s="243"/>
      <c r="R1964" s="243"/>
      <c r="S1964" s="243"/>
      <c r="T1964" s="243"/>
      <c r="U1964" s="243"/>
      <c r="V1964" s="243"/>
      <c r="W1964" s="243"/>
      <c r="X1964" s="243" t="s">
        <v>1374</v>
      </c>
      <c r="Y1964" s="243"/>
      <c r="Z1964" s="243"/>
      <c r="AA1964" s="243"/>
      <c r="AB1964" s="243"/>
      <c r="AC1964" s="243"/>
      <c r="AD1964" s="243"/>
      <c r="AE1964" s="243"/>
      <c r="AF1964" s="243"/>
      <c r="AG1964" s="243"/>
      <c r="AH1964" s="243"/>
      <c r="AI1964" s="243"/>
      <c r="AJ1964" s="243"/>
      <c r="AK1964" s="243"/>
      <c r="AL1964" s="243"/>
    </row>
    <row r="1965" spans="1:45" ht="12.75" hidden="1" customHeight="1">
      <c r="C1965" s="243"/>
      <c r="D1965" s="243"/>
      <c r="E1965" s="243"/>
      <c r="F1965" s="243"/>
      <c r="G1965" s="243"/>
      <c r="H1965" s="243"/>
      <c r="I1965" s="243"/>
      <c r="J1965" s="243"/>
      <c r="K1965" s="243"/>
      <c r="L1965" s="243"/>
      <c r="M1965" s="243"/>
      <c r="N1965" s="243"/>
      <c r="O1965" s="243"/>
      <c r="P1965" s="243"/>
      <c r="Q1965" s="243"/>
      <c r="R1965" s="243"/>
      <c r="S1965" s="243"/>
      <c r="T1965" s="243"/>
      <c r="U1965" s="243"/>
      <c r="V1965" s="243"/>
      <c r="W1965" s="243"/>
      <c r="X1965" s="243"/>
      <c r="Y1965" s="243"/>
      <c r="Z1965" s="243"/>
      <c r="AA1965" s="243"/>
      <c r="AB1965" s="243"/>
      <c r="AC1965" s="243"/>
      <c r="AD1965" s="243"/>
      <c r="AE1965" s="243"/>
      <c r="AF1965" s="243"/>
      <c r="AG1965" s="243"/>
      <c r="AH1965" s="243"/>
      <c r="AI1965" s="243"/>
      <c r="AJ1965" s="243"/>
      <c r="AK1965" s="243"/>
      <c r="AL1965" s="243"/>
    </row>
    <row r="1966" spans="1:45" ht="12.75" hidden="1" customHeight="1">
      <c r="C1966" s="243"/>
      <c r="D1966" s="243"/>
      <c r="E1966" s="243"/>
      <c r="F1966" s="243"/>
      <c r="G1966" s="243"/>
      <c r="H1966" s="243"/>
      <c r="I1966" s="243" t="s">
        <v>1375</v>
      </c>
      <c r="J1966" s="243"/>
      <c r="K1966" s="243"/>
      <c r="L1966" s="243"/>
      <c r="M1966" s="243"/>
      <c r="N1966" s="243" t="s">
        <v>1376</v>
      </c>
      <c r="O1966" s="243"/>
      <c r="P1966" s="243"/>
      <c r="Q1966" s="243"/>
      <c r="R1966" s="243"/>
      <c r="S1966" s="243" t="s">
        <v>233</v>
      </c>
      <c r="T1966" s="243"/>
      <c r="U1966" s="243"/>
      <c r="V1966" s="243"/>
      <c r="W1966" s="243"/>
      <c r="X1966" s="243" t="s">
        <v>1375</v>
      </c>
      <c r="Y1966" s="243"/>
      <c r="Z1966" s="243"/>
      <c r="AA1966" s="243"/>
      <c r="AB1966" s="243"/>
      <c r="AC1966" s="243" t="s">
        <v>1376</v>
      </c>
      <c r="AD1966" s="243"/>
      <c r="AE1966" s="243"/>
      <c r="AF1966" s="243"/>
      <c r="AG1966" s="243"/>
      <c r="AH1966" s="243" t="s">
        <v>233</v>
      </c>
      <c r="AI1966" s="243"/>
      <c r="AJ1966" s="243"/>
      <c r="AK1966" s="243"/>
      <c r="AL1966" s="243"/>
    </row>
    <row r="1967" spans="1:45" ht="12.75" hidden="1" customHeight="1">
      <c r="C1967" s="243"/>
      <c r="D1967" s="243"/>
      <c r="E1967" s="243"/>
      <c r="F1967" s="243"/>
      <c r="G1967" s="243"/>
      <c r="H1967" s="243"/>
      <c r="I1967" s="243"/>
      <c r="J1967" s="243"/>
      <c r="K1967" s="243"/>
      <c r="L1967" s="243"/>
      <c r="M1967" s="243"/>
      <c r="N1967" s="243"/>
      <c r="O1967" s="243"/>
      <c r="P1967" s="243"/>
      <c r="Q1967" s="243"/>
      <c r="R1967" s="243"/>
      <c r="S1967" s="243"/>
      <c r="T1967" s="243"/>
      <c r="U1967" s="243"/>
      <c r="V1967" s="243"/>
      <c r="W1967" s="243"/>
      <c r="X1967" s="243"/>
      <c r="Y1967" s="243"/>
      <c r="Z1967" s="243"/>
      <c r="AA1967" s="243"/>
      <c r="AB1967" s="243"/>
      <c r="AC1967" s="243"/>
      <c r="AD1967" s="243"/>
      <c r="AE1967" s="243"/>
      <c r="AF1967" s="243"/>
      <c r="AG1967" s="243"/>
      <c r="AH1967" s="243"/>
      <c r="AI1967" s="243"/>
      <c r="AJ1967" s="243"/>
      <c r="AK1967" s="243"/>
      <c r="AL1967" s="243"/>
    </row>
    <row r="1968" spans="1:45" ht="12.75" hidden="1" customHeight="1">
      <c r="C1968" s="243"/>
      <c r="D1968" s="243"/>
      <c r="E1968" s="243"/>
      <c r="F1968" s="243"/>
      <c r="G1968" s="243"/>
      <c r="H1968" s="243"/>
      <c r="I1968" s="266" t="s">
        <v>234</v>
      </c>
      <c r="J1968" s="266"/>
      <c r="K1968" s="266"/>
      <c r="L1968" s="266"/>
      <c r="M1968" s="266"/>
      <c r="N1968" s="266"/>
      <c r="O1968" s="266"/>
      <c r="P1968" s="266"/>
      <c r="Q1968" s="266"/>
      <c r="R1968" s="266"/>
      <c r="S1968" s="266"/>
      <c r="T1968" s="266"/>
      <c r="U1968" s="266"/>
      <c r="V1968" s="266"/>
      <c r="W1968" s="266"/>
      <c r="X1968" s="266" t="s">
        <v>234</v>
      </c>
      <c r="Y1968" s="266"/>
      <c r="Z1968" s="266"/>
      <c r="AA1968" s="266"/>
      <c r="AB1968" s="266"/>
      <c r="AC1968" s="266"/>
      <c r="AD1968" s="266"/>
      <c r="AE1968" s="266"/>
      <c r="AF1968" s="266"/>
      <c r="AG1968" s="266"/>
      <c r="AH1968" s="266"/>
      <c r="AI1968" s="266"/>
      <c r="AJ1968" s="266"/>
      <c r="AK1968" s="266"/>
      <c r="AL1968" s="266"/>
    </row>
    <row r="1969" spans="3:38" ht="12.75" hidden="1" customHeight="1">
      <c r="C1969" s="243"/>
      <c r="D1969" s="243"/>
      <c r="E1969" s="243"/>
      <c r="F1969" s="243"/>
      <c r="G1969" s="243"/>
      <c r="H1969" s="243"/>
      <c r="I1969" s="266" t="s">
        <v>235</v>
      </c>
      <c r="J1969" s="266"/>
      <c r="K1969" s="266"/>
      <c r="L1969" s="266"/>
      <c r="M1969" s="266"/>
      <c r="N1969" s="266"/>
      <c r="O1969" s="266"/>
      <c r="P1969" s="266"/>
      <c r="Q1969" s="266"/>
      <c r="R1969" s="266"/>
      <c r="S1969" s="266"/>
      <c r="T1969" s="266"/>
      <c r="U1969" s="266"/>
      <c r="V1969" s="266"/>
      <c r="W1969" s="266"/>
      <c r="X1969" s="266" t="s">
        <v>235</v>
      </c>
      <c r="Y1969" s="266"/>
      <c r="Z1969" s="266"/>
      <c r="AA1969" s="266"/>
      <c r="AB1969" s="266"/>
      <c r="AC1969" s="266"/>
      <c r="AD1969" s="266"/>
      <c r="AE1969" s="266"/>
      <c r="AF1969" s="266"/>
      <c r="AG1969" s="266"/>
      <c r="AH1969" s="266"/>
      <c r="AI1969" s="266"/>
      <c r="AJ1969" s="266"/>
      <c r="AK1969" s="266"/>
      <c r="AL1969" s="266"/>
    </row>
    <row r="1970" spans="3:38" ht="12.75" hidden="1" customHeight="1">
      <c r="C1970" s="265"/>
      <c r="D1970" s="265"/>
      <c r="E1970" s="265"/>
      <c r="F1970" s="265"/>
      <c r="G1970" s="265"/>
      <c r="H1970" s="265"/>
      <c r="I1970" s="267"/>
      <c r="J1970" s="267"/>
      <c r="K1970" s="267"/>
      <c r="L1970" s="267"/>
      <c r="M1970" s="267"/>
      <c r="N1970" s="267"/>
      <c r="O1970" s="267"/>
      <c r="P1970" s="267"/>
      <c r="Q1970" s="267"/>
      <c r="R1970" s="267"/>
      <c r="S1970" s="267"/>
      <c r="T1970" s="267"/>
      <c r="U1970" s="267"/>
      <c r="V1970" s="267"/>
      <c r="W1970" s="267"/>
      <c r="X1970" s="267"/>
      <c r="Y1970" s="267"/>
      <c r="Z1970" s="267"/>
      <c r="AA1970" s="267"/>
      <c r="AB1970" s="267"/>
      <c r="AC1970" s="267"/>
      <c r="AD1970" s="267"/>
      <c r="AE1970" s="267"/>
      <c r="AF1970" s="267"/>
      <c r="AG1970" s="267"/>
      <c r="AH1970" s="267"/>
      <c r="AI1970" s="267"/>
      <c r="AJ1970" s="267"/>
      <c r="AK1970" s="267"/>
      <c r="AL1970" s="267"/>
    </row>
    <row r="1971" spans="3:38" ht="12.75" hidden="1" customHeight="1">
      <c r="C1971" s="244" t="s">
        <v>236</v>
      </c>
      <c r="D1971" s="244"/>
      <c r="E1971" s="244"/>
      <c r="F1971" s="244"/>
      <c r="G1971" s="244"/>
      <c r="H1971" s="244"/>
      <c r="I1971" s="249"/>
      <c r="J1971" s="249"/>
      <c r="K1971" s="249"/>
      <c r="L1971" s="249"/>
      <c r="M1971" s="249"/>
      <c r="N1971" s="249"/>
      <c r="O1971" s="249"/>
      <c r="P1971" s="249"/>
      <c r="Q1971" s="249"/>
      <c r="R1971" s="249"/>
      <c r="S1971" s="249"/>
      <c r="T1971" s="249"/>
      <c r="U1971" s="249"/>
      <c r="V1971" s="249"/>
      <c r="W1971" s="249"/>
      <c r="X1971" s="249"/>
      <c r="Y1971" s="249"/>
      <c r="Z1971" s="249"/>
      <c r="AA1971" s="249"/>
      <c r="AB1971" s="249"/>
      <c r="AC1971" s="249"/>
      <c r="AD1971" s="249"/>
      <c r="AE1971" s="249"/>
      <c r="AF1971" s="249"/>
      <c r="AG1971" s="249"/>
      <c r="AH1971" s="249"/>
      <c r="AI1971" s="249"/>
      <c r="AJ1971" s="249"/>
      <c r="AK1971" s="249"/>
      <c r="AL1971" s="249"/>
    </row>
    <row r="1972" spans="3:38" ht="12.75" hidden="1" customHeight="1">
      <c r="C1972" s="247"/>
      <c r="D1972" s="247"/>
      <c r="E1972" s="247"/>
      <c r="F1972" s="247"/>
      <c r="G1972" s="247"/>
      <c r="H1972" s="247"/>
      <c r="I1972" s="253"/>
      <c r="J1972" s="253"/>
      <c r="K1972" s="253"/>
      <c r="L1972" s="253"/>
      <c r="M1972" s="253"/>
      <c r="N1972" s="253"/>
      <c r="O1972" s="253"/>
      <c r="P1972" s="253"/>
      <c r="Q1972" s="253"/>
      <c r="R1972" s="253"/>
      <c r="S1972" s="253"/>
      <c r="T1972" s="253"/>
      <c r="U1972" s="253"/>
      <c r="V1972" s="253"/>
      <c r="W1972" s="253"/>
      <c r="X1972" s="253"/>
      <c r="Y1972" s="253"/>
      <c r="Z1972" s="253"/>
      <c r="AA1972" s="253"/>
      <c r="AB1972" s="253"/>
      <c r="AC1972" s="253"/>
      <c r="AD1972" s="253"/>
      <c r="AE1972" s="253"/>
      <c r="AF1972" s="253"/>
      <c r="AG1972" s="253"/>
      <c r="AH1972" s="253"/>
      <c r="AI1972" s="253"/>
      <c r="AJ1972" s="253"/>
      <c r="AK1972" s="253"/>
      <c r="AL1972" s="253"/>
    </row>
    <row r="1973" spans="3:38" ht="12.75" hidden="1" customHeight="1">
      <c r="C1973" s="244" t="s">
        <v>237</v>
      </c>
      <c r="D1973" s="244"/>
      <c r="E1973" s="244"/>
      <c r="F1973" s="244"/>
      <c r="G1973" s="244"/>
      <c r="H1973" s="244"/>
      <c r="I1973" s="249"/>
      <c r="J1973" s="249"/>
      <c r="K1973" s="249"/>
      <c r="L1973" s="249"/>
      <c r="M1973" s="249"/>
      <c r="N1973" s="249"/>
      <c r="O1973" s="249"/>
      <c r="P1973" s="249"/>
      <c r="Q1973" s="249"/>
      <c r="R1973" s="249"/>
      <c r="S1973" s="249"/>
      <c r="T1973" s="249"/>
      <c r="U1973" s="249"/>
      <c r="V1973" s="249"/>
      <c r="W1973" s="249"/>
      <c r="X1973" s="249"/>
      <c r="Y1973" s="249"/>
      <c r="Z1973" s="249"/>
      <c r="AA1973" s="249"/>
      <c r="AB1973" s="249"/>
      <c r="AC1973" s="249"/>
      <c r="AD1973" s="249"/>
      <c r="AE1973" s="249"/>
      <c r="AF1973" s="249"/>
      <c r="AG1973" s="249"/>
      <c r="AH1973" s="249"/>
      <c r="AI1973" s="249"/>
      <c r="AJ1973" s="249"/>
      <c r="AK1973" s="249"/>
      <c r="AL1973" s="249"/>
    </row>
    <row r="1974" spans="3:38" ht="12.75" hidden="1" customHeight="1">
      <c r="C1974" s="247"/>
      <c r="D1974" s="247"/>
      <c r="E1974" s="247"/>
      <c r="F1974" s="247"/>
      <c r="G1974" s="247"/>
      <c r="H1974" s="247"/>
      <c r="I1974" s="253"/>
      <c r="J1974" s="253"/>
      <c r="K1974" s="253"/>
      <c r="L1974" s="253"/>
      <c r="M1974" s="253"/>
      <c r="N1974" s="253"/>
      <c r="O1974" s="253"/>
      <c r="P1974" s="253"/>
      <c r="Q1974" s="253"/>
      <c r="R1974" s="253"/>
      <c r="S1974" s="253"/>
      <c r="T1974" s="253"/>
      <c r="U1974" s="253"/>
      <c r="V1974" s="253"/>
      <c r="W1974" s="253"/>
      <c r="X1974" s="253"/>
      <c r="Y1974" s="253"/>
      <c r="Z1974" s="253"/>
      <c r="AA1974" s="253"/>
      <c r="AB1974" s="253"/>
      <c r="AC1974" s="253"/>
      <c r="AD1974" s="253"/>
      <c r="AE1974" s="253"/>
      <c r="AF1974" s="253"/>
      <c r="AG1974" s="253"/>
      <c r="AH1974" s="253"/>
      <c r="AI1974" s="253"/>
      <c r="AJ1974" s="253"/>
      <c r="AK1974" s="253"/>
      <c r="AL1974" s="253"/>
    </row>
    <row r="1975" spans="3:38" ht="12.75" hidden="1" customHeight="1">
      <c r="C1975" s="244" t="s">
        <v>238</v>
      </c>
      <c r="D1975" s="244"/>
      <c r="E1975" s="244"/>
      <c r="F1975" s="244"/>
      <c r="G1975" s="244"/>
      <c r="H1975" s="244"/>
      <c r="I1975" s="249"/>
      <c r="J1975" s="249"/>
      <c r="K1975" s="249"/>
      <c r="L1975" s="249"/>
      <c r="M1975" s="249"/>
      <c r="N1975" s="249"/>
      <c r="O1975" s="249"/>
      <c r="P1975" s="249"/>
      <c r="Q1975" s="249"/>
      <c r="R1975" s="249"/>
      <c r="S1975" s="249"/>
      <c r="T1975" s="249"/>
      <c r="U1975" s="249"/>
      <c r="V1975" s="249"/>
      <c r="W1975" s="249"/>
      <c r="X1975" s="249"/>
      <c r="Y1975" s="249"/>
      <c r="Z1975" s="249"/>
      <c r="AA1975" s="249"/>
      <c r="AB1975" s="249"/>
      <c r="AC1975" s="249"/>
      <c r="AD1975" s="249"/>
      <c r="AE1975" s="249"/>
      <c r="AF1975" s="249"/>
      <c r="AG1975" s="249"/>
      <c r="AH1975" s="249"/>
      <c r="AI1975" s="249"/>
      <c r="AJ1975" s="249"/>
      <c r="AK1975" s="249"/>
      <c r="AL1975" s="249"/>
    </row>
    <row r="1976" spans="3:38" ht="12.75" hidden="1" customHeight="1">
      <c r="C1976" s="247"/>
      <c r="D1976" s="247"/>
      <c r="E1976" s="247"/>
      <c r="F1976" s="247"/>
      <c r="G1976" s="247"/>
      <c r="H1976" s="247"/>
      <c r="I1976" s="253"/>
      <c r="J1976" s="253"/>
      <c r="K1976" s="253"/>
      <c r="L1976" s="253"/>
      <c r="M1976" s="253"/>
      <c r="N1976" s="253"/>
      <c r="O1976" s="253"/>
      <c r="P1976" s="253"/>
      <c r="Q1976" s="253"/>
      <c r="R1976" s="253"/>
      <c r="S1976" s="253"/>
      <c r="T1976" s="253"/>
      <c r="U1976" s="253"/>
      <c r="V1976" s="253"/>
      <c r="W1976" s="253"/>
      <c r="X1976" s="253"/>
      <c r="Y1976" s="253"/>
      <c r="Z1976" s="253"/>
      <c r="AA1976" s="253"/>
      <c r="AB1976" s="253"/>
      <c r="AC1976" s="253"/>
      <c r="AD1976" s="253"/>
      <c r="AE1976" s="253"/>
      <c r="AF1976" s="253"/>
      <c r="AG1976" s="253"/>
      <c r="AH1976" s="253"/>
      <c r="AI1976" s="253"/>
      <c r="AJ1976" s="253"/>
      <c r="AK1976" s="253"/>
      <c r="AL1976" s="253"/>
    </row>
    <row r="1977" spans="3:38" ht="12.75" hidden="1" customHeight="1">
      <c r="C1977" s="244" t="s">
        <v>239</v>
      </c>
      <c r="D1977" s="244"/>
      <c r="E1977" s="244"/>
      <c r="F1977" s="244"/>
      <c r="G1977" s="244"/>
      <c r="H1977" s="244"/>
      <c r="I1977" s="249"/>
      <c r="J1977" s="249"/>
      <c r="K1977" s="249"/>
      <c r="L1977" s="249"/>
      <c r="M1977" s="249"/>
      <c r="N1977" s="249"/>
      <c r="O1977" s="249"/>
      <c r="P1977" s="249"/>
      <c r="Q1977" s="249"/>
      <c r="R1977" s="249"/>
      <c r="S1977" s="249"/>
      <c r="T1977" s="249"/>
      <c r="U1977" s="249"/>
      <c r="V1977" s="249"/>
      <c r="W1977" s="249"/>
      <c r="X1977" s="249"/>
      <c r="Y1977" s="249"/>
      <c r="Z1977" s="249"/>
      <c r="AA1977" s="249"/>
      <c r="AB1977" s="249"/>
      <c r="AC1977" s="249"/>
      <c r="AD1977" s="249"/>
      <c r="AE1977" s="249"/>
      <c r="AF1977" s="249"/>
      <c r="AG1977" s="249"/>
      <c r="AH1977" s="249"/>
      <c r="AI1977" s="249"/>
      <c r="AJ1977" s="249"/>
      <c r="AK1977" s="249"/>
      <c r="AL1977" s="249"/>
    </row>
    <row r="1978" spans="3:38" ht="12.75" hidden="1" customHeight="1">
      <c r="C1978" s="247"/>
      <c r="D1978" s="247"/>
      <c r="E1978" s="247"/>
      <c r="F1978" s="247"/>
      <c r="G1978" s="247"/>
      <c r="H1978" s="247"/>
      <c r="I1978" s="253"/>
      <c r="J1978" s="253"/>
      <c r="K1978" s="253"/>
      <c r="L1978" s="253"/>
      <c r="M1978" s="253"/>
      <c r="N1978" s="253"/>
      <c r="O1978" s="253"/>
      <c r="P1978" s="253"/>
      <c r="Q1978" s="253"/>
      <c r="R1978" s="253"/>
      <c r="S1978" s="253"/>
      <c r="T1978" s="253"/>
      <c r="U1978" s="253"/>
      <c r="V1978" s="253"/>
      <c r="W1978" s="253"/>
      <c r="X1978" s="253"/>
      <c r="Y1978" s="253"/>
      <c r="Z1978" s="253"/>
      <c r="AA1978" s="253"/>
      <c r="AB1978" s="253"/>
      <c r="AC1978" s="253"/>
      <c r="AD1978" s="253"/>
      <c r="AE1978" s="253"/>
      <c r="AF1978" s="253"/>
      <c r="AG1978" s="253"/>
      <c r="AH1978" s="253"/>
      <c r="AI1978" s="253"/>
      <c r="AJ1978" s="253"/>
      <c r="AK1978" s="253"/>
      <c r="AL1978" s="253"/>
    </row>
    <row r="1979" spans="3:38" ht="12.75" hidden="1" customHeight="1">
      <c r="C1979" s="244" t="s">
        <v>240</v>
      </c>
      <c r="D1979" s="244"/>
      <c r="E1979" s="244"/>
      <c r="F1979" s="244"/>
      <c r="G1979" s="244"/>
      <c r="H1979" s="244"/>
      <c r="I1979" s="249"/>
      <c r="J1979" s="249"/>
      <c r="K1979" s="249"/>
      <c r="L1979" s="249"/>
      <c r="M1979" s="249"/>
      <c r="N1979" s="249"/>
      <c r="O1979" s="249"/>
      <c r="P1979" s="249"/>
      <c r="Q1979" s="249"/>
      <c r="R1979" s="249"/>
      <c r="S1979" s="249"/>
      <c r="T1979" s="249"/>
      <c r="U1979" s="249"/>
      <c r="V1979" s="249"/>
      <c r="W1979" s="249"/>
      <c r="X1979" s="249"/>
      <c r="Y1979" s="249"/>
      <c r="Z1979" s="249"/>
      <c r="AA1979" s="249"/>
      <c r="AB1979" s="249"/>
      <c r="AC1979" s="249"/>
      <c r="AD1979" s="249"/>
      <c r="AE1979" s="249"/>
      <c r="AF1979" s="249"/>
      <c r="AG1979" s="249"/>
      <c r="AH1979" s="249"/>
      <c r="AI1979" s="249"/>
      <c r="AJ1979" s="249"/>
      <c r="AK1979" s="249"/>
      <c r="AL1979" s="249"/>
    </row>
    <row r="1980" spans="3:38" ht="12.75" hidden="1" customHeight="1">
      <c r="C1980" s="247"/>
      <c r="D1980" s="247"/>
      <c r="E1980" s="247"/>
      <c r="F1980" s="247"/>
      <c r="G1980" s="247"/>
      <c r="H1980" s="247"/>
      <c r="I1980" s="253"/>
      <c r="J1980" s="253"/>
      <c r="K1980" s="253"/>
      <c r="L1980" s="253"/>
      <c r="M1980" s="253"/>
      <c r="N1980" s="253"/>
      <c r="O1980" s="253"/>
      <c r="P1980" s="253"/>
      <c r="Q1980" s="253"/>
      <c r="R1980" s="253"/>
      <c r="S1980" s="253"/>
      <c r="T1980" s="253"/>
      <c r="U1980" s="253"/>
      <c r="V1980" s="253"/>
      <c r="W1980" s="253"/>
      <c r="X1980" s="253"/>
      <c r="Y1980" s="253"/>
      <c r="Z1980" s="253"/>
      <c r="AA1980" s="253"/>
      <c r="AB1980" s="253"/>
      <c r="AC1980" s="253"/>
      <c r="AD1980" s="253"/>
      <c r="AE1980" s="253"/>
      <c r="AF1980" s="253"/>
      <c r="AG1980" s="253"/>
      <c r="AH1980" s="253"/>
      <c r="AI1980" s="253"/>
      <c r="AJ1980" s="253"/>
      <c r="AK1980" s="253"/>
      <c r="AL1980" s="253"/>
    </row>
    <row r="1981" spans="3:38" ht="12.75" hidden="1" customHeight="1">
      <c r="C1981" s="244" t="s">
        <v>241</v>
      </c>
      <c r="D1981" s="244"/>
      <c r="E1981" s="244"/>
      <c r="F1981" s="244"/>
      <c r="G1981" s="244"/>
      <c r="H1981" s="244"/>
      <c r="I1981" s="249"/>
      <c r="J1981" s="249"/>
      <c r="K1981" s="249"/>
      <c r="L1981" s="249"/>
      <c r="M1981" s="249"/>
      <c r="N1981" s="249"/>
      <c r="O1981" s="249"/>
      <c r="P1981" s="249"/>
      <c r="Q1981" s="249"/>
      <c r="R1981" s="249"/>
      <c r="S1981" s="249"/>
      <c r="T1981" s="249"/>
      <c r="U1981" s="249"/>
      <c r="V1981" s="249"/>
      <c r="W1981" s="249"/>
      <c r="X1981" s="249"/>
      <c r="Y1981" s="249"/>
      <c r="Z1981" s="249"/>
      <c r="AA1981" s="249"/>
      <c r="AB1981" s="249"/>
      <c r="AC1981" s="249"/>
      <c r="AD1981" s="249"/>
      <c r="AE1981" s="249"/>
      <c r="AF1981" s="249"/>
      <c r="AG1981" s="249"/>
      <c r="AH1981" s="249"/>
      <c r="AI1981" s="249"/>
      <c r="AJ1981" s="249"/>
      <c r="AK1981" s="249"/>
      <c r="AL1981" s="249"/>
    </row>
    <row r="1982" spans="3:38" ht="12.75" hidden="1" customHeight="1">
      <c r="C1982" s="247"/>
      <c r="D1982" s="247"/>
      <c r="E1982" s="247"/>
      <c r="F1982" s="247"/>
      <c r="G1982" s="247"/>
      <c r="H1982" s="247"/>
      <c r="I1982" s="253"/>
      <c r="J1982" s="253"/>
      <c r="K1982" s="253"/>
      <c r="L1982" s="253"/>
      <c r="M1982" s="253"/>
      <c r="N1982" s="253"/>
      <c r="O1982" s="253"/>
      <c r="P1982" s="253"/>
      <c r="Q1982" s="253"/>
      <c r="R1982" s="253"/>
      <c r="S1982" s="253"/>
      <c r="T1982" s="253"/>
      <c r="U1982" s="253"/>
      <c r="V1982" s="253"/>
      <c r="W1982" s="253"/>
      <c r="X1982" s="253"/>
      <c r="Y1982" s="253"/>
      <c r="Z1982" s="253"/>
      <c r="AA1982" s="253"/>
      <c r="AB1982" s="253"/>
      <c r="AC1982" s="253"/>
      <c r="AD1982" s="253"/>
      <c r="AE1982" s="253"/>
      <c r="AF1982" s="253"/>
      <c r="AG1982" s="253"/>
      <c r="AH1982" s="253"/>
      <c r="AI1982" s="253"/>
      <c r="AJ1982" s="253"/>
      <c r="AK1982" s="253"/>
      <c r="AL1982" s="253"/>
    </row>
    <row r="1983" spans="3:38" ht="12.75" hidden="1" customHeight="1">
      <c r="C1983" s="244" t="s">
        <v>149</v>
      </c>
      <c r="D1983" s="244"/>
      <c r="E1983" s="244"/>
      <c r="F1983" s="244"/>
      <c r="G1983" s="244"/>
      <c r="H1983" s="244"/>
      <c r="I1983" s="249"/>
      <c r="J1983" s="249"/>
      <c r="K1983" s="249"/>
      <c r="L1983" s="249"/>
      <c r="M1983" s="249"/>
      <c r="N1983" s="249"/>
      <c r="O1983" s="249"/>
      <c r="P1983" s="249"/>
      <c r="Q1983" s="249"/>
      <c r="R1983" s="249"/>
      <c r="S1983" s="249"/>
      <c r="T1983" s="249"/>
      <c r="U1983" s="249"/>
      <c r="V1983" s="249"/>
      <c r="W1983" s="249"/>
      <c r="X1983" s="249"/>
      <c r="Y1983" s="249"/>
      <c r="Z1983" s="249"/>
      <c r="AA1983" s="249"/>
      <c r="AB1983" s="249"/>
      <c r="AC1983" s="249"/>
      <c r="AD1983" s="249"/>
      <c r="AE1983" s="249"/>
      <c r="AF1983" s="249"/>
      <c r="AG1983" s="249"/>
      <c r="AH1983" s="249"/>
      <c r="AI1983" s="249"/>
      <c r="AJ1983" s="249"/>
      <c r="AK1983" s="249"/>
      <c r="AL1983" s="249"/>
    </row>
    <row r="1984" spans="3:38" ht="12.75" hidden="1" customHeight="1">
      <c r="C1984" s="247"/>
      <c r="D1984" s="247"/>
      <c r="E1984" s="247"/>
      <c r="F1984" s="247"/>
      <c r="G1984" s="247"/>
      <c r="H1984" s="247"/>
      <c r="I1984" s="253"/>
      <c r="J1984" s="253"/>
      <c r="K1984" s="253"/>
      <c r="L1984" s="253"/>
      <c r="M1984" s="253"/>
      <c r="N1984" s="253"/>
      <c r="O1984" s="253"/>
      <c r="P1984" s="253"/>
      <c r="Q1984" s="253"/>
      <c r="R1984" s="253"/>
      <c r="S1984" s="253"/>
      <c r="T1984" s="253"/>
      <c r="U1984" s="253"/>
      <c r="V1984" s="253"/>
      <c r="W1984" s="253"/>
      <c r="X1984" s="253"/>
      <c r="Y1984" s="253"/>
      <c r="Z1984" s="253"/>
      <c r="AA1984" s="253"/>
      <c r="AB1984" s="253"/>
      <c r="AC1984" s="253"/>
      <c r="AD1984" s="253"/>
      <c r="AE1984" s="253"/>
      <c r="AF1984" s="253"/>
      <c r="AG1984" s="253"/>
      <c r="AH1984" s="253"/>
      <c r="AI1984" s="253"/>
      <c r="AJ1984" s="253"/>
      <c r="AK1984" s="253"/>
      <c r="AL1984" s="253"/>
    </row>
    <row r="1986" spans="1:45" ht="15">
      <c r="A1986" s="83" t="s">
        <v>501</v>
      </c>
      <c r="B1986" s="80"/>
      <c r="C1986" s="261" t="s">
        <v>502</v>
      </c>
      <c r="D1986" s="261"/>
      <c r="E1986" s="261"/>
      <c r="F1986" s="261"/>
      <c r="G1986" s="261"/>
      <c r="H1986" s="261"/>
      <c r="I1986" s="261"/>
      <c r="J1986" s="261"/>
      <c r="K1986" s="261"/>
      <c r="L1986" s="261"/>
      <c r="M1986" s="261"/>
      <c r="N1986" s="261"/>
      <c r="O1986" s="261"/>
      <c r="P1986" s="261"/>
      <c r="Q1986" s="261"/>
      <c r="R1986" s="261"/>
      <c r="S1986" s="261"/>
      <c r="T1986" s="261"/>
      <c r="U1986" s="261"/>
      <c r="V1986" s="261"/>
      <c r="W1986" s="261"/>
      <c r="X1986" s="261"/>
      <c r="Y1986" s="261"/>
      <c r="Z1986" s="261"/>
      <c r="AA1986" s="261"/>
      <c r="AB1986" s="261"/>
      <c r="AC1986" s="261"/>
      <c r="AD1986" s="261"/>
      <c r="AE1986" s="261"/>
      <c r="AF1986" s="261"/>
      <c r="AG1986" s="261"/>
      <c r="AH1986" s="261"/>
      <c r="AI1986" s="261"/>
      <c r="AJ1986" s="261"/>
      <c r="AK1986" s="261"/>
      <c r="AL1986" s="261"/>
      <c r="AM1986" s="261"/>
      <c r="AN1986" s="261"/>
      <c r="AO1986" s="261"/>
      <c r="AP1986" s="261"/>
      <c r="AQ1986" s="261"/>
      <c r="AR1986" s="261"/>
      <c r="AS1986" s="261"/>
    </row>
    <row r="1987" spans="1:45" ht="12.75" hidden="1" customHeight="1">
      <c r="A1987" s="10"/>
      <c r="C1987" s="522" t="s">
        <v>1491</v>
      </c>
      <c r="D1987" s="522"/>
      <c r="E1987" s="522"/>
      <c r="F1987" s="522"/>
      <c r="G1987" s="522"/>
      <c r="H1987" s="522"/>
      <c r="I1987" s="522"/>
      <c r="J1987" s="522"/>
      <c r="K1987" s="522"/>
      <c r="L1987" s="522"/>
      <c r="M1987" s="522"/>
      <c r="N1987" s="522"/>
      <c r="O1987" s="522"/>
      <c r="P1987" s="522"/>
      <c r="Q1987" s="522"/>
      <c r="R1987" s="522"/>
      <c r="S1987" s="522"/>
      <c r="T1987" s="522"/>
      <c r="U1987" s="522"/>
      <c r="V1987" s="522"/>
      <c r="W1987" s="522"/>
      <c r="X1987" s="522"/>
      <c r="Y1987" s="522"/>
      <c r="Z1987" s="522"/>
      <c r="AA1987" s="522"/>
      <c r="AB1987" s="522"/>
      <c r="AC1987" s="522"/>
      <c r="AD1987" s="522"/>
      <c r="AE1987" s="124"/>
      <c r="AF1987" s="124"/>
      <c r="AG1987" s="124"/>
      <c r="AH1987" s="124"/>
      <c r="AI1987" s="124"/>
      <c r="AJ1987" s="124"/>
      <c r="AK1987" s="124"/>
      <c r="AL1987" s="124"/>
      <c r="AM1987" s="124"/>
      <c r="AN1987" s="124"/>
      <c r="AO1987" s="124"/>
      <c r="AP1987" s="124"/>
      <c r="AQ1987" s="124"/>
      <c r="AR1987" s="124"/>
      <c r="AS1987" s="124"/>
    </row>
    <row r="1988" spans="1:45" ht="12.75" customHeight="1">
      <c r="A1988" s="10"/>
      <c r="C1988" s="154"/>
      <c r="D1988" s="154"/>
      <c r="E1988" s="154"/>
      <c r="F1988" s="154"/>
      <c r="G1988" s="154"/>
      <c r="H1988" s="154"/>
      <c r="I1988" s="154"/>
      <c r="J1988" s="154"/>
      <c r="K1988" s="154"/>
      <c r="L1988" s="154"/>
      <c r="M1988" s="154"/>
      <c r="N1988" s="154"/>
      <c r="O1988" s="154"/>
      <c r="P1988" s="154"/>
      <c r="Q1988" s="154"/>
      <c r="R1988" s="154"/>
      <c r="S1988" s="154"/>
      <c r="T1988" s="154"/>
      <c r="U1988" s="154"/>
      <c r="V1988" s="154"/>
      <c r="W1988" s="154"/>
      <c r="X1988" s="154"/>
      <c r="Y1988" s="154"/>
      <c r="Z1988" s="154"/>
      <c r="AA1988" s="154"/>
      <c r="AB1988" s="154"/>
      <c r="AC1988" s="154"/>
      <c r="AD1988" s="154"/>
      <c r="AE1988" s="154"/>
      <c r="AF1988" s="154"/>
      <c r="AG1988" s="154"/>
      <c r="AH1988" s="154"/>
      <c r="AI1988" s="154"/>
      <c r="AJ1988" s="154"/>
      <c r="AK1988" s="154"/>
      <c r="AL1988" s="154"/>
      <c r="AM1988" s="154"/>
      <c r="AN1988" s="154"/>
      <c r="AO1988" s="154"/>
      <c r="AP1988" s="154"/>
      <c r="AQ1988" s="154"/>
      <c r="AR1988" s="154"/>
      <c r="AS1988" s="154"/>
    </row>
    <row r="1989" spans="1:45" ht="12.75" customHeight="1">
      <c r="A1989" s="10"/>
      <c r="C1989" s="60"/>
      <c r="D1989" s="60"/>
      <c r="E1989" s="60"/>
      <c r="F1989" s="60"/>
      <c r="G1989" s="60"/>
      <c r="H1989" s="60"/>
      <c r="I1989" s="60"/>
      <c r="J1989" s="60"/>
      <c r="K1989" s="60"/>
      <c r="L1989" s="60"/>
      <c r="M1989" s="60"/>
      <c r="N1989" s="60"/>
    </row>
    <row r="1990" spans="1:45" ht="12.75" customHeight="1">
      <c r="A1990" s="10"/>
      <c r="C1990" s="165" t="s">
        <v>1490</v>
      </c>
      <c r="D1990" s="165"/>
      <c r="E1990" s="165"/>
      <c r="F1990" s="165"/>
      <c r="G1990" s="165"/>
      <c r="H1990" s="165"/>
      <c r="I1990" s="165"/>
      <c r="J1990" s="165"/>
      <c r="K1990" s="165"/>
      <c r="L1990" s="165"/>
      <c r="M1990" s="165"/>
      <c r="N1990" s="165"/>
      <c r="O1990" s="165"/>
      <c r="P1990" s="165"/>
      <c r="Q1990" s="165"/>
      <c r="R1990" s="165"/>
      <c r="S1990" s="165"/>
      <c r="T1990" s="165"/>
      <c r="U1990" s="165"/>
      <c r="V1990" s="165"/>
      <c r="W1990" s="165"/>
      <c r="X1990" s="165"/>
      <c r="Y1990" s="165"/>
      <c r="Z1990" s="165"/>
      <c r="AA1990" s="165"/>
      <c r="AB1990" s="165"/>
      <c r="AC1990" s="165"/>
      <c r="AD1990" s="165"/>
      <c r="AE1990" s="165"/>
      <c r="AF1990" s="165"/>
      <c r="AG1990" s="165"/>
      <c r="AH1990" s="165"/>
      <c r="AI1990" s="165"/>
      <c r="AJ1990" s="165"/>
      <c r="AK1990" s="165"/>
      <c r="AL1990" s="165"/>
      <c r="AM1990" s="165"/>
      <c r="AN1990" s="165"/>
      <c r="AO1990" s="165"/>
      <c r="AP1990" s="165"/>
      <c r="AQ1990" s="165"/>
      <c r="AR1990" s="165"/>
      <c r="AS1990" s="165"/>
    </row>
    <row r="1991" spans="1:45" ht="12.75" customHeight="1">
      <c r="A1991" s="10"/>
      <c r="C1991" s="165" t="s">
        <v>1630</v>
      </c>
      <c r="D1991" s="165"/>
      <c r="E1991" s="165"/>
      <c r="F1991" s="165"/>
      <c r="G1991" s="165"/>
      <c r="H1991" s="165"/>
      <c r="I1991" s="165"/>
      <c r="J1991" s="165"/>
      <c r="K1991" s="165"/>
      <c r="L1991" s="165"/>
      <c r="M1991" s="165"/>
      <c r="N1991" s="165"/>
      <c r="O1991" s="165"/>
      <c r="P1991" s="165"/>
      <c r="Q1991" s="165"/>
      <c r="R1991" s="165"/>
      <c r="S1991" s="165"/>
      <c r="T1991" s="165"/>
      <c r="U1991" s="165"/>
      <c r="V1991" s="165"/>
      <c r="W1991" s="165"/>
      <c r="X1991" s="165"/>
      <c r="Y1991" s="165"/>
      <c r="Z1991" s="165"/>
      <c r="AA1991" s="165"/>
      <c r="AB1991" s="165"/>
      <c r="AC1991" s="165"/>
      <c r="AD1991" s="165"/>
      <c r="AE1991" s="165"/>
      <c r="AF1991" s="165"/>
      <c r="AG1991" s="165"/>
      <c r="AH1991" s="165"/>
      <c r="AI1991" s="165"/>
      <c r="AJ1991" s="165"/>
      <c r="AK1991" s="165"/>
      <c r="AL1991" s="165"/>
      <c r="AM1991" s="165"/>
      <c r="AN1991" s="165"/>
      <c r="AO1991" s="165"/>
      <c r="AP1991" s="165"/>
      <c r="AQ1991" s="165"/>
      <c r="AR1991" s="165"/>
      <c r="AS1991" s="165"/>
    </row>
    <row r="1992" spans="1:45" ht="12.75" customHeight="1">
      <c r="A1992" s="10"/>
      <c r="C1992" s="144"/>
      <c r="D1992" s="144"/>
      <c r="E1992" s="144"/>
      <c r="F1992" s="144"/>
      <c r="G1992" s="144"/>
      <c r="H1992" s="144"/>
      <c r="I1992" s="144"/>
      <c r="J1992" s="144"/>
      <c r="K1992" s="144"/>
      <c r="L1992" s="144"/>
      <c r="M1992" s="144"/>
      <c r="N1992" s="144"/>
      <c r="O1992" s="128"/>
      <c r="P1992" s="128"/>
      <c r="Q1992" s="128"/>
      <c r="R1992" s="128"/>
      <c r="S1992" s="128"/>
      <c r="T1992" s="128"/>
      <c r="U1992" s="128"/>
      <c r="V1992" s="128"/>
      <c r="W1992" s="128"/>
      <c r="X1992" s="128"/>
      <c r="Y1992" s="128"/>
      <c r="Z1992" s="128"/>
      <c r="AA1992" s="128"/>
      <c r="AB1992" s="128"/>
      <c r="AC1992" s="128"/>
      <c r="AD1992" s="128"/>
      <c r="AE1992" s="128"/>
      <c r="AF1992" s="128"/>
      <c r="AG1992" s="128"/>
      <c r="AH1992" s="128"/>
      <c r="AI1992" s="128"/>
      <c r="AJ1992" s="128"/>
      <c r="AK1992" s="128"/>
      <c r="AL1992" s="128"/>
      <c r="AM1992" s="128"/>
      <c r="AN1992" s="128"/>
      <c r="AO1992" s="128"/>
      <c r="AP1992" s="128"/>
      <c r="AQ1992" s="128"/>
      <c r="AR1992" s="128"/>
      <c r="AS1992" s="128"/>
    </row>
    <row r="1993" spans="1:45" ht="12.75" hidden="1" customHeight="1">
      <c r="C1993" s="262" t="s">
        <v>242</v>
      </c>
      <c r="D1993" s="262"/>
      <c r="E1993" s="262"/>
      <c r="F1993" s="262"/>
      <c r="G1993" s="262"/>
      <c r="H1993" s="262"/>
      <c r="I1993" s="262"/>
      <c r="J1993" s="262"/>
      <c r="K1993" s="262"/>
      <c r="L1993" s="262"/>
      <c r="M1993" s="262"/>
      <c r="N1993" s="262"/>
      <c r="O1993" s="262"/>
      <c r="P1993" s="262"/>
      <c r="Q1993" s="262"/>
      <c r="R1993" s="262"/>
      <c r="S1993" s="262"/>
      <c r="T1993" s="262"/>
      <c r="U1993" s="262"/>
      <c r="V1993" s="262"/>
      <c r="W1993" s="262"/>
      <c r="X1993" s="262"/>
      <c r="Y1993" s="262"/>
      <c r="Z1993" s="262" t="s">
        <v>243</v>
      </c>
      <c r="AA1993" s="262"/>
      <c r="AB1993" s="262"/>
      <c r="AC1993" s="262"/>
      <c r="AD1993" s="262"/>
      <c r="AE1993" s="262"/>
      <c r="AF1993" s="262"/>
      <c r="AG1993" s="262"/>
      <c r="AH1993" s="262"/>
      <c r="AI1993" s="262"/>
      <c r="AJ1993" s="262"/>
      <c r="AK1993" s="262"/>
      <c r="AL1993" s="262"/>
      <c r="AM1993" s="262"/>
      <c r="AN1993" s="145"/>
      <c r="AO1993" s="128"/>
      <c r="AP1993" s="128"/>
      <c r="AQ1993" s="128"/>
      <c r="AR1993" s="128"/>
      <c r="AS1993" s="128"/>
    </row>
    <row r="1994" spans="1:45" ht="12.75" hidden="1" customHeight="1">
      <c r="C1994" s="262"/>
      <c r="D1994" s="262"/>
      <c r="E1994" s="262"/>
      <c r="F1994" s="262"/>
      <c r="G1994" s="262"/>
      <c r="H1994" s="262"/>
      <c r="I1994" s="262"/>
      <c r="J1994" s="262"/>
      <c r="K1994" s="262"/>
      <c r="L1994" s="262"/>
      <c r="M1994" s="262"/>
      <c r="N1994" s="262"/>
      <c r="O1994" s="262"/>
      <c r="P1994" s="262"/>
      <c r="Q1994" s="262"/>
      <c r="R1994" s="262"/>
      <c r="S1994" s="262"/>
      <c r="T1994" s="262"/>
      <c r="U1994" s="262"/>
      <c r="V1994" s="262"/>
      <c r="W1994" s="262"/>
      <c r="X1994" s="262"/>
      <c r="Y1994" s="262"/>
      <c r="Z1994" s="262" t="s">
        <v>16</v>
      </c>
      <c r="AA1994" s="262"/>
      <c r="AB1994" s="262"/>
      <c r="AC1994" s="262"/>
      <c r="AD1994" s="262"/>
      <c r="AE1994" s="262"/>
      <c r="AF1994" s="262"/>
      <c r="AG1994" s="262" t="s">
        <v>1377</v>
      </c>
      <c r="AH1994" s="262"/>
      <c r="AI1994" s="262"/>
      <c r="AJ1994" s="262"/>
      <c r="AK1994" s="262"/>
      <c r="AL1994" s="262"/>
      <c r="AM1994" s="262"/>
      <c r="AN1994" s="145"/>
      <c r="AO1994" s="128"/>
      <c r="AP1994" s="128"/>
      <c r="AQ1994" s="128"/>
      <c r="AR1994" s="128"/>
      <c r="AS1994" s="128"/>
    </row>
    <row r="1995" spans="1:45" ht="12.75" hidden="1" customHeight="1">
      <c r="C1995" s="262"/>
      <c r="D1995" s="262"/>
      <c r="E1995" s="262"/>
      <c r="F1995" s="262"/>
      <c r="G1995" s="262"/>
      <c r="H1995" s="262"/>
      <c r="I1995" s="262"/>
      <c r="J1995" s="262"/>
      <c r="K1995" s="262"/>
      <c r="L1995" s="262"/>
      <c r="M1995" s="262"/>
      <c r="N1995" s="262"/>
      <c r="O1995" s="262"/>
      <c r="P1995" s="262"/>
      <c r="Q1995" s="262"/>
      <c r="R1995" s="262"/>
      <c r="S1995" s="262"/>
      <c r="T1995" s="262"/>
      <c r="U1995" s="262"/>
      <c r="V1995" s="262"/>
      <c r="W1995" s="262"/>
      <c r="X1995" s="262"/>
      <c r="Y1995" s="262"/>
      <c r="Z1995" s="262"/>
      <c r="AA1995" s="262"/>
      <c r="AB1995" s="262"/>
      <c r="AC1995" s="262"/>
      <c r="AD1995" s="262"/>
      <c r="AE1995" s="262"/>
      <c r="AF1995" s="262"/>
      <c r="AG1995" s="262"/>
      <c r="AH1995" s="262"/>
      <c r="AI1995" s="262"/>
      <c r="AJ1995" s="262"/>
      <c r="AK1995" s="262"/>
      <c r="AL1995" s="262"/>
      <c r="AM1995" s="262"/>
      <c r="AN1995" s="145"/>
      <c r="AO1995" s="128"/>
      <c r="AP1995" s="128"/>
      <c r="AQ1995" s="128"/>
      <c r="AR1995" s="128"/>
      <c r="AS1995" s="128"/>
    </row>
    <row r="1996" spans="1:45" ht="12.75" hidden="1" customHeight="1">
      <c r="C1996" s="262"/>
      <c r="D1996" s="262"/>
      <c r="E1996" s="262"/>
      <c r="F1996" s="262"/>
      <c r="G1996" s="262"/>
      <c r="H1996" s="262"/>
      <c r="I1996" s="262"/>
      <c r="J1996" s="262"/>
      <c r="K1996" s="262"/>
      <c r="L1996" s="262"/>
      <c r="M1996" s="262"/>
      <c r="N1996" s="262"/>
      <c r="O1996" s="262"/>
      <c r="P1996" s="262"/>
      <c r="Q1996" s="262"/>
      <c r="R1996" s="262"/>
      <c r="S1996" s="262"/>
      <c r="T1996" s="262"/>
      <c r="U1996" s="262"/>
      <c r="V1996" s="262"/>
      <c r="W1996" s="262"/>
      <c r="X1996" s="262"/>
      <c r="Y1996" s="262"/>
      <c r="Z1996" s="262"/>
      <c r="AA1996" s="262"/>
      <c r="AB1996" s="262"/>
      <c r="AC1996" s="262"/>
      <c r="AD1996" s="262"/>
      <c r="AE1996" s="262"/>
      <c r="AF1996" s="262"/>
      <c r="AG1996" s="262"/>
      <c r="AH1996" s="262"/>
      <c r="AI1996" s="262"/>
      <c r="AJ1996" s="262"/>
      <c r="AK1996" s="262"/>
      <c r="AL1996" s="262"/>
      <c r="AM1996" s="262"/>
      <c r="AN1996" s="145"/>
      <c r="AO1996" s="128"/>
      <c r="AP1996" s="128"/>
      <c r="AQ1996" s="128"/>
      <c r="AR1996" s="128"/>
      <c r="AS1996" s="128"/>
    </row>
    <row r="1997" spans="1:45" ht="12.75" hidden="1" customHeight="1">
      <c r="C1997" s="799" t="s">
        <v>1243</v>
      </c>
      <c r="D1997" s="800"/>
      <c r="E1997" s="800"/>
      <c r="F1997" s="800"/>
      <c r="G1997" s="800"/>
      <c r="H1997" s="800"/>
      <c r="I1997" s="800"/>
      <c r="J1997" s="800"/>
      <c r="K1997" s="800"/>
      <c r="L1997" s="800"/>
      <c r="M1997" s="800"/>
      <c r="N1997" s="800"/>
      <c r="O1997" s="800"/>
      <c r="P1997" s="800"/>
      <c r="Q1997" s="800"/>
      <c r="R1997" s="800"/>
      <c r="S1997" s="800"/>
      <c r="T1997" s="800"/>
      <c r="U1997" s="800"/>
      <c r="V1997" s="800"/>
      <c r="W1997" s="800"/>
      <c r="X1997" s="800"/>
      <c r="Y1997" s="801"/>
      <c r="Z1997" s="793"/>
      <c r="AA1997" s="794"/>
      <c r="AB1997" s="794"/>
      <c r="AC1997" s="794"/>
      <c r="AD1997" s="794"/>
      <c r="AE1997" s="794"/>
      <c r="AF1997" s="795"/>
      <c r="AG1997" s="793"/>
      <c r="AH1997" s="794"/>
      <c r="AI1997" s="794"/>
      <c r="AJ1997" s="794"/>
      <c r="AK1997" s="794"/>
      <c r="AL1997" s="794"/>
      <c r="AM1997" s="795"/>
      <c r="AN1997" s="145"/>
      <c r="AO1997" s="128"/>
      <c r="AP1997" s="128"/>
      <c r="AQ1997" s="128"/>
      <c r="AR1997" s="128"/>
      <c r="AS1997" s="128"/>
    </row>
    <row r="1998" spans="1:45" ht="12.75" hidden="1" customHeight="1">
      <c r="C1998" s="802"/>
      <c r="D1998" s="803"/>
      <c r="E1998" s="803"/>
      <c r="F1998" s="803"/>
      <c r="G1998" s="803"/>
      <c r="H1998" s="803"/>
      <c r="I1998" s="803"/>
      <c r="J1998" s="803"/>
      <c r="K1998" s="803"/>
      <c r="L1998" s="803"/>
      <c r="M1998" s="803"/>
      <c r="N1998" s="803"/>
      <c r="O1998" s="803"/>
      <c r="P1998" s="803"/>
      <c r="Q1998" s="803"/>
      <c r="R1998" s="803"/>
      <c r="S1998" s="803"/>
      <c r="T1998" s="803"/>
      <c r="U1998" s="803"/>
      <c r="V1998" s="803"/>
      <c r="W1998" s="803"/>
      <c r="X1998" s="803"/>
      <c r="Y1998" s="804"/>
      <c r="Z1998" s="796"/>
      <c r="AA1998" s="797"/>
      <c r="AB1998" s="797"/>
      <c r="AC1998" s="797"/>
      <c r="AD1998" s="797"/>
      <c r="AE1998" s="797"/>
      <c r="AF1998" s="798"/>
      <c r="AG1998" s="796"/>
      <c r="AH1998" s="797"/>
      <c r="AI1998" s="797"/>
      <c r="AJ1998" s="797"/>
      <c r="AK1998" s="797"/>
      <c r="AL1998" s="797"/>
      <c r="AM1998" s="798"/>
      <c r="AN1998" s="128"/>
      <c r="AO1998" s="128"/>
      <c r="AP1998" s="128"/>
      <c r="AQ1998" s="128"/>
      <c r="AR1998" s="128"/>
      <c r="AS1998" s="128"/>
    </row>
    <row r="1999" spans="1:45" ht="12.75" hidden="1" customHeight="1">
      <c r="C1999" s="734" t="s">
        <v>1519</v>
      </c>
      <c r="D1999" s="734"/>
      <c r="E1999" s="734"/>
      <c r="F1999" s="734"/>
      <c r="G1999" s="734"/>
      <c r="H1999" s="734"/>
      <c r="I1999" s="734"/>
      <c r="J1999" s="734"/>
      <c r="K1999" s="734"/>
      <c r="L1999" s="734"/>
      <c r="M1999" s="734"/>
      <c r="N1999" s="734"/>
      <c r="O1999" s="734"/>
      <c r="P1999" s="734"/>
      <c r="Q1999" s="734"/>
      <c r="R1999" s="734"/>
      <c r="S1999" s="734"/>
      <c r="T1999" s="734"/>
      <c r="U1999" s="734"/>
      <c r="V1999" s="734"/>
      <c r="W1999" s="734"/>
      <c r="X1999" s="734"/>
      <c r="Y1999" s="734"/>
      <c r="Z1999" s="258"/>
      <c r="AA1999" s="258"/>
      <c r="AB1999" s="258"/>
      <c r="AC1999" s="258"/>
      <c r="AD1999" s="258"/>
      <c r="AE1999" s="258"/>
      <c r="AF1999" s="258"/>
      <c r="AG1999" s="258"/>
      <c r="AH1999" s="258"/>
      <c r="AI1999" s="258"/>
      <c r="AJ1999" s="258"/>
      <c r="AK1999" s="258"/>
      <c r="AL1999" s="258"/>
      <c r="AM1999" s="258"/>
      <c r="AN1999" s="128"/>
      <c r="AO1999" s="128"/>
      <c r="AP1999" s="128"/>
      <c r="AQ1999" s="128"/>
      <c r="AR1999" s="128"/>
      <c r="AS1999" s="128"/>
    </row>
    <row r="2000" spans="1:45" ht="12.75" hidden="1" customHeight="1">
      <c r="C2000" s="735" t="s">
        <v>1522</v>
      </c>
      <c r="D2000" s="735"/>
      <c r="E2000" s="735"/>
      <c r="F2000" s="735"/>
      <c r="G2000" s="735"/>
      <c r="H2000" s="735"/>
      <c r="I2000" s="735"/>
      <c r="J2000" s="735"/>
      <c r="K2000" s="735"/>
      <c r="L2000" s="735"/>
      <c r="M2000" s="735"/>
      <c r="N2000" s="735"/>
      <c r="O2000" s="735"/>
      <c r="P2000" s="735"/>
      <c r="Q2000" s="735"/>
      <c r="R2000" s="735"/>
      <c r="S2000" s="735"/>
      <c r="T2000" s="735"/>
      <c r="U2000" s="735"/>
      <c r="V2000" s="735"/>
      <c r="W2000" s="735"/>
      <c r="X2000" s="735"/>
      <c r="Y2000" s="735"/>
      <c r="Z2000" s="733"/>
      <c r="AA2000" s="733"/>
      <c r="AB2000" s="733"/>
      <c r="AC2000" s="733"/>
      <c r="AD2000" s="733"/>
      <c r="AE2000" s="733"/>
      <c r="AF2000" s="733"/>
      <c r="AG2000" s="733"/>
      <c r="AH2000" s="733"/>
      <c r="AI2000" s="733"/>
      <c r="AJ2000" s="733"/>
      <c r="AK2000" s="733"/>
      <c r="AL2000" s="733"/>
      <c r="AM2000" s="733"/>
      <c r="AN2000" s="128"/>
      <c r="AO2000" s="128"/>
      <c r="AP2000" s="128"/>
      <c r="AQ2000" s="128"/>
      <c r="AR2000" s="128"/>
      <c r="AS2000" s="128"/>
    </row>
    <row r="2001" spans="3:45" ht="12.75" hidden="1" customHeight="1">
      <c r="C2001" s="734" t="s">
        <v>1520</v>
      </c>
      <c r="D2001" s="734"/>
      <c r="E2001" s="734"/>
      <c r="F2001" s="734"/>
      <c r="G2001" s="734"/>
      <c r="H2001" s="734"/>
      <c r="I2001" s="734"/>
      <c r="J2001" s="734"/>
      <c r="K2001" s="734"/>
      <c r="L2001" s="734"/>
      <c r="M2001" s="734"/>
      <c r="N2001" s="734"/>
      <c r="O2001" s="734"/>
      <c r="P2001" s="734"/>
      <c r="Q2001" s="734"/>
      <c r="R2001" s="734"/>
      <c r="S2001" s="734"/>
      <c r="T2001" s="734"/>
      <c r="U2001" s="734"/>
      <c r="V2001" s="734"/>
      <c r="W2001" s="734"/>
      <c r="X2001" s="734"/>
      <c r="Y2001" s="734"/>
      <c r="Z2001" s="258"/>
      <c r="AA2001" s="258"/>
      <c r="AB2001" s="258"/>
      <c r="AC2001" s="258"/>
      <c r="AD2001" s="258"/>
      <c r="AE2001" s="258"/>
      <c r="AF2001" s="258"/>
      <c r="AG2001" s="258"/>
      <c r="AH2001" s="258"/>
      <c r="AI2001" s="258"/>
      <c r="AJ2001" s="258"/>
      <c r="AK2001" s="258"/>
      <c r="AL2001" s="258"/>
      <c r="AM2001" s="258"/>
      <c r="AN2001" s="128"/>
      <c r="AO2001" s="128"/>
      <c r="AP2001" s="128"/>
      <c r="AQ2001" s="128"/>
      <c r="AR2001" s="128"/>
      <c r="AS2001" s="128"/>
    </row>
    <row r="2002" spans="3:45" ht="12.75" hidden="1" customHeight="1">
      <c r="C2002" s="735" t="s">
        <v>1522</v>
      </c>
      <c r="D2002" s="735"/>
      <c r="E2002" s="735"/>
      <c r="F2002" s="735"/>
      <c r="G2002" s="735"/>
      <c r="H2002" s="735"/>
      <c r="I2002" s="735"/>
      <c r="J2002" s="735"/>
      <c r="K2002" s="735"/>
      <c r="L2002" s="735"/>
      <c r="M2002" s="735"/>
      <c r="N2002" s="735"/>
      <c r="O2002" s="735"/>
      <c r="P2002" s="735"/>
      <c r="Q2002" s="735"/>
      <c r="R2002" s="735"/>
      <c r="S2002" s="735"/>
      <c r="T2002" s="735"/>
      <c r="U2002" s="735"/>
      <c r="V2002" s="735"/>
      <c r="W2002" s="735"/>
      <c r="X2002" s="735"/>
      <c r="Y2002" s="735"/>
      <c r="Z2002" s="733"/>
      <c r="AA2002" s="733"/>
      <c r="AB2002" s="733"/>
      <c r="AC2002" s="733"/>
      <c r="AD2002" s="733"/>
      <c r="AE2002" s="733"/>
      <c r="AF2002" s="733"/>
      <c r="AG2002" s="733"/>
      <c r="AH2002" s="733"/>
      <c r="AI2002" s="733"/>
      <c r="AJ2002" s="733"/>
      <c r="AK2002" s="733"/>
      <c r="AL2002" s="733"/>
      <c r="AM2002" s="733"/>
      <c r="AN2002" s="128"/>
      <c r="AO2002" s="128"/>
      <c r="AP2002" s="128"/>
      <c r="AQ2002" s="128"/>
      <c r="AR2002" s="128"/>
      <c r="AS2002" s="128"/>
    </row>
    <row r="2003" spans="3:45" ht="12.75" hidden="1" customHeight="1">
      <c r="C2003" s="734" t="s">
        <v>1521</v>
      </c>
      <c r="D2003" s="734"/>
      <c r="E2003" s="734"/>
      <c r="F2003" s="734"/>
      <c r="G2003" s="734"/>
      <c r="H2003" s="734"/>
      <c r="I2003" s="734"/>
      <c r="J2003" s="734"/>
      <c r="K2003" s="734"/>
      <c r="L2003" s="734"/>
      <c r="M2003" s="734"/>
      <c r="N2003" s="734"/>
      <c r="O2003" s="734"/>
      <c r="P2003" s="734"/>
      <c r="Q2003" s="734"/>
      <c r="R2003" s="734"/>
      <c r="S2003" s="734"/>
      <c r="T2003" s="734"/>
      <c r="U2003" s="734"/>
      <c r="V2003" s="734"/>
      <c r="W2003" s="734"/>
      <c r="X2003" s="734"/>
      <c r="Y2003" s="734"/>
      <c r="Z2003" s="258"/>
      <c r="AA2003" s="258"/>
      <c r="AB2003" s="258"/>
      <c r="AC2003" s="258"/>
      <c r="AD2003" s="258"/>
      <c r="AE2003" s="258"/>
      <c r="AF2003" s="258"/>
      <c r="AG2003" s="258"/>
      <c r="AH2003" s="258"/>
      <c r="AI2003" s="258"/>
      <c r="AJ2003" s="258"/>
      <c r="AK2003" s="258"/>
      <c r="AL2003" s="258"/>
      <c r="AM2003" s="258"/>
      <c r="AN2003" s="128"/>
      <c r="AO2003" s="128"/>
      <c r="AP2003" s="128"/>
      <c r="AQ2003" s="128"/>
      <c r="AR2003" s="128"/>
      <c r="AS2003" s="128"/>
    </row>
    <row r="2004" spans="3:45" ht="12.75" hidden="1" customHeight="1">
      <c r="C2004" s="735" t="s">
        <v>1522</v>
      </c>
      <c r="D2004" s="735"/>
      <c r="E2004" s="735"/>
      <c r="F2004" s="735"/>
      <c r="G2004" s="735"/>
      <c r="H2004" s="735"/>
      <c r="I2004" s="735"/>
      <c r="J2004" s="735"/>
      <c r="K2004" s="735"/>
      <c r="L2004" s="735"/>
      <c r="M2004" s="735"/>
      <c r="N2004" s="735"/>
      <c r="O2004" s="735"/>
      <c r="P2004" s="735"/>
      <c r="Q2004" s="735"/>
      <c r="R2004" s="735"/>
      <c r="S2004" s="735"/>
      <c r="T2004" s="735"/>
      <c r="U2004" s="735"/>
      <c r="V2004" s="735"/>
      <c r="W2004" s="735"/>
      <c r="X2004" s="735"/>
      <c r="Y2004" s="735"/>
      <c r="Z2004" s="733"/>
      <c r="AA2004" s="733"/>
      <c r="AB2004" s="733"/>
      <c r="AC2004" s="733"/>
      <c r="AD2004" s="733"/>
      <c r="AE2004" s="733"/>
      <c r="AF2004" s="733"/>
      <c r="AG2004" s="733"/>
      <c r="AH2004" s="733"/>
      <c r="AI2004" s="733"/>
      <c r="AJ2004" s="733"/>
      <c r="AK2004" s="733"/>
      <c r="AL2004" s="733"/>
      <c r="AM2004" s="733"/>
      <c r="AN2004" s="128"/>
      <c r="AO2004" s="128"/>
      <c r="AP2004" s="128"/>
      <c r="AQ2004" s="128"/>
      <c r="AR2004" s="128"/>
      <c r="AS2004" s="128"/>
    </row>
    <row r="2005" spans="3:45" ht="12.75" hidden="1" customHeight="1">
      <c r="C2005" s="734" t="s">
        <v>1523</v>
      </c>
      <c r="D2005" s="734"/>
      <c r="E2005" s="734"/>
      <c r="F2005" s="734"/>
      <c r="G2005" s="734"/>
      <c r="H2005" s="734"/>
      <c r="I2005" s="734"/>
      <c r="J2005" s="734"/>
      <c r="K2005" s="734"/>
      <c r="L2005" s="734"/>
      <c r="M2005" s="734"/>
      <c r="N2005" s="734"/>
      <c r="O2005" s="734"/>
      <c r="P2005" s="734"/>
      <c r="Q2005" s="734"/>
      <c r="R2005" s="734"/>
      <c r="S2005" s="734"/>
      <c r="T2005" s="734"/>
      <c r="U2005" s="734"/>
      <c r="V2005" s="734"/>
      <c r="W2005" s="734"/>
      <c r="X2005" s="734"/>
      <c r="Y2005" s="734"/>
      <c r="Z2005" s="258"/>
      <c r="AA2005" s="258"/>
      <c r="AB2005" s="258"/>
      <c r="AC2005" s="258"/>
      <c r="AD2005" s="258"/>
      <c r="AE2005" s="258"/>
      <c r="AF2005" s="258"/>
      <c r="AG2005" s="258"/>
      <c r="AH2005" s="258"/>
      <c r="AI2005" s="258"/>
      <c r="AJ2005" s="258"/>
      <c r="AK2005" s="258"/>
      <c r="AL2005" s="258"/>
      <c r="AM2005" s="258"/>
      <c r="AN2005" s="128"/>
      <c r="AO2005" s="128"/>
      <c r="AP2005" s="128"/>
      <c r="AQ2005" s="128"/>
      <c r="AR2005" s="128"/>
      <c r="AS2005" s="128"/>
    </row>
    <row r="2006" spans="3:45" ht="12.75" hidden="1" customHeight="1">
      <c r="C2006" s="256" t="s">
        <v>1524</v>
      </c>
      <c r="D2006" s="256"/>
      <c r="E2006" s="256"/>
      <c r="F2006" s="256"/>
      <c r="G2006" s="256"/>
      <c r="H2006" s="256"/>
      <c r="I2006" s="256"/>
      <c r="J2006" s="256"/>
      <c r="K2006" s="256"/>
      <c r="L2006" s="256"/>
      <c r="M2006" s="256"/>
      <c r="N2006" s="256"/>
      <c r="O2006" s="256"/>
      <c r="P2006" s="256"/>
      <c r="Q2006" s="256"/>
      <c r="R2006" s="256"/>
      <c r="S2006" s="256"/>
      <c r="T2006" s="256"/>
      <c r="U2006" s="256"/>
      <c r="V2006" s="256"/>
      <c r="W2006" s="256"/>
      <c r="X2006" s="256"/>
      <c r="Y2006" s="256"/>
      <c r="Z2006" s="258"/>
      <c r="AA2006" s="258"/>
      <c r="AB2006" s="258"/>
      <c r="AC2006" s="258"/>
      <c r="AD2006" s="258"/>
      <c r="AE2006" s="258"/>
      <c r="AF2006" s="258"/>
      <c r="AG2006" s="258"/>
      <c r="AH2006" s="258"/>
      <c r="AI2006" s="258"/>
      <c r="AJ2006" s="258"/>
      <c r="AK2006" s="258"/>
      <c r="AL2006" s="258"/>
      <c r="AM2006" s="258"/>
      <c r="AN2006" s="128"/>
      <c r="AO2006" s="128"/>
      <c r="AP2006" s="128"/>
      <c r="AQ2006" s="128"/>
      <c r="AR2006" s="128"/>
      <c r="AS2006" s="128"/>
    </row>
    <row r="2007" spans="3:45" ht="12.75" hidden="1" customHeight="1">
      <c r="C2007" s="808" t="s">
        <v>1525</v>
      </c>
      <c r="D2007" s="809"/>
      <c r="E2007" s="809"/>
      <c r="F2007" s="809"/>
      <c r="G2007" s="809"/>
      <c r="H2007" s="809"/>
      <c r="I2007" s="809"/>
      <c r="J2007" s="809"/>
      <c r="K2007" s="809"/>
      <c r="L2007" s="809"/>
      <c r="M2007" s="809"/>
      <c r="N2007" s="809"/>
      <c r="O2007" s="809"/>
      <c r="P2007" s="809"/>
      <c r="Q2007" s="809"/>
      <c r="R2007" s="809"/>
      <c r="S2007" s="809"/>
      <c r="T2007" s="809"/>
      <c r="U2007" s="809"/>
      <c r="V2007" s="809"/>
      <c r="W2007" s="809"/>
      <c r="X2007" s="809"/>
      <c r="Y2007" s="810"/>
      <c r="Z2007" s="805"/>
      <c r="AA2007" s="806"/>
      <c r="AB2007" s="806"/>
      <c r="AC2007" s="806"/>
      <c r="AD2007" s="806"/>
      <c r="AE2007" s="806"/>
      <c r="AF2007" s="807"/>
      <c r="AG2007" s="805"/>
      <c r="AH2007" s="806"/>
      <c r="AI2007" s="806"/>
      <c r="AJ2007" s="806"/>
      <c r="AK2007" s="806"/>
      <c r="AL2007" s="806"/>
      <c r="AM2007" s="807"/>
      <c r="AN2007" s="128"/>
      <c r="AO2007" s="128"/>
      <c r="AP2007" s="128"/>
      <c r="AQ2007" s="128"/>
      <c r="AR2007" s="128"/>
      <c r="AS2007" s="128"/>
    </row>
    <row r="2008" spans="3:45" ht="12.75" hidden="1" customHeight="1">
      <c r="C2008" s="256" t="s">
        <v>1526</v>
      </c>
      <c r="D2008" s="256"/>
      <c r="E2008" s="256"/>
      <c r="F2008" s="256"/>
      <c r="G2008" s="256"/>
      <c r="H2008" s="256"/>
      <c r="I2008" s="256"/>
      <c r="J2008" s="256"/>
      <c r="K2008" s="256"/>
      <c r="L2008" s="256"/>
      <c r="M2008" s="256"/>
      <c r="N2008" s="256"/>
      <c r="O2008" s="256"/>
      <c r="P2008" s="256"/>
      <c r="Q2008" s="256"/>
      <c r="R2008" s="256"/>
      <c r="S2008" s="256"/>
      <c r="T2008" s="256"/>
      <c r="U2008" s="256"/>
      <c r="V2008" s="256"/>
      <c r="W2008" s="256"/>
      <c r="X2008" s="256"/>
      <c r="Y2008" s="256"/>
      <c r="Z2008" s="258"/>
      <c r="AA2008" s="258"/>
      <c r="AB2008" s="258"/>
      <c r="AC2008" s="258"/>
      <c r="AD2008" s="258"/>
      <c r="AE2008" s="258"/>
      <c r="AF2008" s="258"/>
      <c r="AG2008" s="258"/>
      <c r="AH2008" s="258"/>
      <c r="AI2008" s="258"/>
      <c r="AJ2008" s="258"/>
      <c r="AK2008" s="258"/>
      <c r="AL2008" s="258"/>
      <c r="AM2008" s="258"/>
      <c r="AN2008" s="128"/>
      <c r="AO2008" s="128"/>
      <c r="AP2008" s="128"/>
      <c r="AQ2008" s="128"/>
      <c r="AR2008" s="128"/>
      <c r="AS2008" s="128"/>
    </row>
    <row r="2009" spans="3:45" ht="12.75" hidden="1" customHeight="1">
      <c r="C2009" s="254" t="s">
        <v>1527</v>
      </c>
      <c r="D2009" s="254"/>
      <c r="E2009" s="254"/>
      <c r="F2009" s="254"/>
      <c r="G2009" s="254"/>
      <c r="H2009" s="254"/>
      <c r="I2009" s="254"/>
      <c r="J2009" s="254"/>
      <c r="K2009" s="254"/>
      <c r="L2009" s="254"/>
      <c r="M2009" s="254"/>
      <c r="N2009" s="254"/>
      <c r="O2009" s="254"/>
      <c r="P2009" s="254"/>
      <c r="Q2009" s="254"/>
      <c r="R2009" s="254"/>
      <c r="S2009" s="254"/>
      <c r="T2009" s="254"/>
      <c r="U2009" s="254"/>
      <c r="V2009" s="254"/>
      <c r="W2009" s="254"/>
      <c r="X2009" s="254"/>
      <c r="Y2009" s="254"/>
      <c r="Z2009" s="259"/>
      <c r="AA2009" s="259"/>
      <c r="AB2009" s="259"/>
      <c r="AC2009" s="259"/>
      <c r="AD2009" s="259"/>
      <c r="AE2009" s="259"/>
      <c r="AF2009" s="259"/>
      <c r="AG2009" s="259"/>
      <c r="AH2009" s="259"/>
      <c r="AI2009" s="259"/>
      <c r="AJ2009" s="259"/>
      <c r="AK2009" s="259"/>
      <c r="AL2009" s="259"/>
      <c r="AM2009" s="259"/>
      <c r="AN2009" s="128"/>
      <c r="AO2009" s="128"/>
      <c r="AP2009" s="128"/>
      <c r="AQ2009" s="128"/>
      <c r="AR2009" s="128"/>
      <c r="AS2009" s="128"/>
    </row>
    <row r="2010" spans="3:45" ht="12.75" hidden="1" customHeight="1">
      <c r="C2010" s="255" t="s">
        <v>1509</v>
      </c>
      <c r="D2010" s="255"/>
      <c r="E2010" s="255"/>
      <c r="F2010" s="255"/>
      <c r="G2010" s="255"/>
      <c r="H2010" s="255"/>
      <c r="I2010" s="255"/>
      <c r="J2010" s="255"/>
      <c r="K2010" s="255"/>
      <c r="L2010" s="255"/>
      <c r="M2010" s="255"/>
      <c r="N2010" s="255"/>
      <c r="O2010" s="255"/>
      <c r="P2010" s="255"/>
      <c r="Q2010" s="255"/>
      <c r="R2010" s="255"/>
      <c r="S2010" s="255"/>
      <c r="T2010" s="255"/>
      <c r="U2010" s="255"/>
      <c r="V2010" s="255"/>
      <c r="W2010" s="255"/>
      <c r="X2010" s="255"/>
      <c r="Y2010" s="255"/>
      <c r="Z2010" s="260"/>
      <c r="AA2010" s="260"/>
      <c r="AB2010" s="260"/>
      <c r="AC2010" s="260"/>
      <c r="AD2010" s="260"/>
      <c r="AE2010" s="260"/>
      <c r="AF2010" s="260"/>
      <c r="AG2010" s="260" t="s">
        <v>345</v>
      </c>
      <c r="AH2010" s="260"/>
      <c r="AI2010" s="260"/>
      <c r="AJ2010" s="260"/>
      <c r="AK2010" s="260"/>
      <c r="AL2010" s="260"/>
      <c r="AM2010" s="260"/>
      <c r="AN2010" s="128"/>
      <c r="AO2010" s="128"/>
      <c r="AP2010" s="128"/>
      <c r="AQ2010" s="128"/>
      <c r="AR2010" s="128"/>
      <c r="AS2010" s="128"/>
    </row>
    <row r="2011" spans="3:45" ht="12.75" hidden="1" customHeight="1">
      <c r="C2011" s="256" t="s">
        <v>1510</v>
      </c>
      <c r="D2011" s="256"/>
      <c r="E2011" s="256"/>
      <c r="F2011" s="256"/>
      <c r="G2011" s="256"/>
      <c r="H2011" s="256"/>
      <c r="I2011" s="256"/>
      <c r="J2011" s="256"/>
      <c r="K2011" s="256"/>
      <c r="L2011" s="256"/>
      <c r="M2011" s="256"/>
      <c r="N2011" s="256"/>
      <c r="O2011" s="256"/>
      <c r="P2011" s="256"/>
      <c r="Q2011" s="256"/>
      <c r="R2011" s="256"/>
      <c r="S2011" s="256"/>
      <c r="T2011" s="256"/>
      <c r="U2011" s="256"/>
      <c r="V2011" s="256"/>
      <c r="W2011" s="256"/>
      <c r="X2011" s="256"/>
      <c r="Y2011" s="256"/>
      <c r="Z2011" s="258"/>
      <c r="AA2011" s="258"/>
      <c r="AB2011" s="258"/>
      <c r="AC2011" s="258"/>
      <c r="AD2011" s="258"/>
      <c r="AE2011" s="258"/>
      <c r="AF2011" s="258"/>
      <c r="AG2011" s="258"/>
      <c r="AH2011" s="258"/>
      <c r="AI2011" s="258"/>
      <c r="AJ2011" s="258"/>
      <c r="AK2011" s="258"/>
      <c r="AL2011" s="258"/>
      <c r="AM2011" s="258"/>
      <c r="AN2011" s="128"/>
      <c r="AO2011" s="128"/>
      <c r="AP2011" s="128"/>
      <c r="AQ2011" s="128"/>
      <c r="AR2011" s="128"/>
      <c r="AS2011" s="128"/>
    </row>
    <row r="2012" spans="3:45" ht="12.75" hidden="1" customHeight="1">
      <c r="C2012" s="731"/>
      <c r="D2012" s="731"/>
      <c r="E2012" s="731"/>
      <c r="F2012" s="731"/>
      <c r="G2012" s="731"/>
      <c r="H2012" s="731"/>
      <c r="I2012" s="731"/>
      <c r="J2012" s="731"/>
      <c r="K2012" s="731"/>
      <c r="L2012" s="731"/>
      <c r="M2012" s="731"/>
      <c r="N2012" s="731"/>
      <c r="O2012" s="731"/>
      <c r="P2012" s="731"/>
      <c r="Q2012" s="731"/>
      <c r="R2012" s="731"/>
      <c r="S2012" s="731"/>
      <c r="T2012" s="731"/>
      <c r="U2012" s="731"/>
      <c r="V2012" s="731"/>
      <c r="W2012" s="731"/>
      <c r="X2012" s="731"/>
      <c r="Y2012" s="731"/>
      <c r="Z2012" s="732"/>
      <c r="AA2012" s="732"/>
      <c r="AB2012" s="732"/>
      <c r="AC2012" s="732"/>
      <c r="AD2012" s="732"/>
      <c r="AE2012" s="732"/>
      <c r="AF2012" s="732"/>
      <c r="AG2012" s="732"/>
      <c r="AH2012" s="732"/>
      <c r="AI2012" s="732"/>
      <c r="AJ2012" s="732"/>
      <c r="AK2012" s="732"/>
      <c r="AL2012" s="732"/>
      <c r="AM2012" s="732"/>
      <c r="AN2012" s="128"/>
      <c r="AO2012" s="128"/>
      <c r="AP2012" s="128"/>
      <c r="AQ2012" s="128"/>
      <c r="AR2012" s="128"/>
      <c r="AS2012" s="128"/>
    </row>
    <row r="2013" spans="3:45" ht="12.75" hidden="1" customHeight="1">
      <c r="C2013" s="255" t="s">
        <v>1511</v>
      </c>
      <c r="D2013" s="255"/>
      <c r="E2013" s="255"/>
      <c r="F2013" s="255"/>
      <c r="G2013" s="255"/>
      <c r="H2013" s="255"/>
      <c r="I2013" s="255"/>
      <c r="J2013" s="255"/>
      <c r="K2013" s="255"/>
      <c r="L2013" s="255"/>
      <c r="M2013" s="255"/>
      <c r="N2013" s="255"/>
      <c r="O2013" s="255"/>
      <c r="P2013" s="255"/>
      <c r="Q2013" s="255"/>
      <c r="R2013" s="255"/>
      <c r="S2013" s="255"/>
      <c r="T2013" s="255"/>
      <c r="U2013" s="255"/>
      <c r="V2013" s="255"/>
      <c r="W2013" s="255"/>
      <c r="X2013" s="255"/>
      <c r="Y2013" s="255"/>
      <c r="Z2013" s="260"/>
      <c r="AA2013" s="260"/>
      <c r="AB2013" s="260"/>
      <c r="AC2013" s="260"/>
      <c r="AD2013" s="260"/>
      <c r="AE2013" s="260"/>
      <c r="AF2013" s="260"/>
      <c r="AG2013" s="260" t="s">
        <v>345</v>
      </c>
      <c r="AH2013" s="260"/>
      <c r="AI2013" s="260"/>
      <c r="AJ2013" s="260"/>
      <c r="AK2013" s="260"/>
      <c r="AL2013" s="260"/>
      <c r="AM2013" s="260"/>
      <c r="AN2013" s="128"/>
      <c r="AO2013" s="128"/>
      <c r="AP2013" s="128"/>
      <c r="AQ2013" s="128"/>
      <c r="AR2013" s="128"/>
      <c r="AS2013" s="128"/>
    </row>
    <row r="2014" spans="3:45" ht="12.75" hidden="1" customHeight="1">
      <c r="C2014" s="256" t="s">
        <v>1512</v>
      </c>
      <c r="D2014" s="256"/>
      <c r="E2014" s="256"/>
      <c r="F2014" s="256"/>
      <c r="G2014" s="256"/>
      <c r="H2014" s="256"/>
      <c r="I2014" s="256"/>
      <c r="J2014" s="256"/>
      <c r="K2014" s="256"/>
      <c r="L2014" s="256"/>
      <c r="M2014" s="256"/>
      <c r="N2014" s="256"/>
      <c r="O2014" s="256"/>
      <c r="P2014" s="256"/>
      <c r="Q2014" s="256"/>
      <c r="R2014" s="256"/>
      <c r="S2014" s="256"/>
      <c r="T2014" s="256"/>
      <c r="U2014" s="256"/>
      <c r="V2014" s="256"/>
      <c r="W2014" s="256"/>
      <c r="X2014" s="256"/>
      <c r="Y2014" s="256"/>
      <c r="Z2014" s="258"/>
      <c r="AA2014" s="258"/>
      <c r="AB2014" s="258"/>
      <c r="AC2014" s="258"/>
      <c r="AD2014" s="258"/>
      <c r="AE2014" s="258"/>
      <c r="AF2014" s="258"/>
      <c r="AG2014" s="258"/>
      <c r="AH2014" s="258"/>
      <c r="AI2014" s="258"/>
      <c r="AJ2014" s="258"/>
      <c r="AK2014" s="258"/>
      <c r="AL2014" s="258"/>
      <c r="AM2014" s="258"/>
      <c r="AN2014" s="128"/>
      <c r="AO2014" s="128"/>
      <c r="AP2014" s="128"/>
      <c r="AQ2014" s="128"/>
      <c r="AR2014" s="128"/>
      <c r="AS2014" s="128"/>
    </row>
    <row r="2015" spans="3:45" ht="12.75" hidden="1" customHeight="1">
      <c r="C2015" s="736" t="s">
        <v>1513</v>
      </c>
      <c r="D2015" s="736"/>
      <c r="E2015" s="736"/>
      <c r="F2015" s="736"/>
      <c r="G2015" s="736"/>
      <c r="H2015" s="736"/>
      <c r="I2015" s="736"/>
      <c r="J2015" s="736"/>
      <c r="K2015" s="736"/>
      <c r="L2015" s="736"/>
      <c r="M2015" s="736"/>
      <c r="N2015" s="736"/>
      <c r="O2015" s="736"/>
      <c r="P2015" s="736"/>
      <c r="Q2015" s="736"/>
      <c r="R2015" s="736"/>
      <c r="S2015" s="736"/>
      <c r="T2015" s="736"/>
      <c r="U2015" s="736"/>
      <c r="V2015" s="736"/>
      <c r="W2015" s="736"/>
      <c r="X2015" s="736"/>
      <c r="Y2015" s="736"/>
      <c r="Z2015" s="737"/>
      <c r="AA2015" s="737"/>
      <c r="AB2015" s="737"/>
      <c r="AC2015" s="737"/>
      <c r="AD2015" s="737"/>
      <c r="AE2015" s="737"/>
      <c r="AF2015" s="737"/>
      <c r="AG2015" s="737"/>
      <c r="AH2015" s="737"/>
      <c r="AI2015" s="737"/>
      <c r="AJ2015" s="737"/>
      <c r="AK2015" s="737"/>
      <c r="AL2015" s="737"/>
      <c r="AM2015" s="737"/>
      <c r="AN2015" s="128"/>
      <c r="AO2015" s="128"/>
      <c r="AP2015" s="128"/>
      <c r="AQ2015" s="128"/>
      <c r="AR2015" s="128"/>
      <c r="AS2015" s="128"/>
    </row>
    <row r="2016" spans="3:45" ht="12.75" hidden="1" customHeight="1">
      <c r="C2016" s="255" t="s">
        <v>1514</v>
      </c>
      <c r="D2016" s="255"/>
      <c r="E2016" s="255"/>
      <c r="F2016" s="255"/>
      <c r="G2016" s="255"/>
      <c r="H2016" s="255"/>
      <c r="I2016" s="255"/>
      <c r="J2016" s="255"/>
      <c r="K2016" s="255"/>
      <c r="L2016" s="255"/>
      <c r="M2016" s="255"/>
      <c r="N2016" s="255"/>
      <c r="O2016" s="255"/>
      <c r="P2016" s="255"/>
      <c r="Q2016" s="255"/>
      <c r="R2016" s="255"/>
      <c r="S2016" s="255"/>
      <c r="T2016" s="255"/>
      <c r="U2016" s="255"/>
      <c r="V2016" s="255"/>
      <c r="W2016" s="255"/>
      <c r="X2016" s="255"/>
      <c r="Y2016" s="255"/>
      <c r="Z2016" s="260"/>
      <c r="AA2016" s="260"/>
      <c r="AB2016" s="260"/>
      <c r="AC2016" s="260"/>
      <c r="AD2016" s="260"/>
      <c r="AE2016" s="260"/>
      <c r="AF2016" s="260"/>
      <c r="AG2016" s="260" t="s">
        <v>345</v>
      </c>
      <c r="AH2016" s="260"/>
      <c r="AI2016" s="260"/>
      <c r="AJ2016" s="260"/>
      <c r="AK2016" s="260"/>
      <c r="AL2016" s="260"/>
      <c r="AM2016" s="260"/>
      <c r="AN2016" s="128"/>
      <c r="AO2016" s="128"/>
      <c r="AP2016" s="128"/>
      <c r="AQ2016" s="128"/>
      <c r="AR2016" s="128"/>
      <c r="AS2016" s="128"/>
    </row>
    <row r="2017" spans="3:45" ht="12.75" hidden="1" customHeight="1">
      <c r="C2017" s="256" t="s">
        <v>1515</v>
      </c>
      <c r="D2017" s="256"/>
      <c r="E2017" s="256"/>
      <c r="F2017" s="256"/>
      <c r="G2017" s="256"/>
      <c r="H2017" s="256"/>
      <c r="I2017" s="256"/>
      <c r="J2017" s="256"/>
      <c r="K2017" s="256"/>
      <c r="L2017" s="256"/>
      <c r="M2017" s="256"/>
      <c r="N2017" s="256"/>
      <c r="O2017" s="256"/>
      <c r="P2017" s="256"/>
      <c r="Q2017" s="256"/>
      <c r="R2017" s="256"/>
      <c r="S2017" s="256"/>
      <c r="T2017" s="256"/>
      <c r="U2017" s="256"/>
      <c r="V2017" s="256"/>
      <c r="W2017" s="256"/>
      <c r="X2017" s="256"/>
      <c r="Y2017" s="256"/>
      <c r="Z2017" s="258"/>
      <c r="AA2017" s="258"/>
      <c r="AB2017" s="258"/>
      <c r="AC2017" s="258"/>
      <c r="AD2017" s="258"/>
      <c r="AE2017" s="258"/>
      <c r="AF2017" s="258"/>
      <c r="AG2017" s="258"/>
      <c r="AH2017" s="258"/>
      <c r="AI2017" s="258"/>
      <c r="AJ2017" s="258"/>
      <c r="AK2017" s="258"/>
      <c r="AL2017" s="258"/>
      <c r="AM2017" s="258"/>
      <c r="AN2017" s="128"/>
      <c r="AO2017" s="128"/>
      <c r="AP2017" s="128"/>
      <c r="AQ2017" s="128"/>
      <c r="AR2017" s="128"/>
      <c r="AS2017" s="128"/>
    </row>
    <row r="2018" spans="3:45" ht="12.75" hidden="1" customHeight="1">
      <c r="C2018" s="256" t="s">
        <v>1516</v>
      </c>
      <c r="D2018" s="256"/>
      <c r="E2018" s="256"/>
      <c r="F2018" s="256"/>
      <c r="G2018" s="256"/>
      <c r="H2018" s="256"/>
      <c r="I2018" s="256"/>
      <c r="J2018" s="256"/>
      <c r="K2018" s="256"/>
      <c r="L2018" s="256"/>
      <c r="M2018" s="256"/>
      <c r="N2018" s="256"/>
      <c r="O2018" s="256"/>
      <c r="P2018" s="256"/>
      <c r="Q2018" s="256"/>
      <c r="R2018" s="256"/>
      <c r="S2018" s="256"/>
      <c r="T2018" s="256"/>
      <c r="U2018" s="256"/>
      <c r="V2018" s="256"/>
      <c r="W2018" s="256"/>
      <c r="X2018" s="256"/>
      <c r="Y2018" s="256"/>
      <c r="Z2018" s="258"/>
      <c r="AA2018" s="258"/>
      <c r="AB2018" s="258"/>
      <c r="AC2018" s="258"/>
      <c r="AD2018" s="258"/>
      <c r="AE2018" s="258"/>
      <c r="AF2018" s="258"/>
      <c r="AG2018" s="258"/>
      <c r="AH2018" s="258"/>
      <c r="AI2018" s="258"/>
      <c r="AJ2018" s="258"/>
      <c r="AK2018" s="258"/>
      <c r="AL2018" s="258"/>
      <c r="AM2018" s="258"/>
      <c r="AN2018" s="128"/>
      <c r="AO2018" s="128"/>
      <c r="AP2018" s="128"/>
      <c r="AQ2018" s="128"/>
      <c r="AR2018" s="128"/>
      <c r="AS2018" s="128"/>
    </row>
    <row r="2019" spans="3:45" ht="12.75" hidden="1" customHeight="1">
      <c r="C2019" s="257" t="s">
        <v>1513</v>
      </c>
      <c r="D2019" s="257"/>
      <c r="E2019" s="257"/>
      <c r="F2019" s="257"/>
      <c r="G2019" s="257"/>
      <c r="H2019" s="257"/>
      <c r="I2019" s="257"/>
      <c r="J2019" s="257"/>
      <c r="K2019" s="257"/>
      <c r="L2019" s="257"/>
      <c r="M2019" s="257"/>
      <c r="N2019" s="257"/>
      <c r="O2019" s="257"/>
      <c r="P2019" s="257"/>
      <c r="Q2019" s="257"/>
      <c r="R2019" s="257"/>
      <c r="S2019" s="257"/>
      <c r="T2019" s="257"/>
      <c r="U2019" s="257"/>
      <c r="V2019" s="257"/>
      <c r="W2019" s="257"/>
      <c r="X2019" s="257"/>
      <c r="Y2019" s="257"/>
      <c r="Z2019" s="740"/>
      <c r="AA2019" s="740"/>
      <c r="AB2019" s="740"/>
      <c r="AC2019" s="740"/>
      <c r="AD2019" s="740"/>
      <c r="AE2019" s="740"/>
      <c r="AF2019" s="740"/>
      <c r="AG2019" s="740"/>
      <c r="AH2019" s="740"/>
      <c r="AI2019" s="740"/>
      <c r="AJ2019" s="740"/>
      <c r="AK2019" s="740"/>
      <c r="AL2019" s="740"/>
      <c r="AM2019" s="740"/>
      <c r="AN2019" s="128"/>
      <c r="AO2019" s="128"/>
      <c r="AP2019" s="128"/>
      <c r="AQ2019" s="128"/>
      <c r="AR2019" s="128"/>
      <c r="AS2019" s="128"/>
    </row>
    <row r="2020" spans="3:45" ht="12.75" hidden="1" customHeight="1">
      <c r="C2020" s="255" t="s">
        <v>1517</v>
      </c>
      <c r="D2020" s="255"/>
      <c r="E2020" s="255"/>
      <c r="F2020" s="255"/>
      <c r="G2020" s="255"/>
      <c r="H2020" s="255"/>
      <c r="I2020" s="255"/>
      <c r="J2020" s="255"/>
      <c r="K2020" s="255"/>
      <c r="L2020" s="255"/>
      <c r="M2020" s="255"/>
      <c r="N2020" s="255"/>
      <c r="O2020" s="255"/>
      <c r="P2020" s="255"/>
      <c r="Q2020" s="255"/>
      <c r="R2020" s="255"/>
      <c r="S2020" s="255"/>
      <c r="T2020" s="255"/>
      <c r="U2020" s="255"/>
      <c r="V2020" s="255"/>
      <c r="W2020" s="255"/>
      <c r="X2020" s="255"/>
      <c r="Y2020" s="255"/>
      <c r="Z2020" s="260"/>
      <c r="AA2020" s="260"/>
      <c r="AB2020" s="260"/>
      <c r="AC2020" s="260"/>
      <c r="AD2020" s="260"/>
      <c r="AE2020" s="260"/>
      <c r="AF2020" s="260"/>
      <c r="AG2020" s="260"/>
      <c r="AH2020" s="260"/>
      <c r="AI2020" s="260"/>
      <c r="AJ2020" s="260"/>
      <c r="AK2020" s="260"/>
      <c r="AL2020" s="260"/>
      <c r="AM2020" s="260"/>
      <c r="AN2020" s="128"/>
      <c r="AO2020" s="128"/>
      <c r="AP2020" s="128"/>
      <c r="AQ2020" s="128"/>
      <c r="AR2020" s="128"/>
      <c r="AS2020" s="128"/>
    </row>
    <row r="2021" spans="3:45" ht="12.75" hidden="1" customHeight="1">
      <c r="C2021" s="256" t="s">
        <v>1518</v>
      </c>
      <c r="D2021" s="256"/>
      <c r="E2021" s="256"/>
      <c r="F2021" s="256"/>
      <c r="G2021" s="256"/>
      <c r="H2021" s="256"/>
      <c r="I2021" s="256"/>
      <c r="J2021" s="256"/>
      <c r="K2021" s="256"/>
      <c r="L2021" s="256"/>
      <c r="M2021" s="256"/>
      <c r="N2021" s="256"/>
      <c r="O2021" s="256"/>
      <c r="P2021" s="256"/>
      <c r="Q2021" s="256"/>
      <c r="R2021" s="256"/>
      <c r="S2021" s="256"/>
      <c r="T2021" s="256"/>
      <c r="U2021" s="256"/>
      <c r="V2021" s="256"/>
      <c r="W2021" s="256"/>
      <c r="X2021" s="256"/>
      <c r="Y2021" s="256"/>
      <c r="Z2021" s="258"/>
      <c r="AA2021" s="258"/>
      <c r="AB2021" s="258"/>
      <c r="AC2021" s="258"/>
      <c r="AD2021" s="258"/>
      <c r="AE2021" s="258"/>
      <c r="AF2021" s="258"/>
      <c r="AG2021" s="258"/>
      <c r="AH2021" s="258"/>
      <c r="AI2021" s="258"/>
      <c r="AJ2021" s="258"/>
      <c r="AK2021" s="258"/>
      <c r="AL2021" s="258"/>
      <c r="AM2021" s="258"/>
      <c r="AN2021" s="128"/>
      <c r="AO2021" s="128"/>
      <c r="AP2021" s="128"/>
      <c r="AQ2021" s="128"/>
      <c r="AR2021" s="128"/>
      <c r="AS2021" s="128"/>
    </row>
    <row r="2022" spans="3:45" ht="12.75" hidden="1" customHeight="1">
      <c r="C2022" s="257" t="s">
        <v>1513</v>
      </c>
      <c r="D2022" s="257"/>
      <c r="E2022" s="257"/>
      <c r="F2022" s="257"/>
      <c r="G2022" s="257"/>
      <c r="H2022" s="257"/>
      <c r="I2022" s="257"/>
      <c r="J2022" s="257"/>
      <c r="K2022" s="257"/>
      <c r="L2022" s="257"/>
      <c r="M2022" s="257"/>
      <c r="N2022" s="257"/>
      <c r="O2022" s="257"/>
      <c r="P2022" s="257"/>
      <c r="Q2022" s="257"/>
      <c r="R2022" s="257"/>
      <c r="S2022" s="257"/>
      <c r="T2022" s="257"/>
      <c r="U2022" s="257"/>
      <c r="V2022" s="257"/>
      <c r="W2022" s="257"/>
      <c r="X2022" s="257"/>
      <c r="Y2022" s="257"/>
      <c r="Z2022" s="740"/>
      <c r="AA2022" s="740"/>
      <c r="AB2022" s="740"/>
      <c r="AC2022" s="740"/>
      <c r="AD2022" s="740"/>
      <c r="AE2022" s="740"/>
      <c r="AF2022" s="740"/>
      <c r="AG2022" s="740"/>
      <c r="AH2022" s="740"/>
      <c r="AI2022" s="740"/>
      <c r="AJ2022" s="740"/>
      <c r="AK2022" s="740"/>
      <c r="AL2022" s="740"/>
      <c r="AM2022" s="740"/>
      <c r="AN2022" s="128"/>
      <c r="AO2022" s="128"/>
      <c r="AP2022" s="128"/>
      <c r="AQ2022" s="128"/>
      <c r="AR2022" s="128"/>
      <c r="AS2022" s="128"/>
    </row>
    <row r="2023" spans="3:45" ht="12.75" hidden="1" customHeight="1"/>
    <row r="2024" spans="3:45" ht="12.75" hidden="1" customHeight="1">
      <c r="C2024" s="237" t="s">
        <v>562</v>
      </c>
      <c r="D2024" s="237"/>
      <c r="E2024" s="237"/>
      <c r="F2024" s="237"/>
      <c r="G2024" s="237"/>
      <c r="H2024" s="237"/>
      <c r="I2024" s="237"/>
      <c r="J2024" s="237"/>
      <c r="K2024" s="237"/>
      <c r="L2024" s="237"/>
      <c r="M2024" s="237"/>
      <c r="N2024" s="237"/>
      <c r="O2024" s="237"/>
      <c r="P2024" s="237"/>
      <c r="Q2024" s="237"/>
      <c r="R2024" s="237"/>
      <c r="S2024" s="237"/>
      <c r="T2024" s="237"/>
      <c r="U2024" s="237"/>
      <c r="V2024" s="237"/>
      <c r="W2024" s="237"/>
      <c r="X2024" s="237"/>
      <c r="Y2024" s="237"/>
      <c r="Z2024" s="237"/>
      <c r="AA2024" s="237"/>
      <c r="AB2024" s="237"/>
      <c r="AC2024" s="237"/>
      <c r="AD2024" s="237"/>
      <c r="AE2024" s="237"/>
      <c r="AF2024" s="237"/>
      <c r="AG2024" s="237"/>
      <c r="AH2024" s="237"/>
      <c r="AI2024" s="237"/>
      <c r="AJ2024" s="237"/>
      <c r="AK2024" s="237"/>
      <c r="AL2024" s="237"/>
      <c r="AM2024" s="237"/>
      <c r="AN2024" s="237"/>
      <c r="AO2024" s="237"/>
      <c r="AP2024" s="237"/>
      <c r="AQ2024" s="237"/>
      <c r="AR2024" s="237"/>
      <c r="AS2024" s="237"/>
    </row>
    <row r="2025" spans="3:45" ht="12.75" hidden="1" customHeight="1">
      <c r="C2025" s="14"/>
      <c r="D2025" s="14"/>
      <c r="E2025" s="14"/>
      <c r="F2025" s="14"/>
      <c r="G2025" s="14"/>
      <c r="H2025" s="14"/>
      <c r="I2025" s="14"/>
      <c r="J2025" s="14"/>
      <c r="K2025" s="14"/>
    </row>
    <row r="2026" spans="3:45" ht="12.75" hidden="1" customHeight="1">
      <c r="C2026" s="237" t="s">
        <v>563</v>
      </c>
      <c r="D2026" s="237"/>
      <c r="E2026" s="237"/>
      <c r="F2026" s="237"/>
      <c r="G2026" s="237"/>
      <c r="H2026" s="237"/>
      <c r="I2026" s="237"/>
      <c r="J2026" s="237"/>
      <c r="K2026" s="237"/>
      <c r="L2026" s="237"/>
      <c r="M2026" s="237"/>
      <c r="N2026" s="237"/>
      <c r="O2026" s="237"/>
      <c r="P2026" s="237"/>
      <c r="Q2026" s="237"/>
      <c r="R2026" s="237"/>
      <c r="S2026" s="237"/>
      <c r="T2026" s="237"/>
      <c r="U2026" s="237"/>
      <c r="V2026" s="237"/>
      <c r="W2026" s="237"/>
      <c r="X2026" s="237"/>
      <c r="Y2026" s="237"/>
      <c r="Z2026" s="237"/>
      <c r="AA2026" s="237"/>
      <c r="AB2026" s="237"/>
      <c r="AC2026" s="237"/>
      <c r="AD2026" s="237"/>
      <c r="AE2026" s="237"/>
      <c r="AF2026" s="237"/>
      <c r="AG2026" s="237"/>
      <c r="AH2026" s="237"/>
      <c r="AI2026" s="237"/>
      <c r="AJ2026" s="237"/>
      <c r="AK2026" s="237"/>
      <c r="AL2026" s="237"/>
      <c r="AM2026" s="237"/>
      <c r="AN2026" s="237"/>
      <c r="AO2026" s="237"/>
      <c r="AP2026" s="237"/>
      <c r="AQ2026" s="237"/>
      <c r="AR2026" s="237"/>
      <c r="AS2026" s="237"/>
    </row>
    <row r="2027" spans="3:45" ht="12.75" customHeight="1">
      <c r="C2027" s="14"/>
      <c r="D2027" s="14"/>
      <c r="E2027" s="14"/>
      <c r="F2027" s="14"/>
      <c r="G2027" s="14"/>
      <c r="H2027" s="14"/>
      <c r="I2027" s="14"/>
      <c r="J2027" s="14"/>
      <c r="K2027" s="14"/>
    </row>
    <row r="2028" spans="3:45" ht="12.75" customHeight="1">
      <c r="C2028" s="199" t="s">
        <v>1181</v>
      </c>
      <c r="D2028" s="199"/>
      <c r="E2028" s="199"/>
      <c r="F2028" s="199"/>
      <c r="G2028" s="199"/>
      <c r="H2028" s="199"/>
      <c r="I2028" s="199"/>
      <c r="J2028" s="199"/>
      <c r="K2028" s="199"/>
      <c r="L2028" s="199"/>
      <c r="M2028" s="199"/>
      <c r="N2028" s="199"/>
      <c r="O2028" s="199"/>
      <c r="P2028" s="199"/>
      <c r="Q2028" s="199"/>
      <c r="R2028" s="199"/>
      <c r="S2028" s="199"/>
      <c r="T2028" s="199"/>
      <c r="U2028" s="199"/>
      <c r="V2028" s="199"/>
      <c r="W2028" s="199"/>
      <c r="X2028" s="199"/>
      <c r="Y2028" s="199"/>
      <c r="Z2028" s="199"/>
      <c r="AA2028" s="199"/>
      <c r="AB2028" s="199"/>
      <c r="AC2028" s="199"/>
      <c r="AD2028" s="199"/>
      <c r="AE2028" s="199"/>
      <c r="AF2028" s="199"/>
      <c r="AG2028" s="199"/>
      <c r="AH2028" s="199"/>
      <c r="AI2028" s="199"/>
      <c r="AJ2028" s="199"/>
      <c r="AK2028" s="199"/>
      <c r="AL2028" s="199"/>
      <c r="AM2028" s="199"/>
      <c r="AN2028" s="199"/>
      <c r="AO2028" s="199"/>
      <c r="AP2028" s="199"/>
      <c r="AQ2028" s="199"/>
      <c r="AR2028" s="199"/>
      <c r="AS2028" s="199"/>
    </row>
    <row r="2030" spans="3:45" ht="12.75" hidden="1" customHeight="1">
      <c r="C2030" s="241" t="s">
        <v>564</v>
      </c>
      <c r="D2030" s="241"/>
      <c r="E2030" s="241"/>
      <c r="F2030" s="241"/>
      <c r="G2030" s="241"/>
      <c r="H2030" s="241"/>
      <c r="I2030" s="241"/>
      <c r="J2030" s="241"/>
      <c r="K2030" s="241"/>
      <c r="L2030" s="241"/>
      <c r="M2030" s="241"/>
      <c r="N2030" s="241"/>
      <c r="O2030" s="241"/>
      <c r="P2030" s="241"/>
      <c r="Q2030" s="241"/>
      <c r="R2030" s="241"/>
      <c r="S2030" s="241"/>
      <c r="T2030" s="241"/>
      <c r="U2030" s="241"/>
      <c r="V2030" s="241"/>
      <c r="W2030" s="241"/>
      <c r="X2030" s="241"/>
      <c r="Y2030" s="241"/>
      <c r="Z2030" s="241"/>
      <c r="AA2030" s="241"/>
      <c r="AB2030" s="241"/>
      <c r="AC2030" s="241"/>
      <c r="AD2030" s="241"/>
      <c r="AE2030" s="241"/>
      <c r="AF2030" s="241"/>
      <c r="AG2030" s="241"/>
      <c r="AH2030" s="241"/>
      <c r="AI2030" s="241"/>
      <c r="AJ2030" s="241"/>
      <c r="AK2030" s="241"/>
      <c r="AL2030" s="241"/>
      <c r="AM2030" s="241"/>
      <c r="AN2030" s="241"/>
      <c r="AO2030" s="241"/>
      <c r="AP2030" s="241"/>
      <c r="AQ2030" s="241"/>
      <c r="AR2030" s="241"/>
      <c r="AS2030" s="241"/>
    </row>
    <row r="2031" spans="3:45" ht="12.75" hidden="1" customHeight="1">
      <c r="C2031" s="115" t="s">
        <v>1242</v>
      </c>
      <c r="D2031" s="112"/>
      <c r="E2031" s="112"/>
      <c r="F2031" s="112"/>
      <c r="G2031" s="112"/>
      <c r="H2031" s="112"/>
      <c r="I2031" s="112"/>
      <c r="J2031" s="112"/>
      <c r="K2031" s="112"/>
    </row>
    <row r="2032" spans="3:45" ht="12.75" hidden="1" customHeight="1">
      <c r="C2032" s="243" t="s">
        <v>242</v>
      </c>
      <c r="D2032" s="243"/>
      <c r="E2032" s="243"/>
      <c r="F2032" s="243"/>
      <c r="G2032" s="243"/>
      <c r="H2032" s="243"/>
      <c r="I2032" s="243"/>
      <c r="J2032" s="243"/>
      <c r="K2032" s="243"/>
      <c r="L2032" s="243"/>
      <c r="M2032" s="243"/>
      <c r="N2032" s="243"/>
      <c r="O2032" s="243"/>
      <c r="P2032" s="243"/>
      <c r="Q2032" s="243"/>
      <c r="R2032" s="243"/>
      <c r="S2032" s="243"/>
      <c r="T2032" s="243"/>
      <c r="U2032" s="243"/>
      <c r="V2032" s="243"/>
      <c r="W2032" s="243"/>
      <c r="X2032" s="243"/>
      <c r="Y2032" s="243"/>
      <c r="Z2032" s="243" t="s">
        <v>16</v>
      </c>
      <c r="AA2032" s="243"/>
      <c r="AB2032" s="243"/>
      <c r="AC2032" s="243"/>
      <c r="AD2032" s="243"/>
      <c r="AE2032" s="243"/>
      <c r="AF2032" s="243"/>
      <c r="AG2032" s="243" t="s">
        <v>1377</v>
      </c>
      <c r="AH2032" s="243"/>
      <c r="AI2032" s="243"/>
      <c r="AJ2032" s="243"/>
      <c r="AK2032" s="243"/>
      <c r="AL2032" s="243"/>
      <c r="AM2032" s="243"/>
    </row>
    <row r="2033" spans="1:45" ht="12.75" hidden="1" customHeight="1">
      <c r="C2033" s="243"/>
      <c r="D2033" s="243"/>
      <c r="E2033" s="243"/>
      <c r="F2033" s="243"/>
      <c r="G2033" s="243"/>
      <c r="H2033" s="243"/>
      <c r="I2033" s="243"/>
      <c r="J2033" s="243"/>
      <c r="K2033" s="243"/>
      <c r="L2033" s="243"/>
      <c r="M2033" s="243"/>
      <c r="N2033" s="243"/>
      <c r="O2033" s="243"/>
      <c r="P2033" s="243"/>
      <c r="Q2033" s="243"/>
      <c r="R2033" s="243"/>
      <c r="S2033" s="243"/>
      <c r="T2033" s="243"/>
      <c r="U2033" s="243"/>
      <c r="V2033" s="243"/>
      <c r="W2033" s="243"/>
      <c r="X2033" s="243"/>
      <c r="Y2033" s="243"/>
      <c r="Z2033" s="243"/>
      <c r="AA2033" s="243"/>
      <c r="AB2033" s="243"/>
      <c r="AC2033" s="243"/>
      <c r="AD2033" s="243"/>
      <c r="AE2033" s="243"/>
      <c r="AF2033" s="243"/>
      <c r="AG2033" s="243"/>
      <c r="AH2033" s="243"/>
      <c r="AI2033" s="243"/>
      <c r="AJ2033" s="243"/>
      <c r="AK2033" s="243"/>
      <c r="AL2033" s="243"/>
      <c r="AM2033" s="243"/>
    </row>
    <row r="2034" spans="1:45" ht="12.75" hidden="1" customHeight="1">
      <c r="C2034" s="265"/>
      <c r="D2034" s="265"/>
      <c r="E2034" s="265"/>
      <c r="F2034" s="265"/>
      <c r="G2034" s="265"/>
      <c r="H2034" s="265"/>
      <c r="I2034" s="265"/>
      <c r="J2034" s="265"/>
      <c r="K2034" s="265"/>
      <c r="L2034" s="265"/>
      <c r="M2034" s="265"/>
      <c r="N2034" s="265"/>
      <c r="O2034" s="265"/>
      <c r="P2034" s="265"/>
      <c r="Q2034" s="265"/>
      <c r="R2034" s="265"/>
      <c r="S2034" s="265"/>
      <c r="T2034" s="265"/>
      <c r="U2034" s="265"/>
      <c r="V2034" s="265"/>
      <c r="W2034" s="265"/>
      <c r="X2034" s="265"/>
      <c r="Y2034" s="265"/>
      <c r="Z2034" s="265"/>
      <c r="AA2034" s="265"/>
      <c r="AB2034" s="265"/>
      <c r="AC2034" s="265"/>
      <c r="AD2034" s="265"/>
      <c r="AE2034" s="265"/>
      <c r="AF2034" s="265"/>
      <c r="AG2034" s="265"/>
      <c r="AH2034" s="265"/>
      <c r="AI2034" s="265"/>
      <c r="AJ2034" s="265"/>
      <c r="AK2034" s="265"/>
      <c r="AL2034" s="265"/>
      <c r="AM2034" s="265"/>
    </row>
    <row r="2035" spans="1:45" ht="12.75" hidden="1" customHeight="1">
      <c r="C2035" s="282" t="s">
        <v>503</v>
      </c>
      <c r="D2035" s="282"/>
      <c r="E2035" s="282"/>
      <c r="F2035" s="282"/>
      <c r="G2035" s="282"/>
      <c r="H2035" s="282"/>
      <c r="I2035" s="282"/>
      <c r="J2035" s="282"/>
      <c r="K2035" s="282"/>
      <c r="L2035" s="282"/>
      <c r="M2035" s="282"/>
      <c r="N2035" s="282"/>
      <c r="O2035" s="282"/>
      <c r="P2035" s="282"/>
      <c r="Q2035" s="282"/>
      <c r="R2035" s="282"/>
      <c r="S2035" s="282"/>
      <c r="T2035" s="282"/>
      <c r="U2035" s="282"/>
      <c r="V2035" s="282"/>
      <c r="W2035" s="282"/>
      <c r="X2035" s="282"/>
      <c r="Y2035" s="282"/>
      <c r="Z2035" s="249"/>
      <c r="AA2035" s="249"/>
      <c r="AB2035" s="249"/>
      <c r="AC2035" s="249"/>
      <c r="AD2035" s="249"/>
      <c r="AE2035" s="249"/>
      <c r="AF2035" s="249"/>
      <c r="AG2035" s="249"/>
      <c r="AH2035" s="249"/>
      <c r="AI2035" s="249"/>
      <c r="AJ2035" s="249"/>
      <c r="AK2035" s="249"/>
      <c r="AL2035" s="249"/>
      <c r="AM2035" s="249"/>
    </row>
    <row r="2036" spans="1:45" ht="12.75" hidden="1" customHeight="1">
      <c r="C2036" s="269" t="s">
        <v>504</v>
      </c>
      <c r="D2036" s="269"/>
      <c r="E2036" s="269"/>
      <c r="F2036" s="269"/>
      <c r="G2036" s="269"/>
      <c r="H2036" s="269"/>
      <c r="I2036" s="269"/>
      <c r="J2036" s="269"/>
      <c r="K2036" s="269"/>
      <c r="L2036" s="269"/>
      <c r="M2036" s="269"/>
      <c r="N2036" s="269"/>
      <c r="O2036" s="269"/>
      <c r="P2036" s="269"/>
      <c r="Q2036" s="269"/>
      <c r="R2036" s="269"/>
      <c r="S2036" s="269"/>
      <c r="T2036" s="269"/>
      <c r="U2036" s="269"/>
      <c r="V2036" s="269"/>
      <c r="W2036" s="269"/>
      <c r="X2036" s="269"/>
      <c r="Y2036" s="269"/>
      <c r="Z2036" s="250"/>
      <c r="AA2036" s="250"/>
      <c r="AB2036" s="250"/>
      <c r="AC2036" s="250"/>
      <c r="AD2036" s="250"/>
      <c r="AE2036" s="250"/>
      <c r="AF2036" s="250"/>
      <c r="AG2036" s="250"/>
      <c r="AH2036" s="250"/>
      <c r="AI2036" s="250"/>
      <c r="AJ2036" s="250"/>
      <c r="AK2036" s="250"/>
      <c r="AL2036" s="250"/>
      <c r="AM2036" s="250"/>
    </row>
    <row r="2037" spans="1:45" ht="12.75" hidden="1" customHeight="1">
      <c r="C2037" s="211" t="s">
        <v>505</v>
      </c>
      <c r="D2037" s="211"/>
      <c r="E2037" s="211"/>
      <c r="F2037" s="211"/>
      <c r="G2037" s="211"/>
      <c r="H2037" s="211"/>
      <c r="I2037" s="211"/>
      <c r="J2037" s="211"/>
      <c r="K2037" s="211"/>
      <c r="L2037" s="211"/>
      <c r="M2037" s="211"/>
      <c r="N2037" s="211"/>
      <c r="O2037" s="211"/>
      <c r="P2037" s="211"/>
      <c r="Q2037" s="211"/>
      <c r="R2037" s="211"/>
      <c r="S2037" s="211"/>
      <c r="T2037" s="211"/>
      <c r="U2037" s="211"/>
      <c r="V2037" s="211"/>
      <c r="W2037" s="211"/>
      <c r="X2037" s="211"/>
      <c r="Y2037" s="211"/>
      <c r="Z2037" s="240">
        <f>SUM(Z2035:AF2036)</f>
        <v>0</v>
      </c>
      <c r="AA2037" s="240"/>
      <c r="AB2037" s="240"/>
      <c r="AC2037" s="240"/>
      <c r="AD2037" s="240"/>
      <c r="AE2037" s="240"/>
      <c r="AF2037" s="240"/>
      <c r="AG2037" s="240">
        <f>SUM(AG2035:AM2036)</f>
        <v>0</v>
      </c>
      <c r="AH2037" s="240"/>
      <c r="AI2037" s="240"/>
      <c r="AJ2037" s="240"/>
      <c r="AK2037" s="240"/>
      <c r="AL2037" s="240"/>
      <c r="AM2037" s="240"/>
    </row>
    <row r="2038" spans="1:45" ht="12.75" hidden="1" customHeight="1">
      <c r="C2038" s="738"/>
      <c r="D2038" s="738"/>
      <c r="E2038" s="738"/>
      <c r="F2038" s="738"/>
      <c r="G2038" s="738"/>
      <c r="H2038" s="738"/>
      <c r="I2038" s="738"/>
      <c r="J2038" s="738"/>
      <c r="K2038" s="738"/>
      <c r="L2038" s="738"/>
      <c r="M2038" s="738"/>
      <c r="N2038" s="738"/>
      <c r="O2038" s="738"/>
      <c r="P2038" s="738"/>
      <c r="Q2038" s="738"/>
      <c r="R2038" s="738"/>
      <c r="S2038" s="738"/>
      <c r="T2038" s="738"/>
      <c r="U2038" s="738"/>
      <c r="V2038" s="738"/>
      <c r="W2038" s="738"/>
      <c r="X2038" s="738"/>
      <c r="Y2038" s="738"/>
      <c r="Z2038" s="251"/>
      <c r="AA2038" s="251"/>
      <c r="AB2038" s="251"/>
      <c r="AC2038" s="251"/>
      <c r="AD2038" s="251"/>
      <c r="AE2038" s="251"/>
      <c r="AF2038" s="251"/>
      <c r="AG2038" s="251"/>
      <c r="AH2038" s="251"/>
      <c r="AI2038" s="251"/>
      <c r="AJ2038" s="251"/>
      <c r="AK2038" s="251"/>
      <c r="AL2038" s="251"/>
      <c r="AM2038" s="251"/>
    </row>
    <row r="2039" spans="1:45" ht="12.75" hidden="1" customHeight="1">
      <c r="C2039" s="739" t="s">
        <v>1632</v>
      </c>
      <c r="D2039" s="739"/>
      <c r="E2039" s="739"/>
      <c r="F2039" s="739"/>
      <c r="G2039" s="739"/>
      <c r="H2039" s="739"/>
      <c r="I2039" s="739"/>
      <c r="J2039" s="739"/>
      <c r="K2039" s="739"/>
      <c r="L2039" s="739"/>
      <c r="M2039" s="739"/>
      <c r="N2039" s="739"/>
      <c r="O2039" s="739"/>
      <c r="P2039" s="739"/>
      <c r="Q2039" s="739"/>
      <c r="R2039" s="739"/>
      <c r="S2039" s="739"/>
      <c r="T2039" s="739"/>
      <c r="U2039" s="739"/>
      <c r="V2039" s="739"/>
      <c r="W2039" s="739"/>
      <c r="X2039" s="739"/>
      <c r="Y2039" s="739"/>
      <c r="Z2039" s="252"/>
      <c r="AA2039" s="252"/>
      <c r="AB2039" s="252"/>
      <c r="AC2039" s="252"/>
      <c r="AD2039" s="252"/>
      <c r="AE2039" s="252"/>
      <c r="AF2039" s="252"/>
      <c r="AG2039" s="252"/>
      <c r="AH2039" s="252"/>
      <c r="AI2039" s="252"/>
      <c r="AJ2039" s="252"/>
      <c r="AK2039" s="252"/>
      <c r="AL2039" s="252"/>
      <c r="AM2039" s="252"/>
    </row>
    <row r="2040" spans="1:45" ht="12.75" hidden="1" customHeight="1">
      <c r="C2040" s="269" t="s">
        <v>506</v>
      </c>
      <c r="D2040" s="269"/>
      <c r="E2040" s="269"/>
      <c r="F2040" s="269"/>
      <c r="G2040" s="269"/>
      <c r="H2040" s="269"/>
      <c r="I2040" s="269"/>
      <c r="J2040" s="269"/>
      <c r="K2040" s="269"/>
      <c r="L2040" s="269"/>
      <c r="M2040" s="269"/>
      <c r="N2040" s="269"/>
      <c r="O2040" s="269"/>
      <c r="P2040" s="269"/>
      <c r="Q2040" s="269"/>
      <c r="R2040" s="269"/>
      <c r="S2040" s="269"/>
      <c r="T2040" s="269"/>
      <c r="U2040" s="269"/>
      <c r="V2040" s="269"/>
      <c r="W2040" s="269"/>
      <c r="X2040" s="269"/>
      <c r="Y2040" s="269"/>
      <c r="Z2040" s="250"/>
      <c r="AA2040" s="250"/>
      <c r="AB2040" s="250"/>
      <c r="AC2040" s="250"/>
      <c r="AD2040" s="250"/>
      <c r="AE2040" s="250"/>
      <c r="AF2040" s="250"/>
      <c r="AG2040" s="250"/>
      <c r="AH2040" s="250"/>
      <c r="AI2040" s="250"/>
      <c r="AJ2040" s="250"/>
      <c r="AK2040" s="250"/>
      <c r="AL2040" s="250"/>
      <c r="AM2040" s="250"/>
    </row>
    <row r="2041" spans="1:45" ht="12.75" hidden="1" customHeight="1">
      <c r="C2041" s="211" t="s">
        <v>507</v>
      </c>
      <c r="D2041" s="211"/>
      <c r="E2041" s="211"/>
      <c r="F2041" s="211"/>
      <c r="G2041" s="211"/>
      <c r="H2041" s="211"/>
      <c r="I2041" s="211"/>
      <c r="J2041" s="211"/>
      <c r="K2041" s="211"/>
      <c r="L2041" s="211"/>
      <c r="M2041" s="211"/>
      <c r="N2041" s="211"/>
      <c r="O2041" s="211"/>
      <c r="P2041" s="211"/>
      <c r="Q2041" s="211"/>
      <c r="R2041" s="211"/>
      <c r="S2041" s="211"/>
      <c r="T2041" s="211"/>
      <c r="U2041" s="211"/>
      <c r="V2041" s="211"/>
      <c r="W2041" s="211"/>
      <c r="X2041" s="211"/>
      <c r="Y2041" s="211"/>
      <c r="Z2041" s="240">
        <f>SUM(Z2039:AF2040)</f>
        <v>0</v>
      </c>
      <c r="AA2041" s="240"/>
      <c r="AB2041" s="240"/>
      <c r="AC2041" s="240"/>
      <c r="AD2041" s="240"/>
      <c r="AE2041" s="240"/>
      <c r="AF2041" s="240"/>
      <c r="AG2041" s="240">
        <f>SUM(AG2039:AM2040)</f>
        <v>0</v>
      </c>
      <c r="AH2041" s="240"/>
      <c r="AI2041" s="240"/>
      <c r="AJ2041" s="240"/>
      <c r="AK2041" s="240"/>
      <c r="AL2041" s="240"/>
      <c r="AM2041" s="240"/>
    </row>
    <row r="2042" spans="1:45" ht="12.75" customHeight="1">
      <c r="C2042" s="59"/>
      <c r="D2042" s="59"/>
      <c r="E2042" s="59"/>
      <c r="F2042" s="59"/>
      <c r="G2042" s="59"/>
      <c r="H2042" s="59"/>
      <c r="I2042" s="59"/>
      <c r="J2042" s="59"/>
      <c r="K2042" s="59"/>
      <c r="L2042" s="59"/>
      <c r="M2042" s="59"/>
      <c r="N2042" s="59"/>
      <c r="O2042" s="59"/>
      <c r="P2042" s="59"/>
      <c r="Q2042" s="59"/>
      <c r="R2042" s="59"/>
      <c r="S2042" s="59"/>
      <c r="T2042" s="59"/>
      <c r="U2042" s="59"/>
      <c r="V2042" s="59"/>
      <c r="W2042" s="59"/>
      <c r="X2042" s="59"/>
      <c r="Y2042" s="59"/>
      <c r="Z2042" s="118"/>
      <c r="AA2042" s="118"/>
      <c r="AB2042" s="118"/>
      <c r="AC2042" s="118"/>
      <c r="AD2042" s="118"/>
      <c r="AE2042" s="118"/>
      <c r="AF2042" s="118"/>
      <c r="AG2042" s="118"/>
      <c r="AH2042" s="118"/>
      <c r="AI2042" s="118"/>
      <c r="AJ2042" s="118"/>
      <c r="AK2042" s="118"/>
      <c r="AL2042" s="118"/>
      <c r="AM2042" s="118"/>
    </row>
    <row r="2043" spans="1:45" ht="12.75" customHeight="1">
      <c r="A2043" s="242" t="s">
        <v>508</v>
      </c>
      <c r="B2043" s="79"/>
      <c r="C2043" s="246" t="s">
        <v>509</v>
      </c>
      <c r="D2043" s="246"/>
      <c r="E2043" s="246"/>
      <c r="F2043" s="246"/>
      <c r="G2043" s="246"/>
      <c r="H2043" s="246"/>
      <c r="I2043" s="246"/>
      <c r="J2043" s="246"/>
      <c r="K2043" s="246"/>
      <c r="L2043" s="246"/>
      <c r="M2043" s="246"/>
      <c r="N2043" s="246"/>
      <c r="O2043" s="246"/>
      <c r="P2043" s="246"/>
      <c r="Q2043" s="246"/>
      <c r="R2043" s="246"/>
      <c r="S2043" s="246"/>
      <c r="T2043" s="246"/>
      <c r="U2043" s="246"/>
      <c r="V2043" s="246"/>
      <c r="W2043" s="246"/>
      <c r="X2043" s="246"/>
      <c r="Y2043" s="246"/>
      <c r="Z2043" s="246"/>
      <c r="AA2043" s="246"/>
      <c r="AB2043" s="246"/>
      <c r="AC2043" s="246"/>
      <c r="AD2043" s="246"/>
      <c r="AE2043" s="246"/>
      <c r="AF2043" s="246"/>
      <c r="AG2043" s="246"/>
      <c r="AH2043" s="246"/>
      <c r="AI2043" s="246"/>
      <c r="AJ2043" s="246"/>
      <c r="AK2043" s="246"/>
      <c r="AL2043" s="246"/>
      <c r="AM2043" s="246"/>
      <c r="AN2043" s="246"/>
      <c r="AO2043" s="246"/>
      <c r="AP2043" s="246"/>
      <c r="AQ2043" s="246"/>
      <c r="AR2043" s="246"/>
      <c r="AS2043" s="246"/>
    </row>
    <row r="2044" spans="1:45" ht="12.75" customHeight="1">
      <c r="A2044" s="242"/>
      <c r="B2044" s="79"/>
      <c r="C2044" s="246"/>
      <c r="D2044" s="246"/>
      <c r="E2044" s="246"/>
      <c r="F2044" s="246"/>
      <c r="G2044" s="246"/>
      <c r="H2044" s="246"/>
      <c r="I2044" s="246"/>
      <c r="J2044" s="246"/>
      <c r="K2044" s="246"/>
      <c r="L2044" s="246"/>
      <c r="M2044" s="246"/>
      <c r="N2044" s="246"/>
      <c r="O2044" s="246"/>
      <c r="P2044" s="246"/>
      <c r="Q2044" s="246"/>
      <c r="R2044" s="246"/>
      <c r="S2044" s="246"/>
      <c r="T2044" s="246"/>
      <c r="U2044" s="246"/>
      <c r="V2044" s="246"/>
      <c r="W2044" s="246"/>
      <c r="X2044" s="246"/>
      <c r="Y2044" s="246"/>
      <c r="Z2044" s="246"/>
      <c r="AA2044" s="246"/>
      <c r="AB2044" s="246"/>
      <c r="AC2044" s="246"/>
      <c r="AD2044" s="246"/>
      <c r="AE2044" s="246"/>
      <c r="AF2044" s="246"/>
      <c r="AG2044" s="246"/>
      <c r="AH2044" s="246"/>
      <c r="AI2044" s="246"/>
      <c r="AJ2044" s="246"/>
      <c r="AK2044" s="246"/>
      <c r="AL2044" s="246"/>
      <c r="AM2044" s="246"/>
      <c r="AN2044" s="246"/>
      <c r="AO2044" s="246"/>
      <c r="AP2044" s="246"/>
      <c r="AQ2044" s="246"/>
      <c r="AR2044" s="246"/>
      <c r="AS2044" s="246"/>
    </row>
    <row r="2045" spans="1:45" ht="12.75" customHeight="1">
      <c r="A2045" s="242"/>
      <c r="B2045" s="79"/>
      <c r="C2045" s="246"/>
      <c r="D2045" s="246"/>
      <c r="E2045" s="246"/>
      <c r="F2045" s="246"/>
      <c r="G2045" s="246"/>
      <c r="H2045" s="246"/>
      <c r="I2045" s="246"/>
      <c r="J2045" s="246"/>
      <c r="K2045" s="246"/>
      <c r="L2045" s="246"/>
      <c r="M2045" s="246"/>
      <c r="N2045" s="246"/>
      <c r="O2045" s="246"/>
      <c r="P2045" s="246"/>
      <c r="Q2045" s="246"/>
      <c r="R2045" s="246"/>
      <c r="S2045" s="246"/>
      <c r="T2045" s="246"/>
      <c r="U2045" s="246"/>
      <c r="V2045" s="246"/>
      <c r="W2045" s="246"/>
      <c r="X2045" s="246"/>
      <c r="Y2045" s="246"/>
      <c r="Z2045" s="246"/>
      <c r="AA2045" s="246"/>
      <c r="AB2045" s="246"/>
      <c r="AC2045" s="246"/>
      <c r="AD2045" s="246"/>
      <c r="AE2045" s="246"/>
      <c r="AF2045" s="246"/>
      <c r="AG2045" s="246"/>
      <c r="AH2045" s="246"/>
      <c r="AI2045" s="246"/>
      <c r="AJ2045" s="246"/>
      <c r="AK2045" s="246"/>
      <c r="AL2045" s="246"/>
      <c r="AM2045" s="246"/>
      <c r="AN2045" s="246"/>
      <c r="AO2045" s="246"/>
      <c r="AP2045" s="246"/>
      <c r="AQ2045" s="246"/>
      <c r="AR2045" s="246"/>
      <c r="AS2045" s="246"/>
    </row>
    <row r="2047" spans="1:45" ht="12.75" customHeight="1">
      <c r="C2047" s="241" t="s">
        <v>569</v>
      </c>
      <c r="D2047" s="241"/>
      <c r="E2047" s="241"/>
      <c r="F2047" s="241"/>
      <c r="G2047" s="241"/>
      <c r="H2047" s="241"/>
      <c r="I2047" s="241"/>
      <c r="J2047" s="241"/>
      <c r="K2047" s="241"/>
      <c r="L2047" s="241"/>
      <c r="M2047" s="241"/>
      <c r="N2047" s="241"/>
      <c r="O2047" s="241"/>
      <c r="P2047" s="241"/>
      <c r="Q2047" s="241"/>
      <c r="R2047" s="241"/>
      <c r="S2047" s="241"/>
      <c r="T2047" s="241"/>
      <c r="U2047" s="241"/>
      <c r="V2047" s="241"/>
      <c r="W2047" s="241"/>
      <c r="X2047" s="241"/>
      <c r="Y2047" s="241"/>
      <c r="Z2047" s="241"/>
      <c r="AA2047" s="241"/>
      <c r="AB2047" s="241"/>
      <c r="AC2047" s="241"/>
      <c r="AD2047" s="241"/>
      <c r="AE2047" s="241"/>
      <c r="AF2047" s="241"/>
      <c r="AG2047" s="241"/>
      <c r="AH2047" s="241"/>
      <c r="AI2047" s="241"/>
      <c r="AJ2047" s="241"/>
      <c r="AK2047" s="241"/>
      <c r="AL2047" s="241"/>
      <c r="AM2047" s="241"/>
      <c r="AN2047" s="241"/>
      <c r="AO2047" s="241"/>
      <c r="AP2047" s="241"/>
      <c r="AQ2047" s="241"/>
      <c r="AR2047" s="241"/>
      <c r="AS2047" s="241"/>
    </row>
    <row r="2048" spans="1:45" ht="12.75" customHeight="1">
      <c r="C2048" s="68"/>
      <c r="D2048" s="112"/>
      <c r="E2048" s="112"/>
      <c r="F2048" s="112"/>
      <c r="G2048" s="112"/>
      <c r="H2048" s="112"/>
      <c r="I2048" s="112"/>
      <c r="J2048" s="112"/>
    </row>
    <row r="2049" spans="3:31" ht="12.75" customHeight="1">
      <c r="C2049" s="243" t="s">
        <v>576</v>
      </c>
      <c r="D2049" s="243"/>
      <c r="E2049" s="243"/>
      <c r="F2049" s="243"/>
      <c r="G2049" s="243"/>
      <c r="H2049" s="243"/>
      <c r="I2049" s="243"/>
      <c r="J2049" s="243"/>
      <c r="K2049" s="243"/>
      <c r="L2049" s="243"/>
      <c r="M2049" s="243"/>
      <c r="N2049" s="243"/>
      <c r="O2049" s="243"/>
      <c r="P2049" s="243"/>
      <c r="Q2049" s="243"/>
      <c r="R2049" s="243"/>
      <c r="S2049" s="243"/>
      <c r="T2049" s="243"/>
      <c r="U2049" s="243"/>
      <c r="V2049" s="243"/>
      <c r="W2049" s="243"/>
      <c r="X2049" s="243"/>
      <c r="Y2049" s="243"/>
      <c r="Z2049" s="243" t="s">
        <v>577</v>
      </c>
      <c r="AA2049" s="243"/>
      <c r="AB2049" s="243"/>
      <c r="AC2049" s="243" t="s">
        <v>578</v>
      </c>
      <c r="AD2049" s="243"/>
      <c r="AE2049" s="243"/>
    </row>
    <row r="2050" spans="3:31" ht="12.75" customHeight="1">
      <c r="C2050" s="244" t="s">
        <v>570</v>
      </c>
      <c r="D2050" s="244"/>
      <c r="E2050" s="244"/>
      <c r="F2050" s="244"/>
      <c r="G2050" s="244"/>
      <c r="H2050" s="244"/>
      <c r="I2050" s="244"/>
      <c r="J2050" s="244"/>
      <c r="K2050" s="244"/>
      <c r="L2050" s="244"/>
      <c r="M2050" s="244"/>
      <c r="N2050" s="244"/>
      <c r="O2050" s="244"/>
      <c r="P2050" s="244"/>
      <c r="Q2050" s="244"/>
      <c r="R2050" s="244"/>
      <c r="S2050" s="244"/>
      <c r="T2050" s="244"/>
      <c r="U2050" s="244"/>
      <c r="V2050" s="244"/>
      <c r="W2050" s="244"/>
      <c r="X2050" s="244"/>
      <c r="Y2050" s="244"/>
      <c r="Z2050" s="245"/>
      <c r="AA2050" s="245"/>
      <c r="AB2050" s="245"/>
      <c r="AC2050" s="245" t="s">
        <v>79</v>
      </c>
      <c r="AD2050" s="245"/>
      <c r="AE2050" s="245"/>
    </row>
    <row r="2051" spans="3:31" ht="12.75" customHeight="1">
      <c r="C2051" s="231" t="s">
        <v>571</v>
      </c>
      <c r="D2051" s="231"/>
      <c r="E2051" s="231"/>
      <c r="F2051" s="231"/>
      <c r="G2051" s="231"/>
      <c r="H2051" s="231"/>
      <c r="I2051" s="231"/>
      <c r="J2051" s="231"/>
      <c r="K2051" s="231"/>
      <c r="L2051" s="231"/>
      <c r="M2051" s="231"/>
      <c r="N2051" s="231"/>
      <c r="O2051" s="231"/>
      <c r="P2051" s="231"/>
      <c r="Q2051" s="231"/>
      <c r="R2051" s="231"/>
      <c r="S2051" s="231"/>
      <c r="T2051" s="231"/>
      <c r="U2051" s="231"/>
      <c r="V2051" s="231"/>
      <c r="W2051" s="231"/>
      <c r="X2051" s="231"/>
      <c r="Y2051" s="231"/>
      <c r="Z2051" s="230"/>
      <c r="AA2051" s="230"/>
      <c r="AB2051" s="230"/>
      <c r="AC2051" s="230" t="s">
        <v>79</v>
      </c>
      <c r="AD2051" s="230"/>
      <c r="AE2051" s="230"/>
    </row>
    <row r="2052" spans="3:31" ht="12.75" customHeight="1">
      <c r="C2052" s="231" t="s">
        <v>1245</v>
      </c>
      <c r="D2052" s="231"/>
      <c r="E2052" s="231"/>
      <c r="F2052" s="231"/>
      <c r="G2052" s="231"/>
      <c r="H2052" s="231"/>
      <c r="I2052" s="231"/>
      <c r="J2052" s="231"/>
      <c r="K2052" s="231"/>
      <c r="L2052" s="231"/>
      <c r="M2052" s="231"/>
      <c r="N2052" s="231"/>
      <c r="O2052" s="231"/>
      <c r="P2052" s="231"/>
      <c r="Q2052" s="231"/>
      <c r="R2052" s="231"/>
      <c r="S2052" s="231"/>
      <c r="T2052" s="231"/>
      <c r="U2052" s="231"/>
      <c r="V2052" s="231"/>
      <c r="W2052" s="231"/>
      <c r="X2052" s="231"/>
      <c r="Y2052" s="231"/>
      <c r="Z2052" s="230"/>
      <c r="AA2052" s="230"/>
      <c r="AB2052" s="230"/>
      <c r="AC2052" s="230" t="s">
        <v>79</v>
      </c>
      <c r="AD2052" s="230"/>
      <c r="AE2052" s="230"/>
    </row>
    <row r="2053" spans="3:31" ht="12.75" customHeight="1">
      <c r="C2053" s="231" t="s">
        <v>572</v>
      </c>
      <c r="D2053" s="231"/>
      <c r="E2053" s="231"/>
      <c r="F2053" s="231"/>
      <c r="G2053" s="231"/>
      <c r="H2053" s="231"/>
      <c r="I2053" s="231"/>
      <c r="J2053" s="231"/>
      <c r="K2053" s="231"/>
      <c r="L2053" s="231"/>
      <c r="M2053" s="231"/>
      <c r="N2053" s="231"/>
      <c r="O2053" s="231"/>
      <c r="P2053" s="231"/>
      <c r="Q2053" s="231"/>
      <c r="R2053" s="231"/>
      <c r="S2053" s="231"/>
      <c r="T2053" s="231"/>
      <c r="U2053" s="231"/>
      <c r="V2053" s="231"/>
      <c r="W2053" s="231"/>
      <c r="X2053" s="231"/>
      <c r="Y2053" s="231"/>
      <c r="Z2053" s="230"/>
      <c r="AA2053" s="230"/>
      <c r="AB2053" s="230"/>
      <c r="AC2053" s="230" t="s">
        <v>79</v>
      </c>
      <c r="AD2053" s="230"/>
      <c r="AE2053" s="230"/>
    </row>
    <row r="2054" spans="3:31" ht="12.75" customHeight="1">
      <c r="C2054" s="231" t="s">
        <v>1246</v>
      </c>
      <c r="D2054" s="231"/>
      <c r="E2054" s="231"/>
      <c r="F2054" s="231"/>
      <c r="G2054" s="231"/>
      <c r="H2054" s="231"/>
      <c r="I2054" s="231"/>
      <c r="J2054" s="231"/>
      <c r="K2054" s="231"/>
      <c r="L2054" s="231"/>
      <c r="M2054" s="231"/>
      <c r="N2054" s="231"/>
      <c r="O2054" s="231"/>
      <c r="P2054" s="231"/>
      <c r="Q2054" s="231"/>
      <c r="R2054" s="231"/>
      <c r="S2054" s="231"/>
      <c r="T2054" s="231"/>
      <c r="U2054" s="231"/>
      <c r="V2054" s="231"/>
      <c r="W2054" s="231"/>
      <c r="X2054" s="231"/>
      <c r="Y2054" s="231"/>
      <c r="Z2054" s="230"/>
      <c r="AA2054" s="230"/>
      <c r="AB2054" s="230"/>
      <c r="AC2054" s="230" t="s">
        <v>79</v>
      </c>
      <c r="AD2054" s="230"/>
      <c r="AE2054" s="230"/>
    </row>
    <row r="2055" spans="3:31" ht="12.75" customHeight="1">
      <c r="C2055" s="231" t="s">
        <v>573</v>
      </c>
      <c r="D2055" s="231"/>
      <c r="E2055" s="231"/>
      <c r="F2055" s="231"/>
      <c r="G2055" s="231"/>
      <c r="H2055" s="231"/>
      <c r="I2055" s="231"/>
      <c r="J2055" s="231"/>
      <c r="K2055" s="231"/>
      <c r="L2055" s="231"/>
      <c r="M2055" s="231"/>
      <c r="N2055" s="231"/>
      <c r="O2055" s="231"/>
      <c r="P2055" s="231"/>
      <c r="Q2055" s="231"/>
      <c r="R2055" s="231"/>
      <c r="S2055" s="231"/>
      <c r="T2055" s="231"/>
      <c r="U2055" s="231"/>
      <c r="V2055" s="231"/>
      <c r="W2055" s="231"/>
      <c r="X2055" s="231"/>
      <c r="Y2055" s="231"/>
      <c r="Z2055" s="230"/>
      <c r="AA2055" s="230"/>
      <c r="AB2055" s="230"/>
      <c r="AC2055" s="230" t="s">
        <v>79</v>
      </c>
      <c r="AD2055" s="230"/>
      <c r="AE2055" s="230"/>
    </row>
    <row r="2056" spans="3:31" ht="12.75" customHeight="1">
      <c r="C2056" s="231" t="s">
        <v>574</v>
      </c>
      <c r="D2056" s="231"/>
      <c r="E2056" s="231"/>
      <c r="F2056" s="231"/>
      <c r="G2056" s="231"/>
      <c r="H2056" s="231"/>
      <c r="I2056" s="231"/>
      <c r="J2056" s="231"/>
      <c r="K2056" s="231"/>
      <c r="L2056" s="231"/>
      <c r="M2056" s="231"/>
      <c r="N2056" s="231"/>
      <c r="O2056" s="231"/>
      <c r="P2056" s="231"/>
      <c r="Q2056" s="231"/>
      <c r="R2056" s="231"/>
      <c r="S2056" s="231"/>
      <c r="T2056" s="231"/>
      <c r="U2056" s="231"/>
      <c r="V2056" s="231"/>
      <c r="W2056" s="231"/>
      <c r="X2056" s="231"/>
      <c r="Y2056" s="231"/>
      <c r="Z2056" s="230"/>
      <c r="AA2056" s="230"/>
      <c r="AB2056" s="230"/>
      <c r="AC2056" s="230" t="s">
        <v>79</v>
      </c>
      <c r="AD2056" s="230"/>
      <c r="AE2056" s="230"/>
    </row>
    <row r="2057" spans="3:31" ht="12.75" customHeight="1">
      <c r="C2057" s="231" t="s">
        <v>1247</v>
      </c>
      <c r="D2057" s="231"/>
      <c r="E2057" s="231"/>
      <c r="F2057" s="231"/>
      <c r="G2057" s="231"/>
      <c r="H2057" s="231"/>
      <c r="I2057" s="231"/>
      <c r="J2057" s="231"/>
      <c r="K2057" s="231"/>
      <c r="L2057" s="231"/>
      <c r="M2057" s="231"/>
      <c r="N2057" s="231"/>
      <c r="O2057" s="231"/>
      <c r="P2057" s="231"/>
      <c r="Q2057" s="231"/>
      <c r="R2057" s="231"/>
      <c r="S2057" s="231"/>
      <c r="T2057" s="231"/>
      <c r="U2057" s="231"/>
      <c r="V2057" s="231"/>
      <c r="W2057" s="231"/>
      <c r="X2057" s="231"/>
      <c r="Y2057" s="231"/>
      <c r="Z2057" s="230"/>
      <c r="AA2057" s="230"/>
      <c r="AB2057" s="230"/>
      <c r="AC2057" s="230" t="s">
        <v>79</v>
      </c>
      <c r="AD2057" s="230"/>
      <c r="AE2057" s="230"/>
    </row>
    <row r="2058" spans="3:31" ht="12.75" customHeight="1">
      <c r="C2058" s="231" t="s">
        <v>1378</v>
      </c>
      <c r="D2058" s="231"/>
      <c r="E2058" s="231"/>
      <c r="F2058" s="231"/>
      <c r="G2058" s="231"/>
      <c r="H2058" s="231"/>
      <c r="I2058" s="231"/>
      <c r="J2058" s="231"/>
      <c r="K2058" s="231"/>
      <c r="L2058" s="231"/>
      <c r="M2058" s="231"/>
      <c r="N2058" s="231"/>
      <c r="O2058" s="231"/>
      <c r="P2058" s="231"/>
      <c r="Q2058" s="231"/>
      <c r="R2058" s="231"/>
      <c r="S2058" s="231"/>
      <c r="T2058" s="231"/>
      <c r="U2058" s="231"/>
      <c r="V2058" s="231"/>
      <c r="W2058" s="231"/>
      <c r="X2058" s="231"/>
      <c r="Y2058" s="231"/>
      <c r="Z2058" s="230"/>
      <c r="AA2058" s="230"/>
      <c r="AB2058" s="230"/>
      <c r="AC2058" s="230" t="s">
        <v>79</v>
      </c>
      <c r="AD2058" s="230"/>
      <c r="AE2058" s="230"/>
    </row>
    <row r="2059" spans="3:31" ht="12.75" customHeight="1">
      <c r="C2059" s="231" t="s">
        <v>575</v>
      </c>
      <c r="D2059" s="231"/>
      <c r="E2059" s="231"/>
      <c r="F2059" s="231"/>
      <c r="G2059" s="231"/>
      <c r="H2059" s="231"/>
      <c r="I2059" s="231"/>
      <c r="J2059" s="231"/>
      <c r="K2059" s="231"/>
      <c r="L2059" s="231"/>
      <c r="M2059" s="231"/>
      <c r="N2059" s="231"/>
      <c r="O2059" s="231"/>
      <c r="P2059" s="231"/>
      <c r="Q2059" s="231"/>
      <c r="R2059" s="231"/>
      <c r="S2059" s="231"/>
      <c r="T2059" s="231"/>
      <c r="U2059" s="231"/>
      <c r="V2059" s="231"/>
      <c r="W2059" s="231"/>
      <c r="X2059" s="231"/>
      <c r="Y2059" s="231"/>
      <c r="Z2059" s="230"/>
      <c r="AA2059" s="230"/>
      <c r="AB2059" s="230"/>
      <c r="AC2059" s="230" t="s">
        <v>79</v>
      </c>
      <c r="AD2059" s="230"/>
      <c r="AE2059" s="230"/>
    </row>
    <row r="2060" spans="3:31" ht="12.75" customHeight="1">
      <c r="C2060" s="231" t="s">
        <v>1248</v>
      </c>
      <c r="D2060" s="231"/>
      <c r="E2060" s="231"/>
      <c r="F2060" s="231"/>
      <c r="G2060" s="231"/>
      <c r="H2060" s="231"/>
      <c r="I2060" s="231"/>
      <c r="J2060" s="231"/>
      <c r="K2060" s="231"/>
      <c r="L2060" s="231"/>
      <c r="M2060" s="231"/>
      <c r="N2060" s="231"/>
      <c r="O2060" s="231"/>
      <c r="P2060" s="231"/>
      <c r="Q2060" s="231"/>
      <c r="R2060" s="231"/>
      <c r="S2060" s="231"/>
      <c r="T2060" s="231"/>
      <c r="U2060" s="231"/>
      <c r="V2060" s="231"/>
      <c r="W2060" s="231"/>
      <c r="X2060" s="231"/>
      <c r="Y2060" s="231"/>
      <c r="Z2060" s="230"/>
      <c r="AA2060" s="230"/>
      <c r="AB2060" s="230"/>
      <c r="AC2060" s="230" t="s">
        <v>79</v>
      </c>
      <c r="AD2060" s="230"/>
      <c r="AE2060" s="230"/>
    </row>
    <row r="2061" spans="3:31" ht="12.75" customHeight="1">
      <c r="C2061" s="247"/>
      <c r="D2061" s="247"/>
      <c r="E2061" s="247"/>
      <c r="F2061" s="247"/>
      <c r="G2061" s="247"/>
      <c r="H2061" s="247"/>
      <c r="I2061" s="247"/>
      <c r="J2061" s="247"/>
      <c r="K2061" s="247"/>
      <c r="L2061" s="247"/>
      <c r="M2061" s="247"/>
      <c r="N2061" s="247"/>
      <c r="O2061" s="247"/>
      <c r="P2061" s="247"/>
      <c r="Q2061" s="247"/>
      <c r="R2061" s="247"/>
      <c r="S2061" s="247"/>
      <c r="T2061" s="247"/>
      <c r="U2061" s="247"/>
      <c r="V2061" s="247"/>
      <c r="W2061" s="247"/>
      <c r="X2061" s="247"/>
      <c r="Y2061" s="247"/>
      <c r="Z2061" s="248"/>
      <c r="AA2061" s="248"/>
      <c r="AB2061" s="248"/>
      <c r="AC2061" s="248"/>
      <c r="AD2061" s="248"/>
      <c r="AE2061" s="248"/>
    </row>
    <row r="2062" spans="3:31" ht="12.75" customHeight="1">
      <c r="C2062" s="846"/>
      <c r="D2062" s="846"/>
      <c r="E2062" s="846"/>
      <c r="F2062" s="846"/>
      <c r="G2062" s="846"/>
      <c r="H2062" s="846"/>
      <c r="I2062" s="846"/>
      <c r="J2062" s="846"/>
      <c r="K2062" s="846"/>
      <c r="L2062" s="846"/>
      <c r="M2062" s="846"/>
      <c r="N2062" s="846"/>
      <c r="O2062" s="846"/>
      <c r="P2062" s="846"/>
      <c r="Q2062" s="846"/>
      <c r="R2062" s="846"/>
      <c r="S2062" s="846"/>
      <c r="T2062" s="846"/>
      <c r="U2062" s="846"/>
      <c r="V2062" s="846"/>
      <c r="W2062" s="846"/>
      <c r="X2062" s="846"/>
      <c r="Y2062" s="846"/>
      <c r="Z2062" s="161"/>
      <c r="AA2062" s="161"/>
      <c r="AB2062" s="161"/>
      <c r="AC2062" s="161"/>
      <c r="AD2062" s="161"/>
      <c r="AE2062" s="161"/>
    </row>
    <row r="2063" spans="3:31" ht="12.75" customHeight="1">
      <c r="C2063" s="846"/>
      <c r="D2063" s="846"/>
      <c r="E2063" s="846"/>
      <c r="F2063" s="846"/>
      <c r="G2063" s="846"/>
      <c r="H2063" s="846"/>
      <c r="I2063" s="846"/>
      <c r="J2063" s="846"/>
      <c r="K2063" s="846"/>
      <c r="L2063" s="846"/>
      <c r="M2063" s="846"/>
      <c r="N2063" s="846"/>
      <c r="O2063" s="846"/>
      <c r="P2063" s="846"/>
      <c r="Q2063" s="846"/>
      <c r="R2063" s="846"/>
      <c r="S2063" s="846"/>
      <c r="T2063" s="846"/>
      <c r="U2063" s="846"/>
      <c r="V2063" s="846"/>
      <c r="W2063" s="846"/>
      <c r="X2063" s="846"/>
      <c r="Y2063" s="846"/>
      <c r="Z2063" s="161"/>
      <c r="AA2063" s="161"/>
      <c r="AB2063" s="161"/>
      <c r="AC2063" s="161"/>
      <c r="AD2063" s="161"/>
      <c r="AE2063" s="161"/>
    </row>
    <row r="2064" spans="3:31" ht="12.75" customHeight="1">
      <c r="C2064" s="846"/>
      <c r="D2064" s="846"/>
      <c r="E2064" s="846"/>
      <c r="F2064" s="846"/>
      <c r="G2064" s="846"/>
      <c r="H2064" s="846"/>
      <c r="I2064" s="846"/>
      <c r="J2064" s="846"/>
      <c r="K2064" s="846"/>
      <c r="L2064" s="846"/>
      <c r="M2064" s="846"/>
      <c r="N2064" s="846"/>
      <c r="O2064" s="846"/>
      <c r="P2064" s="846"/>
      <c r="Q2064" s="846"/>
      <c r="R2064" s="846"/>
      <c r="S2064" s="846"/>
      <c r="T2064" s="846"/>
      <c r="U2064" s="846"/>
      <c r="V2064" s="846"/>
      <c r="W2064" s="846"/>
      <c r="X2064" s="846"/>
      <c r="Y2064" s="846"/>
      <c r="Z2064" s="161"/>
      <c r="AA2064" s="161"/>
      <c r="AB2064" s="161"/>
      <c r="AC2064" s="161"/>
      <c r="AD2064" s="161"/>
      <c r="AE2064" s="161"/>
    </row>
    <row r="2065" spans="1:45" ht="12.75" customHeight="1">
      <c r="C2065" s="846"/>
      <c r="D2065" s="846"/>
      <c r="E2065" s="846"/>
      <c r="F2065" s="846"/>
      <c r="G2065" s="846"/>
      <c r="H2065" s="846"/>
      <c r="I2065" s="846"/>
      <c r="J2065" s="846"/>
      <c r="K2065" s="846"/>
      <c r="L2065" s="846"/>
      <c r="M2065" s="846"/>
      <c r="N2065" s="846"/>
      <c r="O2065" s="846"/>
      <c r="P2065" s="846"/>
      <c r="Q2065" s="846"/>
      <c r="R2065" s="846"/>
      <c r="S2065" s="846"/>
      <c r="T2065" s="846"/>
      <c r="U2065" s="846"/>
      <c r="V2065" s="846"/>
      <c r="W2065" s="846"/>
      <c r="X2065" s="846"/>
      <c r="Y2065" s="846"/>
      <c r="Z2065" s="161"/>
      <c r="AA2065" s="161"/>
      <c r="AB2065" s="161"/>
      <c r="AC2065" s="161"/>
      <c r="AD2065" s="161"/>
      <c r="AE2065" s="161"/>
    </row>
    <row r="2066" spans="1:45" ht="12.75" customHeight="1">
      <c r="C2066" s="846"/>
      <c r="D2066" s="846"/>
      <c r="E2066" s="846"/>
      <c r="F2066" s="846"/>
      <c r="G2066" s="846"/>
      <c r="H2066" s="846"/>
      <c r="I2066" s="846"/>
      <c r="J2066" s="846"/>
      <c r="K2066" s="846"/>
      <c r="L2066" s="846"/>
      <c r="M2066" s="846"/>
      <c r="N2066" s="846"/>
      <c r="O2066" s="846"/>
      <c r="P2066" s="846"/>
      <c r="Q2066" s="846"/>
      <c r="R2066" s="846"/>
      <c r="S2066" s="846"/>
      <c r="T2066" s="846"/>
      <c r="U2066" s="846"/>
      <c r="V2066" s="846"/>
      <c r="W2066" s="846"/>
      <c r="X2066" s="846"/>
      <c r="Y2066" s="846"/>
      <c r="Z2066" s="161"/>
      <c r="AA2066" s="161"/>
      <c r="AB2066" s="161"/>
      <c r="AC2066" s="161"/>
      <c r="AD2066" s="161"/>
      <c r="AE2066" s="161"/>
    </row>
    <row r="2067" spans="1:45" ht="12.75" customHeight="1">
      <c r="C2067" s="846"/>
      <c r="D2067" s="846"/>
      <c r="E2067" s="846"/>
      <c r="F2067" s="846"/>
      <c r="G2067" s="846"/>
      <c r="H2067" s="846"/>
      <c r="I2067" s="846"/>
      <c r="J2067" s="846"/>
      <c r="K2067" s="846"/>
      <c r="L2067" s="846"/>
      <c r="M2067" s="846"/>
      <c r="N2067" s="846"/>
      <c r="O2067" s="846"/>
      <c r="P2067" s="846"/>
      <c r="Q2067" s="846"/>
      <c r="R2067" s="846"/>
      <c r="S2067" s="846"/>
      <c r="T2067" s="846"/>
      <c r="U2067" s="846"/>
      <c r="V2067" s="846"/>
      <c r="W2067" s="846"/>
      <c r="X2067" s="846"/>
      <c r="Y2067" s="846"/>
      <c r="Z2067" s="161"/>
      <c r="AA2067" s="161"/>
      <c r="AB2067" s="161"/>
      <c r="AC2067" s="161"/>
      <c r="AD2067" s="161"/>
      <c r="AE2067" s="161"/>
    </row>
    <row r="2068" spans="1:45" ht="12.75" customHeight="1">
      <c r="C2068" s="98"/>
      <c r="D2068" s="98"/>
      <c r="E2068" s="98"/>
      <c r="F2068" s="98"/>
      <c r="G2068" s="98"/>
      <c r="H2068" s="98"/>
      <c r="I2068" s="98"/>
      <c r="J2068" s="98"/>
      <c r="K2068" s="98"/>
      <c r="L2068" s="98"/>
      <c r="M2068" s="98"/>
      <c r="N2068" s="98"/>
      <c r="O2068" s="98"/>
      <c r="P2068" s="98"/>
      <c r="Q2068" s="98"/>
      <c r="R2068" s="98"/>
      <c r="S2068" s="98"/>
      <c r="T2068" s="98"/>
      <c r="U2068" s="98"/>
      <c r="V2068" s="98"/>
      <c r="W2068" s="98"/>
      <c r="X2068" s="98"/>
      <c r="Y2068" s="98"/>
      <c r="Z2068" s="98"/>
      <c r="AA2068" s="98"/>
      <c r="AB2068" s="98"/>
      <c r="AC2068" s="98"/>
      <c r="AD2068" s="98"/>
      <c r="AE2068" s="98"/>
    </row>
    <row r="2069" spans="1:45" ht="12.75" hidden="1" customHeight="1">
      <c r="C2069" s="237" t="s">
        <v>1379</v>
      </c>
      <c r="D2069" s="237"/>
      <c r="E2069" s="237"/>
      <c r="F2069" s="237"/>
      <c r="G2069" s="237"/>
      <c r="H2069" s="237"/>
      <c r="I2069" s="237"/>
      <c r="J2069" s="237"/>
      <c r="K2069" s="237"/>
      <c r="L2069" s="237"/>
      <c r="M2069" s="237"/>
      <c r="N2069" s="237"/>
      <c r="O2069" s="237"/>
      <c r="P2069" s="237"/>
      <c r="Q2069" s="237"/>
      <c r="R2069" s="237"/>
      <c r="S2069" s="237"/>
      <c r="T2069" s="237"/>
      <c r="U2069" s="237"/>
      <c r="V2069" s="237"/>
      <c r="W2069" s="237"/>
      <c r="X2069" s="237"/>
      <c r="Y2069" s="237"/>
      <c r="Z2069" s="237"/>
      <c r="AA2069" s="237"/>
      <c r="AB2069" s="237"/>
      <c r="AC2069" s="237"/>
      <c r="AD2069" s="237"/>
      <c r="AE2069" s="237"/>
      <c r="AF2069" s="237"/>
      <c r="AG2069" s="237"/>
      <c r="AH2069" s="237"/>
      <c r="AI2069" s="237"/>
      <c r="AJ2069" s="237"/>
      <c r="AK2069" s="237"/>
      <c r="AL2069" s="237"/>
      <c r="AM2069" s="237"/>
      <c r="AN2069" s="237"/>
      <c r="AO2069" s="237"/>
      <c r="AP2069" s="237"/>
      <c r="AQ2069" s="237"/>
      <c r="AR2069" s="237"/>
      <c r="AS2069" s="237"/>
    </row>
    <row r="2070" spans="1:45" ht="12.75" hidden="1" customHeight="1">
      <c r="C2070" s="14"/>
      <c r="O2070" s="98"/>
      <c r="P2070" s="98"/>
      <c r="Q2070" s="98"/>
      <c r="R2070" s="98"/>
      <c r="S2070" s="98"/>
      <c r="T2070" s="98"/>
      <c r="U2070" s="98"/>
      <c r="V2070" s="98"/>
      <c r="W2070" s="98"/>
      <c r="X2070" s="98"/>
      <c r="Y2070" s="98"/>
      <c r="Z2070" s="98"/>
      <c r="AA2070" s="98"/>
      <c r="AB2070" s="98"/>
      <c r="AC2070" s="98"/>
      <c r="AD2070" s="98"/>
      <c r="AE2070" s="98"/>
    </row>
    <row r="2071" spans="1:45" ht="12.75" hidden="1" customHeight="1">
      <c r="C2071" s="198" t="s">
        <v>1380</v>
      </c>
      <c r="D2071" s="198"/>
      <c r="E2071" s="198"/>
      <c r="F2071" s="198"/>
      <c r="G2071" s="198"/>
      <c r="H2071" s="198"/>
      <c r="I2071" s="198"/>
      <c r="J2071" s="198"/>
      <c r="K2071" s="198"/>
      <c r="L2071" s="198"/>
      <c r="M2071" s="198"/>
      <c r="N2071" s="198"/>
      <c r="O2071" s="198"/>
      <c r="P2071" s="198"/>
      <c r="Q2071" s="198"/>
      <c r="R2071" s="198"/>
      <c r="S2071" s="198"/>
      <c r="T2071" s="198"/>
      <c r="U2071" s="198"/>
      <c r="V2071" s="198"/>
      <c r="W2071" s="198"/>
      <c r="X2071" s="198"/>
      <c r="Y2071" s="198"/>
      <c r="Z2071" s="198"/>
      <c r="AA2071" s="198"/>
      <c r="AB2071" s="198"/>
      <c r="AC2071" s="198"/>
      <c r="AD2071" s="198"/>
      <c r="AE2071" s="198"/>
      <c r="AF2071" s="198"/>
      <c r="AG2071" s="198"/>
      <c r="AH2071" s="198"/>
      <c r="AI2071" s="198"/>
      <c r="AJ2071" s="198"/>
      <c r="AK2071" s="198"/>
      <c r="AL2071" s="198"/>
      <c r="AM2071" s="198"/>
      <c r="AN2071" s="198"/>
      <c r="AO2071" s="198"/>
      <c r="AP2071" s="198"/>
      <c r="AQ2071" s="198"/>
      <c r="AR2071" s="198"/>
      <c r="AS2071" s="198"/>
    </row>
    <row r="2072" spans="1:45" ht="12.75" hidden="1" customHeight="1">
      <c r="C2072" s="198"/>
      <c r="D2072" s="198"/>
      <c r="E2072" s="198"/>
      <c r="F2072" s="198"/>
      <c r="G2072" s="198"/>
      <c r="H2072" s="198"/>
      <c r="I2072" s="198"/>
      <c r="J2072" s="198"/>
      <c r="K2072" s="198"/>
      <c r="L2072" s="198"/>
      <c r="M2072" s="198"/>
      <c r="N2072" s="198"/>
      <c r="O2072" s="198"/>
      <c r="P2072" s="198"/>
      <c r="Q2072" s="198"/>
      <c r="R2072" s="198"/>
      <c r="S2072" s="198"/>
      <c r="T2072" s="198"/>
      <c r="U2072" s="198"/>
      <c r="V2072" s="198"/>
      <c r="W2072" s="198"/>
      <c r="X2072" s="198"/>
      <c r="Y2072" s="198"/>
      <c r="Z2072" s="198"/>
      <c r="AA2072" s="198"/>
      <c r="AB2072" s="198"/>
      <c r="AC2072" s="198"/>
      <c r="AD2072" s="198"/>
      <c r="AE2072" s="198"/>
      <c r="AF2072" s="198"/>
      <c r="AG2072" s="198"/>
      <c r="AH2072" s="198"/>
      <c r="AI2072" s="198"/>
      <c r="AJ2072" s="198"/>
      <c r="AK2072" s="198"/>
      <c r="AL2072" s="198"/>
      <c r="AM2072" s="198"/>
      <c r="AN2072" s="198"/>
      <c r="AO2072" s="198"/>
      <c r="AP2072" s="198"/>
      <c r="AQ2072" s="198"/>
      <c r="AR2072" s="198"/>
      <c r="AS2072" s="198"/>
    </row>
    <row r="2074" spans="1:45" ht="15">
      <c r="A2074" s="83" t="s">
        <v>510</v>
      </c>
      <c r="B2074" s="79"/>
      <c r="C2074" s="202" t="s">
        <v>511</v>
      </c>
      <c r="D2074" s="202"/>
      <c r="E2074" s="202"/>
      <c r="F2074" s="202"/>
      <c r="G2074" s="202"/>
      <c r="H2074" s="202"/>
      <c r="I2074" s="202"/>
      <c r="J2074" s="202"/>
      <c r="K2074" s="202"/>
      <c r="L2074" s="202"/>
      <c r="M2074" s="202"/>
      <c r="N2074" s="202"/>
      <c r="O2074" s="202"/>
      <c r="P2074" s="202"/>
      <c r="Q2074" s="202"/>
      <c r="R2074" s="202"/>
      <c r="S2074" s="202"/>
      <c r="T2074" s="202"/>
      <c r="U2074" s="202"/>
      <c r="V2074" s="202"/>
      <c r="W2074" s="202"/>
      <c r="X2074" s="202"/>
      <c r="Y2074" s="202"/>
      <c r="Z2074" s="202"/>
      <c r="AA2074" s="202"/>
      <c r="AB2074" s="202"/>
      <c r="AC2074" s="202"/>
      <c r="AD2074" s="202"/>
      <c r="AE2074" s="202"/>
      <c r="AF2074" s="202"/>
      <c r="AG2074" s="202"/>
      <c r="AH2074" s="202"/>
      <c r="AI2074" s="202"/>
      <c r="AJ2074" s="202"/>
      <c r="AK2074" s="202"/>
      <c r="AL2074" s="202"/>
      <c r="AM2074" s="202"/>
      <c r="AN2074" s="202"/>
      <c r="AO2074" s="202"/>
      <c r="AP2074" s="202"/>
      <c r="AQ2074" s="202"/>
      <c r="AR2074" s="202"/>
      <c r="AS2074" s="202"/>
    </row>
    <row r="2075" spans="1:45" ht="12.75" customHeight="1">
      <c r="A2075" s="10"/>
      <c r="B2075" s="2"/>
    </row>
    <row r="2076" spans="1:45" ht="12.75" customHeight="1">
      <c r="A2076" s="10"/>
      <c r="B2076" s="2"/>
      <c r="C2076" s="241" t="s">
        <v>565</v>
      </c>
      <c r="D2076" s="241"/>
      <c r="E2076" s="241"/>
      <c r="F2076" s="241"/>
      <c r="G2076" s="241"/>
      <c r="H2076" s="241"/>
      <c r="I2076" s="241"/>
      <c r="J2076" s="241"/>
      <c r="K2076" s="241"/>
      <c r="L2076" s="241"/>
      <c r="M2076" s="241"/>
      <c r="N2076" s="241"/>
      <c r="O2076" s="241"/>
      <c r="P2076" s="241"/>
      <c r="Q2076" s="241"/>
      <c r="R2076" s="241"/>
      <c r="S2076" s="241"/>
      <c r="T2076" s="241"/>
      <c r="U2076" s="241"/>
      <c r="V2076" s="241"/>
      <c r="W2076" s="241"/>
      <c r="X2076" s="241"/>
      <c r="Y2076" s="241"/>
      <c r="Z2076" s="241"/>
      <c r="AA2076" s="241"/>
      <c r="AB2076" s="241"/>
      <c r="AC2076" s="241"/>
      <c r="AD2076" s="241"/>
      <c r="AE2076" s="241"/>
      <c r="AF2076" s="241"/>
      <c r="AG2076" s="241"/>
      <c r="AH2076" s="241"/>
      <c r="AI2076" s="241"/>
      <c r="AJ2076" s="241"/>
      <c r="AK2076" s="241"/>
      <c r="AL2076" s="241"/>
      <c r="AM2076" s="241"/>
      <c r="AN2076" s="241"/>
      <c r="AO2076" s="241"/>
      <c r="AP2076" s="241"/>
      <c r="AQ2076" s="241"/>
      <c r="AR2076" s="241"/>
      <c r="AS2076" s="241"/>
    </row>
    <row r="2077" spans="1:45" ht="12.75" customHeight="1">
      <c r="C2077" s="68"/>
    </row>
    <row r="2078" spans="1:45" ht="12.75" customHeight="1">
      <c r="C2078" s="262" t="s">
        <v>1455</v>
      </c>
      <c r="D2078" s="262"/>
      <c r="E2078" s="262"/>
      <c r="F2078" s="262"/>
      <c r="G2078" s="262"/>
      <c r="H2078" s="262"/>
      <c r="I2078" s="262"/>
      <c r="J2078" s="262"/>
      <c r="K2078" s="262"/>
      <c r="L2078" s="814" t="s">
        <v>16</v>
      </c>
      <c r="M2078" s="815"/>
      <c r="N2078" s="815"/>
      <c r="O2078" s="815"/>
      <c r="P2078" s="815"/>
      <c r="Q2078" s="815"/>
      <c r="R2078" s="815"/>
      <c r="S2078" s="815"/>
      <c r="T2078" s="815"/>
      <c r="U2078" s="815"/>
      <c r="V2078" s="815"/>
      <c r="W2078" s="815"/>
      <c r="X2078" s="815"/>
      <c r="Y2078" s="815"/>
      <c r="Z2078" s="815"/>
      <c r="AA2078" s="815"/>
      <c r="AB2078" s="815"/>
      <c r="AC2078" s="815"/>
      <c r="AD2078" s="815"/>
      <c r="AE2078" s="815"/>
      <c r="AF2078" s="815"/>
      <c r="AG2078" s="815"/>
      <c r="AH2078" s="815"/>
      <c r="AI2078" s="815"/>
      <c r="AJ2078" s="816"/>
    </row>
    <row r="2079" spans="1:45" ht="12.75" customHeight="1">
      <c r="C2079" s="262"/>
      <c r="D2079" s="262"/>
      <c r="E2079" s="262"/>
      <c r="F2079" s="262"/>
      <c r="G2079" s="262"/>
      <c r="H2079" s="262"/>
      <c r="I2079" s="262"/>
      <c r="J2079" s="262"/>
      <c r="K2079" s="262"/>
      <c r="L2079" s="262" t="s">
        <v>1381</v>
      </c>
      <c r="M2079" s="262"/>
      <c r="N2079" s="262"/>
      <c r="O2079" s="262"/>
      <c r="P2079" s="262"/>
      <c r="Q2079" s="262" t="s">
        <v>1382</v>
      </c>
      <c r="R2079" s="262"/>
      <c r="S2079" s="262"/>
      <c r="T2079" s="262"/>
      <c r="U2079" s="262"/>
      <c r="V2079" s="262" t="s">
        <v>1383</v>
      </c>
      <c r="W2079" s="262"/>
      <c r="X2079" s="262"/>
      <c r="Y2079" s="262"/>
      <c r="Z2079" s="262"/>
      <c r="AA2079" s="262" t="s">
        <v>53</v>
      </c>
      <c r="AB2079" s="262"/>
      <c r="AC2079" s="262"/>
      <c r="AD2079" s="262"/>
      <c r="AE2079" s="262"/>
      <c r="AF2079" s="262" t="s">
        <v>1217</v>
      </c>
      <c r="AG2079" s="262"/>
      <c r="AH2079" s="262"/>
      <c r="AI2079" s="262"/>
      <c r="AJ2079" s="262"/>
    </row>
    <row r="2080" spans="1:45" ht="12.75" customHeight="1">
      <c r="C2080" s="262"/>
      <c r="D2080" s="262"/>
      <c r="E2080" s="262"/>
      <c r="F2080" s="262"/>
      <c r="G2080" s="262"/>
      <c r="H2080" s="262"/>
      <c r="I2080" s="262"/>
      <c r="J2080" s="262"/>
      <c r="K2080" s="262"/>
      <c r="L2080" s="262"/>
      <c r="M2080" s="262"/>
      <c r="N2080" s="262"/>
      <c r="O2080" s="262"/>
      <c r="P2080" s="262"/>
      <c r="Q2080" s="262"/>
      <c r="R2080" s="262"/>
      <c r="S2080" s="262"/>
      <c r="T2080" s="262"/>
      <c r="U2080" s="262"/>
      <c r="V2080" s="262"/>
      <c r="W2080" s="262"/>
      <c r="X2080" s="262"/>
      <c r="Y2080" s="262"/>
      <c r="Z2080" s="262"/>
      <c r="AA2080" s="262"/>
      <c r="AB2080" s="262"/>
      <c r="AC2080" s="262"/>
      <c r="AD2080" s="262"/>
      <c r="AE2080" s="262"/>
      <c r="AF2080" s="262"/>
      <c r="AG2080" s="262"/>
      <c r="AH2080" s="262"/>
      <c r="AI2080" s="262"/>
      <c r="AJ2080" s="262"/>
    </row>
    <row r="2081" spans="3:36" ht="12.75" customHeight="1">
      <c r="C2081" s="262"/>
      <c r="D2081" s="262"/>
      <c r="E2081" s="262"/>
      <c r="F2081" s="262"/>
      <c r="G2081" s="262"/>
      <c r="H2081" s="262"/>
      <c r="I2081" s="262"/>
      <c r="J2081" s="262"/>
      <c r="K2081" s="262"/>
      <c r="L2081" s="262"/>
      <c r="M2081" s="262"/>
      <c r="N2081" s="262"/>
      <c r="O2081" s="262"/>
      <c r="P2081" s="262"/>
      <c r="Q2081" s="262"/>
      <c r="R2081" s="262"/>
      <c r="S2081" s="262"/>
      <c r="T2081" s="262"/>
      <c r="U2081" s="262"/>
      <c r="V2081" s="262"/>
      <c r="W2081" s="262"/>
      <c r="X2081" s="262"/>
      <c r="Y2081" s="262"/>
      <c r="Z2081" s="262"/>
      <c r="AA2081" s="262"/>
      <c r="AB2081" s="262"/>
      <c r="AC2081" s="262"/>
      <c r="AD2081" s="262"/>
      <c r="AE2081" s="262"/>
      <c r="AF2081" s="262"/>
      <c r="AG2081" s="262"/>
      <c r="AH2081" s="262"/>
      <c r="AI2081" s="262"/>
      <c r="AJ2081" s="262"/>
    </row>
    <row r="2082" spans="3:36" ht="12.75" customHeight="1">
      <c r="C2082" s="813"/>
      <c r="D2082" s="813"/>
      <c r="E2082" s="813"/>
      <c r="F2082" s="813"/>
      <c r="G2082" s="813"/>
      <c r="H2082" s="813"/>
      <c r="I2082" s="813"/>
      <c r="J2082" s="813"/>
      <c r="K2082" s="813"/>
      <c r="L2082" s="813"/>
      <c r="M2082" s="813"/>
      <c r="N2082" s="813"/>
      <c r="O2082" s="813"/>
      <c r="P2082" s="813"/>
      <c r="Q2082" s="813"/>
      <c r="R2082" s="813"/>
      <c r="S2082" s="813"/>
      <c r="T2082" s="813"/>
      <c r="U2082" s="813"/>
      <c r="V2082" s="813"/>
      <c r="W2082" s="813"/>
      <c r="X2082" s="813"/>
      <c r="Y2082" s="813"/>
      <c r="Z2082" s="813"/>
      <c r="AA2082" s="813"/>
      <c r="AB2082" s="813"/>
      <c r="AC2082" s="813"/>
      <c r="AD2082" s="813"/>
      <c r="AE2082" s="813"/>
      <c r="AF2082" s="813"/>
      <c r="AG2082" s="813"/>
      <c r="AH2082" s="813"/>
      <c r="AI2082" s="813"/>
      <c r="AJ2082" s="813"/>
    </row>
    <row r="2083" spans="3:36" ht="12.75" customHeight="1">
      <c r="C2083" s="817" t="s">
        <v>28</v>
      </c>
      <c r="D2083" s="817"/>
      <c r="E2083" s="817"/>
      <c r="F2083" s="817"/>
      <c r="G2083" s="817"/>
      <c r="H2083" s="817"/>
      <c r="I2083" s="817"/>
      <c r="J2083" s="817"/>
      <c r="K2083" s="817"/>
      <c r="L2083" s="818" t="s">
        <v>32</v>
      </c>
      <c r="M2083" s="818"/>
      <c r="N2083" s="818"/>
      <c r="O2083" s="818"/>
      <c r="P2083" s="818"/>
      <c r="Q2083" s="818" t="s">
        <v>33</v>
      </c>
      <c r="R2083" s="818"/>
      <c r="S2083" s="818"/>
      <c r="T2083" s="818"/>
      <c r="U2083" s="818"/>
      <c r="V2083" s="818" t="s">
        <v>35</v>
      </c>
      <c r="W2083" s="818"/>
      <c r="X2083" s="818"/>
      <c r="Y2083" s="818"/>
      <c r="Z2083" s="818"/>
      <c r="AA2083" s="818" t="s">
        <v>37</v>
      </c>
      <c r="AB2083" s="818"/>
      <c r="AC2083" s="818"/>
      <c r="AD2083" s="818"/>
      <c r="AE2083" s="818"/>
      <c r="AF2083" s="818" t="s">
        <v>40</v>
      </c>
      <c r="AG2083" s="818"/>
      <c r="AH2083" s="818"/>
      <c r="AI2083" s="818"/>
      <c r="AJ2083" s="818"/>
    </row>
    <row r="2084" spans="3:36" ht="12.75" customHeight="1">
      <c r="C2084" s="819" t="s">
        <v>244</v>
      </c>
      <c r="D2084" s="819"/>
      <c r="E2084" s="819"/>
      <c r="F2084" s="819"/>
      <c r="G2084" s="819"/>
      <c r="H2084" s="819"/>
      <c r="I2084" s="819"/>
      <c r="J2084" s="819"/>
      <c r="K2084" s="819"/>
      <c r="L2084" s="742">
        <v>617793</v>
      </c>
      <c r="M2084" s="742"/>
      <c r="N2084" s="742"/>
      <c r="O2084" s="742"/>
      <c r="P2084" s="742"/>
      <c r="Q2084" s="742">
        <f>Q2085+Q2086+Q2087</f>
        <v>317253</v>
      </c>
      <c r="R2084" s="742"/>
      <c r="S2084" s="742"/>
      <c r="T2084" s="742"/>
      <c r="U2084" s="742"/>
      <c r="V2084" s="742">
        <f>V2085+V2086+V2087</f>
        <v>0</v>
      </c>
      <c r="W2084" s="742"/>
      <c r="X2084" s="742"/>
      <c r="Y2084" s="742"/>
      <c r="Z2084" s="742"/>
      <c r="AA2084" s="742">
        <f>AA2085+AA2086+AA2087</f>
        <v>0</v>
      </c>
      <c r="AB2084" s="742"/>
      <c r="AC2084" s="742"/>
      <c r="AD2084" s="742"/>
      <c r="AE2084" s="742"/>
      <c r="AF2084" s="742">
        <f>L2084+Q2084-V2084+AA2084</f>
        <v>935046</v>
      </c>
      <c r="AG2084" s="742"/>
      <c r="AH2084" s="742"/>
      <c r="AI2084" s="742"/>
      <c r="AJ2084" s="742"/>
    </row>
    <row r="2085" spans="3:36" ht="12.75" customHeight="1">
      <c r="C2085" s="171" t="s">
        <v>1528</v>
      </c>
      <c r="D2085" s="171"/>
      <c r="E2085" s="171"/>
      <c r="F2085" s="171"/>
      <c r="G2085" s="171"/>
      <c r="H2085" s="171"/>
      <c r="I2085" s="171"/>
      <c r="J2085" s="171"/>
      <c r="K2085" s="171"/>
      <c r="L2085" s="741">
        <v>617793</v>
      </c>
      <c r="M2085" s="741"/>
      <c r="N2085" s="741"/>
      <c r="O2085" s="741"/>
      <c r="P2085" s="741"/>
      <c r="Q2085" s="741"/>
      <c r="R2085" s="741"/>
      <c r="S2085" s="741"/>
      <c r="T2085" s="741"/>
      <c r="U2085" s="741"/>
      <c r="V2085" s="741"/>
      <c r="W2085" s="741"/>
      <c r="X2085" s="741"/>
      <c r="Y2085" s="741"/>
      <c r="Z2085" s="741"/>
      <c r="AA2085" s="741"/>
      <c r="AB2085" s="741"/>
      <c r="AC2085" s="741"/>
      <c r="AD2085" s="741"/>
      <c r="AE2085" s="741"/>
      <c r="AF2085" s="741">
        <f>L2085+Q2085-V2085+AA2085</f>
        <v>617793</v>
      </c>
      <c r="AG2085" s="741"/>
      <c r="AH2085" s="741"/>
      <c r="AI2085" s="741"/>
      <c r="AJ2085" s="741"/>
    </row>
    <row r="2086" spans="3:36" ht="12.75" customHeight="1">
      <c r="C2086" s="171" t="s">
        <v>1529</v>
      </c>
      <c r="D2086" s="171"/>
      <c r="E2086" s="171"/>
      <c r="F2086" s="171"/>
      <c r="G2086" s="171"/>
      <c r="H2086" s="171"/>
      <c r="I2086" s="171"/>
      <c r="J2086" s="171"/>
      <c r="K2086" s="171"/>
      <c r="L2086" s="741"/>
      <c r="M2086" s="741"/>
      <c r="N2086" s="741"/>
      <c r="O2086" s="741"/>
      <c r="P2086" s="741"/>
      <c r="Q2086" s="741">
        <v>317253</v>
      </c>
      <c r="R2086" s="741"/>
      <c r="S2086" s="741"/>
      <c r="T2086" s="741"/>
      <c r="U2086" s="741"/>
      <c r="V2086" s="741"/>
      <c r="W2086" s="741"/>
      <c r="X2086" s="741"/>
      <c r="Y2086" s="741"/>
      <c r="Z2086" s="741"/>
      <c r="AA2086" s="741"/>
      <c r="AB2086" s="741"/>
      <c r="AC2086" s="741"/>
      <c r="AD2086" s="741"/>
      <c r="AE2086" s="741"/>
      <c r="AF2086" s="741">
        <f>L2086+Q2086-V2086+AA2086</f>
        <v>317253</v>
      </c>
      <c r="AG2086" s="741"/>
      <c r="AH2086" s="741"/>
      <c r="AI2086" s="741"/>
      <c r="AJ2086" s="741"/>
    </row>
    <row r="2087" spans="3:36" ht="12.75" customHeight="1">
      <c r="C2087" s="170" t="s">
        <v>1530</v>
      </c>
      <c r="D2087" s="170"/>
      <c r="E2087" s="170"/>
      <c r="F2087" s="170"/>
      <c r="G2087" s="170"/>
      <c r="H2087" s="170"/>
      <c r="I2087" s="170"/>
      <c r="J2087" s="170"/>
      <c r="K2087" s="170"/>
      <c r="L2087" s="741"/>
      <c r="M2087" s="741"/>
      <c r="N2087" s="741"/>
      <c r="O2087" s="741"/>
      <c r="P2087" s="741"/>
      <c r="Q2087" s="741"/>
      <c r="R2087" s="741"/>
      <c r="S2087" s="741"/>
      <c r="T2087" s="741"/>
      <c r="U2087" s="741"/>
      <c r="V2087" s="741"/>
      <c r="W2087" s="741"/>
      <c r="X2087" s="741"/>
      <c r="Y2087" s="741"/>
      <c r="Z2087" s="741"/>
      <c r="AA2087" s="741"/>
      <c r="AB2087" s="741"/>
      <c r="AC2087" s="741"/>
      <c r="AD2087" s="741"/>
      <c r="AE2087" s="741"/>
      <c r="AF2087" s="741">
        <f>L2087+Q2087-V2087+AA2087</f>
        <v>0</v>
      </c>
      <c r="AG2087" s="741"/>
      <c r="AH2087" s="741"/>
      <c r="AI2087" s="741"/>
      <c r="AJ2087" s="741"/>
    </row>
    <row r="2088" spans="3:36" ht="12.75" customHeight="1">
      <c r="C2088" s="172"/>
      <c r="D2088" s="172"/>
      <c r="E2088" s="172"/>
      <c r="F2088" s="172"/>
      <c r="G2088" s="172"/>
      <c r="H2088" s="172"/>
      <c r="I2088" s="172"/>
      <c r="J2088" s="172"/>
      <c r="K2088" s="172"/>
      <c r="L2088" s="823"/>
      <c r="M2088" s="823"/>
      <c r="N2088" s="823"/>
      <c r="O2088" s="823"/>
      <c r="P2088" s="823"/>
      <c r="Q2088" s="823"/>
      <c r="R2088" s="823"/>
      <c r="S2088" s="823"/>
      <c r="T2088" s="823"/>
      <c r="U2088" s="823"/>
      <c r="V2088" s="823"/>
      <c r="W2088" s="823"/>
      <c r="X2088" s="823"/>
      <c r="Y2088" s="823"/>
      <c r="Z2088" s="823"/>
      <c r="AA2088" s="823"/>
      <c r="AB2088" s="823"/>
      <c r="AC2088" s="823"/>
      <c r="AD2088" s="823"/>
      <c r="AE2088" s="823"/>
      <c r="AF2088" s="823"/>
      <c r="AG2088" s="823"/>
      <c r="AH2088" s="823"/>
      <c r="AI2088" s="823"/>
      <c r="AJ2088" s="823"/>
    </row>
    <row r="2089" spans="3:36" ht="12.75" customHeight="1">
      <c r="C2089" s="206" t="s">
        <v>245</v>
      </c>
      <c r="D2089" s="206"/>
      <c r="E2089" s="206"/>
      <c r="F2089" s="206"/>
      <c r="G2089" s="206"/>
      <c r="H2089" s="206"/>
      <c r="I2089" s="206"/>
      <c r="J2089" s="206"/>
      <c r="K2089" s="206"/>
      <c r="L2089" s="811"/>
      <c r="M2089" s="811"/>
      <c r="N2089" s="811"/>
      <c r="O2089" s="811"/>
      <c r="P2089" s="811"/>
      <c r="Q2089" s="811"/>
      <c r="R2089" s="811"/>
      <c r="S2089" s="811"/>
      <c r="T2089" s="811"/>
      <c r="U2089" s="811"/>
      <c r="V2089" s="811"/>
      <c r="W2089" s="811"/>
      <c r="X2089" s="811"/>
      <c r="Y2089" s="811"/>
      <c r="Z2089" s="811"/>
      <c r="AA2089" s="811"/>
      <c r="AB2089" s="811"/>
      <c r="AC2089" s="811"/>
      <c r="AD2089" s="811"/>
      <c r="AE2089" s="811"/>
      <c r="AF2089" s="792">
        <f>L2089+Q2089-V2089+AA2089</f>
        <v>0</v>
      </c>
      <c r="AG2089" s="792"/>
      <c r="AH2089" s="792"/>
      <c r="AI2089" s="792"/>
      <c r="AJ2089" s="792"/>
    </row>
    <row r="2090" spans="3:36" ht="12.75" customHeight="1">
      <c r="C2090" s="206" t="s">
        <v>246</v>
      </c>
      <c r="D2090" s="206"/>
      <c r="E2090" s="206"/>
      <c r="F2090" s="206"/>
      <c r="G2090" s="206"/>
      <c r="H2090" s="206"/>
      <c r="I2090" s="206"/>
      <c r="J2090" s="206"/>
      <c r="K2090" s="206"/>
      <c r="L2090" s="811"/>
      <c r="M2090" s="811"/>
      <c r="N2090" s="811"/>
      <c r="O2090" s="811"/>
      <c r="P2090" s="811"/>
      <c r="Q2090" s="811"/>
      <c r="R2090" s="811"/>
      <c r="S2090" s="811"/>
      <c r="T2090" s="811"/>
      <c r="U2090" s="811"/>
      <c r="V2090" s="811"/>
      <c r="W2090" s="811"/>
      <c r="X2090" s="811"/>
      <c r="Y2090" s="811"/>
      <c r="Z2090" s="811"/>
      <c r="AA2090" s="811"/>
      <c r="AB2090" s="811"/>
      <c r="AC2090" s="811"/>
      <c r="AD2090" s="811"/>
      <c r="AE2090" s="811"/>
      <c r="AF2090" s="792">
        <f>L2090+Q2090-V2090+AA2090</f>
        <v>0</v>
      </c>
      <c r="AG2090" s="792"/>
      <c r="AH2090" s="792"/>
      <c r="AI2090" s="792"/>
      <c r="AJ2090" s="792"/>
    </row>
    <row r="2091" spans="3:36" ht="12.75" customHeight="1">
      <c r="C2091" s="166" t="s">
        <v>1531</v>
      </c>
      <c r="D2091" s="166"/>
      <c r="E2091" s="166"/>
      <c r="F2091" s="166"/>
      <c r="G2091" s="166"/>
      <c r="H2091" s="166"/>
      <c r="I2091" s="166"/>
      <c r="J2091" s="166"/>
      <c r="K2091" s="166"/>
      <c r="L2091" s="812">
        <f>L2092+L2094</f>
        <v>587</v>
      </c>
      <c r="M2091" s="812"/>
      <c r="N2091" s="812"/>
      <c r="O2091" s="812"/>
      <c r="P2091" s="812"/>
      <c r="Q2091" s="812">
        <f t="shared" ref="Q2091" si="200">Q2092+Q2094</f>
        <v>0</v>
      </c>
      <c r="R2091" s="812"/>
      <c r="S2091" s="812"/>
      <c r="T2091" s="812"/>
      <c r="U2091" s="812"/>
      <c r="V2091" s="812">
        <f t="shared" ref="V2091" si="201">V2092+V2094</f>
        <v>0</v>
      </c>
      <c r="W2091" s="812"/>
      <c r="X2091" s="812"/>
      <c r="Y2091" s="812"/>
      <c r="Z2091" s="812"/>
      <c r="AA2091" s="812">
        <f t="shared" ref="AA2091" si="202">AA2092+AA2094</f>
        <v>0</v>
      </c>
      <c r="AB2091" s="812"/>
      <c r="AC2091" s="812"/>
      <c r="AD2091" s="812"/>
      <c r="AE2091" s="812"/>
      <c r="AF2091" s="820">
        <f>L2091+Q2091-V2091+AA2091</f>
        <v>587</v>
      </c>
      <c r="AG2091" s="821"/>
      <c r="AH2091" s="821"/>
      <c r="AI2091" s="821"/>
      <c r="AJ2091" s="822"/>
    </row>
    <row r="2092" spans="3:36" ht="12.75" customHeight="1">
      <c r="C2092" s="170" t="s">
        <v>1532</v>
      </c>
      <c r="D2092" s="170"/>
      <c r="E2092" s="170"/>
      <c r="F2092" s="170"/>
      <c r="G2092" s="170"/>
      <c r="H2092" s="170"/>
      <c r="I2092" s="170"/>
      <c r="J2092" s="170"/>
      <c r="K2092" s="170"/>
      <c r="L2092" s="741">
        <v>587</v>
      </c>
      <c r="M2092" s="741"/>
      <c r="N2092" s="741"/>
      <c r="O2092" s="741"/>
      <c r="P2092" s="741"/>
      <c r="Q2092" s="741"/>
      <c r="R2092" s="741"/>
      <c r="S2092" s="741"/>
      <c r="T2092" s="741"/>
      <c r="U2092" s="741"/>
      <c r="V2092" s="741"/>
      <c r="W2092" s="741"/>
      <c r="X2092" s="741"/>
      <c r="Y2092" s="741"/>
      <c r="Z2092" s="741"/>
      <c r="AA2092" s="741"/>
      <c r="AB2092" s="741"/>
      <c r="AC2092" s="741"/>
      <c r="AD2092" s="741"/>
      <c r="AE2092" s="741"/>
      <c r="AF2092" s="824">
        <f>L2092+Q2092-V2092+AA2092</f>
        <v>587</v>
      </c>
      <c r="AG2092" s="825"/>
      <c r="AH2092" s="825"/>
      <c r="AI2092" s="825"/>
      <c r="AJ2092" s="826"/>
    </row>
    <row r="2093" spans="3:36" ht="12.75" customHeight="1">
      <c r="C2093" s="170"/>
      <c r="D2093" s="170"/>
      <c r="E2093" s="170"/>
      <c r="F2093" s="170"/>
      <c r="G2093" s="170"/>
      <c r="H2093" s="170"/>
      <c r="I2093" s="170"/>
      <c r="J2093" s="170"/>
      <c r="K2093" s="170"/>
      <c r="L2093" s="741"/>
      <c r="M2093" s="741"/>
      <c r="N2093" s="741"/>
      <c r="O2093" s="741"/>
      <c r="P2093" s="741"/>
      <c r="Q2093" s="741"/>
      <c r="R2093" s="741"/>
      <c r="S2093" s="741"/>
      <c r="T2093" s="741"/>
      <c r="U2093" s="741"/>
      <c r="V2093" s="741"/>
      <c r="W2093" s="741"/>
      <c r="X2093" s="741"/>
      <c r="Y2093" s="741"/>
      <c r="Z2093" s="741"/>
      <c r="AA2093" s="741"/>
      <c r="AB2093" s="741"/>
      <c r="AC2093" s="741"/>
      <c r="AD2093" s="741"/>
      <c r="AE2093" s="741"/>
      <c r="AF2093" s="827"/>
      <c r="AG2093" s="828"/>
      <c r="AH2093" s="828"/>
      <c r="AI2093" s="828"/>
      <c r="AJ2093" s="829"/>
    </row>
    <row r="2094" spans="3:36" ht="12.75" customHeight="1">
      <c r="C2094" s="170" t="s">
        <v>1533</v>
      </c>
      <c r="D2094" s="170"/>
      <c r="E2094" s="170"/>
      <c r="F2094" s="170"/>
      <c r="G2094" s="170"/>
      <c r="H2094" s="170"/>
      <c r="I2094" s="170"/>
      <c r="J2094" s="170"/>
      <c r="K2094" s="170"/>
      <c r="L2094" s="741"/>
      <c r="M2094" s="741"/>
      <c r="N2094" s="741"/>
      <c r="O2094" s="741"/>
      <c r="P2094" s="741"/>
      <c r="Q2094" s="741"/>
      <c r="R2094" s="741"/>
      <c r="S2094" s="741"/>
      <c r="T2094" s="741"/>
      <c r="U2094" s="741"/>
      <c r="V2094" s="741"/>
      <c r="W2094" s="741"/>
      <c r="X2094" s="741"/>
      <c r="Y2094" s="741"/>
      <c r="Z2094" s="741"/>
      <c r="AA2094" s="741"/>
      <c r="AB2094" s="741"/>
      <c r="AC2094" s="741"/>
      <c r="AD2094" s="741"/>
      <c r="AE2094" s="741"/>
      <c r="AF2094" s="741">
        <f>L2094+Q2094-V2094+AA2094</f>
        <v>0</v>
      </c>
      <c r="AG2094" s="741"/>
      <c r="AH2094" s="741"/>
      <c r="AI2094" s="741"/>
      <c r="AJ2094" s="741"/>
    </row>
    <row r="2095" spans="3:36" ht="12.75" customHeight="1">
      <c r="C2095" s="172"/>
      <c r="D2095" s="172"/>
      <c r="E2095" s="172"/>
      <c r="F2095" s="172"/>
      <c r="G2095" s="172"/>
      <c r="H2095" s="172"/>
      <c r="I2095" s="172"/>
      <c r="J2095" s="172"/>
      <c r="K2095" s="172"/>
      <c r="L2095" s="823"/>
      <c r="M2095" s="823"/>
      <c r="N2095" s="823"/>
      <c r="O2095" s="823"/>
      <c r="P2095" s="823"/>
      <c r="Q2095" s="823"/>
      <c r="R2095" s="823"/>
      <c r="S2095" s="823"/>
      <c r="T2095" s="823"/>
      <c r="U2095" s="823"/>
      <c r="V2095" s="823"/>
      <c r="W2095" s="823"/>
      <c r="X2095" s="823"/>
      <c r="Y2095" s="823"/>
      <c r="Z2095" s="823"/>
      <c r="AA2095" s="823"/>
      <c r="AB2095" s="823"/>
      <c r="AC2095" s="823"/>
      <c r="AD2095" s="823"/>
      <c r="AE2095" s="823"/>
      <c r="AF2095" s="823"/>
      <c r="AG2095" s="823"/>
      <c r="AH2095" s="823"/>
      <c r="AI2095" s="823"/>
      <c r="AJ2095" s="823"/>
    </row>
    <row r="2096" spans="3:36" ht="12.75" customHeight="1">
      <c r="C2096" s="166" t="s">
        <v>1534</v>
      </c>
      <c r="D2096" s="166"/>
      <c r="E2096" s="166"/>
      <c r="F2096" s="166"/>
      <c r="G2096" s="166"/>
      <c r="H2096" s="166"/>
      <c r="I2096" s="166"/>
      <c r="J2096" s="166"/>
      <c r="K2096" s="166"/>
      <c r="L2096" s="812">
        <f>L2097+L2098</f>
        <v>0</v>
      </c>
      <c r="M2096" s="812"/>
      <c r="N2096" s="812"/>
      <c r="O2096" s="812"/>
      <c r="P2096" s="812"/>
      <c r="Q2096" s="812">
        <f t="shared" ref="Q2096" si="203">Q2097+Q2098</f>
        <v>0</v>
      </c>
      <c r="R2096" s="812"/>
      <c r="S2096" s="812"/>
      <c r="T2096" s="812"/>
      <c r="U2096" s="812"/>
      <c r="V2096" s="812">
        <f t="shared" ref="V2096" si="204">V2097+V2098</f>
        <v>0</v>
      </c>
      <c r="W2096" s="812"/>
      <c r="X2096" s="812"/>
      <c r="Y2096" s="812"/>
      <c r="Z2096" s="812"/>
      <c r="AA2096" s="812">
        <f t="shared" ref="AA2096" si="205">AA2097+AA2098</f>
        <v>0</v>
      </c>
      <c r="AB2096" s="812"/>
      <c r="AC2096" s="812"/>
      <c r="AD2096" s="812"/>
      <c r="AE2096" s="812"/>
      <c r="AF2096" s="742">
        <f>L2096+Q2096-V2096+AA2096</f>
        <v>0</v>
      </c>
      <c r="AG2096" s="742"/>
      <c r="AH2096" s="742"/>
      <c r="AI2096" s="742"/>
      <c r="AJ2096" s="742"/>
    </row>
    <row r="2097" spans="3:36" ht="12.75" customHeight="1">
      <c r="C2097" s="171" t="s">
        <v>1535</v>
      </c>
      <c r="D2097" s="171"/>
      <c r="E2097" s="171"/>
      <c r="F2097" s="171"/>
      <c r="G2097" s="171"/>
      <c r="H2097" s="171"/>
      <c r="I2097" s="171"/>
      <c r="J2097" s="171"/>
      <c r="K2097" s="171"/>
      <c r="L2097" s="741"/>
      <c r="M2097" s="741"/>
      <c r="N2097" s="741"/>
      <c r="O2097" s="741"/>
      <c r="P2097" s="741"/>
      <c r="Q2097" s="741"/>
      <c r="R2097" s="741"/>
      <c r="S2097" s="741"/>
      <c r="T2097" s="741"/>
      <c r="U2097" s="741"/>
      <c r="V2097" s="741"/>
      <c r="W2097" s="741"/>
      <c r="X2097" s="741"/>
      <c r="Y2097" s="741"/>
      <c r="Z2097" s="741"/>
      <c r="AA2097" s="741"/>
      <c r="AB2097" s="741"/>
      <c r="AC2097" s="741"/>
      <c r="AD2097" s="741"/>
      <c r="AE2097" s="741"/>
      <c r="AF2097" s="741">
        <f>L2097+Q2097-V2097+AA2097</f>
        <v>0</v>
      </c>
      <c r="AG2097" s="741"/>
      <c r="AH2097" s="741"/>
      <c r="AI2097" s="741"/>
      <c r="AJ2097" s="741"/>
    </row>
    <row r="2098" spans="3:36" ht="12.75" customHeight="1">
      <c r="C2098" s="173" t="s">
        <v>1536</v>
      </c>
      <c r="D2098" s="173"/>
      <c r="E2098" s="173"/>
      <c r="F2098" s="173"/>
      <c r="G2098" s="173"/>
      <c r="H2098" s="173"/>
      <c r="I2098" s="173"/>
      <c r="J2098" s="173"/>
      <c r="K2098" s="173"/>
      <c r="L2098" s="823"/>
      <c r="M2098" s="823"/>
      <c r="N2098" s="823"/>
      <c r="O2098" s="823"/>
      <c r="P2098" s="823"/>
      <c r="Q2098" s="823"/>
      <c r="R2098" s="823"/>
      <c r="S2098" s="823"/>
      <c r="T2098" s="823"/>
      <c r="U2098" s="823"/>
      <c r="V2098" s="823"/>
      <c r="W2098" s="823"/>
      <c r="X2098" s="823"/>
      <c r="Y2098" s="823"/>
      <c r="Z2098" s="823"/>
      <c r="AA2098" s="823"/>
      <c r="AB2098" s="823"/>
      <c r="AC2098" s="823"/>
      <c r="AD2098" s="823"/>
      <c r="AE2098" s="823"/>
      <c r="AF2098" s="823">
        <f>L2098+Q2098-V2098+AA2098</f>
        <v>0</v>
      </c>
      <c r="AG2098" s="823"/>
      <c r="AH2098" s="823"/>
      <c r="AI2098" s="823"/>
      <c r="AJ2098" s="823"/>
    </row>
    <row r="2099" spans="3:36" ht="12.75" customHeight="1">
      <c r="C2099" s="203" t="s">
        <v>1537</v>
      </c>
      <c r="D2099" s="203"/>
      <c r="E2099" s="203"/>
      <c r="F2099" s="203"/>
      <c r="G2099" s="203"/>
      <c r="H2099" s="203"/>
      <c r="I2099" s="203"/>
      <c r="J2099" s="203"/>
      <c r="K2099" s="203"/>
      <c r="L2099" s="812">
        <f>SUM(L2101:P2108)</f>
        <v>0</v>
      </c>
      <c r="M2099" s="812"/>
      <c r="N2099" s="812"/>
      <c r="O2099" s="812"/>
      <c r="P2099" s="812"/>
      <c r="Q2099" s="812">
        <f>SUM(Q2101:U2108)</f>
        <v>0</v>
      </c>
      <c r="R2099" s="812"/>
      <c r="S2099" s="812"/>
      <c r="T2099" s="812"/>
      <c r="U2099" s="812"/>
      <c r="V2099" s="812">
        <f>SUM(V2101:Z2108)</f>
        <v>0</v>
      </c>
      <c r="W2099" s="812"/>
      <c r="X2099" s="812"/>
      <c r="Y2099" s="812"/>
      <c r="Z2099" s="812"/>
      <c r="AA2099" s="812">
        <f>SUM(AA2101:AE2108)</f>
        <v>0</v>
      </c>
      <c r="AB2099" s="812"/>
      <c r="AC2099" s="812"/>
      <c r="AD2099" s="812"/>
      <c r="AE2099" s="812"/>
      <c r="AF2099" s="812">
        <f>L2099+Q2099-V2099+AA2099</f>
        <v>0</v>
      </c>
      <c r="AG2099" s="812"/>
      <c r="AH2099" s="812"/>
      <c r="AI2099" s="812"/>
      <c r="AJ2099" s="812"/>
    </row>
    <row r="2100" spans="3:36" ht="12.75" customHeight="1">
      <c r="C2100" s="204"/>
      <c r="D2100" s="204"/>
      <c r="E2100" s="204"/>
      <c r="F2100" s="204"/>
      <c r="G2100" s="204"/>
      <c r="H2100" s="204"/>
      <c r="I2100" s="204"/>
      <c r="J2100" s="204"/>
      <c r="K2100" s="204"/>
      <c r="L2100" s="830"/>
      <c r="M2100" s="830"/>
      <c r="N2100" s="830"/>
      <c r="O2100" s="830"/>
      <c r="P2100" s="830"/>
      <c r="Q2100" s="830"/>
      <c r="R2100" s="830"/>
      <c r="S2100" s="830"/>
      <c r="T2100" s="830"/>
      <c r="U2100" s="830"/>
      <c r="V2100" s="830"/>
      <c r="W2100" s="830"/>
      <c r="X2100" s="830"/>
      <c r="Y2100" s="830"/>
      <c r="Z2100" s="830"/>
      <c r="AA2100" s="830"/>
      <c r="AB2100" s="830"/>
      <c r="AC2100" s="830"/>
      <c r="AD2100" s="830"/>
      <c r="AE2100" s="830"/>
      <c r="AF2100" s="830"/>
      <c r="AG2100" s="830"/>
      <c r="AH2100" s="830"/>
      <c r="AI2100" s="830"/>
      <c r="AJ2100" s="830"/>
    </row>
    <row r="2101" spans="3:36" ht="12.75" customHeight="1">
      <c r="C2101" s="170" t="s">
        <v>1538</v>
      </c>
      <c r="D2101" s="170"/>
      <c r="E2101" s="170"/>
      <c r="F2101" s="170"/>
      <c r="G2101" s="170"/>
      <c r="H2101" s="170"/>
      <c r="I2101" s="170"/>
      <c r="J2101" s="170"/>
      <c r="K2101" s="170"/>
      <c r="L2101" s="741"/>
      <c r="M2101" s="741"/>
      <c r="N2101" s="741"/>
      <c r="O2101" s="741"/>
      <c r="P2101" s="741"/>
      <c r="Q2101" s="741"/>
      <c r="R2101" s="741"/>
      <c r="S2101" s="741"/>
      <c r="T2101" s="741"/>
      <c r="U2101" s="741"/>
      <c r="V2101" s="741"/>
      <c r="W2101" s="741"/>
      <c r="X2101" s="741"/>
      <c r="Y2101" s="741"/>
      <c r="Z2101" s="741"/>
      <c r="AA2101" s="741"/>
      <c r="AB2101" s="741"/>
      <c r="AC2101" s="741"/>
      <c r="AD2101" s="741"/>
      <c r="AE2101" s="741"/>
      <c r="AF2101" s="741">
        <f>L2101+Q2101-V2101+AA2101</f>
        <v>0</v>
      </c>
      <c r="AG2101" s="741"/>
      <c r="AH2101" s="741"/>
      <c r="AI2101" s="741"/>
      <c r="AJ2101" s="741"/>
    </row>
    <row r="2102" spans="3:36" ht="12.75" customHeight="1">
      <c r="C2102" s="170"/>
      <c r="D2102" s="170"/>
      <c r="E2102" s="170"/>
      <c r="F2102" s="170"/>
      <c r="G2102" s="170"/>
      <c r="H2102" s="170"/>
      <c r="I2102" s="170"/>
      <c r="J2102" s="170"/>
      <c r="K2102" s="170"/>
      <c r="L2102" s="741"/>
      <c r="M2102" s="741"/>
      <c r="N2102" s="741"/>
      <c r="O2102" s="741"/>
      <c r="P2102" s="741"/>
      <c r="Q2102" s="741"/>
      <c r="R2102" s="741"/>
      <c r="S2102" s="741"/>
      <c r="T2102" s="741"/>
      <c r="U2102" s="741"/>
      <c r="V2102" s="741"/>
      <c r="W2102" s="741"/>
      <c r="X2102" s="741"/>
      <c r="Y2102" s="741"/>
      <c r="Z2102" s="741"/>
      <c r="AA2102" s="741"/>
      <c r="AB2102" s="741"/>
      <c r="AC2102" s="741"/>
      <c r="AD2102" s="741"/>
      <c r="AE2102" s="741"/>
      <c r="AF2102" s="741"/>
      <c r="AG2102" s="741"/>
      <c r="AH2102" s="741"/>
      <c r="AI2102" s="741"/>
      <c r="AJ2102" s="741"/>
    </row>
    <row r="2103" spans="3:36" ht="12.75" customHeight="1">
      <c r="C2103" s="170"/>
      <c r="D2103" s="170"/>
      <c r="E2103" s="170"/>
      <c r="F2103" s="170"/>
      <c r="G2103" s="170"/>
      <c r="H2103" s="170"/>
      <c r="I2103" s="170"/>
      <c r="J2103" s="170"/>
      <c r="K2103" s="170"/>
      <c r="L2103" s="741"/>
      <c r="M2103" s="741"/>
      <c r="N2103" s="741"/>
      <c r="O2103" s="741"/>
      <c r="P2103" s="741"/>
      <c r="Q2103" s="741"/>
      <c r="R2103" s="741"/>
      <c r="S2103" s="741"/>
      <c r="T2103" s="741"/>
      <c r="U2103" s="741"/>
      <c r="V2103" s="741"/>
      <c r="W2103" s="741"/>
      <c r="X2103" s="741"/>
      <c r="Y2103" s="741"/>
      <c r="Z2103" s="741"/>
      <c r="AA2103" s="741"/>
      <c r="AB2103" s="741"/>
      <c r="AC2103" s="741"/>
      <c r="AD2103" s="741"/>
      <c r="AE2103" s="741"/>
      <c r="AF2103" s="741"/>
      <c r="AG2103" s="741"/>
      <c r="AH2103" s="741"/>
      <c r="AI2103" s="741"/>
      <c r="AJ2103" s="741"/>
    </row>
    <row r="2104" spans="3:36" ht="12.75" customHeight="1">
      <c r="C2104" s="170" t="s">
        <v>1539</v>
      </c>
      <c r="D2104" s="170"/>
      <c r="E2104" s="170"/>
      <c r="F2104" s="170"/>
      <c r="G2104" s="170"/>
      <c r="H2104" s="170"/>
      <c r="I2104" s="170"/>
      <c r="J2104" s="170"/>
      <c r="K2104" s="170"/>
      <c r="L2104" s="741"/>
      <c r="M2104" s="741"/>
      <c r="N2104" s="741"/>
      <c r="O2104" s="741"/>
      <c r="P2104" s="741"/>
      <c r="Q2104" s="741"/>
      <c r="R2104" s="741"/>
      <c r="S2104" s="741"/>
      <c r="T2104" s="741"/>
      <c r="U2104" s="741"/>
      <c r="V2104" s="741"/>
      <c r="W2104" s="741"/>
      <c r="X2104" s="741"/>
      <c r="Y2104" s="741"/>
      <c r="Z2104" s="741"/>
      <c r="AA2104" s="741"/>
      <c r="AB2104" s="741"/>
      <c r="AC2104" s="741"/>
      <c r="AD2104" s="741"/>
      <c r="AE2104" s="741"/>
      <c r="AF2104" s="741">
        <f>L2104+Q2104-V2104+AA2104</f>
        <v>0</v>
      </c>
      <c r="AG2104" s="741"/>
      <c r="AH2104" s="741"/>
      <c r="AI2104" s="741"/>
      <c r="AJ2104" s="741"/>
    </row>
    <row r="2105" spans="3:36" ht="12.75" customHeight="1">
      <c r="C2105" s="170"/>
      <c r="D2105" s="170"/>
      <c r="E2105" s="170"/>
      <c r="F2105" s="170"/>
      <c r="G2105" s="170"/>
      <c r="H2105" s="170"/>
      <c r="I2105" s="170"/>
      <c r="J2105" s="170"/>
      <c r="K2105" s="170"/>
      <c r="L2105" s="741"/>
      <c r="M2105" s="741"/>
      <c r="N2105" s="741"/>
      <c r="O2105" s="741"/>
      <c r="P2105" s="741"/>
      <c r="Q2105" s="741"/>
      <c r="R2105" s="741"/>
      <c r="S2105" s="741"/>
      <c r="T2105" s="741"/>
      <c r="U2105" s="741"/>
      <c r="V2105" s="741"/>
      <c r="W2105" s="741"/>
      <c r="X2105" s="741"/>
      <c r="Y2105" s="741"/>
      <c r="Z2105" s="741"/>
      <c r="AA2105" s="741"/>
      <c r="AB2105" s="741"/>
      <c r="AC2105" s="741"/>
      <c r="AD2105" s="741"/>
      <c r="AE2105" s="741"/>
      <c r="AF2105" s="741"/>
      <c r="AG2105" s="741"/>
      <c r="AH2105" s="741"/>
      <c r="AI2105" s="741"/>
      <c r="AJ2105" s="741"/>
    </row>
    <row r="2106" spans="3:36" ht="12.75" customHeight="1">
      <c r="C2106" s="170" t="s">
        <v>1540</v>
      </c>
      <c r="D2106" s="170"/>
      <c r="E2106" s="170"/>
      <c r="F2106" s="170"/>
      <c r="G2106" s="170"/>
      <c r="H2106" s="170"/>
      <c r="I2106" s="170"/>
      <c r="J2106" s="170"/>
      <c r="K2106" s="170"/>
      <c r="L2106" s="741"/>
      <c r="M2106" s="741"/>
      <c r="N2106" s="741"/>
      <c r="O2106" s="741"/>
      <c r="P2106" s="741"/>
      <c r="Q2106" s="741"/>
      <c r="R2106" s="741"/>
      <c r="S2106" s="741"/>
      <c r="T2106" s="741"/>
      <c r="U2106" s="741"/>
      <c r="V2106" s="741"/>
      <c r="W2106" s="741"/>
      <c r="X2106" s="741"/>
      <c r="Y2106" s="741"/>
      <c r="Z2106" s="741"/>
      <c r="AA2106" s="741"/>
      <c r="AB2106" s="741"/>
      <c r="AC2106" s="741"/>
      <c r="AD2106" s="741"/>
      <c r="AE2106" s="741"/>
      <c r="AF2106" s="741">
        <f>L2106+Q2106-V2106+AA2106</f>
        <v>0</v>
      </c>
      <c r="AG2106" s="741"/>
      <c r="AH2106" s="741"/>
      <c r="AI2106" s="741"/>
      <c r="AJ2106" s="741"/>
    </row>
    <row r="2107" spans="3:36" ht="12.75" customHeight="1">
      <c r="C2107" s="170"/>
      <c r="D2107" s="170"/>
      <c r="E2107" s="170"/>
      <c r="F2107" s="170"/>
      <c r="G2107" s="170"/>
      <c r="H2107" s="170"/>
      <c r="I2107" s="170"/>
      <c r="J2107" s="170"/>
      <c r="K2107" s="170"/>
      <c r="L2107" s="741"/>
      <c r="M2107" s="741"/>
      <c r="N2107" s="741"/>
      <c r="O2107" s="741"/>
      <c r="P2107" s="741"/>
      <c r="Q2107" s="741"/>
      <c r="R2107" s="741"/>
      <c r="S2107" s="741"/>
      <c r="T2107" s="741"/>
      <c r="U2107" s="741"/>
      <c r="V2107" s="741"/>
      <c r="W2107" s="741"/>
      <c r="X2107" s="741"/>
      <c r="Y2107" s="741"/>
      <c r="Z2107" s="741"/>
      <c r="AA2107" s="741"/>
      <c r="AB2107" s="741"/>
      <c r="AC2107" s="741"/>
      <c r="AD2107" s="741"/>
      <c r="AE2107" s="741"/>
      <c r="AF2107" s="741"/>
      <c r="AG2107" s="741"/>
      <c r="AH2107" s="741"/>
      <c r="AI2107" s="741"/>
      <c r="AJ2107" s="741"/>
    </row>
    <row r="2108" spans="3:36" ht="12.75" customHeight="1">
      <c r="C2108" s="172"/>
      <c r="D2108" s="172"/>
      <c r="E2108" s="172"/>
      <c r="F2108" s="172"/>
      <c r="G2108" s="172"/>
      <c r="H2108" s="172"/>
      <c r="I2108" s="172"/>
      <c r="J2108" s="172"/>
      <c r="K2108" s="172"/>
      <c r="L2108" s="823"/>
      <c r="M2108" s="823"/>
      <c r="N2108" s="823"/>
      <c r="O2108" s="823"/>
      <c r="P2108" s="823"/>
      <c r="Q2108" s="823"/>
      <c r="R2108" s="823"/>
      <c r="S2108" s="823"/>
      <c r="T2108" s="823"/>
      <c r="U2108" s="823"/>
      <c r="V2108" s="823"/>
      <c r="W2108" s="823"/>
      <c r="X2108" s="823"/>
      <c r="Y2108" s="823"/>
      <c r="Z2108" s="823"/>
      <c r="AA2108" s="823"/>
      <c r="AB2108" s="823"/>
      <c r="AC2108" s="823"/>
      <c r="AD2108" s="823"/>
      <c r="AE2108" s="823"/>
      <c r="AF2108" s="823"/>
      <c r="AG2108" s="823"/>
      <c r="AH2108" s="823"/>
      <c r="AI2108" s="823"/>
      <c r="AJ2108" s="823"/>
    </row>
    <row r="2109" spans="3:36" ht="12.75" customHeight="1">
      <c r="C2109" s="203" t="s">
        <v>1541</v>
      </c>
      <c r="D2109" s="203"/>
      <c r="E2109" s="203"/>
      <c r="F2109" s="203"/>
      <c r="G2109" s="203"/>
      <c r="H2109" s="203"/>
      <c r="I2109" s="203"/>
      <c r="J2109" s="203"/>
      <c r="K2109" s="203"/>
      <c r="L2109" s="812">
        <v>-292034</v>
      </c>
      <c r="M2109" s="812"/>
      <c r="N2109" s="812"/>
      <c r="O2109" s="812"/>
      <c r="P2109" s="812"/>
      <c r="Q2109" s="812">
        <v>-53529</v>
      </c>
      <c r="R2109" s="812"/>
      <c r="S2109" s="812"/>
      <c r="T2109" s="812"/>
      <c r="U2109" s="812"/>
      <c r="V2109" s="812">
        <f t="shared" ref="V2109" si="206">SUM(V2111:Z2114)</f>
        <v>0</v>
      </c>
      <c r="W2109" s="812"/>
      <c r="X2109" s="812"/>
      <c r="Y2109" s="812"/>
      <c r="Z2109" s="812"/>
      <c r="AA2109" s="812">
        <v>-36281</v>
      </c>
      <c r="AB2109" s="812"/>
      <c r="AC2109" s="812"/>
      <c r="AD2109" s="812"/>
      <c r="AE2109" s="812"/>
      <c r="AF2109" s="812">
        <f>L2109+Q2109-V2109+AA2109</f>
        <v>-381844</v>
      </c>
      <c r="AG2109" s="812"/>
      <c r="AH2109" s="812"/>
      <c r="AI2109" s="812"/>
      <c r="AJ2109" s="812"/>
    </row>
    <row r="2110" spans="3:36" ht="12.75" customHeight="1">
      <c r="C2110" s="204"/>
      <c r="D2110" s="204"/>
      <c r="E2110" s="204"/>
      <c r="F2110" s="204"/>
      <c r="G2110" s="204"/>
      <c r="H2110" s="204"/>
      <c r="I2110" s="204"/>
      <c r="J2110" s="204"/>
      <c r="K2110" s="204"/>
      <c r="L2110" s="830"/>
      <c r="M2110" s="830"/>
      <c r="N2110" s="830"/>
      <c r="O2110" s="830"/>
      <c r="P2110" s="830"/>
      <c r="Q2110" s="830"/>
      <c r="R2110" s="830"/>
      <c r="S2110" s="830"/>
      <c r="T2110" s="830"/>
      <c r="U2110" s="830"/>
      <c r="V2110" s="830"/>
      <c r="W2110" s="830"/>
      <c r="X2110" s="830"/>
      <c r="Y2110" s="830"/>
      <c r="Z2110" s="830"/>
      <c r="AA2110" s="830"/>
      <c r="AB2110" s="830"/>
      <c r="AC2110" s="830"/>
      <c r="AD2110" s="830"/>
      <c r="AE2110" s="830"/>
      <c r="AF2110" s="830"/>
      <c r="AG2110" s="830"/>
      <c r="AH2110" s="830"/>
      <c r="AI2110" s="830"/>
      <c r="AJ2110" s="830"/>
    </row>
    <row r="2111" spans="3:36" ht="12.75" customHeight="1">
      <c r="C2111" s="170" t="s">
        <v>1542</v>
      </c>
      <c r="D2111" s="170"/>
      <c r="E2111" s="170"/>
      <c r="F2111" s="170"/>
      <c r="G2111" s="170"/>
      <c r="H2111" s="170"/>
      <c r="I2111" s="170"/>
      <c r="J2111" s="170"/>
      <c r="K2111" s="170"/>
      <c r="L2111" s="741"/>
      <c r="M2111" s="741"/>
      <c r="N2111" s="741"/>
      <c r="O2111" s="741"/>
      <c r="P2111" s="741"/>
      <c r="Q2111" s="741"/>
      <c r="R2111" s="741"/>
      <c r="S2111" s="741"/>
      <c r="T2111" s="741"/>
      <c r="U2111" s="741"/>
      <c r="V2111" s="741"/>
      <c r="W2111" s="741"/>
      <c r="X2111" s="741"/>
      <c r="Y2111" s="741"/>
      <c r="Z2111" s="741"/>
      <c r="AA2111" s="741"/>
      <c r="AB2111" s="741"/>
      <c r="AC2111" s="741"/>
      <c r="AD2111" s="741"/>
      <c r="AE2111" s="741"/>
      <c r="AF2111" s="741">
        <f>L2111+Q2111-V2111+AA2111</f>
        <v>0</v>
      </c>
      <c r="AG2111" s="741"/>
      <c r="AH2111" s="741"/>
      <c r="AI2111" s="741"/>
      <c r="AJ2111" s="741"/>
    </row>
    <row r="2112" spans="3:36" ht="12.75" customHeight="1">
      <c r="C2112" s="170"/>
      <c r="D2112" s="170"/>
      <c r="E2112" s="170"/>
      <c r="F2112" s="170"/>
      <c r="G2112" s="170"/>
      <c r="H2112" s="170"/>
      <c r="I2112" s="170"/>
      <c r="J2112" s="170"/>
      <c r="K2112" s="170"/>
      <c r="L2112" s="741"/>
      <c r="M2112" s="741"/>
      <c r="N2112" s="741"/>
      <c r="O2112" s="741"/>
      <c r="P2112" s="741"/>
      <c r="Q2112" s="741"/>
      <c r="R2112" s="741"/>
      <c r="S2112" s="741"/>
      <c r="T2112" s="741"/>
      <c r="U2112" s="741"/>
      <c r="V2112" s="741"/>
      <c r="W2112" s="741"/>
      <c r="X2112" s="741"/>
      <c r="Y2112" s="741"/>
      <c r="Z2112" s="741"/>
      <c r="AA2112" s="741"/>
      <c r="AB2112" s="741"/>
      <c r="AC2112" s="741"/>
      <c r="AD2112" s="741"/>
      <c r="AE2112" s="741"/>
      <c r="AF2112" s="741"/>
      <c r="AG2112" s="741"/>
      <c r="AH2112" s="741"/>
      <c r="AI2112" s="741"/>
      <c r="AJ2112" s="741"/>
    </row>
    <row r="2113" spans="3:45" ht="12.75" customHeight="1">
      <c r="C2113" s="170" t="s">
        <v>1543</v>
      </c>
      <c r="D2113" s="170"/>
      <c r="E2113" s="170"/>
      <c r="F2113" s="170"/>
      <c r="G2113" s="170"/>
      <c r="H2113" s="170"/>
      <c r="I2113" s="170"/>
      <c r="J2113" s="170"/>
      <c r="K2113" s="170"/>
      <c r="L2113" s="741">
        <v>-292034</v>
      </c>
      <c r="M2113" s="741"/>
      <c r="N2113" s="741"/>
      <c r="O2113" s="741"/>
      <c r="P2113" s="741"/>
      <c r="Q2113" s="741">
        <v>-53529</v>
      </c>
      <c r="R2113" s="741"/>
      <c r="S2113" s="741"/>
      <c r="T2113" s="741"/>
      <c r="U2113" s="741"/>
      <c r="V2113" s="741"/>
      <c r="W2113" s="741"/>
      <c r="X2113" s="741"/>
      <c r="Y2113" s="741"/>
      <c r="Z2113" s="741"/>
      <c r="AA2113" s="741">
        <v>-36281</v>
      </c>
      <c r="AB2113" s="741"/>
      <c r="AC2113" s="741"/>
      <c r="AD2113" s="741"/>
      <c r="AE2113" s="741"/>
      <c r="AF2113" s="741">
        <f>L2113+Q2113-V2113+AA2113</f>
        <v>-381844</v>
      </c>
      <c r="AG2113" s="741"/>
      <c r="AH2113" s="741"/>
      <c r="AI2113" s="741"/>
      <c r="AJ2113" s="741"/>
    </row>
    <row r="2114" spans="3:45" ht="12.75" customHeight="1">
      <c r="C2114" s="172"/>
      <c r="D2114" s="172"/>
      <c r="E2114" s="172"/>
      <c r="F2114" s="172"/>
      <c r="G2114" s="172"/>
      <c r="H2114" s="172"/>
      <c r="I2114" s="172"/>
      <c r="J2114" s="172"/>
      <c r="K2114" s="172"/>
      <c r="L2114" s="823"/>
      <c r="M2114" s="823"/>
      <c r="N2114" s="823"/>
      <c r="O2114" s="823"/>
      <c r="P2114" s="823"/>
      <c r="Q2114" s="823"/>
      <c r="R2114" s="823"/>
      <c r="S2114" s="823"/>
      <c r="T2114" s="823"/>
      <c r="U2114" s="823"/>
      <c r="V2114" s="823"/>
      <c r="W2114" s="823"/>
      <c r="X2114" s="823"/>
      <c r="Y2114" s="823"/>
      <c r="Z2114" s="823"/>
      <c r="AA2114" s="823"/>
      <c r="AB2114" s="823"/>
      <c r="AC2114" s="823"/>
      <c r="AD2114" s="823"/>
      <c r="AE2114" s="823"/>
      <c r="AF2114" s="823"/>
      <c r="AG2114" s="823"/>
      <c r="AH2114" s="823"/>
      <c r="AI2114" s="823"/>
      <c r="AJ2114" s="823"/>
    </row>
    <row r="2115" spans="3:45" ht="12.75" customHeight="1">
      <c r="C2115" s="203" t="s">
        <v>1384</v>
      </c>
      <c r="D2115" s="203"/>
      <c r="E2115" s="203"/>
      <c r="F2115" s="203"/>
      <c r="G2115" s="203"/>
      <c r="H2115" s="203"/>
      <c r="I2115" s="203"/>
      <c r="J2115" s="203"/>
      <c r="K2115" s="203"/>
      <c r="L2115" s="812">
        <v>-36281</v>
      </c>
      <c r="M2115" s="812"/>
      <c r="N2115" s="812"/>
      <c r="O2115" s="812"/>
      <c r="P2115" s="812"/>
      <c r="Q2115" s="812">
        <v>6734</v>
      </c>
      <c r="R2115" s="812"/>
      <c r="S2115" s="812"/>
      <c r="T2115" s="812"/>
      <c r="U2115" s="812"/>
      <c r="V2115" s="812"/>
      <c r="W2115" s="812"/>
      <c r="X2115" s="812"/>
      <c r="Y2115" s="812"/>
      <c r="Z2115" s="812"/>
      <c r="AA2115" s="812">
        <v>36281</v>
      </c>
      <c r="AB2115" s="812"/>
      <c r="AC2115" s="812"/>
      <c r="AD2115" s="812"/>
      <c r="AE2115" s="812"/>
      <c r="AF2115" s="812">
        <f>L2115+Q2115-V2115+AA2115</f>
        <v>6734</v>
      </c>
      <c r="AG2115" s="812"/>
      <c r="AH2115" s="812"/>
      <c r="AI2115" s="812"/>
      <c r="AJ2115" s="812"/>
    </row>
    <row r="2116" spans="3:45" ht="12.75" customHeight="1">
      <c r="C2116" s="204"/>
      <c r="D2116" s="204"/>
      <c r="E2116" s="204"/>
      <c r="F2116" s="204"/>
      <c r="G2116" s="204"/>
      <c r="H2116" s="204"/>
      <c r="I2116" s="204"/>
      <c r="J2116" s="204"/>
      <c r="K2116" s="204"/>
      <c r="L2116" s="830"/>
      <c r="M2116" s="830"/>
      <c r="N2116" s="830"/>
      <c r="O2116" s="830"/>
      <c r="P2116" s="830"/>
      <c r="Q2116" s="830"/>
      <c r="R2116" s="830"/>
      <c r="S2116" s="830"/>
      <c r="T2116" s="830"/>
      <c r="U2116" s="830"/>
      <c r="V2116" s="830"/>
      <c r="W2116" s="830"/>
      <c r="X2116" s="830"/>
      <c r="Y2116" s="830"/>
      <c r="Z2116" s="830"/>
      <c r="AA2116" s="830"/>
      <c r="AB2116" s="830"/>
      <c r="AC2116" s="830"/>
      <c r="AD2116" s="830"/>
      <c r="AE2116" s="830"/>
      <c r="AF2116" s="830"/>
      <c r="AG2116" s="830"/>
      <c r="AH2116" s="830"/>
      <c r="AI2116" s="830"/>
      <c r="AJ2116" s="830"/>
    </row>
    <row r="2117" spans="3:45" ht="12.75" customHeight="1">
      <c r="C2117" s="205"/>
      <c r="D2117" s="205"/>
      <c r="E2117" s="205"/>
      <c r="F2117" s="205"/>
      <c r="G2117" s="205"/>
      <c r="H2117" s="205"/>
      <c r="I2117" s="205"/>
      <c r="J2117" s="205"/>
      <c r="K2117" s="205"/>
      <c r="L2117" s="811"/>
      <c r="M2117" s="811"/>
      <c r="N2117" s="811"/>
      <c r="O2117" s="811"/>
      <c r="P2117" s="811"/>
      <c r="Q2117" s="811"/>
      <c r="R2117" s="811"/>
      <c r="S2117" s="811"/>
      <c r="T2117" s="811"/>
      <c r="U2117" s="811"/>
      <c r="V2117" s="811"/>
      <c r="W2117" s="811"/>
      <c r="X2117" s="811"/>
      <c r="Y2117" s="811"/>
      <c r="Z2117" s="811"/>
      <c r="AA2117" s="811"/>
      <c r="AB2117" s="811"/>
      <c r="AC2117" s="811"/>
      <c r="AD2117" s="811"/>
      <c r="AE2117" s="811"/>
      <c r="AF2117" s="811"/>
      <c r="AG2117" s="811"/>
      <c r="AH2117" s="811"/>
      <c r="AI2117" s="811"/>
      <c r="AJ2117" s="811"/>
    </row>
    <row r="2118" spans="3:45" ht="12.75" customHeight="1">
      <c r="C2118" s="207" t="s">
        <v>38</v>
      </c>
      <c r="D2118" s="207"/>
      <c r="E2118" s="207"/>
      <c r="F2118" s="207"/>
      <c r="G2118" s="207"/>
      <c r="H2118" s="207"/>
      <c r="I2118" s="207"/>
      <c r="J2118" s="207"/>
      <c r="K2118" s="207"/>
      <c r="L2118" s="792">
        <f>L2084+L2089+L2090+L2091+L2096+L2099+L2109+L2115</f>
        <v>290065</v>
      </c>
      <c r="M2118" s="792"/>
      <c r="N2118" s="792"/>
      <c r="O2118" s="792"/>
      <c r="P2118" s="792"/>
      <c r="Q2118" s="792">
        <f>Q2084+Q2089+Q2090+Q2091+Q2096+Q2099+Q2109+Q2115</f>
        <v>270458</v>
      </c>
      <c r="R2118" s="792"/>
      <c r="S2118" s="792"/>
      <c r="T2118" s="792"/>
      <c r="U2118" s="792"/>
      <c r="V2118" s="792">
        <f>V2084+V2089+V2090+V2091+V2096+V2099+V2109+V2115</f>
        <v>0</v>
      </c>
      <c r="W2118" s="792"/>
      <c r="X2118" s="792"/>
      <c r="Y2118" s="792"/>
      <c r="Z2118" s="792"/>
      <c r="AA2118" s="792">
        <f>AA2084+AA2089+AA2090+AA2091+AA2096+AA2099+AA2109+AA2115</f>
        <v>0</v>
      </c>
      <c r="AB2118" s="792"/>
      <c r="AC2118" s="792"/>
      <c r="AD2118" s="792"/>
      <c r="AE2118" s="792"/>
      <c r="AF2118" s="792">
        <f>L2118+Q2118-V2118+AA2118</f>
        <v>560523</v>
      </c>
      <c r="AG2118" s="792"/>
      <c r="AH2118" s="792"/>
      <c r="AI2118" s="792"/>
      <c r="AJ2118" s="792"/>
    </row>
    <row r="2119" spans="3:45" ht="12.75" customHeight="1">
      <c r="C2119" s="61"/>
      <c r="D2119" s="61"/>
      <c r="E2119" s="61"/>
      <c r="F2119" s="61"/>
      <c r="G2119" s="61"/>
      <c r="H2119" s="61"/>
      <c r="I2119" s="61"/>
      <c r="J2119" s="61"/>
      <c r="K2119" s="61"/>
    </row>
    <row r="2120" spans="3:45" ht="12.75" customHeight="1">
      <c r="C2120" s="236" t="s">
        <v>1607</v>
      </c>
      <c r="D2120" s="236"/>
      <c r="E2120" s="236"/>
      <c r="F2120" s="236"/>
      <c r="G2120" s="236"/>
      <c r="H2120" s="236"/>
      <c r="I2120" s="236"/>
      <c r="J2120" s="236"/>
      <c r="K2120" s="236"/>
      <c r="L2120" s="236"/>
      <c r="M2120" s="236"/>
      <c r="N2120" s="236"/>
      <c r="O2120" s="236"/>
      <c r="P2120" s="236"/>
      <c r="Q2120" s="236"/>
      <c r="R2120" s="236"/>
      <c r="S2120" s="236"/>
      <c r="T2120" s="236"/>
      <c r="U2120" s="236"/>
      <c r="V2120" s="236"/>
      <c r="W2120" s="236"/>
      <c r="X2120" s="236"/>
      <c r="Y2120" s="236"/>
      <c r="Z2120" s="236"/>
      <c r="AA2120" s="236"/>
      <c r="AB2120" s="236"/>
      <c r="AC2120" s="236"/>
      <c r="AD2120" s="236"/>
      <c r="AE2120" s="236"/>
      <c r="AF2120" s="236"/>
      <c r="AG2120" s="236"/>
      <c r="AH2120" s="236"/>
      <c r="AI2120" s="236"/>
      <c r="AJ2120" s="236"/>
      <c r="AK2120" s="236"/>
      <c r="AL2120" s="236"/>
      <c r="AM2120" s="236"/>
      <c r="AN2120" s="236"/>
      <c r="AO2120" s="236"/>
      <c r="AP2120" s="236"/>
      <c r="AQ2120" s="236"/>
      <c r="AR2120" s="236"/>
      <c r="AS2120" s="236"/>
    </row>
    <row r="2121" spans="3:45" ht="12.75" customHeight="1">
      <c r="C2121" s="236"/>
      <c r="D2121" s="236"/>
      <c r="E2121" s="236"/>
      <c r="F2121" s="236"/>
      <c r="G2121" s="236"/>
      <c r="H2121" s="236"/>
      <c r="I2121" s="236"/>
      <c r="J2121" s="236"/>
      <c r="K2121" s="236"/>
      <c r="L2121" s="236"/>
      <c r="M2121" s="236"/>
      <c r="N2121" s="236"/>
      <c r="O2121" s="236"/>
      <c r="P2121" s="236"/>
      <c r="Q2121" s="236"/>
      <c r="R2121" s="236"/>
      <c r="S2121" s="236"/>
      <c r="T2121" s="236"/>
      <c r="U2121" s="236"/>
      <c r="V2121" s="236"/>
      <c r="W2121" s="236"/>
      <c r="X2121" s="236"/>
      <c r="Y2121" s="236"/>
      <c r="Z2121" s="236"/>
      <c r="AA2121" s="236"/>
      <c r="AB2121" s="236"/>
      <c r="AC2121" s="236"/>
      <c r="AD2121" s="236"/>
      <c r="AE2121" s="236"/>
      <c r="AF2121" s="236"/>
      <c r="AG2121" s="236"/>
      <c r="AH2121" s="236"/>
      <c r="AI2121" s="236"/>
      <c r="AJ2121" s="236"/>
      <c r="AK2121" s="236"/>
      <c r="AL2121" s="236"/>
      <c r="AM2121" s="236"/>
      <c r="AN2121" s="236"/>
      <c r="AO2121" s="236"/>
      <c r="AP2121" s="236"/>
      <c r="AQ2121" s="236"/>
      <c r="AR2121" s="236"/>
      <c r="AS2121" s="236"/>
    </row>
    <row r="2122" spans="3:45" ht="12.75" customHeight="1">
      <c r="C2122" s="236"/>
      <c r="D2122" s="236"/>
      <c r="E2122" s="236"/>
      <c r="F2122" s="236"/>
      <c r="G2122" s="236"/>
      <c r="H2122" s="236"/>
      <c r="I2122" s="236"/>
      <c r="J2122" s="236"/>
      <c r="K2122" s="236"/>
      <c r="L2122" s="236"/>
      <c r="M2122" s="236"/>
      <c r="N2122" s="236"/>
      <c r="O2122" s="236"/>
      <c r="P2122" s="236"/>
      <c r="Q2122" s="236"/>
      <c r="R2122" s="236"/>
      <c r="S2122" s="236"/>
      <c r="T2122" s="236"/>
      <c r="U2122" s="236"/>
      <c r="V2122" s="236"/>
      <c r="W2122" s="236"/>
      <c r="X2122" s="236"/>
      <c r="Y2122" s="236"/>
      <c r="Z2122" s="236"/>
      <c r="AA2122" s="236"/>
      <c r="AB2122" s="236"/>
      <c r="AC2122" s="236"/>
      <c r="AD2122" s="236"/>
      <c r="AE2122" s="236"/>
      <c r="AF2122" s="236"/>
      <c r="AG2122" s="236"/>
      <c r="AH2122" s="236"/>
      <c r="AI2122" s="236"/>
      <c r="AJ2122" s="236"/>
      <c r="AK2122" s="236"/>
      <c r="AL2122" s="236"/>
      <c r="AM2122" s="236"/>
      <c r="AN2122" s="236"/>
      <c r="AO2122" s="236"/>
      <c r="AP2122" s="236"/>
      <c r="AQ2122" s="236"/>
      <c r="AR2122" s="236"/>
      <c r="AS2122" s="236"/>
    </row>
    <row r="2123" spans="3:45" ht="12.75" customHeight="1">
      <c r="C2123" s="134"/>
      <c r="D2123" s="134"/>
      <c r="E2123" s="134"/>
      <c r="F2123" s="134"/>
      <c r="G2123" s="134"/>
      <c r="H2123" s="134"/>
      <c r="I2123" s="134"/>
      <c r="J2123" s="134"/>
      <c r="K2123" s="134"/>
      <c r="L2123" s="134"/>
      <c r="M2123" s="134"/>
      <c r="N2123" s="134"/>
      <c r="O2123" s="135"/>
      <c r="P2123" s="135"/>
      <c r="Q2123" s="135"/>
      <c r="R2123" s="135"/>
      <c r="S2123" s="135"/>
      <c r="T2123" s="135"/>
      <c r="U2123" s="135"/>
      <c r="V2123" s="135"/>
      <c r="W2123" s="135"/>
      <c r="X2123" s="135"/>
      <c r="Y2123" s="135"/>
      <c r="Z2123" s="135"/>
      <c r="AA2123" s="135"/>
      <c r="AB2123" s="135"/>
      <c r="AC2123" s="135"/>
      <c r="AD2123" s="135"/>
      <c r="AE2123" s="135"/>
      <c r="AF2123" s="135"/>
      <c r="AG2123" s="135"/>
      <c r="AH2123" s="135"/>
      <c r="AI2123" s="135"/>
      <c r="AJ2123" s="135"/>
      <c r="AK2123" s="135"/>
      <c r="AL2123" s="135"/>
      <c r="AM2123" s="135"/>
      <c r="AN2123" s="135"/>
      <c r="AO2123" s="135"/>
      <c r="AP2123" s="135"/>
      <c r="AQ2123" s="135"/>
      <c r="AR2123" s="135"/>
      <c r="AS2123" s="135"/>
    </row>
    <row r="2124" spans="3:45" ht="12.75" hidden="1" customHeight="1">
      <c r="C2124" s="235" t="s">
        <v>512</v>
      </c>
      <c r="D2124" s="236"/>
      <c r="E2124" s="236"/>
      <c r="F2124" s="236"/>
      <c r="G2124" s="236"/>
      <c r="H2124" s="236"/>
      <c r="I2124" s="236"/>
      <c r="J2124" s="236"/>
      <c r="K2124" s="236"/>
      <c r="L2124" s="236"/>
      <c r="M2124" s="236"/>
      <c r="N2124" s="236"/>
      <c r="O2124" s="236"/>
      <c r="P2124" s="236"/>
      <c r="Q2124" s="236"/>
      <c r="R2124" s="236"/>
      <c r="S2124" s="236"/>
      <c r="T2124" s="236"/>
      <c r="U2124" s="236"/>
      <c r="V2124" s="236"/>
      <c r="W2124" s="236"/>
      <c r="X2124" s="236"/>
      <c r="Y2124" s="236"/>
      <c r="Z2124" s="236"/>
      <c r="AA2124" s="236"/>
      <c r="AB2124" s="236"/>
      <c r="AC2124" s="236"/>
      <c r="AD2124" s="236"/>
      <c r="AE2124" s="236"/>
      <c r="AF2124" s="236"/>
      <c r="AG2124" s="236"/>
      <c r="AH2124" s="236"/>
      <c r="AI2124" s="236"/>
      <c r="AJ2124" s="236"/>
      <c r="AK2124" s="236"/>
      <c r="AL2124" s="236"/>
      <c r="AM2124" s="236"/>
      <c r="AN2124" s="236"/>
      <c r="AO2124" s="236"/>
      <c r="AP2124" s="236"/>
      <c r="AQ2124" s="236"/>
      <c r="AR2124" s="236"/>
      <c r="AS2124" s="236"/>
    </row>
    <row r="2125" spans="3:45" ht="12.75" hidden="1" customHeight="1">
      <c r="C2125" s="236"/>
      <c r="D2125" s="236"/>
      <c r="E2125" s="236"/>
      <c r="F2125" s="236"/>
      <c r="G2125" s="236"/>
      <c r="H2125" s="236"/>
      <c r="I2125" s="236"/>
      <c r="J2125" s="236"/>
      <c r="K2125" s="236"/>
      <c r="L2125" s="236"/>
      <c r="M2125" s="236"/>
      <c r="N2125" s="236"/>
      <c r="O2125" s="236"/>
      <c r="P2125" s="236"/>
      <c r="Q2125" s="236"/>
      <c r="R2125" s="236"/>
      <c r="S2125" s="236"/>
      <c r="T2125" s="236"/>
      <c r="U2125" s="236"/>
      <c r="V2125" s="236"/>
      <c r="W2125" s="236"/>
      <c r="X2125" s="236"/>
      <c r="Y2125" s="236"/>
      <c r="Z2125" s="236"/>
      <c r="AA2125" s="236"/>
      <c r="AB2125" s="236"/>
      <c r="AC2125" s="236"/>
      <c r="AD2125" s="236"/>
      <c r="AE2125" s="236"/>
      <c r="AF2125" s="236"/>
      <c r="AG2125" s="236"/>
      <c r="AH2125" s="236"/>
      <c r="AI2125" s="236"/>
      <c r="AJ2125" s="236"/>
      <c r="AK2125" s="236"/>
      <c r="AL2125" s="236"/>
      <c r="AM2125" s="236"/>
      <c r="AN2125" s="236"/>
      <c r="AO2125" s="236"/>
      <c r="AP2125" s="236"/>
      <c r="AQ2125" s="236"/>
      <c r="AR2125" s="236"/>
      <c r="AS2125" s="236"/>
    </row>
    <row r="2126" spans="3:45" ht="12.75" customHeight="1">
      <c r="C2126" s="61"/>
      <c r="D2126" s="61"/>
      <c r="E2126" s="61"/>
      <c r="F2126" s="61"/>
      <c r="G2126" s="61"/>
      <c r="H2126" s="61"/>
      <c r="I2126" s="61"/>
      <c r="J2126" s="61"/>
      <c r="K2126" s="61"/>
      <c r="L2126" s="61"/>
      <c r="M2126" s="61"/>
      <c r="N2126" s="61"/>
      <c r="O2126" s="61"/>
      <c r="P2126" s="61"/>
      <c r="Q2126" s="61"/>
      <c r="R2126" s="61"/>
      <c r="S2126" s="61"/>
      <c r="T2126" s="61"/>
      <c r="U2126" s="61"/>
      <c r="V2126" s="61"/>
      <c r="W2126" s="61"/>
      <c r="X2126" s="61"/>
      <c r="Y2126" s="61"/>
      <c r="Z2126" s="61"/>
      <c r="AA2126" s="61"/>
      <c r="AB2126" s="61"/>
      <c r="AC2126" s="61"/>
      <c r="AD2126" s="61"/>
      <c r="AE2126" s="61"/>
      <c r="AF2126" s="61"/>
      <c r="AG2126" s="61"/>
      <c r="AH2126" s="61"/>
      <c r="AI2126" s="61"/>
      <c r="AJ2126" s="61"/>
      <c r="AK2126" s="61"/>
      <c r="AL2126" s="61"/>
      <c r="AM2126" s="61"/>
      <c r="AN2126" s="61"/>
      <c r="AO2126" s="61"/>
      <c r="AP2126" s="61"/>
      <c r="AQ2126" s="61"/>
      <c r="AR2126" s="61"/>
      <c r="AS2126" s="61"/>
    </row>
    <row r="2127" spans="3:45" ht="12.75" customHeight="1">
      <c r="C2127" s="199" t="s">
        <v>566</v>
      </c>
      <c r="D2127" s="199"/>
      <c r="E2127" s="199"/>
      <c r="F2127" s="199"/>
      <c r="G2127" s="199"/>
      <c r="H2127" s="199"/>
      <c r="I2127" s="199"/>
      <c r="J2127" s="199"/>
      <c r="K2127" s="199"/>
      <c r="L2127" s="199"/>
      <c r="M2127" s="199"/>
      <c r="N2127" s="199"/>
      <c r="O2127" s="199"/>
      <c r="P2127" s="199"/>
      <c r="Q2127" s="199"/>
      <c r="R2127" s="199"/>
      <c r="S2127" s="199"/>
      <c r="T2127" s="199"/>
      <c r="U2127" s="199"/>
      <c r="V2127" s="199"/>
      <c r="W2127" s="199"/>
      <c r="X2127" s="199"/>
      <c r="Y2127" s="199"/>
      <c r="Z2127" s="199"/>
      <c r="AA2127" s="199"/>
      <c r="AB2127" s="199"/>
      <c r="AC2127" s="199"/>
      <c r="AD2127" s="199"/>
      <c r="AE2127" s="199"/>
      <c r="AF2127" s="199"/>
      <c r="AG2127" s="199"/>
      <c r="AH2127" s="199"/>
      <c r="AI2127" s="199"/>
      <c r="AJ2127" s="199"/>
      <c r="AK2127" s="199"/>
      <c r="AL2127" s="199"/>
      <c r="AM2127" s="199"/>
      <c r="AN2127" s="199"/>
      <c r="AO2127" s="199"/>
      <c r="AP2127" s="199"/>
      <c r="AQ2127" s="199"/>
      <c r="AR2127" s="199"/>
      <c r="AS2127" s="199"/>
    </row>
    <row r="2128" spans="3:45" ht="12.75" customHeight="1">
      <c r="C2128" s="68"/>
    </row>
    <row r="2129" spans="3:36" ht="12.75" customHeight="1">
      <c r="C2129" s="831" t="s">
        <v>1455</v>
      </c>
      <c r="D2129" s="831"/>
      <c r="E2129" s="831"/>
      <c r="F2129" s="831"/>
      <c r="G2129" s="831"/>
      <c r="H2129" s="831"/>
      <c r="I2129" s="831"/>
      <c r="J2129" s="831"/>
      <c r="K2129" s="831"/>
      <c r="L2129" s="833" t="s">
        <v>17</v>
      </c>
      <c r="M2129" s="834"/>
      <c r="N2129" s="834"/>
      <c r="O2129" s="834"/>
      <c r="P2129" s="834"/>
      <c r="Q2129" s="834"/>
      <c r="R2129" s="834"/>
      <c r="S2129" s="834"/>
      <c r="T2129" s="834"/>
      <c r="U2129" s="834"/>
      <c r="V2129" s="834"/>
      <c r="W2129" s="834"/>
      <c r="X2129" s="834"/>
      <c r="Y2129" s="834"/>
      <c r="Z2129" s="834"/>
      <c r="AA2129" s="834"/>
      <c r="AB2129" s="834"/>
      <c r="AC2129" s="834"/>
      <c r="AD2129" s="834"/>
      <c r="AE2129" s="834"/>
      <c r="AF2129" s="834"/>
      <c r="AG2129" s="834"/>
      <c r="AH2129" s="834"/>
      <c r="AI2129" s="834"/>
      <c r="AJ2129" s="835"/>
    </row>
    <row r="2130" spans="3:36" ht="12.75" customHeight="1">
      <c r="C2130" s="831"/>
      <c r="D2130" s="831"/>
      <c r="E2130" s="831"/>
      <c r="F2130" s="831"/>
      <c r="G2130" s="831"/>
      <c r="H2130" s="831"/>
      <c r="I2130" s="831"/>
      <c r="J2130" s="831"/>
      <c r="K2130" s="831"/>
      <c r="L2130" s="831" t="s">
        <v>1381</v>
      </c>
      <c r="M2130" s="831"/>
      <c r="N2130" s="831"/>
      <c r="O2130" s="831"/>
      <c r="P2130" s="831"/>
      <c r="Q2130" s="831" t="s">
        <v>1382</v>
      </c>
      <c r="R2130" s="831"/>
      <c r="S2130" s="831"/>
      <c r="T2130" s="831"/>
      <c r="U2130" s="831"/>
      <c r="V2130" s="831" t="s">
        <v>1383</v>
      </c>
      <c r="W2130" s="831"/>
      <c r="X2130" s="831"/>
      <c r="Y2130" s="831"/>
      <c r="Z2130" s="831"/>
      <c r="AA2130" s="831" t="s">
        <v>53</v>
      </c>
      <c r="AB2130" s="831"/>
      <c r="AC2130" s="831"/>
      <c r="AD2130" s="831"/>
      <c r="AE2130" s="831"/>
      <c r="AF2130" s="831" t="s">
        <v>1217</v>
      </c>
      <c r="AG2130" s="831"/>
      <c r="AH2130" s="831"/>
      <c r="AI2130" s="831"/>
      <c r="AJ2130" s="831"/>
    </row>
    <row r="2131" spans="3:36" ht="12.75" customHeight="1">
      <c r="C2131" s="831"/>
      <c r="D2131" s="831"/>
      <c r="E2131" s="831"/>
      <c r="F2131" s="831"/>
      <c r="G2131" s="831"/>
      <c r="H2131" s="831"/>
      <c r="I2131" s="831"/>
      <c r="J2131" s="831"/>
      <c r="K2131" s="831"/>
      <c r="L2131" s="831"/>
      <c r="M2131" s="831"/>
      <c r="N2131" s="831"/>
      <c r="O2131" s="831"/>
      <c r="P2131" s="831"/>
      <c r="Q2131" s="831"/>
      <c r="R2131" s="831"/>
      <c r="S2131" s="831"/>
      <c r="T2131" s="831"/>
      <c r="U2131" s="831"/>
      <c r="V2131" s="831"/>
      <c r="W2131" s="831"/>
      <c r="X2131" s="831"/>
      <c r="Y2131" s="831"/>
      <c r="Z2131" s="831"/>
      <c r="AA2131" s="831"/>
      <c r="AB2131" s="831"/>
      <c r="AC2131" s="831"/>
      <c r="AD2131" s="831"/>
      <c r="AE2131" s="831"/>
      <c r="AF2131" s="831"/>
      <c r="AG2131" s="831"/>
      <c r="AH2131" s="831"/>
      <c r="AI2131" s="831"/>
      <c r="AJ2131" s="831"/>
    </row>
    <row r="2132" spans="3:36" ht="12.75" customHeight="1">
      <c r="C2132" s="831"/>
      <c r="D2132" s="831"/>
      <c r="E2132" s="831"/>
      <c r="F2132" s="831"/>
      <c r="G2132" s="831"/>
      <c r="H2132" s="831"/>
      <c r="I2132" s="831"/>
      <c r="J2132" s="831"/>
      <c r="K2132" s="831"/>
      <c r="L2132" s="831"/>
      <c r="M2132" s="831"/>
      <c r="N2132" s="831"/>
      <c r="O2132" s="831"/>
      <c r="P2132" s="831"/>
      <c r="Q2132" s="831"/>
      <c r="R2132" s="831"/>
      <c r="S2132" s="831"/>
      <c r="T2132" s="831"/>
      <c r="U2132" s="831"/>
      <c r="V2132" s="831"/>
      <c r="W2132" s="831"/>
      <c r="X2132" s="831"/>
      <c r="Y2132" s="831"/>
      <c r="Z2132" s="831"/>
      <c r="AA2132" s="831"/>
      <c r="AB2132" s="831"/>
      <c r="AC2132" s="831"/>
      <c r="AD2132" s="831"/>
      <c r="AE2132" s="831"/>
      <c r="AF2132" s="831"/>
      <c r="AG2132" s="831"/>
      <c r="AH2132" s="831"/>
      <c r="AI2132" s="831"/>
      <c r="AJ2132" s="831"/>
    </row>
    <row r="2133" spans="3:36" ht="12.75" customHeight="1">
      <c r="C2133" s="832"/>
      <c r="D2133" s="832"/>
      <c r="E2133" s="832"/>
      <c r="F2133" s="832"/>
      <c r="G2133" s="832"/>
      <c r="H2133" s="832"/>
      <c r="I2133" s="832"/>
      <c r="J2133" s="832"/>
      <c r="K2133" s="832"/>
      <c r="L2133" s="832"/>
      <c r="M2133" s="832"/>
      <c r="N2133" s="832"/>
      <c r="O2133" s="832"/>
      <c r="P2133" s="832"/>
      <c r="Q2133" s="832"/>
      <c r="R2133" s="832"/>
      <c r="S2133" s="832"/>
      <c r="T2133" s="832"/>
      <c r="U2133" s="832"/>
      <c r="V2133" s="832"/>
      <c r="W2133" s="832"/>
      <c r="X2133" s="832"/>
      <c r="Y2133" s="832"/>
      <c r="Z2133" s="832"/>
      <c r="AA2133" s="832"/>
      <c r="AB2133" s="832"/>
      <c r="AC2133" s="832"/>
      <c r="AD2133" s="832"/>
      <c r="AE2133" s="832"/>
      <c r="AF2133" s="832"/>
      <c r="AG2133" s="832"/>
      <c r="AH2133" s="832"/>
      <c r="AI2133" s="832"/>
      <c r="AJ2133" s="832"/>
    </row>
    <row r="2134" spans="3:36" ht="12.75" customHeight="1">
      <c r="C2134" s="836" t="s">
        <v>28</v>
      </c>
      <c r="D2134" s="836"/>
      <c r="E2134" s="836"/>
      <c r="F2134" s="836"/>
      <c r="G2134" s="836"/>
      <c r="H2134" s="836"/>
      <c r="I2134" s="836"/>
      <c r="J2134" s="836"/>
      <c r="K2134" s="836"/>
      <c r="L2134" s="837" t="s">
        <v>32</v>
      </c>
      <c r="M2134" s="837"/>
      <c r="N2134" s="837"/>
      <c r="O2134" s="837"/>
      <c r="P2134" s="837"/>
      <c r="Q2134" s="837" t="s">
        <v>33</v>
      </c>
      <c r="R2134" s="837"/>
      <c r="S2134" s="837"/>
      <c r="T2134" s="837"/>
      <c r="U2134" s="837"/>
      <c r="V2134" s="837" t="s">
        <v>35</v>
      </c>
      <c r="W2134" s="837"/>
      <c r="X2134" s="837"/>
      <c r="Y2134" s="837"/>
      <c r="Z2134" s="837"/>
      <c r="AA2134" s="837" t="s">
        <v>37</v>
      </c>
      <c r="AB2134" s="837"/>
      <c r="AC2134" s="837"/>
      <c r="AD2134" s="837"/>
      <c r="AE2134" s="837"/>
      <c r="AF2134" s="837" t="s">
        <v>40</v>
      </c>
      <c r="AG2134" s="837"/>
      <c r="AH2134" s="837"/>
      <c r="AI2134" s="837"/>
      <c r="AJ2134" s="837"/>
    </row>
    <row r="2135" spans="3:36" ht="12.75" customHeight="1">
      <c r="C2135" s="819" t="s">
        <v>244</v>
      </c>
      <c r="D2135" s="819"/>
      <c r="E2135" s="819"/>
      <c r="F2135" s="819"/>
      <c r="G2135" s="819"/>
      <c r="H2135" s="819"/>
      <c r="I2135" s="819"/>
      <c r="J2135" s="819"/>
      <c r="K2135" s="819"/>
      <c r="L2135" s="819">
        <v>617793</v>
      </c>
      <c r="M2135" s="819"/>
      <c r="N2135" s="819"/>
      <c r="O2135" s="819"/>
      <c r="P2135" s="819"/>
      <c r="Q2135" s="819">
        <f>Q2136+Q2137+Q2138</f>
        <v>0</v>
      </c>
      <c r="R2135" s="819"/>
      <c r="S2135" s="819"/>
      <c r="T2135" s="819"/>
      <c r="U2135" s="819"/>
      <c r="V2135" s="819">
        <f>V2136+V2137+V2138</f>
        <v>0</v>
      </c>
      <c r="W2135" s="819"/>
      <c r="X2135" s="819"/>
      <c r="Y2135" s="819"/>
      <c r="Z2135" s="819"/>
      <c r="AA2135" s="819">
        <f>AA2136+AA2137+AA2138</f>
        <v>0</v>
      </c>
      <c r="AB2135" s="819"/>
      <c r="AC2135" s="819"/>
      <c r="AD2135" s="819"/>
      <c r="AE2135" s="819"/>
      <c r="AF2135" s="819">
        <f>L2135+Q2135-V2135+AA2135</f>
        <v>617793</v>
      </c>
      <c r="AG2135" s="819"/>
      <c r="AH2135" s="819"/>
      <c r="AI2135" s="819"/>
      <c r="AJ2135" s="819"/>
    </row>
    <row r="2136" spans="3:36" ht="12.75" customHeight="1">
      <c r="C2136" s="171" t="s">
        <v>1528</v>
      </c>
      <c r="D2136" s="171"/>
      <c r="E2136" s="171"/>
      <c r="F2136" s="171"/>
      <c r="G2136" s="171"/>
      <c r="H2136" s="171"/>
      <c r="I2136" s="171"/>
      <c r="J2136" s="171"/>
      <c r="K2136" s="171"/>
      <c r="L2136" s="171"/>
      <c r="M2136" s="171"/>
      <c r="N2136" s="171"/>
      <c r="O2136" s="171"/>
      <c r="P2136" s="171"/>
      <c r="Q2136" s="171"/>
      <c r="R2136" s="171"/>
      <c r="S2136" s="171"/>
      <c r="T2136" s="171"/>
      <c r="U2136" s="171"/>
      <c r="V2136" s="171"/>
      <c r="W2136" s="171"/>
      <c r="X2136" s="171"/>
      <c r="Y2136" s="171"/>
      <c r="Z2136" s="171"/>
      <c r="AA2136" s="171"/>
      <c r="AB2136" s="171"/>
      <c r="AC2136" s="171"/>
      <c r="AD2136" s="171"/>
      <c r="AE2136" s="171"/>
      <c r="AF2136" s="171">
        <f>L2136+Q2136-V2136+AA2136</f>
        <v>0</v>
      </c>
      <c r="AG2136" s="171"/>
      <c r="AH2136" s="171"/>
      <c r="AI2136" s="171"/>
      <c r="AJ2136" s="171"/>
    </row>
    <row r="2137" spans="3:36" ht="12.75" customHeight="1">
      <c r="C2137" s="171" t="s">
        <v>1529</v>
      </c>
      <c r="D2137" s="171"/>
      <c r="E2137" s="171"/>
      <c r="F2137" s="171"/>
      <c r="G2137" s="171"/>
      <c r="H2137" s="171"/>
      <c r="I2137" s="171"/>
      <c r="J2137" s="171"/>
      <c r="K2137" s="171"/>
      <c r="L2137" s="171"/>
      <c r="M2137" s="171"/>
      <c r="N2137" s="171"/>
      <c r="O2137" s="171"/>
      <c r="P2137" s="171"/>
      <c r="Q2137" s="171"/>
      <c r="R2137" s="171"/>
      <c r="S2137" s="171"/>
      <c r="T2137" s="171"/>
      <c r="U2137" s="171"/>
      <c r="V2137" s="171"/>
      <c r="W2137" s="171"/>
      <c r="X2137" s="171"/>
      <c r="Y2137" s="171"/>
      <c r="Z2137" s="171"/>
      <c r="AA2137" s="171"/>
      <c r="AB2137" s="171"/>
      <c r="AC2137" s="171"/>
      <c r="AD2137" s="171"/>
      <c r="AE2137" s="171"/>
      <c r="AF2137" s="171">
        <f>L2137+Q2137-V2137+AA2137</f>
        <v>0</v>
      </c>
      <c r="AG2137" s="171"/>
      <c r="AH2137" s="171"/>
      <c r="AI2137" s="171"/>
      <c r="AJ2137" s="171"/>
    </row>
    <row r="2138" spans="3:36" ht="12.75" customHeight="1">
      <c r="C2138" s="170" t="s">
        <v>1530</v>
      </c>
      <c r="D2138" s="170"/>
      <c r="E2138" s="170"/>
      <c r="F2138" s="170"/>
      <c r="G2138" s="170"/>
      <c r="H2138" s="170"/>
      <c r="I2138" s="170"/>
      <c r="J2138" s="170"/>
      <c r="K2138" s="170"/>
      <c r="L2138" s="171"/>
      <c r="M2138" s="171"/>
      <c r="N2138" s="171"/>
      <c r="O2138" s="171"/>
      <c r="P2138" s="171"/>
      <c r="Q2138" s="171"/>
      <c r="R2138" s="171"/>
      <c r="S2138" s="171"/>
      <c r="T2138" s="171"/>
      <c r="U2138" s="171"/>
      <c r="V2138" s="171"/>
      <c r="W2138" s="171"/>
      <c r="X2138" s="171"/>
      <c r="Y2138" s="171"/>
      <c r="Z2138" s="171"/>
      <c r="AA2138" s="171"/>
      <c r="AB2138" s="171"/>
      <c r="AC2138" s="171"/>
      <c r="AD2138" s="171"/>
      <c r="AE2138" s="171"/>
      <c r="AF2138" s="171">
        <f>L2138+Q2138-V2138+AA2138</f>
        <v>0</v>
      </c>
      <c r="AG2138" s="171"/>
      <c r="AH2138" s="171"/>
      <c r="AI2138" s="171"/>
      <c r="AJ2138" s="171"/>
    </row>
    <row r="2139" spans="3:36" ht="12.75" customHeight="1">
      <c r="C2139" s="172"/>
      <c r="D2139" s="172"/>
      <c r="E2139" s="172"/>
      <c r="F2139" s="172"/>
      <c r="G2139" s="172"/>
      <c r="H2139" s="172"/>
      <c r="I2139" s="172"/>
      <c r="J2139" s="172"/>
      <c r="K2139" s="172"/>
      <c r="L2139" s="173"/>
      <c r="M2139" s="173"/>
      <c r="N2139" s="173"/>
      <c r="O2139" s="173"/>
      <c r="P2139" s="173"/>
      <c r="Q2139" s="173"/>
      <c r="R2139" s="173"/>
      <c r="S2139" s="173"/>
      <c r="T2139" s="173"/>
      <c r="U2139" s="173"/>
      <c r="V2139" s="173"/>
      <c r="W2139" s="173"/>
      <c r="X2139" s="173"/>
      <c r="Y2139" s="173"/>
      <c r="Z2139" s="173"/>
      <c r="AA2139" s="173"/>
      <c r="AB2139" s="173"/>
      <c r="AC2139" s="173"/>
      <c r="AD2139" s="173"/>
      <c r="AE2139" s="173"/>
      <c r="AF2139" s="173"/>
      <c r="AG2139" s="173"/>
      <c r="AH2139" s="173"/>
      <c r="AI2139" s="173"/>
      <c r="AJ2139" s="173"/>
    </row>
    <row r="2140" spans="3:36" ht="12.75" customHeight="1">
      <c r="C2140" s="206" t="s">
        <v>245</v>
      </c>
      <c r="D2140" s="206"/>
      <c r="E2140" s="206"/>
      <c r="F2140" s="206"/>
      <c r="G2140" s="206"/>
      <c r="H2140" s="206"/>
      <c r="I2140" s="206"/>
      <c r="J2140" s="206"/>
      <c r="K2140" s="206"/>
      <c r="L2140" s="206"/>
      <c r="M2140" s="206"/>
      <c r="N2140" s="206"/>
      <c r="O2140" s="206"/>
      <c r="P2140" s="206"/>
      <c r="Q2140" s="206"/>
      <c r="R2140" s="206"/>
      <c r="S2140" s="206"/>
      <c r="T2140" s="206"/>
      <c r="U2140" s="206"/>
      <c r="V2140" s="206"/>
      <c r="W2140" s="206"/>
      <c r="X2140" s="206"/>
      <c r="Y2140" s="206"/>
      <c r="Z2140" s="206"/>
      <c r="AA2140" s="206"/>
      <c r="AB2140" s="206"/>
      <c r="AC2140" s="206"/>
      <c r="AD2140" s="206"/>
      <c r="AE2140" s="206"/>
      <c r="AF2140" s="207">
        <f>L2140+Q2140-V2140+AA2140</f>
        <v>0</v>
      </c>
      <c r="AG2140" s="207"/>
      <c r="AH2140" s="207"/>
      <c r="AI2140" s="207"/>
      <c r="AJ2140" s="207"/>
    </row>
    <row r="2141" spans="3:36" ht="12.75" customHeight="1">
      <c r="C2141" s="206" t="s">
        <v>246</v>
      </c>
      <c r="D2141" s="206"/>
      <c r="E2141" s="206"/>
      <c r="F2141" s="206"/>
      <c r="G2141" s="206"/>
      <c r="H2141" s="206"/>
      <c r="I2141" s="206"/>
      <c r="J2141" s="206"/>
      <c r="K2141" s="206"/>
      <c r="L2141" s="206"/>
      <c r="M2141" s="206"/>
      <c r="N2141" s="206"/>
      <c r="O2141" s="206"/>
      <c r="P2141" s="206"/>
      <c r="Q2141" s="206"/>
      <c r="R2141" s="206"/>
      <c r="S2141" s="206"/>
      <c r="T2141" s="206"/>
      <c r="U2141" s="206"/>
      <c r="V2141" s="206"/>
      <c r="W2141" s="206"/>
      <c r="X2141" s="206"/>
      <c r="Y2141" s="206"/>
      <c r="Z2141" s="206"/>
      <c r="AA2141" s="206"/>
      <c r="AB2141" s="206"/>
      <c r="AC2141" s="206"/>
      <c r="AD2141" s="206"/>
      <c r="AE2141" s="206"/>
      <c r="AF2141" s="207">
        <f>L2141+Q2141-V2141+AA2141</f>
        <v>0</v>
      </c>
      <c r="AG2141" s="207"/>
      <c r="AH2141" s="207"/>
      <c r="AI2141" s="207"/>
      <c r="AJ2141" s="207"/>
    </row>
    <row r="2142" spans="3:36" ht="12.75" customHeight="1">
      <c r="C2142" s="166" t="s">
        <v>1531</v>
      </c>
      <c r="D2142" s="166"/>
      <c r="E2142" s="166"/>
      <c r="F2142" s="166"/>
      <c r="G2142" s="166"/>
      <c r="H2142" s="166"/>
      <c r="I2142" s="166"/>
      <c r="J2142" s="166"/>
      <c r="K2142" s="166"/>
      <c r="L2142" s="166">
        <f>L2143+L2145</f>
        <v>0</v>
      </c>
      <c r="M2142" s="166"/>
      <c r="N2142" s="166"/>
      <c r="O2142" s="166"/>
      <c r="P2142" s="166"/>
      <c r="Q2142" s="166">
        <v>0</v>
      </c>
      <c r="R2142" s="166"/>
      <c r="S2142" s="166"/>
      <c r="T2142" s="166"/>
      <c r="U2142" s="166"/>
      <c r="V2142" s="166">
        <f t="shared" ref="V2142" si="207">V2143+V2145</f>
        <v>0</v>
      </c>
      <c r="W2142" s="166"/>
      <c r="X2142" s="166"/>
      <c r="Y2142" s="166"/>
      <c r="Z2142" s="166"/>
      <c r="AA2142" s="166">
        <v>587</v>
      </c>
      <c r="AB2142" s="166"/>
      <c r="AC2142" s="166"/>
      <c r="AD2142" s="166"/>
      <c r="AE2142" s="166"/>
      <c r="AF2142" s="232">
        <f>L2142+Q2142-V2142+AA2142</f>
        <v>587</v>
      </c>
      <c r="AG2142" s="233"/>
      <c r="AH2142" s="233"/>
      <c r="AI2142" s="233"/>
      <c r="AJ2142" s="234"/>
    </row>
    <row r="2143" spans="3:36" ht="12.75" customHeight="1">
      <c r="C2143" s="170" t="s">
        <v>1532</v>
      </c>
      <c r="D2143" s="170"/>
      <c r="E2143" s="170"/>
      <c r="F2143" s="170"/>
      <c r="G2143" s="170"/>
      <c r="H2143" s="170"/>
      <c r="I2143" s="170"/>
      <c r="J2143" s="170"/>
      <c r="K2143" s="170"/>
      <c r="L2143" s="171"/>
      <c r="M2143" s="171"/>
      <c r="N2143" s="171"/>
      <c r="O2143" s="171"/>
      <c r="P2143" s="171"/>
      <c r="Q2143" s="171">
        <v>0</v>
      </c>
      <c r="R2143" s="171"/>
      <c r="S2143" s="171"/>
      <c r="T2143" s="171"/>
      <c r="U2143" s="171"/>
      <c r="V2143" s="171"/>
      <c r="W2143" s="171"/>
      <c r="X2143" s="171"/>
      <c r="Y2143" s="171"/>
      <c r="Z2143" s="171"/>
      <c r="AA2143" s="171">
        <v>587</v>
      </c>
      <c r="AB2143" s="171"/>
      <c r="AC2143" s="171"/>
      <c r="AD2143" s="171"/>
      <c r="AE2143" s="171"/>
      <c r="AF2143" s="838">
        <f>L2143+Q2143-V2143+AA2143</f>
        <v>587</v>
      </c>
      <c r="AG2143" s="839"/>
      <c r="AH2143" s="839"/>
      <c r="AI2143" s="839"/>
      <c r="AJ2143" s="840"/>
    </row>
    <row r="2144" spans="3:36" ht="12.75" customHeight="1">
      <c r="C2144" s="170"/>
      <c r="D2144" s="170"/>
      <c r="E2144" s="170"/>
      <c r="F2144" s="170"/>
      <c r="G2144" s="170"/>
      <c r="H2144" s="170"/>
      <c r="I2144" s="170"/>
      <c r="J2144" s="170"/>
      <c r="K2144" s="170"/>
      <c r="L2144" s="171"/>
      <c r="M2144" s="171"/>
      <c r="N2144" s="171"/>
      <c r="O2144" s="171"/>
      <c r="P2144" s="171"/>
      <c r="Q2144" s="171"/>
      <c r="R2144" s="171"/>
      <c r="S2144" s="171"/>
      <c r="T2144" s="171"/>
      <c r="U2144" s="171"/>
      <c r="V2144" s="171"/>
      <c r="W2144" s="171"/>
      <c r="X2144" s="171"/>
      <c r="Y2144" s="171"/>
      <c r="Z2144" s="171"/>
      <c r="AA2144" s="171"/>
      <c r="AB2144" s="171"/>
      <c r="AC2144" s="171"/>
      <c r="AD2144" s="171"/>
      <c r="AE2144" s="171"/>
      <c r="AF2144" s="841"/>
      <c r="AG2144" s="842"/>
      <c r="AH2144" s="842"/>
      <c r="AI2144" s="842"/>
      <c r="AJ2144" s="843"/>
    </row>
    <row r="2145" spans="3:36" ht="12.75" customHeight="1">
      <c r="C2145" s="170" t="s">
        <v>1533</v>
      </c>
      <c r="D2145" s="170"/>
      <c r="E2145" s="170"/>
      <c r="F2145" s="170"/>
      <c r="G2145" s="170"/>
      <c r="H2145" s="170"/>
      <c r="I2145" s="170"/>
      <c r="J2145" s="170"/>
      <c r="K2145" s="170"/>
      <c r="L2145" s="171"/>
      <c r="M2145" s="171"/>
      <c r="N2145" s="171"/>
      <c r="O2145" s="171"/>
      <c r="P2145" s="171"/>
      <c r="Q2145" s="171"/>
      <c r="R2145" s="171"/>
      <c r="S2145" s="171"/>
      <c r="T2145" s="171"/>
      <c r="U2145" s="171"/>
      <c r="V2145" s="171"/>
      <c r="W2145" s="171"/>
      <c r="X2145" s="171"/>
      <c r="Y2145" s="171"/>
      <c r="Z2145" s="171"/>
      <c r="AA2145" s="171"/>
      <c r="AB2145" s="171"/>
      <c r="AC2145" s="171"/>
      <c r="AD2145" s="171"/>
      <c r="AE2145" s="171"/>
      <c r="AF2145" s="171">
        <f>L2145+Q2145-V2145+AA2145</f>
        <v>0</v>
      </c>
      <c r="AG2145" s="171"/>
      <c r="AH2145" s="171"/>
      <c r="AI2145" s="171"/>
      <c r="AJ2145" s="171"/>
    </row>
    <row r="2146" spans="3:36" ht="12.75" customHeight="1">
      <c r="C2146" s="172"/>
      <c r="D2146" s="172"/>
      <c r="E2146" s="172"/>
      <c r="F2146" s="172"/>
      <c r="G2146" s="172"/>
      <c r="H2146" s="172"/>
      <c r="I2146" s="172"/>
      <c r="J2146" s="172"/>
      <c r="K2146" s="172"/>
      <c r="L2146" s="173"/>
      <c r="M2146" s="173"/>
      <c r="N2146" s="173"/>
      <c r="O2146" s="173"/>
      <c r="P2146" s="173"/>
      <c r="Q2146" s="173"/>
      <c r="R2146" s="173"/>
      <c r="S2146" s="173"/>
      <c r="T2146" s="173"/>
      <c r="U2146" s="173"/>
      <c r="V2146" s="173"/>
      <c r="W2146" s="173"/>
      <c r="X2146" s="173"/>
      <c r="Y2146" s="173"/>
      <c r="Z2146" s="173"/>
      <c r="AA2146" s="173"/>
      <c r="AB2146" s="173"/>
      <c r="AC2146" s="173"/>
      <c r="AD2146" s="173"/>
      <c r="AE2146" s="173"/>
      <c r="AF2146" s="173"/>
      <c r="AG2146" s="173"/>
      <c r="AH2146" s="173"/>
      <c r="AI2146" s="173"/>
      <c r="AJ2146" s="173"/>
    </row>
    <row r="2147" spans="3:36" ht="12.75" customHeight="1">
      <c r="C2147" s="166" t="s">
        <v>1534</v>
      </c>
      <c r="D2147" s="166"/>
      <c r="E2147" s="166"/>
      <c r="F2147" s="166"/>
      <c r="G2147" s="166"/>
      <c r="H2147" s="166"/>
      <c r="I2147" s="166"/>
      <c r="J2147" s="166"/>
      <c r="K2147" s="166"/>
      <c r="L2147" s="166">
        <f>L2148+L2149</f>
        <v>0</v>
      </c>
      <c r="M2147" s="166"/>
      <c r="N2147" s="166"/>
      <c r="O2147" s="166"/>
      <c r="P2147" s="166"/>
      <c r="Q2147" s="166">
        <f t="shared" ref="Q2147" si="208">Q2148+Q2149</f>
        <v>0</v>
      </c>
      <c r="R2147" s="166"/>
      <c r="S2147" s="166"/>
      <c r="T2147" s="166"/>
      <c r="U2147" s="166"/>
      <c r="V2147" s="166">
        <f t="shared" ref="V2147" si="209">V2148+V2149</f>
        <v>0</v>
      </c>
      <c r="W2147" s="166"/>
      <c r="X2147" s="166"/>
      <c r="Y2147" s="166"/>
      <c r="Z2147" s="166"/>
      <c r="AA2147" s="166">
        <f t="shared" ref="AA2147" si="210">AA2148+AA2149</f>
        <v>0</v>
      </c>
      <c r="AB2147" s="166"/>
      <c r="AC2147" s="166"/>
      <c r="AD2147" s="166"/>
      <c r="AE2147" s="166"/>
      <c r="AF2147" s="819">
        <f>L2147+Q2147-V2147+AA2147</f>
        <v>0</v>
      </c>
      <c r="AG2147" s="819"/>
      <c r="AH2147" s="819"/>
      <c r="AI2147" s="819"/>
      <c r="AJ2147" s="819"/>
    </row>
    <row r="2148" spans="3:36" ht="12.75" customHeight="1">
      <c r="C2148" s="171" t="s">
        <v>1535</v>
      </c>
      <c r="D2148" s="171"/>
      <c r="E2148" s="171"/>
      <c r="F2148" s="171"/>
      <c r="G2148" s="171"/>
      <c r="H2148" s="171"/>
      <c r="I2148" s="171"/>
      <c r="J2148" s="171"/>
      <c r="K2148" s="171"/>
      <c r="L2148" s="171"/>
      <c r="M2148" s="171"/>
      <c r="N2148" s="171"/>
      <c r="O2148" s="171"/>
      <c r="P2148" s="171"/>
      <c r="Q2148" s="171"/>
      <c r="R2148" s="171"/>
      <c r="S2148" s="171"/>
      <c r="T2148" s="171"/>
      <c r="U2148" s="171"/>
      <c r="V2148" s="171"/>
      <c r="W2148" s="171"/>
      <c r="X2148" s="171"/>
      <c r="Y2148" s="171"/>
      <c r="Z2148" s="171"/>
      <c r="AA2148" s="171"/>
      <c r="AB2148" s="171"/>
      <c r="AC2148" s="171"/>
      <c r="AD2148" s="171"/>
      <c r="AE2148" s="171"/>
      <c r="AF2148" s="171">
        <f>L2148+Q2148-V2148+AA2148</f>
        <v>0</v>
      </c>
      <c r="AG2148" s="171"/>
      <c r="AH2148" s="171"/>
      <c r="AI2148" s="171"/>
      <c r="AJ2148" s="171"/>
    </row>
    <row r="2149" spans="3:36" ht="12.75" customHeight="1">
      <c r="C2149" s="173" t="s">
        <v>1536</v>
      </c>
      <c r="D2149" s="173"/>
      <c r="E2149" s="173"/>
      <c r="F2149" s="173"/>
      <c r="G2149" s="173"/>
      <c r="H2149" s="173"/>
      <c r="I2149" s="173"/>
      <c r="J2149" s="173"/>
      <c r="K2149" s="173"/>
      <c r="L2149" s="173"/>
      <c r="M2149" s="173"/>
      <c r="N2149" s="173"/>
      <c r="O2149" s="173"/>
      <c r="P2149" s="173"/>
      <c r="Q2149" s="173"/>
      <c r="R2149" s="173"/>
      <c r="S2149" s="173"/>
      <c r="T2149" s="173"/>
      <c r="U2149" s="173"/>
      <c r="V2149" s="173"/>
      <c r="W2149" s="173"/>
      <c r="X2149" s="173"/>
      <c r="Y2149" s="173"/>
      <c r="Z2149" s="173"/>
      <c r="AA2149" s="173"/>
      <c r="AB2149" s="173"/>
      <c r="AC2149" s="173"/>
      <c r="AD2149" s="173"/>
      <c r="AE2149" s="173"/>
      <c r="AF2149" s="173">
        <f>L2149+Q2149-V2149+AA2149</f>
        <v>0</v>
      </c>
      <c r="AG2149" s="173"/>
      <c r="AH2149" s="173"/>
      <c r="AI2149" s="173"/>
      <c r="AJ2149" s="173"/>
    </row>
    <row r="2150" spans="3:36" ht="12.75" customHeight="1">
      <c r="C2150" s="203" t="s">
        <v>1537</v>
      </c>
      <c r="D2150" s="203"/>
      <c r="E2150" s="203"/>
      <c r="F2150" s="203"/>
      <c r="G2150" s="203"/>
      <c r="H2150" s="203"/>
      <c r="I2150" s="203"/>
      <c r="J2150" s="203"/>
      <c r="K2150" s="203"/>
      <c r="L2150" s="166">
        <f>SUM(L2152:P2159)</f>
        <v>0</v>
      </c>
      <c r="M2150" s="166"/>
      <c r="N2150" s="166"/>
      <c r="O2150" s="166"/>
      <c r="P2150" s="166"/>
      <c r="Q2150" s="166">
        <f>SUM(Q2152:U2159)</f>
        <v>0</v>
      </c>
      <c r="R2150" s="166"/>
      <c r="S2150" s="166"/>
      <c r="T2150" s="166"/>
      <c r="U2150" s="166"/>
      <c r="V2150" s="166">
        <f>SUM(V2152:Z2159)</f>
        <v>0</v>
      </c>
      <c r="W2150" s="166"/>
      <c r="X2150" s="166"/>
      <c r="Y2150" s="166"/>
      <c r="Z2150" s="166"/>
      <c r="AA2150" s="166">
        <f>SUM(AA2152:AE2159)</f>
        <v>0</v>
      </c>
      <c r="AB2150" s="166"/>
      <c r="AC2150" s="166"/>
      <c r="AD2150" s="166"/>
      <c r="AE2150" s="166"/>
      <c r="AF2150" s="166">
        <f>L2150+Q2150-V2150+AA2150</f>
        <v>0</v>
      </c>
      <c r="AG2150" s="166"/>
      <c r="AH2150" s="166"/>
      <c r="AI2150" s="166"/>
      <c r="AJ2150" s="166"/>
    </row>
    <row r="2151" spans="3:36" ht="12.75" customHeight="1">
      <c r="C2151" s="204"/>
      <c r="D2151" s="204"/>
      <c r="E2151" s="204"/>
      <c r="F2151" s="204"/>
      <c r="G2151" s="204"/>
      <c r="H2151" s="204"/>
      <c r="I2151" s="204"/>
      <c r="J2151" s="204"/>
      <c r="K2151" s="204"/>
      <c r="L2151" s="167"/>
      <c r="M2151" s="167"/>
      <c r="N2151" s="167"/>
      <c r="O2151" s="167"/>
      <c r="P2151" s="167"/>
      <c r="Q2151" s="167"/>
      <c r="R2151" s="167"/>
      <c r="S2151" s="167"/>
      <c r="T2151" s="167"/>
      <c r="U2151" s="167"/>
      <c r="V2151" s="167"/>
      <c r="W2151" s="167"/>
      <c r="X2151" s="167"/>
      <c r="Y2151" s="167"/>
      <c r="Z2151" s="167"/>
      <c r="AA2151" s="167"/>
      <c r="AB2151" s="167"/>
      <c r="AC2151" s="167"/>
      <c r="AD2151" s="167"/>
      <c r="AE2151" s="167"/>
      <c r="AF2151" s="167"/>
      <c r="AG2151" s="167"/>
      <c r="AH2151" s="167"/>
      <c r="AI2151" s="167"/>
      <c r="AJ2151" s="167"/>
    </row>
    <row r="2152" spans="3:36" ht="12.75" customHeight="1">
      <c r="C2152" s="170" t="s">
        <v>1538</v>
      </c>
      <c r="D2152" s="170"/>
      <c r="E2152" s="170"/>
      <c r="F2152" s="170"/>
      <c r="G2152" s="170"/>
      <c r="H2152" s="170"/>
      <c r="I2152" s="170"/>
      <c r="J2152" s="170"/>
      <c r="K2152" s="170"/>
      <c r="L2152" s="171"/>
      <c r="M2152" s="171"/>
      <c r="N2152" s="171"/>
      <c r="O2152" s="171"/>
      <c r="P2152" s="171"/>
      <c r="Q2152" s="171"/>
      <c r="R2152" s="171"/>
      <c r="S2152" s="171"/>
      <c r="T2152" s="171"/>
      <c r="U2152" s="171"/>
      <c r="V2152" s="171"/>
      <c r="W2152" s="171"/>
      <c r="X2152" s="171"/>
      <c r="Y2152" s="171"/>
      <c r="Z2152" s="171"/>
      <c r="AA2152" s="171"/>
      <c r="AB2152" s="171"/>
      <c r="AC2152" s="171"/>
      <c r="AD2152" s="171"/>
      <c r="AE2152" s="171"/>
      <c r="AF2152" s="171">
        <f>L2152+Q2152-V2152+AA2152</f>
        <v>0</v>
      </c>
      <c r="AG2152" s="171"/>
      <c r="AH2152" s="171"/>
      <c r="AI2152" s="171"/>
      <c r="AJ2152" s="171"/>
    </row>
    <row r="2153" spans="3:36" ht="12.75" customHeight="1">
      <c r="C2153" s="170"/>
      <c r="D2153" s="170"/>
      <c r="E2153" s="170"/>
      <c r="F2153" s="170"/>
      <c r="G2153" s="170"/>
      <c r="H2153" s="170"/>
      <c r="I2153" s="170"/>
      <c r="J2153" s="170"/>
      <c r="K2153" s="170"/>
      <c r="L2153" s="171"/>
      <c r="M2153" s="171"/>
      <c r="N2153" s="171"/>
      <c r="O2153" s="171"/>
      <c r="P2153" s="171"/>
      <c r="Q2153" s="171"/>
      <c r="R2153" s="171"/>
      <c r="S2153" s="171"/>
      <c r="T2153" s="171"/>
      <c r="U2153" s="171"/>
      <c r="V2153" s="171"/>
      <c r="W2153" s="171"/>
      <c r="X2153" s="171"/>
      <c r="Y2153" s="171"/>
      <c r="Z2153" s="171"/>
      <c r="AA2153" s="171"/>
      <c r="AB2153" s="171"/>
      <c r="AC2153" s="171"/>
      <c r="AD2153" s="171"/>
      <c r="AE2153" s="171"/>
      <c r="AF2153" s="171"/>
      <c r="AG2153" s="171"/>
      <c r="AH2153" s="171"/>
      <c r="AI2153" s="171"/>
      <c r="AJ2153" s="171"/>
    </row>
    <row r="2154" spans="3:36" ht="12.75" customHeight="1">
      <c r="C2154" s="170"/>
      <c r="D2154" s="170"/>
      <c r="E2154" s="170"/>
      <c r="F2154" s="170"/>
      <c r="G2154" s="170"/>
      <c r="H2154" s="170"/>
      <c r="I2154" s="170"/>
      <c r="J2154" s="170"/>
      <c r="K2154" s="170"/>
      <c r="L2154" s="171"/>
      <c r="M2154" s="171"/>
      <c r="N2154" s="171"/>
      <c r="O2154" s="171"/>
      <c r="P2154" s="171"/>
      <c r="Q2154" s="171"/>
      <c r="R2154" s="171"/>
      <c r="S2154" s="171"/>
      <c r="T2154" s="171"/>
      <c r="U2154" s="171"/>
      <c r="V2154" s="171"/>
      <c r="W2154" s="171"/>
      <c r="X2154" s="171"/>
      <c r="Y2154" s="171"/>
      <c r="Z2154" s="171"/>
      <c r="AA2154" s="171"/>
      <c r="AB2154" s="171"/>
      <c r="AC2154" s="171"/>
      <c r="AD2154" s="171"/>
      <c r="AE2154" s="171"/>
      <c r="AF2154" s="171"/>
      <c r="AG2154" s="171"/>
      <c r="AH2154" s="171"/>
      <c r="AI2154" s="171"/>
      <c r="AJ2154" s="171"/>
    </row>
    <row r="2155" spans="3:36" ht="12.75" customHeight="1">
      <c r="C2155" s="170" t="s">
        <v>1539</v>
      </c>
      <c r="D2155" s="170"/>
      <c r="E2155" s="170"/>
      <c r="F2155" s="170"/>
      <c r="G2155" s="170"/>
      <c r="H2155" s="170"/>
      <c r="I2155" s="170"/>
      <c r="J2155" s="170"/>
      <c r="K2155" s="170"/>
      <c r="L2155" s="171"/>
      <c r="M2155" s="171"/>
      <c r="N2155" s="171"/>
      <c r="O2155" s="171"/>
      <c r="P2155" s="171"/>
      <c r="Q2155" s="171"/>
      <c r="R2155" s="171"/>
      <c r="S2155" s="171"/>
      <c r="T2155" s="171"/>
      <c r="U2155" s="171"/>
      <c r="V2155" s="171"/>
      <c r="W2155" s="171"/>
      <c r="X2155" s="171"/>
      <c r="Y2155" s="171"/>
      <c r="Z2155" s="171"/>
      <c r="AA2155" s="171"/>
      <c r="AB2155" s="171"/>
      <c r="AC2155" s="171"/>
      <c r="AD2155" s="171"/>
      <c r="AE2155" s="171"/>
      <c r="AF2155" s="171">
        <f>L2155+Q2155-V2155+AA2155</f>
        <v>0</v>
      </c>
      <c r="AG2155" s="171"/>
      <c r="AH2155" s="171"/>
      <c r="AI2155" s="171"/>
      <c r="AJ2155" s="171"/>
    </row>
    <row r="2156" spans="3:36" ht="12.75" customHeight="1">
      <c r="C2156" s="170"/>
      <c r="D2156" s="170"/>
      <c r="E2156" s="170"/>
      <c r="F2156" s="170"/>
      <c r="G2156" s="170"/>
      <c r="H2156" s="170"/>
      <c r="I2156" s="170"/>
      <c r="J2156" s="170"/>
      <c r="K2156" s="170"/>
      <c r="L2156" s="171"/>
      <c r="M2156" s="171"/>
      <c r="N2156" s="171"/>
      <c r="O2156" s="171"/>
      <c r="P2156" s="171"/>
      <c r="Q2156" s="171"/>
      <c r="R2156" s="171"/>
      <c r="S2156" s="171"/>
      <c r="T2156" s="171"/>
      <c r="U2156" s="171"/>
      <c r="V2156" s="171"/>
      <c r="W2156" s="171"/>
      <c r="X2156" s="171"/>
      <c r="Y2156" s="171"/>
      <c r="Z2156" s="171"/>
      <c r="AA2156" s="171"/>
      <c r="AB2156" s="171"/>
      <c r="AC2156" s="171"/>
      <c r="AD2156" s="171"/>
      <c r="AE2156" s="171"/>
      <c r="AF2156" s="171"/>
      <c r="AG2156" s="171"/>
      <c r="AH2156" s="171"/>
      <c r="AI2156" s="171"/>
      <c r="AJ2156" s="171"/>
    </row>
    <row r="2157" spans="3:36" ht="12.75" customHeight="1">
      <c r="C2157" s="170" t="s">
        <v>1540</v>
      </c>
      <c r="D2157" s="170"/>
      <c r="E2157" s="170"/>
      <c r="F2157" s="170"/>
      <c r="G2157" s="170"/>
      <c r="H2157" s="170"/>
      <c r="I2157" s="170"/>
      <c r="J2157" s="170"/>
      <c r="K2157" s="170"/>
      <c r="L2157" s="171"/>
      <c r="M2157" s="171"/>
      <c r="N2157" s="171"/>
      <c r="O2157" s="171"/>
      <c r="P2157" s="171"/>
      <c r="Q2157" s="171"/>
      <c r="R2157" s="171"/>
      <c r="S2157" s="171"/>
      <c r="T2157" s="171"/>
      <c r="U2157" s="171"/>
      <c r="V2157" s="171"/>
      <c r="W2157" s="171"/>
      <c r="X2157" s="171"/>
      <c r="Y2157" s="171"/>
      <c r="Z2157" s="171"/>
      <c r="AA2157" s="171"/>
      <c r="AB2157" s="171"/>
      <c r="AC2157" s="171"/>
      <c r="AD2157" s="171"/>
      <c r="AE2157" s="171"/>
      <c r="AF2157" s="171">
        <f>L2157+Q2157-V2157+AA2157</f>
        <v>0</v>
      </c>
      <c r="AG2157" s="171"/>
      <c r="AH2157" s="171"/>
      <c r="AI2157" s="171"/>
      <c r="AJ2157" s="171"/>
    </row>
    <row r="2158" spans="3:36" ht="12.75" customHeight="1">
      <c r="C2158" s="170"/>
      <c r="D2158" s="170"/>
      <c r="E2158" s="170"/>
      <c r="F2158" s="170"/>
      <c r="G2158" s="170"/>
      <c r="H2158" s="170"/>
      <c r="I2158" s="170"/>
      <c r="J2158" s="170"/>
      <c r="K2158" s="170"/>
      <c r="L2158" s="171"/>
      <c r="M2158" s="171"/>
      <c r="N2158" s="171"/>
      <c r="O2158" s="171"/>
      <c r="P2158" s="171"/>
      <c r="Q2158" s="171"/>
      <c r="R2158" s="171"/>
      <c r="S2158" s="171"/>
      <c r="T2158" s="171"/>
      <c r="U2158" s="171"/>
      <c r="V2158" s="171"/>
      <c r="W2158" s="171"/>
      <c r="X2158" s="171"/>
      <c r="Y2158" s="171"/>
      <c r="Z2158" s="171"/>
      <c r="AA2158" s="171"/>
      <c r="AB2158" s="171"/>
      <c r="AC2158" s="171"/>
      <c r="AD2158" s="171"/>
      <c r="AE2158" s="171"/>
      <c r="AF2158" s="171"/>
      <c r="AG2158" s="171"/>
      <c r="AH2158" s="171"/>
      <c r="AI2158" s="171"/>
      <c r="AJ2158" s="171"/>
    </row>
    <row r="2159" spans="3:36" ht="12.75" customHeight="1">
      <c r="C2159" s="172"/>
      <c r="D2159" s="172"/>
      <c r="E2159" s="172"/>
      <c r="F2159" s="172"/>
      <c r="G2159" s="172"/>
      <c r="H2159" s="172"/>
      <c r="I2159" s="172"/>
      <c r="J2159" s="172"/>
      <c r="K2159" s="172"/>
      <c r="L2159" s="173"/>
      <c r="M2159" s="173"/>
      <c r="N2159" s="173"/>
      <c r="O2159" s="173"/>
      <c r="P2159" s="173"/>
      <c r="Q2159" s="173"/>
      <c r="R2159" s="173"/>
      <c r="S2159" s="173"/>
      <c r="T2159" s="173"/>
      <c r="U2159" s="173"/>
      <c r="V2159" s="173"/>
      <c r="W2159" s="173"/>
      <c r="X2159" s="173"/>
      <c r="Y2159" s="173"/>
      <c r="Z2159" s="173"/>
      <c r="AA2159" s="173"/>
      <c r="AB2159" s="173"/>
      <c r="AC2159" s="173"/>
      <c r="AD2159" s="173"/>
      <c r="AE2159" s="173"/>
      <c r="AF2159" s="173"/>
      <c r="AG2159" s="173"/>
      <c r="AH2159" s="173"/>
      <c r="AI2159" s="173"/>
      <c r="AJ2159" s="173"/>
    </row>
    <row r="2160" spans="3:36" ht="12.75" customHeight="1">
      <c r="C2160" s="203" t="s">
        <v>1541</v>
      </c>
      <c r="D2160" s="203"/>
      <c r="E2160" s="203"/>
      <c r="F2160" s="203"/>
      <c r="G2160" s="203"/>
      <c r="H2160" s="203"/>
      <c r="I2160" s="203"/>
      <c r="J2160" s="203"/>
      <c r="K2160" s="203"/>
      <c r="L2160" s="166">
        <f>SUM(L2162:P2165)</f>
        <v>-303180</v>
      </c>
      <c r="M2160" s="166"/>
      <c r="N2160" s="166"/>
      <c r="O2160" s="166"/>
      <c r="P2160" s="166"/>
      <c r="Q2160" s="166">
        <f t="shared" ref="Q2160" si="211">SUM(Q2162:U2165)</f>
        <v>0</v>
      </c>
      <c r="R2160" s="166"/>
      <c r="S2160" s="166"/>
      <c r="T2160" s="166"/>
      <c r="U2160" s="166"/>
      <c r="V2160" s="166">
        <f t="shared" ref="V2160" si="212">SUM(V2162:Z2165)</f>
        <v>0</v>
      </c>
      <c r="W2160" s="166"/>
      <c r="X2160" s="166"/>
      <c r="Y2160" s="166"/>
      <c r="Z2160" s="166"/>
      <c r="AA2160" s="166">
        <f t="shared" ref="AA2160" si="213">SUM(AA2162:AE2165)</f>
        <v>11146</v>
      </c>
      <c r="AB2160" s="166"/>
      <c r="AC2160" s="166"/>
      <c r="AD2160" s="166"/>
      <c r="AE2160" s="166"/>
      <c r="AF2160" s="166">
        <f>L2160+Q2160-V2160+AA2160</f>
        <v>-292034</v>
      </c>
      <c r="AG2160" s="166"/>
      <c r="AH2160" s="166"/>
      <c r="AI2160" s="166"/>
      <c r="AJ2160" s="166"/>
    </row>
    <row r="2161" spans="3:45" ht="12.75" customHeight="1">
      <c r="C2161" s="204"/>
      <c r="D2161" s="204"/>
      <c r="E2161" s="204"/>
      <c r="F2161" s="204"/>
      <c r="G2161" s="204"/>
      <c r="H2161" s="204"/>
      <c r="I2161" s="204"/>
      <c r="J2161" s="204"/>
      <c r="K2161" s="204"/>
      <c r="L2161" s="167"/>
      <c r="M2161" s="167"/>
      <c r="N2161" s="167"/>
      <c r="O2161" s="167"/>
      <c r="P2161" s="167"/>
      <c r="Q2161" s="167"/>
      <c r="R2161" s="167"/>
      <c r="S2161" s="167"/>
      <c r="T2161" s="167"/>
      <c r="U2161" s="167"/>
      <c r="V2161" s="167"/>
      <c r="W2161" s="167"/>
      <c r="X2161" s="167"/>
      <c r="Y2161" s="167"/>
      <c r="Z2161" s="167"/>
      <c r="AA2161" s="167"/>
      <c r="AB2161" s="167"/>
      <c r="AC2161" s="167"/>
      <c r="AD2161" s="167"/>
      <c r="AE2161" s="167"/>
      <c r="AF2161" s="167"/>
      <c r="AG2161" s="167"/>
      <c r="AH2161" s="167"/>
      <c r="AI2161" s="167"/>
      <c r="AJ2161" s="167"/>
    </row>
    <row r="2162" spans="3:45" ht="12.75" customHeight="1">
      <c r="C2162" s="170" t="s">
        <v>1542</v>
      </c>
      <c r="D2162" s="170"/>
      <c r="E2162" s="170"/>
      <c r="F2162" s="170"/>
      <c r="G2162" s="170"/>
      <c r="H2162" s="170"/>
      <c r="I2162" s="170"/>
      <c r="J2162" s="170"/>
      <c r="K2162" s="170"/>
      <c r="L2162" s="171"/>
      <c r="M2162" s="171"/>
      <c r="N2162" s="171"/>
      <c r="O2162" s="171"/>
      <c r="P2162" s="171"/>
      <c r="Q2162" s="171"/>
      <c r="R2162" s="171"/>
      <c r="S2162" s="171"/>
      <c r="T2162" s="171"/>
      <c r="U2162" s="171"/>
      <c r="V2162" s="171"/>
      <c r="W2162" s="171"/>
      <c r="X2162" s="171"/>
      <c r="Y2162" s="171"/>
      <c r="Z2162" s="171"/>
      <c r="AA2162" s="171"/>
      <c r="AB2162" s="171"/>
      <c r="AC2162" s="171"/>
      <c r="AD2162" s="171"/>
      <c r="AE2162" s="171"/>
      <c r="AF2162" s="171">
        <f>L2162+Q2162-V2162+AA2162</f>
        <v>0</v>
      </c>
      <c r="AG2162" s="171"/>
      <c r="AH2162" s="171"/>
      <c r="AI2162" s="171"/>
      <c r="AJ2162" s="171"/>
    </row>
    <row r="2163" spans="3:45" ht="12.75" customHeight="1">
      <c r="C2163" s="170"/>
      <c r="D2163" s="170"/>
      <c r="E2163" s="170"/>
      <c r="F2163" s="170"/>
      <c r="G2163" s="170"/>
      <c r="H2163" s="170"/>
      <c r="I2163" s="170"/>
      <c r="J2163" s="170"/>
      <c r="K2163" s="170"/>
      <c r="L2163" s="171"/>
      <c r="M2163" s="171"/>
      <c r="N2163" s="171"/>
      <c r="O2163" s="171"/>
      <c r="P2163" s="171"/>
      <c r="Q2163" s="171"/>
      <c r="R2163" s="171"/>
      <c r="S2163" s="171"/>
      <c r="T2163" s="171"/>
      <c r="U2163" s="171"/>
      <c r="V2163" s="171"/>
      <c r="W2163" s="171"/>
      <c r="X2163" s="171"/>
      <c r="Y2163" s="171"/>
      <c r="Z2163" s="171"/>
      <c r="AA2163" s="171"/>
      <c r="AB2163" s="171"/>
      <c r="AC2163" s="171"/>
      <c r="AD2163" s="171"/>
      <c r="AE2163" s="171"/>
      <c r="AF2163" s="171"/>
      <c r="AG2163" s="171"/>
      <c r="AH2163" s="171"/>
      <c r="AI2163" s="171"/>
      <c r="AJ2163" s="171"/>
    </row>
    <row r="2164" spans="3:45" ht="12.75" customHeight="1">
      <c r="C2164" s="170" t="s">
        <v>1543</v>
      </c>
      <c r="D2164" s="170"/>
      <c r="E2164" s="170"/>
      <c r="F2164" s="170"/>
      <c r="G2164" s="170"/>
      <c r="H2164" s="170"/>
      <c r="I2164" s="170"/>
      <c r="J2164" s="170"/>
      <c r="K2164" s="170"/>
      <c r="L2164" s="171">
        <v>-303180</v>
      </c>
      <c r="M2164" s="171"/>
      <c r="N2164" s="171"/>
      <c r="O2164" s="171"/>
      <c r="P2164" s="171"/>
      <c r="Q2164" s="171"/>
      <c r="R2164" s="171"/>
      <c r="S2164" s="171"/>
      <c r="T2164" s="171"/>
      <c r="U2164" s="171"/>
      <c r="V2164" s="171"/>
      <c r="W2164" s="171"/>
      <c r="X2164" s="171"/>
      <c r="Y2164" s="171"/>
      <c r="Z2164" s="171"/>
      <c r="AA2164" s="171">
        <v>11146</v>
      </c>
      <c r="AB2164" s="171"/>
      <c r="AC2164" s="171"/>
      <c r="AD2164" s="171"/>
      <c r="AE2164" s="171"/>
      <c r="AF2164" s="171">
        <f>L2164+Q2164-V2164+AA2164</f>
        <v>-292034</v>
      </c>
      <c r="AG2164" s="171"/>
      <c r="AH2164" s="171"/>
      <c r="AI2164" s="171"/>
      <c r="AJ2164" s="171"/>
    </row>
    <row r="2165" spans="3:45" ht="12.75" customHeight="1">
      <c r="C2165" s="172"/>
      <c r="D2165" s="172"/>
      <c r="E2165" s="172"/>
      <c r="F2165" s="172"/>
      <c r="G2165" s="172"/>
      <c r="H2165" s="172"/>
      <c r="I2165" s="172"/>
      <c r="J2165" s="172"/>
      <c r="K2165" s="172"/>
      <c r="L2165" s="173"/>
      <c r="M2165" s="173"/>
      <c r="N2165" s="173"/>
      <c r="O2165" s="173"/>
      <c r="P2165" s="173"/>
      <c r="Q2165" s="173"/>
      <c r="R2165" s="173"/>
      <c r="S2165" s="173"/>
      <c r="T2165" s="173"/>
      <c r="U2165" s="173"/>
      <c r="V2165" s="173"/>
      <c r="W2165" s="173"/>
      <c r="X2165" s="173"/>
      <c r="Y2165" s="173"/>
      <c r="Z2165" s="173"/>
      <c r="AA2165" s="173"/>
      <c r="AB2165" s="173"/>
      <c r="AC2165" s="173"/>
      <c r="AD2165" s="173"/>
      <c r="AE2165" s="173"/>
      <c r="AF2165" s="173"/>
      <c r="AG2165" s="173"/>
      <c r="AH2165" s="173"/>
      <c r="AI2165" s="173"/>
      <c r="AJ2165" s="173"/>
    </row>
    <row r="2166" spans="3:45" ht="12.75" customHeight="1">
      <c r="C2166" s="203" t="s">
        <v>1384</v>
      </c>
      <c r="D2166" s="203"/>
      <c r="E2166" s="203"/>
      <c r="F2166" s="203"/>
      <c r="G2166" s="203"/>
      <c r="H2166" s="203"/>
      <c r="I2166" s="203"/>
      <c r="J2166" s="203"/>
      <c r="K2166" s="203"/>
      <c r="L2166" s="166">
        <v>11733</v>
      </c>
      <c r="M2166" s="166"/>
      <c r="N2166" s="166"/>
      <c r="O2166" s="166"/>
      <c r="P2166" s="166"/>
      <c r="Q2166" s="166">
        <v>-36281</v>
      </c>
      <c r="R2166" s="166"/>
      <c r="S2166" s="166"/>
      <c r="T2166" s="166"/>
      <c r="U2166" s="166"/>
      <c r="V2166" s="166"/>
      <c r="W2166" s="166"/>
      <c r="X2166" s="166"/>
      <c r="Y2166" s="166"/>
      <c r="Z2166" s="166"/>
      <c r="AA2166" s="166">
        <v>-11733</v>
      </c>
      <c r="AB2166" s="166"/>
      <c r="AC2166" s="166"/>
      <c r="AD2166" s="166"/>
      <c r="AE2166" s="166"/>
      <c r="AF2166" s="166">
        <f>L2166+Q2166-V2166+AA2166</f>
        <v>-36281</v>
      </c>
      <c r="AG2166" s="166"/>
      <c r="AH2166" s="166"/>
      <c r="AI2166" s="166"/>
      <c r="AJ2166" s="166"/>
    </row>
    <row r="2167" spans="3:45" ht="12.75" customHeight="1">
      <c r="C2167" s="204"/>
      <c r="D2167" s="204"/>
      <c r="E2167" s="204"/>
      <c r="F2167" s="204"/>
      <c r="G2167" s="204"/>
      <c r="H2167" s="204"/>
      <c r="I2167" s="204"/>
      <c r="J2167" s="204"/>
      <c r="K2167" s="204"/>
      <c r="L2167" s="167"/>
      <c r="M2167" s="167"/>
      <c r="N2167" s="167"/>
      <c r="O2167" s="167"/>
      <c r="P2167" s="167"/>
      <c r="Q2167" s="167"/>
      <c r="R2167" s="167"/>
      <c r="S2167" s="167"/>
      <c r="T2167" s="167"/>
      <c r="U2167" s="167"/>
      <c r="V2167" s="167"/>
      <c r="W2167" s="167"/>
      <c r="X2167" s="167"/>
      <c r="Y2167" s="167"/>
      <c r="Z2167" s="167"/>
      <c r="AA2167" s="167"/>
      <c r="AB2167" s="167"/>
      <c r="AC2167" s="167"/>
      <c r="AD2167" s="167"/>
      <c r="AE2167" s="167"/>
      <c r="AF2167" s="167"/>
      <c r="AG2167" s="167"/>
      <c r="AH2167" s="167"/>
      <c r="AI2167" s="167"/>
      <c r="AJ2167" s="167"/>
    </row>
    <row r="2168" spans="3:45" ht="12.75" customHeight="1">
      <c r="C2168" s="205"/>
      <c r="D2168" s="205"/>
      <c r="E2168" s="205"/>
      <c r="F2168" s="205"/>
      <c r="G2168" s="205"/>
      <c r="H2168" s="205"/>
      <c r="I2168" s="205"/>
      <c r="J2168" s="205"/>
      <c r="K2168" s="205"/>
      <c r="L2168" s="206"/>
      <c r="M2168" s="206"/>
      <c r="N2168" s="206"/>
      <c r="O2168" s="206"/>
      <c r="P2168" s="206"/>
      <c r="Q2168" s="206"/>
      <c r="R2168" s="206"/>
      <c r="S2168" s="206"/>
      <c r="T2168" s="206"/>
      <c r="U2168" s="206"/>
      <c r="V2168" s="206"/>
      <c r="W2168" s="206"/>
      <c r="X2168" s="206"/>
      <c r="Y2168" s="206"/>
      <c r="Z2168" s="206"/>
      <c r="AA2168" s="206"/>
      <c r="AB2168" s="206"/>
      <c r="AC2168" s="206"/>
      <c r="AD2168" s="206"/>
      <c r="AE2168" s="206"/>
      <c r="AF2168" s="206"/>
      <c r="AG2168" s="206"/>
      <c r="AH2168" s="206"/>
      <c r="AI2168" s="206"/>
      <c r="AJ2168" s="206"/>
    </row>
    <row r="2169" spans="3:45" ht="12.75" customHeight="1">
      <c r="C2169" s="207" t="s">
        <v>38</v>
      </c>
      <c r="D2169" s="207"/>
      <c r="E2169" s="207"/>
      <c r="F2169" s="207"/>
      <c r="G2169" s="207"/>
      <c r="H2169" s="207"/>
      <c r="I2169" s="207"/>
      <c r="J2169" s="207"/>
      <c r="K2169" s="207"/>
      <c r="L2169" s="207">
        <f>L2135+L2140+L2141+L2142+L2147+L2150+L2160+L2166</f>
        <v>326346</v>
      </c>
      <c r="M2169" s="207"/>
      <c r="N2169" s="207"/>
      <c r="O2169" s="207"/>
      <c r="P2169" s="207"/>
      <c r="Q2169" s="207">
        <f>Q2135+Q2140+Q2141+Q2142+Q2147+Q2150+Q2160+Q2166</f>
        <v>-36281</v>
      </c>
      <c r="R2169" s="207"/>
      <c r="S2169" s="207"/>
      <c r="T2169" s="207"/>
      <c r="U2169" s="207"/>
      <c r="V2169" s="207">
        <f>V2135+V2140+V2141+V2142+V2147+V2150+V2160+V2166</f>
        <v>0</v>
      </c>
      <c r="W2169" s="207"/>
      <c r="X2169" s="207"/>
      <c r="Y2169" s="207"/>
      <c r="Z2169" s="207"/>
      <c r="AA2169" s="207">
        <f>AA2135+AA2140+AA2141+AA2142+AA2147+AA2150+AA2160+AA2166</f>
        <v>0</v>
      </c>
      <c r="AB2169" s="207"/>
      <c r="AC2169" s="207"/>
      <c r="AD2169" s="207"/>
      <c r="AE2169" s="207"/>
      <c r="AF2169" s="207">
        <f>L2169+Q2169-V2169+AA2169</f>
        <v>290065</v>
      </c>
      <c r="AG2169" s="207"/>
      <c r="AH2169" s="207"/>
      <c r="AI2169" s="207"/>
      <c r="AJ2169" s="207"/>
    </row>
    <row r="2170" spans="3:45" ht="12.75" customHeight="1">
      <c r="C2170" s="68"/>
    </row>
    <row r="2171" spans="3:45" ht="12.75" customHeight="1">
      <c r="C2171" s="68"/>
    </row>
    <row r="2172" spans="3:45" ht="12.75" hidden="1" customHeight="1">
      <c r="C2172" s="201" t="s">
        <v>513</v>
      </c>
      <c r="D2172" s="201"/>
      <c r="E2172" s="201"/>
      <c r="F2172" s="201"/>
      <c r="G2172" s="201"/>
      <c r="H2172" s="201"/>
      <c r="I2172" s="201"/>
      <c r="J2172" s="201"/>
      <c r="K2172" s="201"/>
      <c r="L2172" s="201"/>
      <c r="M2172" s="201"/>
      <c r="N2172" s="201"/>
      <c r="O2172" s="201"/>
      <c r="P2172" s="201"/>
      <c r="Q2172" s="201"/>
      <c r="R2172" s="201"/>
      <c r="S2172" s="201"/>
      <c r="T2172" s="201"/>
      <c r="U2172" s="201"/>
      <c r="V2172" s="201"/>
      <c r="W2172" s="201"/>
      <c r="X2172" s="201"/>
      <c r="Y2172" s="201"/>
      <c r="Z2172" s="201"/>
      <c r="AA2172" s="201"/>
      <c r="AB2172" s="201"/>
      <c r="AC2172" s="201"/>
      <c r="AD2172" s="201"/>
      <c r="AE2172" s="201"/>
      <c r="AF2172" s="201"/>
      <c r="AG2172" s="201"/>
      <c r="AH2172" s="201"/>
      <c r="AI2172" s="201"/>
      <c r="AJ2172" s="201"/>
      <c r="AK2172" s="201"/>
      <c r="AL2172" s="201"/>
      <c r="AM2172" s="201"/>
      <c r="AN2172" s="201"/>
      <c r="AO2172" s="201"/>
      <c r="AP2172" s="201"/>
      <c r="AQ2172" s="201"/>
      <c r="AR2172" s="201"/>
      <c r="AS2172" s="201"/>
    </row>
    <row r="2173" spans="3:45" ht="12.75" customHeight="1">
      <c r="C2173" s="61"/>
      <c r="D2173" s="61"/>
      <c r="E2173" s="61"/>
      <c r="F2173" s="61"/>
      <c r="G2173" s="61"/>
      <c r="H2173" s="61"/>
      <c r="I2173" s="61"/>
      <c r="J2173" s="61"/>
      <c r="K2173" s="61"/>
      <c r="L2173" s="61"/>
      <c r="M2173" s="61"/>
      <c r="N2173" s="61"/>
    </row>
    <row r="2174" spans="3:45" ht="12.75" customHeight="1">
      <c r="C2174" s="200" t="s">
        <v>1608</v>
      </c>
      <c r="D2174" s="200"/>
      <c r="E2174" s="200"/>
      <c r="F2174" s="200"/>
      <c r="G2174" s="200"/>
      <c r="H2174" s="200"/>
      <c r="I2174" s="200"/>
      <c r="J2174" s="200"/>
      <c r="K2174" s="200"/>
      <c r="L2174" s="200"/>
      <c r="M2174" s="200"/>
      <c r="N2174" s="200"/>
      <c r="O2174" s="200"/>
      <c r="P2174" s="200"/>
      <c r="Q2174" s="200"/>
      <c r="R2174" s="200"/>
      <c r="S2174" s="200"/>
      <c r="T2174" s="200"/>
      <c r="U2174" s="200"/>
      <c r="V2174" s="200"/>
      <c r="W2174" s="200"/>
      <c r="X2174" s="200"/>
      <c r="Y2174" s="200"/>
      <c r="Z2174" s="200"/>
      <c r="AA2174" s="200"/>
      <c r="AB2174" s="200"/>
      <c r="AC2174" s="200"/>
      <c r="AD2174" s="200"/>
      <c r="AE2174" s="200"/>
      <c r="AF2174" s="200"/>
      <c r="AG2174" s="200"/>
      <c r="AH2174" s="200"/>
      <c r="AI2174" s="200"/>
      <c r="AJ2174" s="200"/>
      <c r="AK2174" s="200"/>
      <c r="AL2174" s="200"/>
      <c r="AM2174" s="200"/>
      <c r="AN2174" s="200"/>
      <c r="AO2174" s="200"/>
      <c r="AP2174" s="200"/>
      <c r="AQ2174" s="200"/>
      <c r="AR2174" s="200"/>
      <c r="AS2174" s="200"/>
    </row>
    <row r="2175" spans="3:45" ht="12.75" customHeight="1">
      <c r="C2175" s="200"/>
      <c r="D2175" s="200"/>
      <c r="E2175" s="200"/>
      <c r="F2175" s="200"/>
      <c r="G2175" s="200"/>
      <c r="H2175" s="200"/>
      <c r="I2175" s="200"/>
      <c r="J2175" s="200"/>
      <c r="K2175" s="200"/>
      <c r="L2175" s="200"/>
      <c r="M2175" s="200"/>
      <c r="N2175" s="200"/>
      <c r="O2175" s="200"/>
      <c r="P2175" s="200"/>
      <c r="Q2175" s="200"/>
      <c r="R2175" s="200"/>
      <c r="S2175" s="200"/>
      <c r="T2175" s="200"/>
      <c r="U2175" s="200"/>
      <c r="V2175" s="200"/>
      <c r="W2175" s="200"/>
      <c r="X2175" s="200"/>
      <c r="Y2175" s="200"/>
      <c r="Z2175" s="200"/>
      <c r="AA2175" s="200"/>
      <c r="AB2175" s="200"/>
      <c r="AC2175" s="200"/>
      <c r="AD2175" s="200"/>
      <c r="AE2175" s="200"/>
      <c r="AF2175" s="200"/>
      <c r="AG2175" s="200"/>
      <c r="AH2175" s="200"/>
      <c r="AI2175" s="200"/>
      <c r="AJ2175" s="200"/>
      <c r="AK2175" s="200"/>
      <c r="AL2175" s="200"/>
      <c r="AM2175" s="200"/>
      <c r="AN2175" s="200"/>
      <c r="AO2175" s="200"/>
      <c r="AP2175" s="200"/>
      <c r="AQ2175" s="200"/>
      <c r="AR2175" s="200"/>
      <c r="AS2175" s="200"/>
    </row>
    <row r="2176" spans="3:45" ht="12.75" customHeight="1">
      <c r="C2176" s="199" t="s">
        <v>1609</v>
      </c>
      <c r="D2176" s="199"/>
      <c r="E2176" s="199"/>
      <c r="F2176" s="199"/>
      <c r="G2176" s="199"/>
      <c r="H2176" s="199"/>
      <c r="I2176" s="199"/>
      <c r="J2176" s="199"/>
      <c r="K2176" s="199"/>
      <c r="L2176" s="199"/>
      <c r="M2176" s="199"/>
      <c r="N2176" s="199"/>
      <c r="O2176" s="199"/>
      <c r="P2176" s="199"/>
      <c r="Q2176" s="199"/>
      <c r="R2176" s="199"/>
      <c r="S2176" s="199"/>
      <c r="T2176" s="199"/>
      <c r="U2176" s="199"/>
      <c r="V2176" s="199"/>
      <c r="W2176" s="199"/>
      <c r="X2176" s="199"/>
      <c r="Y2176" s="199"/>
      <c r="Z2176" s="199"/>
      <c r="AA2176" s="199"/>
      <c r="AB2176" s="199"/>
      <c r="AC2176" s="199"/>
      <c r="AD2176" s="199"/>
      <c r="AE2176" s="199"/>
      <c r="AF2176" s="199"/>
      <c r="AG2176" s="199"/>
      <c r="AH2176" s="199"/>
      <c r="AI2176" s="199"/>
      <c r="AJ2176" s="199"/>
      <c r="AK2176" s="199"/>
      <c r="AL2176" s="199"/>
      <c r="AM2176" s="199"/>
      <c r="AN2176" s="199"/>
      <c r="AO2176" s="199"/>
      <c r="AP2176" s="199"/>
      <c r="AQ2176" s="199"/>
      <c r="AR2176" s="199"/>
      <c r="AS2176" s="199"/>
    </row>
    <row r="2177" spans="1:45" ht="12.75" customHeight="1">
      <c r="C2177" s="199" t="s">
        <v>1610</v>
      </c>
      <c r="D2177" s="199"/>
      <c r="E2177" s="199"/>
      <c r="F2177" s="199"/>
      <c r="G2177" s="199"/>
      <c r="H2177" s="199"/>
      <c r="I2177" s="199"/>
      <c r="J2177" s="199"/>
      <c r="K2177" s="199"/>
      <c r="L2177" s="199"/>
      <c r="M2177" s="199"/>
      <c r="N2177" s="199"/>
      <c r="O2177" s="199"/>
      <c r="P2177" s="199"/>
      <c r="Q2177" s="199"/>
      <c r="R2177" s="199"/>
      <c r="S2177" s="199"/>
      <c r="T2177" s="199"/>
      <c r="U2177" s="199"/>
      <c r="V2177" s="199"/>
      <c r="W2177" s="199"/>
      <c r="X2177" s="199"/>
      <c r="Y2177" s="199"/>
      <c r="Z2177" s="199"/>
      <c r="AA2177" s="199"/>
      <c r="AB2177" s="199"/>
      <c r="AC2177" s="199"/>
      <c r="AD2177" s="199"/>
      <c r="AE2177" s="199"/>
      <c r="AF2177" s="199"/>
      <c r="AG2177" s="199"/>
      <c r="AH2177" s="199"/>
      <c r="AI2177" s="199"/>
      <c r="AJ2177" s="199"/>
      <c r="AK2177" s="199"/>
      <c r="AL2177" s="199"/>
      <c r="AM2177" s="199"/>
      <c r="AN2177" s="199"/>
      <c r="AO2177" s="199"/>
      <c r="AP2177" s="199"/>
      <c r="AQ2177" s="199"/>
      <c r="AR2177" s="199"/>
      <c r="AS2177" s="199"/>
    </row>
    <row r="2179" spans="1:45" ht="12.75" hidden="1" customHeight="1">
      <c r="C2179" s="198" t="s">
        <v>514</v>
      </c>
      <c r="D2179" s="198"/>
      <c r="E2179" s="198"/>
      <c r="F2179" s="198"/>
      <c r="G2179" s="198"/>
      <c r="H2179" s="198"/>
      <c r="I2179" s="198"/>
      <c r="J2179" s="198"/>
      <c r="K2179" s="198"/>
      <c r="L2179" s="198"/>
      <c r="M2179" s="198"/>
      <c r="N2179" s="198"/>
      <c r="O2179" s="198"/>
      <c r="P2179" s="198"/>
      <c r="Q2179" s="198"/>
      <c r="R2179" s="198"/>
      <c r="S2179" s="198"/>
      <c r="T2179" s="198"/>
      <c r="U2179" s="198"/>
      <c r="V2179" s="198"/>
      <c r="W2179" s="198"/>
      <c r="X2179" s="198"/>
      <c r="Y2179" s="198"/>
      <c r="Z2179" s="198"/>
      <c r="AA2179" s="198"/>
      <c r="AB2179" s="198"/>
      <c r="AC2179" s="198"/>
      <c r="AD2179" s="198"/>
      <c r="AE2179" s="198"/>
      <c r="AF2179" s="198"/>
      <c r="AG2179" s="198"/>
      <c r="AH2179" s="198"/>
      <c r="AI2179" s="198"/>
      <c r="AJ2179" s="198"/>
      <c r="AK2179" s="198"/>
      <c r="AL2179" s="198"/>
      <c r="AM2179" s="198"/>
      <c r="AN2179" s="198"/>
      <c r="AO2179" s="198"/>
      <c r="AP2179" s="198"/>
      <c r="AQ2179" s="198"/>
      <c r="AR2179" s="198"/>
      <c r="AS2179" s="198"/>
    </row>
    <row r="2180" spans="1:45" ht="12.75" hidden="1" customHeight="1">
      <c r="C2180" s="198"/>
      <c r="D2180" s="198"/>
      <c r="E2180" s="198"/>
      <c r="F2180" s="198"/>
      <c r="G2180" s="198"/>
      <c r="H2180" s="198"/>
      <c r="I2180" s="198"/>
      <c r="J2180" s="198"/>
      <c r="K2180" s="198"/>
      <c r="L2180" s="198"/>
      <c r="M2180" s="198"/>
      <c r="N2180" s="198"/>
      <c r="O2180" s="198"/>
      <c r="P2180" s="198"/>
      <c r="Q2180" s="198"/>
      <c r="R2180" s="198"/>
      <c r="S2180" s="198"/>
      <c r="T2180" s="198"/>
      <c r="U2180" s="198"/>
      <c r="V2180" s="198"/>
      <c r="W2180" s="198"/>
      <c r="X2180" s="198"/>
      <c r="Y2180" s="198"/>
      <c r="Z2180" s="198"/>
      <c r="AA2180" s="198"/>
      <c r="AB2180" s="198"/>
      <c r="AC2180" s="198"/>
      <c r="AD2180" s="198"/>
      <c r="AE2180" s="198"/>
      <c r="AF2180" s="198"/>
      <c r="AG2180" s="198"/>
      <c r="AH2180" s="198"/>
      <c r="AI2180" s="198"/>
      <c r="AJ2180" s="198"/>
      <c r="AK2180" s="198"/>
      <c r="AL2180" s="198"/>
      <c r="AM2180" s="198"/>
      <c r="AN2180" s="198"/>
      <c r="AO2180" s="198"/>
      <c r="AP2180" s="198"/>
      <c r="AQ2180" s="198"/>
      <c r="AR2180" s="198"/>
      <c r="AS2180" s="198"/>
    </row>
    <row r="2182" spans="1:45" ht="15">
      <c r="A2182" s="83" t="s">
        <v>515</v>
      </c>
      <c r="B2182" s="80"/>
      <c r="C2182" s="202" t="s">
        <v>1473</v>
      </c>
      <c r="D2182" s="202"/>
      <c r="E2182" s="202"/>
      <c r="F2182" s="202"/>
      <c r="G2182" s="202"/>
      <c r="H2182" s="202"/>
      <c r="I2182" s="202"/>
      <c r="J2182" s="202"/>
      <c r="K2182" s="202"/>
      <c r="L2182" s="202"/>
      <c r="M2182" s="202"/>
      <c r="N2182" s="202"/>
      <c r="O2182" s="202"/>
      <c r="P2182" s="202"/>
      <c r="Q2182" s="202"/>
      <c r="R2182" s="202"/>
      <c r="S2182" s="202"/>
      <c r="T2182" s="202"/>
      <c r="U2182" s="202"/>
      <c r="V2182" s="202"/>
      <c r="W2182" s="202"/>
      <c r="X2182" s="202"/>
      <c r="Y2182" s="202"/>
      <c r="Z2182" s="202"/>
      <c r="AA2182" s="202"/>
      <c r="AB2182" s="202"/>
      <c r="AC2182" s="202"/>
      <c r="AD2182" s="202"/>
      <c r="AE2182" s="202"/>
      <c r="AF2182" s="202"/>
      <c r="AG2182" s="202"/>
      <c r="AH2182" s="202"/>
      <c r="AI2182" s="202"/>
      <c r="AJ2182" s="202"/>
      <c r="AK2182" s="202"/>
      <c r="AL2182" s="202"/>
      <c r="AM2182" s="202"/>
      <c r="AN2182" s="202"/>
      <c r="AO2182" s="202"/>
      <c r="AP2182" s="202"/>
      <c r="AQ2182" s="202"/>
      <c r="AR2182" s="202"/>
      <c r="AS2182" s="202"/>
    </row>
    <row r="2183" spans="1:45" ht="15">
      <c r="A2183" s="83"/>
      <c r="B2183" s="80"/>
      <c r="C2183" s="160"/>
      <c r="D2183" s="160"/>
      <c r="E2183" s="160"/>
      <c r="F2183" s="160"/>
      <c r="G2183" s="160"/>
      <c r="H2183" s="160"/>
      <c r="I2183" s="160"/>
      <c r="J2183" s="160"/>
      <c r="K2183" s="160"/>
      <c r="L2183" s="160"/>
      <c r="M2183" s="160"/>
      <c r="N2183" s="160"/>
      <c r="O2183" s="160"/>
      <c r="P2183" s="160"/>
      <c r="Q2183" s="160"/>
      <c r="R2183" s="160"/>
      <c r="S2183" s="160"/>
      <c r="T2183" s="160"/>
      <c r="U2183" s="160"/>
      <c r="V2183" s="160"/>
      <c r="W2183" s="160"/>
      <c r="X2183" s="160"/>
      <c r="Y2183" s="160"/>
      <c r="Z2183" s="160"/>
      <c r="AA2183" s="160"/>
      <c r="AB2183" s="160"/>
      <c r="AC2183" s="160"/>
      <c r="AD2183" s="160"/>
      <c r="AE2183" s="160"/>
      <c r="AF2183" s="160"/>
      <c r="AG2183" s="160"/>
      <c r="AH2183" s="160"/>
      <c r="AI2183" s="160"/>
      <c r="AJ2183" s="160"/>
      <c r="AK2183" s="160"/>
      <c r="AL2183" s="160"/>
      <c r="AM2183" s="160"/>
      <c r="AN2183" s="160"/>
      <c r="AO2183" s="160"/>
      <c r="AP2183" s="160"/>
      <c r="AQ2183" s="160"/>
      <c r="AR2183" s="160"/>
      <c r="AS2183" s="160"/>
    </row>
    <row r="2185" spans="1:45" ht="12.75" customHeight="1">
      <c r="C2185" s="243" t="s">
        <v>249</v>
      </c>
      <c r="D2185" s="243"/>
      <c r="E2185" s="243"/>
      <c r="F2185" s="243"/>
      <c r="G2185" s="243" t="s">
        <v>250</v>
      </c>
      <c r="H2185" s="243"/>
      <c r="I2185" s="243"/>
      <c r="J2185" s="243"/>
      <c r="K2185" s="243"/>
      <c r="L2185" s="243"/>
      <c r="M2185" s="243"/>
      <c r="N2185" s="243"/>
      <c r="O2185" s="243"/>
      <c r="P2185" s="243"/>
      <c r="Q2185" s="243"/>
      <c r="R2185" s="243"/>
      <c r="S2185" s="243"/>
      <c r="T2185" s="243"/>
      <c r="U2185" s="243"/>
      <c r="V2185" s="243"/>
      <c r="W2185" s="243"/>
      <c r="X2185" s="243"/>
      <c r="Y2185" s="243"/>
      <c r="Z2185" s="243"/>
      <c r="AA2185" s="243"/>
      <c r="AB2185" s="243"/>
      <c r="AC2185" s="243"/>
      <c r="AD2185" s="243"/>
      <c r="AE2185" s="243"/>
      <c r="AF2185" s="243"/>
      <c r="AG2185" s="243"/>
      <c r="AH2185" s="243" t="s">
        <v>16</v>
      </c>
      <c r="AI2185" s="243"/>
      <c r="AJ2185" s="243"/>
      <c r="AK2185" s="243"/>
      <c r="AL2185" s="243"/>
      <c r="AM2185" s="243"/>
      <c r="AN2185" s="243" t="s">
        <v>17</v>
      </c>
      <c r="AO2185" s="243"/>
      <c r="AP2185" s="243"/>
      <c r="AQ2185" s="243"/>
      <c r="AR2185" s="243"/>
      <c r="AS2185" s="243"/>
    </row>
    <row r="2186" spans="1:45" ht="12.75" customHeight="1">
      <c r="C2186" s="243"/>
      <c r="D2186" s="243"/>
      <c r="E2186" s="243"/>
      <c r="F2186" s="243"/>
      <c r="G2186" s="243"/>
      <c r="H2186" s="243"/>
      <c r="I2186" s="243"/>
      <c r="J2186" s="243"/>
      <c r="K2186" s="243"/>
      <c r="L2186" s="243"/>
      <c r="M2186" s="243"/>
      <c r="N2186" s="243"/>
      <c r="O2186" s="243"/>
      <c r="P2186" s="243"/>
      <c r="Q2186" s="243"/>
      <c r="R2186" s="243"/>
      <c r="S2186" s="243"/>
      <c r="T2186" s="243"/>
      <c r="U2186" s="243"/>
      <c r="V2186" s="243"/>
      <c r="W2186" s="243"/>
      <c r="X2186" s="243"/>
      <c r="Y2186" s="243"/>
      <c r="Z2186" s="243"/>
      <c r="AA2186" s="243"/>
      <c r="AB2186" s="243"/>
      <c r="AC2186" s="243"/>
      <c r="AD2186" s="243"/>
      <c r="AE2186" s="243"/>
      <c r="AF2186" s="243"/>
      <c r="AG2186" s="243"/>
      <c r="AH2186" s="243"/>
      <c r="AI2186" s="243"/>
      <c r="AJ2186" s="243"/>
      <c r="AK2186" s="243"/>
      <c r="AL2186" s="243"/>
      <c r="AM2186" s="243"/>
      <c r="AN2186" s="243"/>
      <c r="AO2186" s="243"/>
      <c r="AP2186" s="243"/>
      <c r="AQ2186" s="243"/>
      <c r="AR2186" s="243"/>
      <c r="AS2186" s="243"/>
    </row>
    <row r="2187" spans="1:45" ht="12.75" customHeight="1">
      <c r="C2187" s="243"/>
      <c r="D2187" s="243"/>
      <c r="E2187" s="243"/>
      <c r="F2187" s="243"/>
      <c r="G2187" s="243"/>
      <c r="H2187" s="243"/>
      <c r="I2187" s="243"/>
      <c r="J2187" s="243"/>
      <c r="K2187" s="243"/>
      <c r="L2187" s="243"/>
      <c r="M2187" s="243"/>
      <c r="N2187" s="243"/>
      <c r="O2187" s="243"/>
      <c r="P2187" s="243"/>
      <c r="Q2187" s="243"/>
      <c r="R2187" s="243"/>
      <c r="S2187" s="243"/>
      <c r="T2187" s="243"/>
      <c r="U2187" s="243"/>
      <c r="V2187" s="243"/>
      <c r="W2187" s="243"/>
      <c r="X2187" s="243"/>
      <c r="Y2187" s="243"/>
      <c r="Z2187" s="243"/>
      <c r="AA2187" s="243"/>
      <c r="AB2187" s="243"/>
      <c r="AC2187" s="243"/>
      <c r="AD2187" s="243"/>
      <c r="AE2187" s="243"/>
      <c r="AF2187" s="243"/>
      <c r="AG2187" s="243"/>
      <c r="AH2187" s="243"/>
      <c r="AI2187" s="243"/>
      <c r="AJ2187" s="243"/>
      <c r="AK2187" s="243"/>
      <c r="AL2187" s="243"/>
      <c r="AM2187" s="243"/>
      <c r="AN2187" s="243"/>
      <c r="AO2187" s="243"/>
      <c r="AP2187" s="243"/>
      <c r="AQ2187" s="243"/>
      <c r="AR2187" s="243"/>
      <c r="AS2187" s="243"/>
    </row>
    <row r="2188" spans="1:45" ht="12.75" customHeight="1">
      <c r="C2188" s="211" t="s">
        <v>993</v>
      </c>
      <c r="D2188" s="211"/>
      <c r="E2188" s="211"/>
      <c r="F2188" s="211"/>
      <c r="G2188" s="211"/>
      <c r="H2188" s="211"/>
      <c r="I2188" s="211"/>
      <c r="J2188" s="211"/>
      <c r="K2188" s="211"/>
      <c r="L2188" s="211"/>
      <c r="M2188" s="211"/>
      <c r="N2188" s="211"/>
      <c r="O2188" s="211"/>
      <c r="P2188" s="211"/>
      <c r="Q2188" s="211"/>
      <c r="R2188" s="211"/>
      <c r="S2188" s="211"/>
      <c r="T2188" s="211"/>
      <c r="U2188" s="211"/>
      <c r="V2188" s="211"/>
      <c r="W2188" s="211"/>
      <c r="X2188" s="211"/>
      <c r="Y2188" s="211"/>
      <c r="Z2188" s="211"/>
      <c r="AA2188" s="211"/>
      <c r="AB2188" s="211"/>
      <c r="AC2188" s="211"/>
      <c r="AD2188" s="211"/>
      <c r="AE2188" s="211"/>
      <c r="AF2188" s="211"/>
      <c r="AG2188" s="211"/>
      <c r="AH2188" s="211"/>
      <c r="AI2188" s="211"/>
      <c r="AJ2188" s="211"/>
      <c r="AK2188" s="211"/>
      <c r="AL2188" s="211"/>
      <c r="AM2188" s="211"/>
      <c r="AN2188" s="211"/>
      <c r="AO2188" s="211"/>
      <c r="AP2188" s="211"/>
      <c r="AQ2188" s="211"/>
      <c r="AR2188" s="211"/>
      <c r="AS2188" s="211"/>
    </row>
    <row r="2189" spans="1:45" ht="12.75" customHeight="1">
      <c r="C2189" s="212" t="s">
        <v>308</v>
      </c>
      <c r="D2189" s="212"/>
      <c r="E2189" s="212"/>
      <c r="F2189" s="212"/>
      <c r="G2189" s="354" t="s">
        <v>1386</v>
      </c>
      <c r="H2189" s="354"/>
      <c r="I2189" s="354"/>
      <c r="J2189" s="354"/>
      <c r="K2189" s="354"/>
      <c r="L2189" s="354"/>
      <c r="M2189" s="354"/>
      <c r="N2189" s="354"/>
      <c r="O2189" s="354"/>
      <c r="P2189" s="354"/>
      <c r="Q2189" s="354"/>
      <c r="R2189" s="354"/>
      <c r="S2189" s="354"/>
      <c r="T2189" s="354"/>
      <c r="U2189" s="354"/>
      <c r="V2189" s="354"/>
      <c r="W2189" s="354"/>
      <c r="X2189" s="354"/>
      <c r="Y2189" s="354"/>
      <c r="Z2189" s="354"/>
      <c r="AA2189" s="354"/>
      <c r="AB2189" s="354"/>
      <c r="AC2189" s="354"/>
      <c r="AD2189" s="354"/>
      <c r="AE2189" s="354"/>
      <c r="AF2189" s="354"/>
      <c r="AG2189" s="354"/>
      <c r="AH2189" s="208">
        <v>7376</v>
      </c>
      <c r="AI2189" s="208"/>
      <c r="AJ2189" s="208"/>
      <c r="AK2189" s="208"/>
      <c r="AL2189" s="208"/>
      <c r="AM2189" s="208"/>
      <c r="AN2189" s="208"/>
      <c r="AO2189" s="208"/>
      <c r="AP2189" s="208"/>
      <c r="AQ2189" s="208"/>
      <c r="AR2189" s="208"/>
      <c r="AS2189" s="208"/>
    </row>
    <row r="2190" spans="1:45" ht="12.75" customHeight="1">
      <c r="C2190" s="213" t="s">
        <v>251</v>
      </c>
      <c r="D2190" s="213"/>
      <c r="E2190" s="213"/>
      <c r="F2190" s="213"/>
      <c r="G2190" s="745" t="s">
        <v>1385</v>
      </c>
      <c r="H2190" s="745"/>
      <c r="I2190" s="745"/>
      <c r="J2190" s="745"/>
      <c r="K2190" s="745"/>
      <c r="L2190" s="745"/>
      <c r="M2190" s="745"/>
      <c r="N2190" s="745"/>
      <c r="O2190" s="745"/>
      <c r="P2190" s="745"/>
      <c r="Q2190" s="745"/>
      <c r="R2190" s="745"/>
      <c r="S2190" s="745"/>
      <c r="T2190" s="745"/>
      <c r="U2190" s="745"/>
      <c r="V2190" s="745"/>
      <c r="W2190" s="745"/>
      <c r="X2190" s="745"/>
      <c r="Y2190" s="745"/>
      <c r="Z2190" s="745"/>
      <c r="AA2190" s="745"/>
      <c r="AB2190" s="745"/>
      <c r="AC2190" s="745"/>
      <c r="AD2190" s="745"/>
      <c r="AE2190" s="745"/>
      <c r="AF2190" s="745"/>
      <c r="AG2190" s="745"/>
      <c r="AH2190" s="209">
        <v>83454</v>
      </c>
      <c r="AI2190" s="209"/>
      <c r="AJ2190" s="209"/>
      <c r="AK2190" s="209"/>
      <c r="AL2190" s="209"/>
      <c r="AM2190" s="209"/>
      <c r="AN2190" s="209">
        <f>SUM(AN2192:AS2210)</f>
        <v>0</v>
      </c>
      <c r="AO2190" s="209"/>
      <c r="AP2190" s="209"/>
      <c r="AQ2190" s="209"/>
      <c r="AR2190" s="209"/>
      <c r="AS2190" s="209"/>
    </row>
    <row r="2191" spans="1:45" ht="12.75" customHeight="1">
      <c r="C2191" s="214"/>
      <c r="D2191" s="214"/>
      <c r="E2191" s="214"/>
      <c r="F2191" s="214"/>
      <c r="G2191" s="746"/>
      <c r="H2191" s="746"/>
      <c r="I2191" s="746"/>
      <c r="J2191" s="746"/>
      <c r="K2191" s="746"/>
      <c r="L2191" s="746"/>
      <c r="M2191" s="746"/>
      <c r="N2191" s="746"/>
      <c r="O2191" s="746"/>
      <c r="P2191" s="746"/>
      <c r="Q2191" s="746"/>
      <c r="R2191" s="746"/>
      <c r="S2191" s="746"/>
      <c r="T2191" s="746"/>
      <c r="U2191" s="746"/>
      <c r="V2191" s="746"/>
      <c r="W2191" s="746"/>
      <c r="X2191" s="746"/>
      <c r="Y2191" s="746"/>
      <c r="Z2191" s="746"/>
      <c r="AA2191" s="746"/>
      <c r="AB2191" s="746"/>
      <c r="AC2191" s="746"/>
      <c r="AD2191" s="746"/>
      <c r="AE2191" s="746"/>
      <c r="AF2191" s="746"/>
      <c r="AG2191" s="746"/>
      <c r="AH2191" s="210"/>
      <c r="AI2191" s="210"/>
      <c r="AJ2191" s="210"/>
      <c r="AK2191" s="210"/>
      <c r="AL2191" s="210"/>
      <c r="AM2191" s="210"/>
      <c r="AN2191" s="210"/>
      <c r="AO2191" s="210"/>
      <c r="AP2191" s="210"/>
      <c r="AQ2191" s="210"/>
      <c r="AR2191" s="210"/>
      <c r="AS2191" s="210"/>
    </row>
    <row r="2192" spans="1:45" ht="12.75" customHeight="1">
      <c r="C2192" s="238" t="s">
        <v>309</v>
      </c>
      <c r="D2192" s="238"/>
      <c r="E2192" s="238"/>
      <c r="F2192" s="238"/>
      <c r="G2192" s="414" t="s">
        <v>1387</v>
      </c>
      <c r="H2192" s="414"/>
      <c r="I2192" s="414"/>
      <c r="J2192" s="414"/>
      <c r="K2192" s="414"/>
      <c r="L2192" s="414"/>
      <c r="M2192" s="414"/>
      <c r="N2192" s="414"/>
      <c r="O2192" s="414"/>
      <c r="P2192" s="414"/>
      <c r="Q2192" s="414"/>
      <c r="R2192" s="414"/>
      <c r="S2192" s="414"/>
      <c r="T2192" s="414"/>
      <c r="U2192" s="414"/>
      <c r="V2192" s="414"/>
      <c r="W2192" s="414"/>
      <c r="X2192" s="414"/>
      <c r="Y2192" s="414"/>
      <c r="Z2192" s="414"/>
      <c r="AA2192" s="414"/>
      <c r="AB2192" s="414"/>
      <c r="AC2192" s="414"/>
      <c r="AD2192" s="414"/>
      <c r="AE2192" s="414"/>
      <c r="AF2192" s="414"/>
      <c r="AG2192" s="414"/>
      <c r="AH2192" s="168">
        <v>49581</v>
      </c>
      <c r="AI2192" s="168"/>
      <c r="AJ2192" s="168"/>
      <c r="AK2192" s="168"/>
      <c r="AL2192" s="168"/>
      <c r="AM2192" s="168"/>
      <c r="AN2192" s="168"/>
      <c r="AO2192" s="168"/>
      <c r="AP2192" s="168"/>
      <c r="AQ2192" s="168"/>
      <c r="AR2192" s="168"/>
      <c r="AS2192" s="168"/>
    </row>
    <row r="2193" spans="3:45" ht="12.75" customHeight="1">
      <c r="C2193" s="239" t="s">
        <v>310</v>
      </c>
      <c r="D2193" s="239"/>
      <c r="E2193" s="239"/>
      <c r="F2193" s="239"/>
      <c r="G2193" s="423" t="s">
        <v>1388</v>
      </c>
      <c r="H2193" s="423"/>
      <c r="I2193" s="423"/>
      <c r="J2193" s="423"/>
      <c r="K2193" s="423"/>
      <c r="L2193" s="423"/>
      <c r="M2193" s="423"/>
      <c r="N2193" s="423"/>
      <c r="O2193" s="423"/>
      <c r="P2193" s="423"/>
      <c r="Q2193" s="423"/>
      <c r="R2193" s="423"/>
      <c r="S2193" s="423"/>
      <c r="T2193" s="423"/>
      <c r="U2193" s="423"/>
      <c r="V2193" s="423"/>
      <c r="W2193" s="423"/>
      <c r="X2193" s="423"/>
      <c r="Y2193" s="423"/>
      <c r="Z2193" s="423"/>
      <c r="AA2193" s="423"/>
      <c r="AB2193" s="423"/>
      <c r="AC2193" s="423"/>
      <c r="AD2193" s="423"/>
      <c r="AE2193" s="423"/>
      <c r="AF2193" s="423"/>
      <c r="AG2193" s="423"/>
      <c r="AH2193" s="534"/>
      <c r="AI2193" s="534"/>
      <c r="AJ2193" s="534"/>
      <c r="AK2193" s="534"/>
      <c r="AL2193" s="534"/>
      <c r="AM2193" s="534"/>
      <c r="AN2193" s="534"/>
      <c r="AO2193" s="534"/>
      <c r="AP2193" s="534"/>
      <c r="AQ2193" s="534"/>
      <c r="AR2193" s="534"/>
      <c r="AS2193" s="534"/>
    </row>
    <row r="2194" spans="3:45" ht="12.75" customHeight="1">
      <c r="C2194" s="239"/>
      <c r="D2194" s="239"/>
      <c r="E2194" s="239"/>
      <c r="F2194" s="239"/>
      <c r="G2194" s="423"/>
      <c r="H2194" s="423"/>
      <c r="I2194" s="423"/>
      <c r="J2194" s="423"/>
      <c r="K2194" s="423"/>
      <c r="L2194" s="423"/>
      <c r="M2194" s="423"/>
      <c r="N2194" s="423"/>
      <c r="O2194" s="423"/>
      <c r="P2194" s="423"/>
      <c r="Q2194" s="423"/>
      <c r="R2194" s="423"/>
      <c r="S2194" s="423"/>
      <c r="T2194" s="423"/>
      <c r="U2194" s="423"/>
      <c r="V2194" s="423"/>
      <c r="W2194" s="423"/>
      <c r="X2194" s="423"/>
      <c r="Y2194" s="423"/>
      <c r="Z2194" s="423"/>
      <c r="AA2194" s="423"/>
      <c r="AB2194" s="423"/>
      <c r="AC2194" s="423"/>
      <c r="AD2194" s="423"/>
      <c r="AE2194" s="423"/>
      <c r="AF2194" s="423"/>
      <c r="AG2194" s="423"/>
      <c r="AH2194" s="534"/>
      <c r="AI2194" s="534"/>
      <c r="AJ2194" s="534"/>
      <c r="AK2194" s="534"/>
      <c r="AL2194" s="534"/>
      <c r="AM2194" s="534"/>
      <c r="AN2194" s="534"/>
      <c r="AO2194" s="534"/>
      <c r="AP2194" s="534"/>
      <c r="AQ2194" s="534"/>
      <c r="AR2194" s="534"/>
      <c r="AS2194" s="534"/>
    </row>
    <row r="2195" spans="3:45" ht="12.75" customHeight="1">
      <c r="C2195" s="239" t="s">
        <v>311</v>
      </c>
      <c r="D2195" s="239"/>
      <c r="E2195" s="239"/>
      <c r="F2195" s="239"/>
      <c r="G2195" s="268" t="s">
        <v>1003</v>
      </c>
      <c r="H2195" s="268"/>
      <c r="I2195" s="268"/>
      <c r="J2195" s="268"/>
      <c r="K2195" s="268"/>
      <c r="L2195" s="268"/>
      <c r="M2195" s="268"/>
      <c r="N2195" s="268"/>
      <c r="O2195" s="268"/>
      <c r="P2195" s="268"/>
      <c r="Q2195" s="268"/>
      <c r="R2195" s="268"/>
      <c r="S2195" s="268"/>
      <c r="T2195" s="268"/>
      <c r="U2195" s="268"/>
      <c r="V2195" s="268"/>
      <c r="W2195" s="268"/>
      <c r="X2195" s="268"/>
      <c r="Y2195" s="268"/>
      <c r="Z2195" s="268"/>
      <c r="AA2195" s="268"/>
      <c r="AB2195" s="268"/>
      <c r="AC2195" s="268"/>
      <c r="AD2195" s="268"/>
      <c r="AE2195" s="268"/>
      <c r="AF2195" s="268"/>
      <c r="AG2195" s="268"/>
      <c r="AH2195" s="169"/>
      <c r="AI2195" s="169"/>
      <c r="AJ2195" s="169"/>
      <c r="AK2195" s="169"/>
      <c r="AL2195" s="169"/>
      <c r="AM2195" s="169"/>
      <c r="AN2195" s="169"/>
      <c r="AO2195" s="169"/>
      <c r="AP2195" s="169"/>
      <c r="AQ2195" s="169"/>
      <c r="AR2195" s="169"/>
      <c r="AS2195" s="169"/>
    </row>
    <row r="2196" spans="3:45" ht="12.75" customHeight="1">
      <c r="C2196" s="239" t="s">
        <v>312</v>
      </c>
      <c r="D2196" s="239"/>
      <c r="E2196" s="239"/>
      <c r="F2196" s="239"/>
      <c r="G2196" s="268" t="s">
        <v>1389</v>
      </c>
      <c r="H2196" s="268"/>
      <c r="I2196" s="268"/>
      <c r="J2196" s="268"/>
      <c r="K2196" s="268"/>
      <c r="L2196" s="268"/>
      <c r="M2196" s="268"/>
      <c r="N2196" s="268"/>
      <c r="O2196" s="268"/>
      <c r="P2196" s="268"/>
      <c r="Q2196" s="268"/>
      <c r="R2196" s="268"/>
      <c r="S2196" s="268"/>
      <c r="T2196" s="268"/>
      <c r="U2196" s="268"/>
      <c r="V2196" s="268"/>
      <c r="W2196" s="268"/>
      <c r="X2196" s="268"/>
      <c r="Y2196" s="268"/>
      <c r="Z2196" s="268"/>
      <c r="AA2196" s="268"/>
      <c r="AB2196" s="268"/>
      <c r="AC2196" s="268"/>
      <c r="AD2196" s="268"/>
      <c r="AE2196" s="268"/>
      <c r="AF2196" s="268"/>
      <c r="AG2196" s="268"/>
      <c r="AH2196" s="169">
        <v>996</v>
      </c>
      <c r="AI2196" s="169"/>
      <c r="AJ2196" s="169"/>
      <c r="AK2196" s="169"/>
      <c r="AL2196" s="169"/>
      <c r="AM2196" s="169"/>
      <c r="AN2196" s="169"/>
      <c r="AO2196" s="169"/>
      <c r="AP2196" s="169"/>
      <c r="AQ2196" s="169"/>
      <c r="AR2196" s="169"/>
      <c r="AS2196" s="169"/>
    </row>
    <row r="2197" spans="3:45" ht="12.75" customHeight="1">
      <c r="C2197" s="239" t="s">
        <v>313</v>
      </c>
      <c r="D2197" s="239"/>
      <c r="E2197" s="239"/>
      <c r="F2197" s="239"/>
      <c r="G2197" s="268" t="s">
        <v>1007</v>
      </c>
      <c r="H2197" s="268"/>
      <c r="I2197" s="268"/>
      <c r="J2197" s="268"/>
      <c r="K2197" s="268"/>
      <c r="L2197" s="268"/>
      <c r="M2197" s="268"/>
      <c r="N2197" s="268"/>
      <c r="O2197" s="268"/>
      <c r="P2197" s="268"/>
      <c r="Q2197" s="268"/>
      <c r="R2197" s="268"/>
      <c r="S2197" s="268"/>
      <c r="T2197" s="268"/>
      <c r="U2197" s="268"/>
      <c r="V2197" s="268"/>
      <c r="W2197" s="268"/>
      <c r="X2197" s="268"/>
      <c r="Y2197" s="268"/>
      <c r="Z2197" s="268"/>
      <c r="AA2197" s="268"/>
      <c r="AB2197" s="268"/>
      <c r="AC2197" s="268"/>
      <c r="AD2197" s="268"/>
      <c r="AE2197" s="268"/>
      <c r="AF2197" s="268"/>
      <c r="AG2197" s="268"/>
      <c r="AH2197" s="169">
        <v>13241</v>
      </c>
      <c r="AI2197" s="169"/>
      <c r="AJ2197" s="169"/>
      <c r="AK2197" s="169"/>
      <c r="AL2197" s="169"/>
      <c r="AM2197" s="169"/>
      <c r="AN2197" s="169"/>
      <c r="AO2197" s="169"/>
      <c r="AP2197" s="169"/>
      <c r="AQ2197" s="169"/>
      <c r="AR2197" s="169"/>
      <c r="AS2197" s="169"/>
    </row>
    <row r="2198" spans="3:45" ht="12.75" customHeight="1">
      <c r="C2198" s="239" t="s">
        <v>314</v>
      </c>
      <c r="D2198" s="239"/>
      <c r="E2198" s="239"/>
      <c r="F2198" s="239"/>
      <c r="G2198" s="268" t="s">
        <v>1009</v>
      </c>
      <c r="H2198" s="268"/>
      <c r="I2198" s="268"/>
      <c r="J2198" s="268"/>
      <c r="K2198" s="268"/>
      <c r="L2198" s="268"/>
      <c r="M2198" s="268"/>
      <c r="N2198" s="268"/>
      <c r="O2198" s="268"/>
      <c r="P2198" s="268"/>
      <c r="Q2198" s="268"/>
      <c r="R2198" s="268"/>
      <c r="S2198" s="268"/>
      <c r="T2198" s="268"/>
      <c r="U2198" s="268"/>
      <c r="V2198" s="268"/>
      <c r="W2198" s="268"/>
      <c r="X2198" s="268"/>
      <c r="Y2198" s="268"/>
      <c r="Z2198" s="268"/>
      <c r="AA2198" s="268"/>
      <c r="AB2198" s="268"/>
      <c r="AC2198" s="268"/>
      <c r="AD2198" s="268"/>
      <c r="AE2198" s="268"/>
      <c r="AF2198" s="268"/>
      <c r="AG2198" s="268"/>
      <c r="AH2198" s="169">
        <v>217</v>
      </c>
      <c r="AI2198" s="169"/>
      <c r="AJ2198" s="169"/>
      <c r="AK2198" s="169"/>
      <c r="AL2198" s="169"/>
      <c r="AM2198" s="169"/>
      <c r="AN2198" s="169"/>
      <c r="AO2198" s="169"/>
      <c r="AP2198" s="169"/>
      <c r="AQ2198" s="169"/>
      <c r="AR2198" s="169"/>
      <c r="AS2198" s="169"/>
    </row>
    <row r="2199" spans="3:45" ht="12.75" customHeight="1">
      <c r="C2199" s="239" t="s">
        <v>315</v>
      </c>
      <c r="D2199" s="239"/>
      <c r="E2199" s="239"/>
      <c r="F2199" s="239"/>
      <c r="G2199" s="268" t="s">
        <v>1011</v>
      </c>
      <c r="H2199" s="268"/>
      <c r="I2199" s="268"/>
      <c r="J2199" s="268"/>
      <c r="K2199" s="268"/>
      <c r="L2199" s="268"/>
      <c r="M2199" s="268"/>
      <c r="N2199" s="268"/>
      <c r="O2199" s="268"/>
      <c r="P2199" s="268"/>
      <c r="Q2199" s="268"/>
      <c r="R2199" s="268"/>
      <c r="S2199" s="268"/>
      <c r="T2199" s="268"/>
      <c r="U2199" s="268"/>
      <c r="V2199" s="268"/>
      <c r="W2199" s="268"/>
      <c r="X2199" s="268"/>
      <c r="Y2199" s="268"/>
      <c r="Z2199" s="268"/>
      <c r="AA2199" s="268"/>
      <c r="AB2199" s="268"/>
      <c r="AC2199" s="268"/>
      <c r="AD2199" s="268"/>
      <c r="AE2199" s="268"/>
      <c r="AF2199" s="268"/>
      <c r="AG2199" s="268"/>
      <c r="AH2199" s="169"/>
      <c r="AI2199" s="169"/>
      <c r="AJ2199" s="169"/>
      <c r="AK2199" s="169"/>
      <c r="AL2199" s="169"/>
      <c r="AM2199" s="169"/>
      <c r="AN2199" s="169"/>
      <c r="AO2199" s="169"/>
      <c r="AP2199" s="169"/>
      <c r="AQ2199" s="169"/>
      <c r="AR2199" s="169"/>
      <c r="AS2199" s="169"/>
    </row>
    <row r="2200" spans="3:45" ht="12.75" customHeight="1">
      <c r="C2200" s="239" t="s">
        <v>316</v>
      </c>
      <c r="D2200" s="239"/>
      <c r="E2200" s="239"/>
      <c r="F2200" s="239"/>
      <c r="G2200" s="268" t="s">
        <v>1013</v>
      </c>
      <c r="H2200" s="268"/>
      <c r="I2200" s="268"/>
      <c r="J2200" s="268"/>
      <c r="K2200" s="268"/>
      <c r="L2200" s="268"/>
      <c r="M2200" s="268"/>
      <c r="N2200" s="268"/>
      <c r="O2200" s="268"/>
      <c r="P2200" s="268"/>
      <c r="Q2200" s="268"/>
      <c r="R2200" s="268"/>
      <c r="S2200" s="268"/>
      <c r="T2200" s="268"/>
      <c r="U2200" s="268"/>
      <c r="V2200" s="268"/>
      <c r="W2200" s="268"/>
      <c r="X2200" s="268"/>
      <c r="Y2200" s="268"/>
      <c r="Z2200" s="268"/>
      <c r="AA2200" s="268"/>
      <c r="AB2200" s="268"/>
      <c r="AC2200" s="268"/>
      <c r="AD2200" s="268"/>
      <c r="AE2200" s="268"/>
      <c r="AF2200" s="268"/>
      <c r="AG2200" s="268"/>
      <c r="AH2200" s="169">
        <v>17351</v>
      </c>
      <c r="AI2200" s="169"/>
      <c r="AJ2200" s="169"/>
      <c r="AK2200" s="169"/>
      <c r="AL2200" s="169"/>
      <c r="AM2200" s="169"/>
      <c r="AN2200" s="169"/>
      <c r="AO2200" s="169"/>
      <c r="AP2200" s="169"/>
      <c r="AQ2200" s="169"/>
      <c r="AR2200" s="169"/>
      <c r="AS2200" s="169"/>
    </row>
    <row r="2201" spans="3:45" ht="12.75" customHeight="1">
      <c r="C2201" s="239" t="s">
        <v>317</v>
      </c>
      <c r="D2201" s="239"/>
      <c r="E2201" s="239"/>
      <c r="F2201" s="239"/>
      <c r="G2201" s="268" t="s">
        <v>1015</v>
      </c>
      <c r="H2201" s="268"/>
      <c r="I2201" s="268"/>
      <c r="J2201" s="268"/>
      <c r="K2201" s="268"/>
      <c r="L2201" s="268"/>
      <c r="M2201" s="268"/>
      <c r="N2201" s="268"/>
      <c r="O2201" s="268"/>
      <c r="P2201" s="268"/>
      <c r="Q2201" s="268"/>
      <c r="R2201" s="268"/>
      <c r="S2201" s="268"/>
      <c r="T2201" s="268"/>
      <c r="U2201" s="268"/>
      <c r="V2201" s="268"/>
      <c r="W2201" s="268"/>
      <c r="X2201" s="268"/>
      <c r="Y2201" s="268"/>
      <c r="Z2201" s="268"/>
      <c r="AA2201" s="268"/>
      <c r="AB2201" s="268"/>
      <c r="AC2201" s="268"/>
      <c r="AD2201" s="268"/>
      <c r="AE2201" s="268"/>
      <c r="AF2201" s="268"/>
      <c r="AG2201" s="268"/>
      <c r="AH2201" s="169"/>
      <c r="AI2201" s="169"/>
      <c r="AJ2201" s="169"/>
      <c r="AK2201" s="169"/>
      <c r="AL2201" s="169"/>
      <c r="AM2201" s="169"/>
      <c r="AN2201" s="169"/>
      <c r="AO2201" s="169"/>
      <c r="AP2201" s="169"/>
      <c r="AQ2201" s="169"/>
      <c r="AR2201" s="169"/>
      <c r="AS2201" s="169"/>
    </row>
    <row r="2202" spans="3:45" ht="12.75" customHeight="1">
      <c r="C2202" s="239" t="s">
        <v>1398</v>
      </c>
      <c r="D2202" s="239"/>
      <c r="E2202" s="239"/>
      <c r="F2202" s="239"/>
      <c r="G2202" s="231" t="s">
        <v>1390</v>
      </c>
      <c r="H2202" s="231"/>
      <c r="I2202" s="231"/>
      <c r="J2202" s="231"/>
      <c r="K2202" s="231"/>
      <c r="L2202" s="231"/>
      <c r="M2202" s="231"/>
      <c r="N2202" s="231"/>
      <c r="O2202" s="231"/>
      <c r="P2202" s="231"/>
      <c r="Q2202" s="231"/>
      <c r="R2202" s="231"/>
      <c r="S2202" s="231"/>
      <c r="T2202" s="231"/>
      <c r="U2202" s="231"/>
      <c r="V2202" s="231"/>
      <c r="W2202" s="231"/>
      <c r="X2202" s="231"/>
      <c r="Y2202" s="231"/>
      <c r="Z2202" s="231"/>
      <c r="AA2202" s="231"/>
      <c r="AB2202" s="231"/>
      <c r="AC2202" s="231"/>
      <c r="AD2202" s="231"/>
      <c r="AE2202" s="231"/>
      <c r="AF2202" s="231"/>
      <c r="AG2202" s="231"/>
      <c r="AH2202" s="534"/>
      <c r="AI2202" s="534"/>
      <c r="AJ2202" s="534"/>
      <c r="AK2202" s="534"/>
      <c r="AL2202" s="534"/>
      <c r="AM2202" s="534"/>
      <c r="AN2202" s="534"/>
      <c r="AO2202" s="534"/>
      <c r="AP2202" s="534"/>
      <c r="AQ2202" s="534"/>
      <c r="AR2202" s="534"/>
      <c r="AS2202" s="534"/>
    </row>
    <row r="2203" spans="3:45" ht="12.75" customHeight="1">
      <c r="C2203" s="239"/>
      <c r="D2203" s="239"/>
      <c r="E2203" s="239"/>
      <c r="F2203" s="239"/>
      <c r="G2203" s="231"/>
      <c r="H2203" s="231"/>
      <c r="I2203" s="231"/>
      <c r="J2203" s="231"/>
      <c r="K2203" s="231"/>
      <c r="L2203" s="231"/>
      <c r="M2203" s="231"/>
      <c r="N2203" s="231"/>
      <c r="O2203" s="231"/>
      <c r="P2203" s="231"/>
      <c r="Q2203" s="231"/>
      <c r="R2203" s="231"/>
      <c r="S2203" s="231"/>
      <c r="T2203" s="231"/>
      <c r="U2203" s="231"/>
      <c r="V2203" s="231"/>
      <c r="W2203" s="231"/>
      <c r="X2203" s="231"/>
      <c r="Y2203" s="231"/>
      <c r="Z2203" s="231"/>
      <c r="AA2203" s="231"/>
      <c r="AB2203" s="231"/>
      <c r="AC2203" s="231"/>
      <c r="AD2203" s="231"/>
      <c r="AE2203" s="231"/>
      <c r="AF2203" s="231"/>
      <c r="AG2203" s="231"/>
      <c r="AH2203" s="534"/>
      <c r="AI2203" s="534"/>
      <c r="AJ2203" s="534"/>
      <c r="AK2203" s="534"/>
      <c r="AL2203" s="534"/>
      <c r="AM2203" s="534"/>
      <c r="AN2203" s="534"/>
      <c r="AO2203" s="534"/>
      <c r="AP2203" s="534"/>
      <c r="AQ2203" s="534"/>
      <c r="AR2203" s="534"/>
      <c r="AS2203" s="534"/>
    </row>
    <row r="2204" spans="3:45" ht="12.75" customHeight="1">
      <c r="C2204" s="239" t="s">
        <v>318</v>
      </c>
      <c r="D2204" s="239"/>
      <c r="E2204" s="239"/>
      <c r="F2204" s="239"/>
      <c r="G2204" s="231" t="s">
        <v>1392</v>
      </c>
      <c r="H2204" s="231"/>
      <c r="I2204" s="231"/>
      <c r="J2204" s="231"/>
      <c r="K2204" s="231"/>
      <c r="L2204" s="231"/>
      <c r="M2204" s="231"/>
      <c r="N2204" s="231"/>
      <c r="O2204" s="231"/>
      <c r="P2204" s="231"/>
      <c r="Q2204" s="231"/>
      <c r="R2204" s="231"/>
      <c r="S2204" s="231"/>
      <c r="T2204" s="231"/>
      <c r="U2204" s="231"/>
      <c r="V2204" s="231"/>
      <c r="W2204" s="231"/>
      <c r="X2204" s="231"/>
      <c r="Y2204" s="231"/>
      <c r="Z2204" s="231"/>
      <c r="AA2204" s="231"/>
      <c r="AB2204" s="231"/>
      <c r="AC2204" s="231"/>
      <c r="AD2204" s="231"/>
      <c r="AE2204" s="231"/>
      <c r="AF2204" s="231"/>
      <c r="AG2204" s="231"/>
      <c r="AH2204" s="534">
        <v>2668</v>
      </c>
      <c r="AI2204" s="534"/>
      <c r="AJ2204" s="534"/>
      <c r="AK2204" s="534"/>
      <c r="AL2204" s="534"/>
      <c r="AM2204" s="534"/>
      <c r="AN2204" s="534"/>
      <c r="AO2204" s="534"/>
      <c r="AP2204" s="534"/>
      <c r="AQ2204" s="534"/>
      <c r="AR2204" s="534"/>
      <c r="AS2204" s="534"/>
    </row>
    <row r="2205" spans="3:45" ht="12.75" customHeight="1">
      <c r="C2205" s="239"/>
      <c r="D2205" s="239"/>
      <c r="E2205" s="239"/>
      <c r="F2205" s="239"/>
      <c r="G2205" s="231"/>
      <c r="H2205" s="231"/>
      <c r="I2205" s="231"/>
      <c r="J2205" s="231"/>
      <c r="K2205" s="231"/>
      <c r="L2205" s="231"/>
      <c r="M2205" s="231"/>
      <c r="N2205" s="231"/>
      <c r="O2205" s="231"/>
      <c r="P2205" s="231"/>
      <c r="Q2205" s="231"/>
      <c r="R2205" s="231"/>
      <c r="S2205" s="231"/>
      <c r="T2205" s="231"/>
      <c r="U2205" s="231"/>
      <c r="V2205" s="231"/>
      <c r="W2205" s="231"/>
      <c r="X2205" s="231"/>
      <c r="Y2205" s="231"/>
      <c r="Z2205" s="231"/>
      <c r="AA2205" s="231"/>
      <c r="AB2205" s="231"/>
      <c r="AC2205" s="231"/>
      <c r="AD2205" s="231"/>
      <c r="AE2205" s="231"/>
      <c r="AF2205" s="231"/>
      <c r="AG2205" s="231"/>
      <c r="AH2205" s="534"/>
      <c r="AI2205" s="534"/>
      <c r="AJ2205" s="534"/>
      <c r="AK2205" s="534"/>
      <c r="AL2205" s="534"/>
      <c r="AM2205" s="534"/>
      <c r="AN2205" s="534"/>
      <c r="AO2205" s="534"/>
      <c r="AP2205" s="534"/>
      <c r="AQ2205" s="534"/>
      <c r="AR2205" s="534"/>
      <c r="AS2205" s="534"/>
    </row>
    <row r="2206" spans="3:45" ht="12.75" customHeight="1">
      <c r="C2206" s="239" t="s">
        <v>319</v>
      </c>
      <c r="D2206" s="239"/>
      <c r="E2206" s="239"/>
      <c r="F2206" s="239"/>
      <c r="G2206" s="231" t="s">
        <v>1393</v>
      </c>
      <c r="H2206" s="231"/>
      <c r="I2206" s="231"/>
      <c r="J2206" s="231"/>
      <c r="K2206" s="231"/>
      <c r="L2206" s="231"/>
      <c r="M2206" s="231"/>
      <c r="N2206" s="231"/>
      <c r="O2206" s="231"/>
      <c r="P2206" s="231"/>
      <c r="Q2206" s="231"/>
      <c r="R2206" s="231"/>
      <c r="S2206" s="231"/>
      <c r="T2206" s="231"/>
      <c r="U2206" s="231"/>
      <c r="V2206" s="231"/>
      <c r="W2206" s="231"/>
      <c r="X2206" s="231"/>
      <c r="Y2206" s="231"/>
      <c r="Z2206" s="231"/>
      <c r="AA2206" s="231"/>
      <c r="AB2206" s="231"/>
      <c r="AC2206" s="231"/>
      <c r="AD2206" s="231"/>
      <c r="AE2206" s="231"/>
      <c r="AF2206" s="231"/>
      <c r="AG2206" s="231"/>
      <c r="AH2206" s="169">
        <v>-600</v>
      </c>
      <c r="AI2206" s="169"/>
      <c r="AJ2206" s="169"/>
      <c r="AK2206" s="169"/>
      <c r="AL2206" s="169"/>
      <c r="AM2206" s="169"/>
      <c r="AN2206" s="169"/>
      <c r="AO2206" s="169"/>
      <c r="AP2206" s="169"/>
      <c r="AQ2206" s="169"/>
      <c r="AR2206" s="169"/>
      <c r="AS2206" s="169"/>
    </row>
    <row r="2207" spans="3:45" ht="12.75" customHeight="1">
      <c r="C2207" s="239"/>
      <c r="D2207" s="239"/>
      <c r="E2207" s="239"/>
      <c r="F2207" s="239"/>
      <c r="G2207" s="231"/>
      <c r="H2207" s="231"/>
      <c r="I2207" s="231"/>
      <c r="J2207" s="231"/>
      <c r="K2207" s="231"/>
      <c r="L2207" s="231"/>
      <c r="M2207" s="231"/>
      <c r="N2207" s="231"/>
      <c r="O2207" s="231"/>
      <c r="P2207" s="231"/>
      <c r="Q2207" s="231"/>
      <c r="R2207" s="231"/>
      <c r="S2207" s="231"/>
      <c r="T2207" s="231"/>
      <c r="U2207" s="231"/>
      <c r="V2207" s="231"/>
      <c r="W2207" s="231"/>
      <c r="X2207" s="231"/>
      <c r="Y2207" s="231"/>
      <c r="Z2207" s="231"/>
      <c r="AA2207" s="231"/>
      <c r="AB2207" s="231"/>
      <c r="AC2207" s="231"/>
      <c r="AD2207" s="231"/>
      <c r="AE2207" s="231"/>
      <c r="AF2207" s="231"/>
      <c r="AG2207" s="231"/>
      <c r="AH2207" s="169"/>
      <c r="AI2207" s="169"/>
      <c r="AJ2207" s="169"/>
      <c r="AK2207" s="169"/>
      <c r="AL2207" s="169"/>
      <c r="AM2207" s="169"/>
      <c r="AN2207" s="169"/>
      <c r="AO2207" s="169"/>
      <c r="AP2207" s="169"/>
      <c r="AQ2207" s="169"/>
      <c r="AR2207" s="169"/>
      <c r="AS2207" s="169"/>
    </row>
    <row r="2208" spans="3:45" ht="12.75" customHeight="1">
      <c r="C2208" s="239" t="s">
        <v>320</v>
      </c>
      <c r="D2208" s="239"/>
      <c r="E2208" s="239"/>
      <c r="F2208" s="239"/>
      <c r="G2208" s="231" t="s">
        <v>1391</v>
      </c>
      <c r="H2208" s="231"/>
      <c r="I2208" s="231"/>
      <c r="J2208" s="231"/>
      <c r="K2208" s="231"/>
      <c r="L2208" s="231"/>
      <c r="M2208" s="231"/>
      <c r="N2208" s="231"/>
      <c r="O2208" s="231"/>
      <c r="P2208" s="231"/>
      <c r="Q2208" s="231"/>
      <c r="R2208" s="231"/>
      <c r="S2208" s="231"/>
      <c r="T2208" s="231"/>
      <c r="U2208" s="231"/>
      <c r="V2208" s="231"/>
      <c r="W2208" s="231"/>
      <c r="X2208" s="231"/>
      <c r="Y2208" s="231"/>
      <c r="Z2208" s="231"/>
      <c r="AA2208" s="231"/>
      <c r="AB2208" s="231"/>
      <c r="AC2208" s="231"/>
      <c r="AD2208" s="231"/>
      <c r="AE2208" s="231"/>
      <c r="AF2208" s="231"/>
      <c r="AG2208" s="231"/>
      <c r="AH2208" s="169"/>
      <c r="AI2208" s="169"/>
      <c r="AJ2208" s="169"/>
      <c r="AK2208" s="169"/>
      <c r="AL2208" s="169"/>
      <c r="AM2208" s="169"/>
      <c r="AN2208" s="169"/>
      <c r="AO2208" s="169"/>
      <c r="AP2208" s="169"/>
      <c r="AQ2208" s="169"/>
      <c r="AR2208" s="169"/>
      <c r="AS2208" s="169"/>
    </row>
    <row r="2209" spans="3:45" ht="12.75" customHeight="1">
      <c r="C2209" s="239"/>
      <c r="D2209" s="239"/>
      <c r="E2209" s="239"/>
      <c r="F2209" s="239"/>
      <c r="G2209" s="231"/>
      <c r="H2209" s="231"/>
      <c r="I2209" s="231"/>
      <c r="J2209" s="231"/>
      <c r="K2209" s="231"/>
      <c r="L2209" s="231"/>
      <c r="M2209" s="231"/>
      <c r="N2209" s="231"/>
      <c r="O2209" s="231"/>
      <c r="P2209" s="231"/>
      <c r="Q2209" s="231"/>
      <c r="R2209" s="231"/>
      <c r="S2209" s="231"/>
      <c r="T2209" s="231"/>
      <c r="U2209" s="231"/>
      <c r="V2209" s="231"/>
      <c r="W2209" s="231"/>
      <c r="X2209" s="231"/>
      <c r="Y2209" s="231"/>
      <c r="Z2209" s="231"/>
      <c r="AA2209" s="231"/>
      <c r="AB2209" s="231"/>
      <c r="AC2209" s="231"/>
      <c r="AD2209" s="231"/>
      <c r="AE2209" s="231"/>
      <c r="AF2209" s="231"/>
      <c r="AG2209" s="231"/>
      <c r="AH2209" s="169"/>
      <c r="AI2209" s="169"/>
      <c r="AJ2209" s="169"/>
      <c r="AK2209" s="169"/>
      <c r="AL2209" s="169"/>
      <c r="AM2209" s="169"/>
      <c r="AN2209" s="169"/>
      <c r="AO2209" s="169"/>
      <c r="AP2209" s="169"/>
      <c r="AQ2209" s="169"/>
      <c r="AR2209" s="169"/>
      <c r="AS2209" s="169"/>
    </row>
    <row r="2210" spans="3:45" ht="12.75" customHeight="1">
      <c r="C2210" s="744"/>
      <c r="D2210" s="744"/>
      <c r="E2210" s="744"/>
      <c r="F2210" s="744"/>
      <c r="G2210" s="747"/>
      <c r="H2210" s="747"/>
      <c r="I2210" s="747"/>
      <c r="J2210" s="747"/>
      <c r="K2210" s="747"/>
      <c r="L2210" s="747"/>
      <c r="M2210" s="747"/>
      <c r="N2210" s="747"/>
      <c r="O2210" s="747"/>
      <c r="P2210" s="747"/>
      <c r="Q2210" s="747"/>
      <c r="R2210" s="747"/>
      <c r="S2210" s="747"/>
      <c r="T2210" s="747"/>
      <c r="U2210" s="747"/>
      <c r="V2210" s="747"/>
      <c r="W2210" s="747"/>
      <c r="X2210" s="747"/>
      <c r="Y2210" s="747"/>
      <c r="Z2210" s="747"/>
      <c r="AA2210" s="747"/>
      <c r="AB2210" s="747"/>
      <c r="AC2210" s="747"/>
      <c r="AD2210" s="747"/>
      <c r="AE2210" s="747"/>
      <c r="AF2210" s="747"/>
      <c r="AG2210" s="747"/>
      <c r="AH2210" s="332"/>
      <c r="AI2210" s="332"/>
      <c r="AJ2210" s="332"/>
      <c r="AK2210" s="332"/>
      <c r="AL2210" s="332"/>
      <c r="AM2210" s="332"/>
      <c r="AN2210" s="332"/>
      <c r="AO2210" s="332"/>
      <c r="AP2210" s="332"/>
      <c r="AQ2210" s="332"/>
      <c r="AR2210" s="332"/>
      <c r="AS2210" s="332"/>
    </row>
    <row r="2211" spans="3:45" ht="12.75" customHeight="1">
      <c r="C2211" s="754" t="s">
        <v>252</v>
      </c>
      <c r="D2211" s="754"/>
      <c r="E2211" s="754"/>
      <c r="F2211" s="754"/>
      <c r="G2211" s="749" t="s">
        <v>1394</v>
      </c>
      <c r="H2211" s="749"/>
      <c r="I2211" s="749"/>
      <c r="J2211" s="749"/>
      <c r="K2211" s="749"/>
      <c r="L2211" s="749"/>
      <c r="M2211" s="749"/>
      <c r="N2211" s="749"/>
      <c r="O2211" s="749"/>
      <c r="P2211" s="749"/>
      <c r="Q2211" s="749"/>
      <c r="R2211" s="749"/>
      <c r="S2211" s="749"/>
      <c r="T2211" s="749"/>
      <c r="U2211" s="749"/>
      <c r="V2211" s="749"/>
      <c r="W2211" s="749"/>
      <c r="X2211" s="749"/>
      <c r="Y2211" s="749"/>
      <c r="Z2211" s="749"/>
      <c r="AA2211" s="749"/>
      <c r="AB2211" s="749"/>
      <c r="AC2211" s="749"/>
      <c r="AD2211" s="749"/>
      <c r="AE2211" s="749"/>
      <c r="AF2211" s="749"/>
      <c r="AG2211" s="749"/>
      <c r="AH2211" s="789">
        <f>SUM(AH2215:AM2219)</f>
        <v>18348</v>
      </c>
      <c r="AI2211" s="789"/>
      <c r="AJ2211" s="789"/>
      <c r="AK2211" s="789"/>
      <c r="AL2211" s="789"/>
      <c r="AM2211" s="789"/>
      <c r="AN2211" s="789">
        <f>SUM(AN2215:AS2219)</f>
        <v>0</v>
      </c>
      <c r="AO2211" s="789"/>
      <c r="AP2211" s="789"/>
      <c r="AQ2211" s="789"/>
      <c r="AR2211" s="789"/>
      <c r="AS2211" s="789"/>
    </row>
    <row r="2212" spans="3:45" ht="12.75" customHeight="1">
      <c r="C2212" s="755"/>
      <c r="D2212" s="755"/>
      <c r="E2212" s="755"/>
      <c r="F2212" s="755"/>
      <c r="G2212" s="750"/>
      <c r="H2212" s="750"/>
      <c r="I2212" s="750"/>
      <c r="J2212" s="750"/>
      <c r="K2212" s="750"/>
      <c r="L2212" s="750"/>
      <c r="M2212" s="750"/>
      <c r="N2212" s="750"/>
      <c r="O2212" s="750"/>
      <c r="P2212" s="750"/>
      <c r="Q2212" s="750"/>
      <c r="R2212" s="750"/>
      <c r="S2212" s="750"/>
      <c r="T2212" s="750"/>
      <c r="U2212" s="750"/>
      <c r="V2212" s="750"/>
      <c r="W2212" s="750"/>
      <c r="X2212" s="750"/>
      <c r="Y2212" s="750"/>
      <c r="Z2212" s="750"/>
      <c r="AA2212" s="750"/>
      <c r="AB2212" s="750"/>
      <c r="AC2212" s="750"/>
      <c r="AD2212" s="750"/>
      <c r="AE2212" s="750"/>
      <c r="AF2212" s="750"/>
      <c r="AG2212" s="750"/>
      <c r="AH2212" s="534"/>
      <c r="AI2212" s="534"/>
      <c r="AJ2212" s="534"/>
      <c r="AK2212" s="534"/>
      <c r="AL2212" s="534"/>
      <c r="AM2212" s="534"/>
      <c r="AN2212" s="534"/>
      <c r="AO2212" s="534"/>
      <c r="AP2212" s="534"/>
      <c r="AQ2212" s="534"/>
      <c r="AR2212" s="534"/>
      <c r="AS2212" s="534"/>
    </row>
    <row r="2213" spans="3:45" ht="12.75" customHeight="1">
      <c r="C2213" s="755"/>
      <c r="D2213" s="755"/>
      <c r="E2213" s="755"/>
      <c r="F2213" s="755"/>
      <c r="G2213" s="750"/>
      <c r="H2213" s="750"/>
      <c r="I2213" s="750"/>
      <c r="J2213" s="750"/>
      <c r="K2213" s="750"/>
      <c r="L2213" s="750"/>
      <c r="M2213" s="750"/>
      <c r="N2213" s="750"/>
      <c r="O2213" s="750"/>
      <c r="P2213" s="750"/>
      <c r="Q2213" s="750"/>
      <c r="R2213" s="750"/>
      <c r="S2213" s="750"/>
      <c r="T2213" s="750"/>
      <c r="U2213" s="750"/>
      <c r="V2213" s="750"/>
      <c r="W2213" s="750"/>
      <c r="X2213" s="750"/>
      <c r="Y2213" s="750"/>
      <c r="Z2213" s="750"/>
      <c r="AA2213" s="750"/>
      <c r="AB2213" s="750"/>
      <c r="AC2213" s="750"/>
      <c r="AD2213" s="750"/>
      <c r="AE2213" s="750"/>
      <c r="AF2213" s="750"/>
      <c r="AG2213" s="750"/>
      <c r="AH2213" s="534"/>
      <c r="AI2213" s="534"/>
      <c r="AJ2213" s="534"/>
      <c r="AK2213" s="534"/>
      <c r="AL2213" s="534"/>
      <c r="AM2213" s="534"/>
      <c r="AN2213" s="534"/>
      <c r="AO2213" s="534"/>
      <c r="AP2213" s="534"/>
      <c r="AQ2213" s="534"/>
      <c r="AR2213" s="534"/>
      <c r="AS2213" s="534"/>
    </row>
    <row r="2214" spans="3:45" ht="12.75" customHeight="1">
      <c r="C2214" s="214"/>
      <c r="D2214" s="214"/>
      <c r="E2214" s="214"/>
      <c r="F2214" s="214"/>
      <c r="G2214" s="746"/>
      <c r="H2214" s="746"/>
      <c r="I2214" s="746"/>
      <c r="J2214" s="746"/>
      <c r="K2214" s="746"/>
      <c r="L2214" s="746"/>
      <c r="M2214" s="746"/>
      <c r="N2214" s="746"/>
      <c r="O2214" s="746"/>
      <c r="P2214" s="746"/>
      <c r="Q2214" s="746"/>
      <c r="R2214" s="746"/>
      <c r="S2214" s="746"/>
      <c r="T2214" s="746"/>
      <c r="U2214" s="746"/>
      <c r="V2214" s="746"/>
      <c r="W2214" s="746"/>
      <c r="X2214" s="746"/>
      <c r="Y2214" s="746"/>
      <c r="Z2214" s="746"/>
      <c r="AA2214" s="746"/>
      <c r="AB2214" s="746"/>
      <c r="AC2214" s="746"/>
      <c r="AD2214" s="746"/>
      <c r="AE2214" s="746"/>
      <c r="AF2214" s="746"/>
      <c r="AG2214" s="746"/>
      <c r="AH2214" s="210"/>
      <c r="AI2214" s="210"/>
      <c r="AJ2214" s="210"/>
      <c r="AK2214" s="210"/>
      <c r="AL2214" s="210"/>
      <c r="AM2214" s="210"/>
      <c r="AN2214" s="210"/>
      <c r="AO2214" s="210"/>
      <c r="AP2214" s="210"/>
      <c r="AQ2214" s="210"/>
      <c r="AR2214" s="210"/>
      <c r="AS2214" s="210"/>
    </row>
    <row r="2215" spans="3:45" ht="12.75" customHeight="1">
      <c r="C2215" s="238" t="s">
        <v>321</v>
      </c>
      <c r="D2215" s="238"/>
      <c r="E2215" s="238"/>
      <c r="F2215" s="238"/>
      <c r="G2215" s="414" t="s">
        <v>1395</v>
      </c>
      <c r="H2215" s="414"/>
      <c r="I2215" s="414"/>
      <c r="J2215" s="414"/>
      <c r="K2215" s="414"/>
      <c r="L2215" s="414"/>
      <c r="M2215" s="414"/>
      <c r="N2215" s="414"/>
      <c r="O2215" s="414"/>
      <c r="P2215" s="414"/>
      <c r="Q2215" s="414"/>
      <c r="R2215" s="414"/>
      <c r="S2215" s="414"/>
      <c r="T2215" s="414"/>
      <c r="U2215" s="414"/>
      <c r="V2215" s="414"/>
      <c r="W2215" s="414"/>
      <c r="X2215" s="414"/>
      <c r="Y2215" s="414"/>
      <c r="Z2215" s="414"/>
      <c r="AA2215" s="414"/>
      <c r="AB2215" s="414"/>
      <c r="AC2215" s="414"/>
      <c r="AD2215" s="414"/>
      <c r="AE2215" s="414"/>
      <c r="AF2215" s="414"/>
      <c r="AG2215" s="414"/>
      <c r="AH2215" s="168">
        <v>-51874</v>
      </c>
      <c r="AI2215" s="168"/>
      <c r="AJ2215" s="168"/>
      <c r="AK2215" s="168"/>
      <c r="AL2215" s="168"/>
      <c r="AM2215" s="168"/>
      <c r="AN2215" s="168"/>
      <c r="AO2215" s="168"/>
      <c r="AP2215" s="168"/>
      <c r="AQ2215" s="168"/>
      <c r="AR2215" s="168"/>
      <c r="AS2215" s="168"/>
    </row>
    <row r="2216" spans="3:45" ht="12.75" customHeight="1">
      <c r="C2216" s="239" t="s">
        <v>322</v>
      </c>
      <c r="D2216" s="239"/>
      <c r="E2216" s="239"/>
      <c r="F2216" s="239"/>
      <c r="G2216" s="268" t="s">
        <v>1029</v>
      </c>
      <c r="H2216" s="268"/>
      <c r="I2216" s="268"/>
      <c r="J2216" s="268"/>
      <c r="K2216" s="268"/>
      <c r="L2216" s="268"/>
      <c r="M2216" s="268"/>
      <c r="N2216" s="268"/>
      <c r="O2216" s="268"/>
      <c r="P2216" s="268"/>
      <c r="Q2216" s="268"/>
      <c r="R2216" s="268"/>
      <c r="S2216" s="268"/>
      <c r="T2216" s="268"/>
      <c r="U2216" s="268"/>
      <c r="V2216" s="268"/>
      <c r="W2216" s="268"/>
      <c r="X2216" s="268"/>
      <c r="Y2216" s="268"/>
      <c r="Z2216" s="268"/>
      <c r="AA2216" s="268"/>
      <c r="AB2216" s="268"/>
      <c r="AC2216" s="268"/>
      <c r="AD2216" s="268"/>
      <c r="AE2216" s="268"/>
      <c r="AF2216" s="268"/>
      <c r="AG2216" s="268"/>
      <c r="AH2216" s="169">
        <v>134240</v>
      </c>
      <c r="AI2216" s="169"/>
      <c r="AJ2216" s="169"/>
      <c r="AK2216" s="169"/>
      <c r="AL2216" s="169"/>
      <c r="AM2216" s="169"/>
      <c r="AN2216" s="169"/>
      <c r="AO2216" s="169"/>
      <c r="AP2216" s="169"/>
      <c r="AQ2216" s="169"/>
      <c r="AR2216" s="169"/>
      <c r="AS2216" s="169"/>
    </row>
    <row r="2217" spans="3:45" ht="12.75" customHeight="1">
      <c r="C2217" s="239" t="s">
        <v>323</v>
      </c>
      <c r="D2217" s="239"/>
      <c r="E2217" s="239"/>
      <c r="F2217" s="239"/>
      <c r="G2217" s="268" t="s">
        <v>1396</v>
      </c>
      <c r="H2217" s="268"/>
      <c r="I2217" s="268"/>
      <c r="J2217" s="268"/>
      <c r="K2217" s="268"/>
      <c r="L2217" s="268"/>
      <c r="M2217" s="268"/>
      <c r="N2217" s="268"/>
      <c r="O2217" s="268"/>
      <c r="P2217" s="268"/>
      <c r="Q2217" s="268"/>
      <c r="R2217" s="268"/>
      <c r="S2217" s="268"/>
      <c r="T2217" s="268"/>
      <c r="U2217" s="268"/>
      <c r="V2217" s="268"/>
      <c r="W2217" s="268"/>
      <c r="X2217" s="268"/>
      <c r="Y2217" s="268"/>
      <c r="Z2217" s="268"/>
      <c r="AA2217" s="268"/>
      <c r="AB2217" s="268"/>
      <c r="AC2217" s="268"/>
      <c r="AD2217" s="268"/>
      <c r="AE2217" s="268"/>
      <c r="AF2217" s="268"/>
      <c r="AG2217" s="268"/>
      <c r="AH2217" s="169">
        <v>-64018</v>
      </c>
      <c r="AI2217" s="169"/>
      <c r="AJ2217" s="169"/>
      <c r="AK2217" s="169"/>
      <c r="AL2217" s="169"/>
      <c r="AM2217" s="169"/>
      <c r="AN2217" s="169"/>
      <c r="AO2217" s="169"/>
      <c r="AP2217" s="169"/>
      <c r="AQ2217" s="169"/>
      <c r="AR2217" s="169"/>
      <c r="AS2217" s="169"/>
    </row>
    <row r="2218" spans="3:45" ht="12.75" customHeight="1">
      <c r="C2218" s="239" t="s">
        <v>324</v>
      </c>
      <c r="D2218" s="239"/>
      <c r="E2218" s="239"/>
      <c r="F2218" s="239"/>
      <c r="G2218" s="231" t="s">
        <v>1397</v>
      </c>
      <c r="H2218" s="231"/>
      <c r="I2218" s="231"/>
      <c r="J2218" s="231"/>
      <c r="K2218" s="231"/>
      <c r="L2218" s="231"/>
      <c r="M2218" s="231"/>
      <c r="N2218" s="231"/>
      <c r="O2218" s="231"/>
      <c r="P2218" s="231"/>
      <c r="Q2218" s="231"/>
      <c r="R2218" s="231"/>
      <c r="S2218" s="231"/>
      <c r="T2218" s="231"/>
      <c r="U2218" s="231"/>
      <c r="V2218" s="231"/>
      <c r="W2218" s="231"/>
      <c r="X2218" s="231"/>
      <c r="Y2218" s="231"/>
      <c r="Z2218" s="231"/>
      <c r="AA2218" s="231"/>
      <c r="AB2218" s="231"/>
      <c r="AC2218" s="231"/>
      <c r="AD2218" s="231"/>
      <c r="AE2218" s="231"/>
      <c r="AF2218" s="231"/>
      <c r="AG2218" s="231"/>
      <c r="AH2218" s="534"/>
      <c r="AI2218" s="534"/>
      <c r="AJ2218" s="534"/>
      <c r="AK2218" s="534"/>
      <c r="AL2218" s="534"/>
      <c r="AM2218" s="534"/>
      <c r="AN2218" s="534"/>
      <c r="AO2218" s="534"/>
      <c r="AP2218" s="534"/>
      <c r="AQ2218" s="534"/>
      <c r="AR2218" s="534"/>
      <c r="AS2218" s="534"/>
    </row>
    <row r="2219" spans="3:45" ht="12.75" customHeight="1">
      <c r="C2219" s="759"/>
      <c r="D2219" s="759"/>
      <c r="E2219" s="759"/>
      <c r="F2219" s="759"/>
      <c r="G2219" s="247"/>
      <c r="H2219" s="247"/>
      <c r="I2219" s="247"/>
      <c r="J2219" s="247"/>
      <c r="K2219" s="247"/>
      <c r="L2219" s="247"/>
      <c r="M2219" s="247"/>
      <c r="N2219" s="247"/>
      <c r="O2219" s="247"/>
      <c r="P2219" s="247"/>
      <c r="Q2219" s="247"/>
      <c r="R2219" s="247"/>
      <c r="S2219" s="247"/>
      <c r="T2219" s="247"/>
      <c r="U2219" s="247"/>
      <c r="V2219" s="247"/>
      <c r="W2219" s="247"/>
      <c r="X2219" s="247"/>
      <c r="Y2219" s="247"/>
      <c r="Z2219" s="247"/>
      <c r="AA2219" s="247"/>
      <c r="AB2219" s="247"/>
      <c r="AC2219" s="247"/>
      <c r="AD2219" s="247"/>
      <c r="AE2219" s="247"/>
      <c r="AF2219" s="247"/>
      <c r="AG2219" s="247"/>
      <c r="AH2219" s="520"/>
      <c r="AI2219" s="520"/>
      <c r="AJ2219" s="520"/>
      <c r="AK2219" s="520"/>
      <c r="AL2219" s="520"/>
      <c r="AM2219" s="520"/>
      <c r="AN2219" s="520"/>
      <c r="AO2219" s="520"/>
      <c r="AP2219" s="520"/>
      <c r="AQ2219" s="520"/>
      <c r="AR2219" s="520"/>
      <c r="AS2219" s="520"/>
    </row>
    <row r="2220" spans="3:45" ht="12.75" customHeight="1">
      <c r="C2220" s="756"/>
      <c r="D2220" s="756"/>
      <c r="E2220" s="756"/>
      <c r="F2220" s="756"/>
      <c r="G2220" s="751" t="s">
        <v>1456</v>
      </c>
      <c r="H2220" s="751"/>
      <c r="I2220" s="751"/>
      <c r="J2220" s="751"/>
      <c r="K2220" s="751"/>
      <c r="L2220" s="751"/>
      <c r="M2220" s="751"/>
      <c r="N2220" s="751"/>
      <c r="O2220" s="751"/>
      <c r="P2220" s="751"/>
      <c r="Q2220" s="751"/>
      <c r="R2220" s="751"/>
      <c r="S2220" s="751"/>
      <c r="T2220" s="751"/>
      <c r="U2220" s="751"/>
      <c r="V2220" s="751"/>
      <c r="W2220" s="751"/>
      <c r="X2220" s="751"/>
      <c r="Y2220" s="751"/>
      <c r="Z2220" s="751"/>
      <c r="AA2220" s="751"/>
      <c r="AB2220" s="751"/>
      <c r="AC2220" s="751"/>
      <c r="AD2220" s="751"/>
      <c r="AE2220" s="751"/>
      <c r="AF2220" s="751"/>
      <c r="AG2220" s="751"/>
      <c r="AH2220" s="209">
        <f>AH2189+AH2190+AH2211</f>
        <v>109178</v>
      </c>
      <c r="AI2220" s="209"/>
      <c r="AJ2220" s="209"/>
      <c r="AK2220" s="209"/>
      <c r="AL2220" s="209"/>
      <c r="AM2220" s="209"/>
      <c r="AN2220" s="209">
        <f>AN2189+AN2190+AN2211</f>
        <v>0</v>
      </c>
      <c r="AO2220" s="209"/>
      <c r="AP2220" s="209"/>
      <c r="AQ2220" s="209"/>
      <c r="AR2220" s="209"/>
      <c r="AS2220" s="209"/>
    </row>
    <row r="2221" spans="3:45" ht="12.75" customHeight="1">
      <c r="C2221" s="757"/>
      <c r="D2221" s="757"/>
      <c r="E2221" s="757"/>
      <c r="F2221" s="757"/>
      <c r="G2221" s="752"/>
      <c r="H2221" s="752"/>
      <c r="I2221" s="752"/>
      <c r="J2221" s="752"/>
      <c r="K2221" s="752"/>
      <c r="L2221" s="752"/>
      <c r="M2221" s="752"/>
      <c r="N2221" s="752"/>
      <c r="O2221" s="752"/>
      <c r="P2221" s="752"/>
      <c r="Q2221" s="752"/>
      <c r="R2221" s="752"/>
      <c r="S2221" s="752"/>
      <c r="T2221" s="752"/>
      <c r="U2221" s="752"/>
      <c r="V2221" s="752"/>
      <c r="W2221" s="752"/>
      <c r="X2221" s="752"/>
      <c r="Y2221" s="752"/>
      <c r="Z2221" s="752"/>
      <c r="AA2221" s="752"/>
      <c r="AB2221" s="752"/>
      <c r="AC2221" s="752"/>
      <c r="AD2221" s="752"/>
      <c r="AE2221" s="752"/>
      <c r="AF2221" s="752"/>
      <c r="AG2221" s="752"/>
      <c r="AH2221" s="534"/>
      <c r="AI2221" s="534"/>
      <c r="AJ2221" s="534"/>
      <c r="AK2221" s="534"/>
      <c r="AL2221" s="534"/>
      <c r="AM2221" s="534"/>
      <c r="AN2221" s="534"/>
      <c r="AO2221" s="534"/>
      <c r="AP2221" s="534"/>
      <c r="AQ2221" s="534"/>
      <c r="AR2221" s="534"/>
      <c r="AS2221" s="534"/>
    </row>
    <row r="2222" spans="3:45" ht="12.75" customHeight="1">
      <c r="C2222" s="758"/>
      <c r="D2222" s="758"/>
      <c r="E2222" s="758"/>
      <c r="F2222" s="758"/>
      <c r="G2222" s="753"/>
      <c r="H2222" s="753"/>
      <c r="I2222" s="753"/>
      <c r="J2222" s="753"/>
      <c r="K2222" s="753"/>
      <c r="L2222" s="753"/>
      <c r="M2222" s="753"/>
      <c r="N2222" s="753"/>
      <c r="O2222" s="753"/>
      <c r="P2222" s="753"/>
      <c r="Q2222" s="753"/>
      <c r="R2222" s="753"/>
      <c r="S2222" s="753"/>
      <c r="T2222" s="753"/>
      <c r="U2222" s="753"/>
      <c r="V2222" s="753"/>
      <c r="W2222" s="753"/>
      <c r="X2222" s="753"/>
      <c r="Y2222" s="753"/>
      <c r="Z2222" s="753"/>
      <c r="AA2222" s="753"/>
      <c r="AB2222" s="753"/>
      <c r="AC2222" s="753"/>
      <c r="AD2222" s="753"/>
      <c r="AE2222" s="753"/>
      <c r="AF2222" s="753"/>
      <c r="AG2222" s="753"/>
      <c r="AH2222" s="520"/>
      <c r="AI2222" s="520"/>
      <c r="AJ2222" s="520"/>
      <c r="AK2222" s="520"/>
      <c r="AL2222" s="520"/>
      <c r="AM2222" s="520"/>
      <c r="AN2222" s="520"/>
      <c r="AO2222" s="520"/>
      <c r="AP2222" s="520"/>
      <c r="AQ2222" s="520"/>
      <c r="AR2222" s="520"/>
      <c r="AS2222" s="520"/>
    </row>
    <row r="2223" spans="3:45" ht="12.75" customHeight="1">
      <c r="C2223" s="760" t="s">
        <v>253</v>
      </c>
      <c r="D2223" s="760"/>
      <c r="E2223" s="760"/>
      <c r="F2223" s="760"/>
      <c r="G2223" s="282" t="s">
        <v>1399</v>
      </c>
      <c r="H2223" s="282"/>
      <c r="I2223" s="282"/>
      <c r="J2223" s="282"/>
      <c r="K2223" s="282"/>
      <c r="L2223" s="282"/>
      <c r="M2223" s="282"/>
      <c r="N2223" s="282"/>
      <c r="O2223" s="282"/>
      <c r="P2223" s="282"/>
      <c r="Q2223" s="282"/>
      <c r="R2223" s="282"/>
      <c r="S2223" s="282"/>
      <c r="T2223" s="282"/>
      <c r="U2223" s="282"/>
      <c r="V2223" s="282"/>
      <c r="W2223" s="282"/>
      <c r="X2223" s="282"/>
      <c r="Y2223" s="282"/>
      <c r="Z2223" s="282"/>
      <c r="AA2223" s="282"/>
      <c r="AB2223" s="282"/>
      <c r="AC2223" s="282"/>
      <c r="AD2223" s="282"/>
      <c r="AE2223" s="282"/>
      <c r="AF2223" s="282"/>
      <c r="AG2223" s="282"/>
      <c r="AH2223" s="249"/>
      <c r="AI2223" s="249"/>
      <c r="AJ2223" s="249"/>
      <c r="AK2223" s="249"/>
      <c r="AL2223" s="249"/>
      <c r="AM2223" s="249"/>
      <c r="AN2223" s="249"/>
      <c r="AO2223" s="249"/>
      <c r="AP2223" s="249"/>
      <c r="AQ2223" s="249"/>
      <c r="AR2223" s="249"/>
      <c r="AS2223" s="249"/>
    </row>
    <row r="2224" spans="3:45" ht="12.75" customHeight="1">
      <c r="C2224" s="239" t="s">
        <v>254</v>
      </c>
      <c r="D2224" s="239"/>
      <c r="E2224" s="239"/>
      <c r="F2224" s="239"/>
      <c r="G2224" s="231" t="s">
        <v>1400</v>
      </c>
      <c r="H2224" s="231"/>
      <c r="I2224" s="231"/>
      <c r="J2224" s="231"/>
      <c r="K2224" s="231"/>
      <c r="L2224" s="231"/>
      <c r="M2224" s="231"/>
      <c r="N2224" s="231"/>
      <c r="O2224" s="231"/>
      <c r="P2224" s="231"/>
      <c r="Q2224" s="231"/>
      <c r="R2224" s="231"/>
      <c r="S2224" s="231"/>
      <c r="T2224" s="231"/>
      <c r="U2224" s="231"/>
      <c r="V2224" s="231"/>
      <c r="W2224" s="231"/>
      <c r="X2224" s="231"/>
      <c r="Y2224" s="231"/>
      <c r="Z2224" s="231"/>
      <c r="AA2224" s="231"/>
      <c r="AB2224" s="231"/>
      <c r="AC2224" s="231"/>
      <c r="AD2224" s="231"/>
      <c r="AE2224" s="231"/>
      <c r="AF2224" s="231"/>
      <c r="AG2224" s="231"/>
      <c r="AH2224" s="169">
        <v>-17351</v>
      </c>
      <c r="AI2224" s="169"/>
      <c r="AJ2224" s="169"/>
      <c r="AK2224" s="169"/>
      <c r="AL2224" s="169"/>
      <c r="AM2224" s="169"/>
      <c r="AN2224" s="169"/>
      <c r="AO2224" s="169"/>
      <c r="AP2224" s="169"/>
      <c r="AQ2224" s="169"/>
      <c r="AR2224" s="169"/>
      <c r="AS2224" s="169"/>
    </row>
    <row r="2225" spans="3:45" ht="12.75" customHeight="1">
      <c r="C2225" s="239" t="s">
        <v>255</v>
      </c>
      <c r="D2225" s="239"/>
      <c r="E2225" s="239"/>
      <c r="F2225" s="239"/>
      <c r="G2225" s="231" t="s">
        <v>1401</v>
      </c>
      <c r="H2225" s="231"/>
      <c r="I2225" s="231"/>
      <c r="J2225" s="231"/>
      <c r="K2225" s="231"/>
      <c r="L2225" s="231"/>
      <c r="M2225" s="231"/>
      <c r="N2225" s="231"/>
      <c r="O2225" s="231"/>
      <c r="P2225" s="231"/>
      <c r="Q2225" s="231"/>
      <c r="R2225" s="231"/>
      <c r="S2225" s="231"/>
      <c r="T2225" s="231"/>
      <c r="U2225" s="231"/>
      <c r="V2225" s="231"/>
      <c r="W2225" s="231"/>
      <c r="X2225" s="231"/>
      <c r="Y2225" s="231"/>
      <c r="Z2225" s="231"/>
      <c r="AA2225" s="231"/>
      <c r="AB2225" s="231"/>
      <c r="AC2225" s="231"/>
      <c r="AD2225" s="231"/>
      <c r="AE2225" s="231"/>
      <c r="AF2225" s="231"/>
      <c r="AG2225" s="231"/>
      <c r="AH2225" s="534"/>
      <c r="AI2225" s="534"/>
      <c r="AJ2225" s="534"/>
      <c r="AK2225" s="534"/>
      <c r="AL2225" s="534"/>
      <c r="AM2225" s="534"/>
      <c r="AN2225" s="534"/>
      <c r="AO2225" s="534"/>
      <c r="AP2225" s="534"/>
      <c r="AQ2225" s="534"/>
      <c r="AR2225" s="534"/>
      <c r="AS2225" s="534"/>
    </row>
    <row r="2226" spans="3:45" ht="12.75" customHeight="1">
      <c r="C2226" s="239"/>
      <c r="D2226" s="239"/>
      <c r="E2226" s="239"/>
      <c r="F2226" s="239"/>
      <c r="G2226" s="231"/>
      <c r="H2226" s="231"/>
      <c r="I2226" s="231"/>
      <c r="J2226" s="231"/>
      <c r="K2226" s="231"/>
      <c r="L2226" s="231"/>
      <c r="M2226" s="231"/>
      <c r="N2226" s="231"/>
      <c r="O2226" s="231"/>
      <c r="P2226" s="231"/>
      <c r="Q2226" s="231"/>
      <c r="R2226" s="231"/>
      <c r="S2226" s="231"/>
      <c r="T2226" s="231"/>
      <c r="U2226" s="231"/>
      <c r="V2226" s="231"/>
      <c r="W2226" s="231"/>
      <c r="X2226" s="231"/>
      <c r="Y2226" s="231"/>
      <c r="Z2226" s="231"/>
      <c r="AA2226" s="231"/>
      <c r="AB2226" s="231"/>
      <c r="AC2226" s="231"/>
      <c r="AD2226" s="231"/>
      <c r="AE2226" s="231"/>
      <c r="AF2226" s="231"/>
      <c r="AG2226" s="231"/>
      <c r="AH2226" s="534"/>
      <c r="AI2226" s="534"/>
      <c r="AJ2226" s="534"/>
      <c r="AK2226" s="534"/>
      <c r="AL2226" s="534"/>
      <c r="AM2226" s="534"/>
      <c r="AN2226" s="534"/>
      <c r="AO2226" s="534"/>
      <c r="AP2226" s="534"/>
      <c r="AQ2226" s="534"/>
      <c r="AR2226" s="534"/>
      <c r="AS2226" s="534"/>
    </row>
    <row r="2227" spans="3:45" ht="12.75" customHeight="1">
      <c r="C2227" s="239" t="s">
        <v>256</v>
      </c>
      <c r="D2227" s="239"/>
      <c r="E2227" s="239"/>
      <c r="F2227" s="239"/>
      <c r="G2227" s="231" t="s">
        <v>1402</v>
      </c>
      <c r="H2227" s="231"/>
      <c r="I2227" s="231"/>
      <c r="J2227" s="231"/>
      <c r="K2227" s="231"/>
      <c r="L2227" s="231"/>
      <c r="M2227" s="231"/>
      <c r="N2227" s="231"/>
      <c r="O2227" s="231"/>
      <c r="P2227" s="231"/>
      <c r="Q2227" s="231"/>
      <c r="R2227" s="231"/>
      <c r="S2227" s="231"/>
      <c r="T2227" s="231"/>
      <c r="U2227" s="231"/>
      <c r="V2227" s="231"/>
      <c r="W2227" s="231"/>
      <c r="X2227" s="231"/>
      <c r="Y2227" s="231"/>
      <c r="Z2227" s="231"/>
      <c r="AA2227" s="231"/>
      <c r="AB2227" s="231"/>
      <c r="AC2227" s="231"/>
      <c r="AD2227" s="231"/>
      <c r="AE2227" s="231"/>
      <c r="AF2227" s="231"/>
      <c r="AG2227" s="231"/>
      <c r="AH2227" s="534"/>
      <c r="AI2227" s="534"/>
      <c r="AJ2227" s="534"/>
      <c r="AK2227" s="534"/>
      <c r="AL2227" s="534"/>
      <c r="AM2227" s="534"/>
      <c r="AN2227" s="534"/>
      <c r="AO2227" s="534"/>
      <c r="AP2227" s="534"/>
      <c r="AQ2227" s="534"/>
      <c r="AR2227" s="534"/>
      <c r="AS2227" s="534"/>
    </row>
    <row r="2228" spans="3:45" ht="12.75" customHeight="1">
      <c r="C2228" s="759"/>
      <c r="D2228" s="759"/>
      <c r="E2228" s="759"/>
      <c r="F2228" s="759"/>
      <c r="G2228" s="247"/>
      <c r="H2228" s="247"/>
      <c r="I2228" s="247"/>
      <c r="J2228" s="247"/>
      <c r="K2228" s="247"/>
      <c r="L2228" s="247"/>
      <c r="M2228" s="247"/>
      <c r="N2228" s="247"/>
      <c r="O2228" s="247"/>
      <c r="P2228" s="247"/>
      <c r="Q2228" s="247"/>
      <c r="R2228" s="247"/>
      <c r="S2228" s="247"/>
      <c r="T2228" s="247"/>
      <c r="U2228" s="247"/>
      <c r="V2228" s="247"/>
      <c r="W2228" s="247"/>
      <c r="X2228" s="247"/>
      <c r="Y2228" s="247"/>
      <c r="Z2228" s="247"/>
      <c r="AA2228" s="247"/>
      <c r="AB2228" s="247"/>
      <c r="AC2228" s="247"/>
      <c r="AD2228" s="247"/>
      <c r="AE2228" s="247"/>
      <c r="AF2228" s="247"/>
      <c r="AG2228" s="247"/>
      <c r="AH2228" s="520"/>
      <c r="AI2228" s="520"/>
      <c r="AJ2228" s="520"/>
      <c r="AK2228" s="520"/>
      <c r="AL2228" s="520"/>
      <c r="AM2228" s="520"/>
      <c r="AN2228" s="520"/>
      <c r="AO2228" s="520"/>
      <c r="AP2228" s="520"/>
      <c r="AQ2228" s="520"/>
      <c r="AR2228" s="520"/>
      <c r="AS2228" s="520"/>
    </row>
    <row r="2229" spans="3:45" ht="12.75" customHeight="1">
      <c r="C2229" s="762"/>
      <c r="D2229" s="762"/>
      <c r="E2229" s="762"/>
      <c r="F2229" s="762"/>
      <c r="G2229" s="761" t="s">
        <v>1403</v>
      </c>
      <c r="H2229" s="761"/>
      <c r="I2229" s="761"/>
      <c r="J2229" s="761"/>
      <c r="K2229" s="761"/>
      <c r="L2229" s="761"/>
      <c r="M2229" s="761"/>
      <c r="N2229" s="761"/>
      <c r="O2229" s="761"/>
      <c r="P2229" s="761"/>
      <c r="Q2229" s="761"/>
      <c r="R2229" s="761"/>
      <c r="S2229" s="761"/>
      <c r="T2229" s="761"/>
      <c r="U2229" s="761"/>
      <c r="V2229" s="761"/>
      <c r="W2229" s="761"/>
      <c r="X2229" s="761"/>
      <c r="Y2229" s="761"/>
      <c r="Z2229" s="761"/>
      <c r="AA2229" s="761"/>
      <c r="AB2229" s="761"/>
      <c r="AC2229" s="761"/>
      <c r="AD2229" s="761"/>
      <c r="AE2229" s="761"/>
      <c r="AF2229" s="761"/>
      <c r="AG2229" s="761"/>
      <c r="AH2229" s="748">
        <f>SUM(AH2220:AM2228)</f>
        <v>91827</v>
      </c>
      <c r="AI2229" s="748"/>
      <c r="AJ2229" s="748"/>
      <c r="AK2229" s="748"/>
      <c r="AL2229" s="748"/>
      <c r="AM2229" s="748"/>
      <c r="AN2229" s="748">
        <f>SUM(AN2220:AS2228)</f>
        <v>0</v>
      </c>
      <c r="AO2229" s="748"/>
      <c r="AP2229" s="748"/>
      <c r="AQ2229" s="748"/>
      <c r="AR2229" s="748"/>
      <c r="AS2229" s="748"/>
    </row>
    <row r="2230" spans="3:45" ht="12.75" customHeight="1">
      <c r="C2230" s="760" t="s">
        <v>257</v>
      </c>
      <c r="D2230" s="760"/>
      <c r="E2230" s="760"/>
      <c r="F2230" s="760"/>
      <c r="G2230" s="244" t="s">
        <v>1404</v>
      </c>
      <c r="H2230" s="244"/>
      <c r="I2230" s="244"/>
      <c r="J2230" s="244"/>
      <c r="K2230" s="244"/>
      <c r="L2230" s="244"/>
      <c r="M2230" s="244"/>
      <c r="N2230" s="244"/>
      <c r="O2230" s="244"/>
      <c r="P2230" s="244"/>
      <c r="Q2230" s="244"/>
      <c r="R2230" s="244"/>
      <c r="S2230" s="244"/>
      <c r="T2230" s="244"/>
      <c r="U2230" s="244"/>
      <c r="V2230" s="244"/>
      <c r="W2230" s="244"/>
      <c r="X2230" s="244"/>
      <c r="Y2230" s="244"/>
      <c r="Z2230" s="244"/>
      <c r="AA2230" s="244"/>
      <c r="AB2230" s="244"/>
      <c r="AC2230" s="244"/>
      <c r="AD2230" s="244"/>
      <c r="AE2230" s="244"/>
      <c r="AF2230" s="244"/>
      <c r="AG2230" s="244"/>
      <c r="AH2230" s="209"/>
      <c r="AI2230" s="209"/>
      <c r="AJ2230" s="209"/>
      <c r="AK2230" s="209"/>
      <c r="AL2230" s="209"/>
      <c r="AM2230" s="209"/>
      <c r="AN2230" s="209"/>
      <c r="AO2230" s="209"/>
      <c r="AP2230" s="209"/>
      <c r="AQ2230" s="209"/>
      <c r="AR2230" s="209"/>
      <c r="AS2230" s="209"/>
    </row>
    <row r="2231" spans="3:45" ht="12.75" customHeight="1">
      <c r="C2231" s="239"/>
      <c r="D2231" s="239"/>
      <c r="E2231" s="239"/>
      <c r="F2231" s="239"/>
      <c r="G2231" s="231"/>
      <c r="H2231" s="231"/>
      <c r="I2231" s="231"/>
      <c r="J2231" s="231"/>
      <c r="K2231" s="231"/>
      <c r="L2231" s="231"/>
      <c r="M2231" s="231"/>
      <c r="N2231" s="231"/>
      <c r="O2231" s="231"/>
      <c r="P2231" s="231"/>
      <c r="Q2231" s="231"/>
      <c r="R2231" s="231"/>
      <c r="S2231" s="231"/>
      <c r="T2231" s="231"/>
      <c r="U2231" s="231"/>
      <c r="V2231" s="231"/>
      <c r="W2231" s="231"/>
      <c r="X2231" s="231"/>
      <c r="Y2231" s="231"/>
      <c r="Z2231" s="231"/>
      <c r="AA2231" s="231"/>
      <c r="AB2231" s="231"/>
      <c r="AC2231" s="231"/>
      <c r="AD2231" s="231"/>
      <c r="AE2231" s="231"/>
      <c r="AF2231" s="231"/>
      <c r="AG2231" s="231"/>
      <c r="AH2231" s="534"/>
      <c r="AI2231" s="534"/>
      <c r="AJ2231" s="534"/>
      <c r="AK2231" s="534"/>
      <c r="AL2231" s="534"/>
      <c r="AM2231" s="534"/>
      <c r="AN2231" s="534"/>
      <c r="AO2231" s="534"/>
      <c r="AP2231" s="534"/>
      <c r="AQ2231" s="534"/>
      <c r="AR2231" s="534"/>
      <c r="AS2231" s="534"/>
    </row>
    <row r="2232" spans="3:45" ht="12.75" customHeight="1">
      <c r="C2232" s="239" t="s">
        <v>258</v>
      </c>
      <c r="D2232" s="239"/>
      <c r="E2232" s="239"/>
      <c r="F2232" s="239"/>
      <c r="G2232" s="256" t="s">
        <v>1492</v>
      </c>
      <c r="H2232" s="256"/>
      <c r="I2232" s="256"/>
      <c r="J2232" s="256"/>
      <c r="K2232" s="256"/>
      <c r="L2232" s="256"/>
      <c r="M2232" s="256"/>
      <c r="N2232" s="256"/>
      <c r="O2232" s="256"/>
      <c r="P2232" s="256"/>
      <c r="Q2232" s="256"/>
      <c r="R2232" s="256"/>
      <c r="S2232" s="256"/>
      <c r="T2232" s="256"/>
      <c r="U2232" s="256"/>
      <c r="V2232" s="256"/>
      <c r="W2232" s="256"/>
      <c r="X2232" s="256"/>
      <c r="Y2232" s="256"/>
      <c r="Z2232" s="256"/>
      <c r="AA2232" s="256"/>
      <c r="AB2232" s="256"/>
      <c r="AC2232" s="256"/>
      <c r="AD2232" s="256"/>
      <c r="AE2232" s="256"/>
      <c r="AF2232" s="256"/>
      <c r="AG2232" s="256"/>
      <c r="AH2232" s="169"/>
      <c r="AI2232" s="169"/>
      <c r="AJ2232" s="169"/>
      <c r="AK2232" s="169"/>
      <c r="AL2232" s="169"/>
      <c r="AM2232" s="169"/>
      <c r="AN2232" s="169"/>
      <c r="AO2232" s="169"/>
      <c r="AP2232" s="169"/>
      <c r="AQ2232" s="169"/>
      <c r="AR2232" s="169"/>
      <c r="AS2232" s="169"/>
    </row>
    <row r="2233" spans="3:45" ht="12.75" customHeight="1">
      <c r="C2233" s="759" t="s">
        <v>259</v>
      </c>
      <c r="D2233" s="759"/>
      <c r="E2233" s="759"/>
      <c r="F2233" s="759"/>
      <c r="G2233" s="763" t="s">
        <v>1493</v>
      </c>
      <c r="H2233" s="763"/>
      <c r="I2233" s="763"/>
      <c r="J2233" s="763"/>
      <c r="K2233" s="763"/>
      <c r="L2233" s="763"/>
      <c r="M2233" s="763"/>
      <c r="N2233" s="763"/>
      <c r="O2233" s="763"/>
      <c r="P2233" s="763"/>
      <c r="Q2233" s="763"/>
      <c r="R2233" s="763"/>
      <c r="S2233" s="763"/>
      <c r="T2233" s="763"/>
      <c r="U2233" s="763"/>
      <c r="V2233" s="763"/>
      <c r="W2233" s="763"/>
      <c r="X2233" s="763"/>
      <c r="Y2233" s="763"/>
      <c r="Z2233" s="763"/>
      <c r="AA2233" s="763"/>
      <c r="AB2233" s="763"/>
      <c r="AC2233" s="763"/>
      <c r="AD2233" s="763"/>
      <c r="AE2233" s="763"/>
      <c r="AF2233" s="763"/>
      <c r="AG2233" s="763"/>
      <c r="AH2233" s="253"/>
      <c r="AI2233" s="253"/>
      <c r="AJ2233" s="253"/>
      <c r="AK2233" s="253"/>
      <c r="AL2233" s="253"/>
      <c r="AM2233" s="253"/>
      <c r="AN2233" s="253"/>
      <c r="AO2233" s="253"/>
      <c r="AP2233" s="253"/>
      <c r="AQ2233" s="253"/>
      <c r="AR2233" s="253"/>
      <c r="AS2233" s="253"/>
    </row>
    <row r="2234" spans="3:45" ht="12.75" customHeight="1">
      <c r="C2234" s="764" t="s">
        <v>4</v>
      </c>
      <c r="D2234" s="764"/>
      <c r="E2234" s="764"/>
      <c r="F2234" s="764"/>
      <c r="G2234" s="761" t="s">
        <v>1405</v>
      </c>
      <c r="H2234" s="761"/>
      <c r="I2234" s="761"/>
      <c r="J2234" s="761"/>
      <c r="K2234" s="761"/>
      <c r="L2234" s="761"/>
      <c r="M2234" s="761"/>
      <c r="N2234" s="761"/>
      <c r="O2234" s="761"/>
      <c r="P2234" s="761"/>
      <c r="Q2234" s="761"/>
      <c r="R2234" s="761"/>
      <c r="S2234" s="761"/>
      <c r="T2234" s="761"/>
      <c r="U2234" s="761"/>
      <c r="V2234" s="761"/>
      <c r="W2234" s="761"/>
      <c r="X2234" s="761"/>
      <c r="Y2234" s="761"/>
      <c r="Z2234" s="761"/>
      <c r="AA2234" s="761"/>
      <c r="AB2234" s="761"/>
      <c r="AC2234" s="761"/>
      <c r="AD2234" s="761"/>
      <c r="AE2234" s="761"/>
      <c r="AF2234" s="761"/>
      <c r="AG2234" s="761"/>
      <c r="AH2234" s="748">
        <f>SUM(AH2229:AM2233)</f>
        <v>91827</v>
      </c>
      <c r="AI2234" s="748"/>
      <c r="AJ2234" s="748"/>
      <c r="AK2234" s="748"/>
      <c r="AL2234" s="748"/>
      <c r="AM2234" s="748"/>
      <c r="AN2234" s="748">
        <f>SUM(AN2229:AS2233)</f>
        <v>0</v>
      </c>
      <c r="AO2234" s="748"/>
      <c r="AP2234" s="748"/>
      <c r="AQ2234" s="748"/>
      <c r="AR2234" s="748"/>
      <c r="AS2234" s="748"/>
    </row>
    <row r="2235" spans="3:45" ht="12.75" customHeight="1">
      <c r="C2235" s="211" t="s">
        <v>1050</v>
      </c>
      <c r="D2235" s="211"/>
      <c r="E2235" s="211"/>
      <c r="F2235" s="211"/>
      <c r="G2235" s="211"/>
      <c r="H2235" s="211"/>
      <c r="I2235" s="211"/>
      <c r="J2235" s="211"/>
      <c r="K2235" s="211"/>
      <c r="L2235" s="211"/>
      <c r="M2235" s="211"/>
      <c r="N2235" s="211"/>
      <c r="O2235" s="211"/>
      <c r="P2235" s="211"/>
      <c r="Q2235" s="211"/>
      <c r="R2235" s="211"/>
      <c r="S2235" s="211"/>
      <c r="T2235" s="211"/>
      <c r="U2235" s="211"/>
      <c r="V2235" s="211"/>
      <c r="W2235" s="211"/>
      <c r="X2235" s="211"/>
      <c r="Y2235" s="211"/>
      <c r="Z2235" s="211"/>
      <c r="AA2235" s="211"/>
      <c r="AB2235" s="211"/>
      <c r="AC2235" s="211"/>
      <c r="AD2235" s="211"/>
      <c r="AE2235" s="211"/>
      <c r="AF2235" s="211"/>
      <c r="AG2235" s="211"/>
      <c r="AH2235" s="211"/>
      <c r="AI2235" s="211"/>
      <c r="AJ2235" s="211"/>
      <c r="AK2235" s="211"/>
      <c r="AL2235" s="211"/>
      <c r="AM2235" s="211"/>
      <c r="AN2235" s="211"/>
      <c r="AO2235" s="211"/>
      <c r="AP2235" s="211"/>
      <c r="AQ2235" s="211"/>
      <c r="AR2235" s="211"/>
      <c r="AS2235" s="211"/>
    </row>
    <row r="2236" spans="3:45" ht="12.75" customHeight="1">
      <c r="C2236" s="760" t="s">
        <v>260</v>
      </c>
      <c r="D2236" s="760"/>
      <c r="E2236" s="760"/>
      <c r="F2236" s="760"/>
      <c r="G2236" s="282" t="s">
        <v>1052</v>
      </c>
      <c r="H2236" s="282"/>
      <c r="I2236" s="282"/>
      <c r="J2236" s="282"/>
      <c r="K2236" s="282"/>
      <c r="L2236" s="282"/>
      <c r="M2236" s="282"/>
      <c r="N2236" s="282"/>
      <c r="O2236" s="282"/>
      <c r="P2236" s="282"/>
      <c r="Q2236" s="282"/>
      <c r="R2236" s="282"/>
      <c r="S2236" s="282"/>
      <c r="T2236" s="282"/>
      <c r="U2236" s="282"/>
      <c r="V2236" s="282"/>
      <c r="W2236" s="282"/>
      <c r="X2236" s="282"/>
      <c r="Y2236" s="282"/>
      <c r="Z2236" s="282"/>
      <c r="AA2236" s="282"/>
      <c r="AB2236" s="282"/>
      <c r="AC2236" s="282"/>
      <c r="AD2236" s="282"/>
      <c r="AE2236" s="282"/>
      <c r="AF2236" s="282"/>
      <c r="AG2236" s="282"/>
      <c r="AH2236" s="249"/>
      <c r="AI2236" s="249"/>
      <c r="AJ2236" s="249"/>
      <c r="AK2236" s="249"/>
      <c r="AL2236" s="249"/>
      <c r="AM2236" s="249"/>
      <c r="AN2236" s="249"/>
      <c r="AO2236" s="249"/>
      <c r="AP2236" s="249"/>
      <c r="AQ2236" s="249"/>
      <c r="AR2236" s="249"/>
      <c r="AS2236" s="249"/>
    </row>
    <row r="2237" spans="3:45" ht="12.75" customHeight="1">
      <c r="C2237" s="239" t="s">
        <v>261</v>
      </c>
      <c r="D2237" s="239"/>
      <c r="E2237" s="239"/>
      <c r="F2237" s="239"/>
      <c r="G2237" s="231" t="s">
        <v>1054</v>
      </c>
      <c r="H2237" s="231"/>
      <c r="I2237" s="231"/>
      <c r="J2237" s="231"/>
      <c r="K2237" s="231"/>
      <c r="L2237" s="231"/>
      <c r="M2237" s="231"/>
      <c r="N2237" s="231"/>
      <c r="O2237" s="231"/>
      <c r="P2237" s="231"/>
      <c r="Q2237" s="231"/>
      <c r="R2237" s="231"/>
      <c r="S2237" s="231"/>
      <c r="T2237" s="231"/>
      <c r="U2237" s="231"/>
      <c r="V2237" s="231"/>
      <c r="W2237" s="231"/>
      <c r="X2237" s="231"/>
      <c r="Y2237" s="231"/>
      <c r="Z2237" s="231"/>
      <c r="AA2237" s="231"/>
      <c r="AB2237" s="231"/>
      <c r="AC2237" s="231"/>
      <c r="AD2237" s="231"/>
      <c r="AE2237" s="231"/>
      <c r="AF2237" s="231"/>
      <c r="AG2237" s="231"/>
      <c r="AH2237" s="169">
        <v>-105267</v>
      </c>
      <c r="AI2237" s="169"/>
      <c r="AJ2237" s="169"/>
      <c r="AK2237" s="169"/>
      <c r="AL2237" s="169"/>
      <c r="AM2237" s="169"/>
      <c r="AN2237" s="169"/>
      <c r="AO2237" s="169"/>
      <c r="AP2237" s="169"/>
      <c r="AQ2237" s="169"/>
      <c r="AR2237" s="169"/>
      <c r="AS2237" s="169"/>
    </row>
    <row r="2238" spans="3:45" ht="12.75" customHeight="1">
      <c r="C2238" s="239" t="s">
        <v>262</v>
      </c>
      <c r="D2238" s="239"/>
      <c r="E2238" s="239"/>
      <c r="F2238" s="239"/>
      <c r="G2238" s="231" t="s">
        <v>1408</v>
      </c>
      <c r="H2238" s="231"/>
      <c r="I2238" s="231"/>
      <c r="J2238" s="231"/>
      <c r="K2238" s="231"/>
      <c r="L2238" s="231"/>
      <c r="M2238" s="231"/>
      <c r="N2238" s="231"/>
      <c r="O2238" s="231"/>
      <c r="P2238" s="231"/>
      <c r="Q2238" s="231"/>
      <c r="R2238" s="231"/>
      <c r="S2238" s="231"/>
      <c r="T2238" s="231"/>
      <c r="U2238" s="231"/>
      <c r="V2238" s="231"/>
      <c r="W2238" s="231"/>
      <c r="X2238" s="231"/>
      <c r="Y2238" s="231"/>
      <c r="Z2238" s="231"/>
      <c r="AA2238" s="231"/>
      <c r="AB2238" s="231"/>
      <c r="AC2238" s="231"/>
      <c r="AD2238" s="231"/>
      <c r="AE2238" s="231"/>
      <c r="AF2238" s="231"/>
      <c r="AG2238" s="231"/>
      <c r="AH2238" s="537"/>
      <c r="AI2238" s="537"/>
      <c r="AJ2238" s="537"/>
      <c r="AK2238" s="537"/>
      <c r="AL2238" s="537"/>
      <c r="AM2238" s="537"/>
      <c r="AN2238" s="537"/>
      <c r="AO2238" s="537"/>
      <c r="AP2238" s="537"/>
      <c r="AQ2238" s="537"/>
      <c r="AR2238" s="537"/>
      <c r="AS2238" s="537"/>
    </row>
    <row r="2239" spans="3:45" ht="12.75" customHeight="1">
      <c r="C2239" s="239"/>
      <c r="D2239" s="239"/>
      <c r="E2239" s="239"/>
      <c r="F2239" s="239"/>
      <c r="G2239" s="231"/>
      <c r="H2239" s="231"/>
      <c r="I2239" s="231"/>
      <c r="J2239" s="231"/>
      <c r="K2239" s="231"/>
      <c r="L2239" s="231"/>
      <c r="M2239" s="231"/>
      <c r="N2239" s="231"/>
      <c r="O2239" s="231"/>
      <c r="P2239" s="231"/>
      <c r="Q2239" s="231"/>
      <c r="R2239" s="231"/>
      <c r="S2239" s="231"/>
      <c r="T2239" s="231"/>
      <c r="U2239" s="231"/>
      <c r="V2239" s="231"/>
      <c r="W2239" s="231"/>
      <c r="X2239" s="231"/>
      <c r="Y2239" s="231"/>
      <c r="Z2239" s="231"/>
      <c r="AA2239" s="231"/>
      <c r="AB2239" s="231"/>
      <c r="AC2239" s="231"/>
      <c r="AD2239" s="231"/>
      <c r="AE2239" s="231"/>
      <c r="AF2239" s="231"/>
      <c r="AG2239" s="231"/>
      <c r="AH2239" s="537"/>
      <c r="AI2239" s="537"/>
      <c r="AJ2239" s="537"/>
      <c r="AK2239" s="537"/>
      <c r="AL2239" s="537"/>
      <c r="AM2239" s="537"/>
      <c r="AN2239" s="537"/>
      <c r="AO2239" s="537"/>
      <c r="AP2239" s="537"/>
      <c r="AQ2239" s="537"/>
      <c r="AR2239" s="537"/>
      <c r="AS2239" s="537"/>
    </row>
    <row r="2240" spans="3:45" ht="12.75" customHeight="1">
      <c r="C2240" s="239"/>
      <c r="D2240" s="239"/>
      <c r="E2240" s="239"/>
      <c r="F2240" s="239"/>
      <c r="G2240" s="231"/>
      <c r="H2240" s="231"/>
      <c r="I2240" s="231"/>
      <c r="J2240" s="231"/>
      <c r="K2240" s="231"/>
      <c r="L2240" s="231"/>
      <c r="M2240" s="231"/>
      <c r="N2240" s="231"/>
      <c r="O2240" s="231"/>
      <c r="P2240" s="231"/>
      <c r="Q2240" s="231"/>
      <c r="R2240" s="231"/>
      <c r="S2240" s="231"/>
      <c r="T2240" s="231"/>
      <c r="U2240" s="231"/>
      <c r="V2240" s="231"/>
      <c r="W2240" s="231"/>
      <c r="X2240" s="231"/>
      <c r="Y2240" s="231"/>
      <c r="Z2240" s="231"/>
      <c r="AA2240" s="231"/>
      <c r="AB2240" s="231"/>
      <c r="AC2240" s="231"/>
      <c r="AD2240" s="231"/>
      <c r="AE2240" s="231"/>
      <c r="AF2240" s="231"/>
      <c r="AG2240" s="231"/>
      <c r="AH2240" s="537"/>
      <c r="AI2240" s="537"/>
      <c r="AJ2240" s="537"/>
      <c r="AK2240" s="537"/>
      <c r="AL2240" s="537"/>
      <c r="AM2240" s="537"/>
      <c r="AN2240" s="537"/>
      <c r="AO2240" s="537"/>
      <c r="AP2240" s="537"/>
      <c r="AQ2240" s="537"/>
      <c r="AR2240" s="537"/>
      <c r="AS2240" s="537"/>
    </row>
    <row r="2241" spans="3:45" ht="12.75" customHeight="1">
      <c r="C2241" s="239" t="s">
        <v>263</v>
      </c>
      <c r="D2241" s="239"/>
      <c r="E2241" s="239"/>
      <c r="F2241" s="239"/>
      <c r="G2241" s="268" t="s">
        <v>1058</v>
      </c>
      <c r="H2241" s="268"/>
      <c r="I2241" s="268"/>
      <c r="J2241" s="268"/>
      <c r="K2241" s="268"/>
      <c r="L2241" s="268"/>
      <c r="M2241" s="268"/>
      <c r="N2241" s="268"/>
      <c r="O2241" s="268"/>
      <c r="P2241" s="268"/>
      <c r="Q2241" s="268"/>
      <c r="R2241" s="268"/>
      <c r="S2241" s="268"/>
      <c r="T2241" s="268"/>
      <c r="U2241" s="268"/>
      <c r="V2241" s="268"/>
      <c r="W2241" s="268"/>
      <c r="X2241" s="268"/>
      <c r="Y2241" s="268"/>
      <c r="Z2241" s="268"/>
      <c r="AA2241" s="268"/>
      <c r="AB2241" s="268"/>
      <c r="AC2241" s="268"/>
      <c r="AD2241" s="268"/>
      <c r="AE2241" s="268"/>
      <c r="AF2241" s="268"/>
      <c r="AG2241" s="268"/>
      <c r="AH2241" s="169"/>
      <c r="AI2241" s="169"/>
      <c r="AJ2241" s="169"/>
      <c r="AK2241" s="169"/>
      <c r="AL2241" s="169"/>
      <c r="AM2241" s="169"/>
      <c r="AN2241" s="169"/>
      <c r="AO2241" s="169"/>
      <c r="AP2241" s="169"/>
      <c r="AQ2241" s="169"/>
      <c r="AR2241" s="169"/>
      <c r="AS2241" s="169"/>
    </row>
    <row r="2242" spans="3:45" ht="12.75" customHeight="1">
      <c r="C2242" s="239" t="s">
        <v>264</v>
      </c>
      <c r="D2242" s="239"/>
      <c r="E2242" s="239"/>
      <c r="F2242" s="239"/>
      <c r="G2242" s="231" t="s">
        <v>1060</v>
      </c>
      <c r="H2242" s="231"/>
      <c r="I2242" s="231"/>
      <c r="J2242" s="231"/>
      <c r="K2242" s="231"/>
      <c r="L2242" s="231"/>
      <c r="M2242" s="231"/>
      <c r="N2242" s="231"/>
      <c r="O2242" s="231"/>
      <c r="P2242" s="231"/>
      <c r="Q2242" s="231"/>
      <c r="R2242" s="231"/>
      <c r="S2242" s="231"/>
      <c r="T2242" s="231"/>
      <c r="U2242" s="231"/>
      <c r="V2242" s="231"/>
      <c r="W2242" s="231"/>
      <c r="X2242" s="231"/>
      <c r="Y2242" s="231"/>
      <c r="Z2242" s="231"/>
      <c r="AA2242" s="231"/>
      <c r="AB2242" s="231"/>
      <c r="AC2242" s="231"/>
      <c r="AD2242" s="231"/>
      <c r="AE2242" s="231"/>
      <c r="AF2242" s="231"/>
      <c r="AG2242" s="231"/>
      <c r="AH2242" s="169">
        <v>600</v>
      </c>
      <c r="AI2242" s="169"/>
      <c r="AJ2242" s="169"/>
      <c r="AK2242" s="169"/>
      <c r="AL2242" s="169"/>
      <c r="AM2242" s="169"/>
      <c r="AN2242" s="169"/>
      <c r="AO2242" s="169"/>
      <c r="AP2242" s="169"/>
      <c r="AQ2242" s="169"/>
      <c r="AR2242" s="169"/>
      <c r="AS2242" s="169"/>
    </row>
    <row r="2243" spans="3:45" ht="12.75" customHeight="1">
      <c r="C2243" s="239" t="s">
        <v>265</v>
      </c>
      <c r="D2243" s="239"/>
      <c r="E2243" s="239"/>
      <c r="F2243" s="239"/>
      <c r="G2243" s="231" t="s">
        <v>1406</v>
      </c>
      <c r="H2243" s="231"/>
      <c r="I2243" s="231"/>
      <c r="J2243" s="231"/>
      <c r="K2243" s="231"/>
      <c r="L2243" s="231"/>
      <c r="M2243" s="231"/>
      <c r="N2243" s="231"/>
      <c r="O2243" s="231"/>
      <c r="P2243" s="231"/>
      <c r="Q2243" s="231"/>
      <c r="R2243" s="231"/>
      <c r="S2243" s="231"/>
      <c r="T2243" s="231"/>
      <c r="U2243" s="231"/>
      <c r="V2243" s="231"/>
      <c r="W2243" s="231"/>
      <c r="X2243" s="231"/>
      <c r="Y2243" s="231"/>
      <c r="Z2243" s="231"/>
      <c r="AA2243" s="231"/>
      <c r="AB2243" s="231"/>
      <c r="AC2243" s="231"/>
      <c r="AD2243" s="231"/>
      <c r="AE2243" s="231"/>
      <c r="AF2243" s="231"/>
      <c r="AG2243" s="231"/>
      <c r="AH2243" s="537"/>
      <c r="AI2243" s="537"/>
      <c r="AJ2243" s="537"/>
      <c r="AK2243" s="537"/>
      <c r="AL2243" s="537"/>
      <c r="AM2243" s="537"/>
      <c r="AN2243" s="537"/>
      <c r="AO2243" s="537"/>
      <c r="AP2243" s="537"/>
      <c r="AQ2243" s="537"/>
      <c r="AR2243" s="537"/>
      <c r="AS2243" s="537"/>
    </row>
    <row r="2244" spans="3:45" ht="12.75" customHeight="1">
      <c r="C2244" s="239"/>
      <c r="D2244" s="239"/>
      <c r="E2244" s="239"/>
      <c r="F2244" s="239"/>
      <c r="G2244" s="231"/>
      <c r="H2244" s="231"/>
      <c r="I2244" s="231"/>
      <c r="J2244" s="231"/>
      <c r="K2244" s="231"/>
      <c r="L2244" s="231"/>
      <c r="M2244" s="231"/>
      <c r="N2244" s="231"/>
      <c r="O2244" s="231"/>
      <c r="P2244" s="231"/>
      <c r="Q2244" s="231"/>
      <c r="R2244" s="231"/>
      <c r="S2244" s="231"/>
      <c r="T2244" s="231"/>
      <c r="U2244" s="231"/>
      <c r="V2244" s="231"/>
      <c r="W2244" s="231"/>
      <c r="X2244" s="231"/>
      <c r="Y2244" s="231"/>
      <c r="Z2244" s="231"/>
      <c r="AA2244" s="231"/>
      <c r="AB2244" s="231"/>
      <c r="AC2244" s="231"/>
      <c r="AD2244" s="231"/>
      <c r="AE2244" s="231"/>
      <c r="AF2244" s="231"/>
      <c r="AG2244" s="231"/>
      <c r="AH2244" s="537"/>
      <c r="AI2244" s="537"/>
      <c r="AJ2244" s="537"/>
      <c r="AK2244" s="537"/>
      <c r="AL2244" s="537"/>
      <c r="AM2244" s="537"/>
      <c r="AN2244" s="537"/>
      <c r="AO2244" s="537"/>
      <c r="AP2244" s="537"/>
      <c r="AQ2244" s="537"/>
      <c r="AR2244" s="537"/>
      <c r="AS2244" s="537"/>
    </row>
    <row r="2245" spans="3:45" ht="12.75" customHeight="1">
      <c r="C2245" s="239"/>
      <c r="D2245" s="239"/>
      <c r="E2245" s="239"/>
      <c r="F2245" s="239"/>
      <c r="G2245" s="231"/>
      <c r="H2245" s="231"/>
      <c r="I2245" s="231"/>
      <c r="J2245" s="231"/>
      <c r="K2245" s="231"/>
      <c r="L2245" s="231"/>
      <c r="M2245" s="231"/>
      <c r="N2245" s="231"/>
      <c r="O2245" s="231"/>
      <c r="P2245" s="231"/>
      <c r="Q2245" s="231"/>
      <c r="R2245" s="231"/>
      <c r="S2245" s="231"/>
      <c r="T2245" s="231"/>
      <c r="U2245" s="231"/>
      <c r="V2245" s="231"/>
      <c r="W2245" s="231"/>
      <c r="X2245" s="231"/>
      <c r="Y2245" s="231"/>
      <c r="Z2245" s="231"/>
      <c r="AA2245" s="231"/>
      <c r="AB2245" s="231"/>
      <c r="AC2245" s="231"/>
      <c r="AD2245" s="231"/>
      <c r="AE2245" s="231"/>
      <c r="AF2245" s="231"/>
      <c r="AG2245" s="231"/>
      <c r="AH2245" s="537"/>
      <c r="AI2245" s="537"/>
      <c r="AJ2245" s="537"/>
      <c r="AK2245" s="537"/>
      <c r="AL2245" s="537"/>
      <c r="AM2245" s="537"/>
      <c r="AN2245" s="537"/>
      <c r="AO2245" s="537"/>
      <c r="AP2245" s="537"/>
      <c r="AQ2245" s="537"/>
      <c r="AR2245" s="537"/>
      <c r="AS2245" s="537"/>
    </row>
    <row r="2246" spans="3:45" ht="12.75" customHeight="1">
      <c r="C2246" s="239" t="s">
        <v>266</v>
      </c>
      <c r="D2246" s="239"/>
      <c r="E2246" s="239"/>
      <c r="F2246" s="239"/>
      <c r="G2246" s="231" t="s">
        <v>1407</v>
      </c>
      <c r="H2246" s="231"/>
      <c r="I2246" s="231"/>
      <c r="J2246" s="231"/>
      <c r="K2246" s="231"/>
      <c r="L2246" s="231"/>
      <c r="M2246" s="231"/>
      <c r="N2246" s="231"/>
      <c r="O2246" s="231"/>
      <c r="P2246" s="231"/>
      <c r="Q2246" s="231"/>
      <c r="R2246" s="231"/>
      <c r="S2246" s="231"/>
      <c r="T2246" s="231"/>
      <c r="U2246" s="231"/>
      <c r="V2246" s="231"/>
      <c r="W2246" s="231"/>
      <c r="X2246" s="231"/>
      <c r="Y2246" s="231"/>
      <c r="Z2246" s="231"/>
      <c r="AA2246" s="231"/>
      <c r="AB2246" s="231"/>
      <c r="AC2246" s="231"/>
      <c r="AD2246" s="231"/>
      <c r="AE2246" s="231"/>
      <c r="AF2246" s="231"/>
      <c r="AG2246" s="231"/>
      <c r="AH2246" s="534"/>
      <c r="AI2246" s="534"/>
      <c r="AJ2246" s="534"/>
      <c r="AK2246" s="534"/>
      <c r="AL2246" s="534"/>
      <c r="AM2246" s="534"/>
      <c r="AN2246" s="534"/>
      <c r="AO2246" s="534"/>
      <c r="AP2246" s="534"/>
      <c r="AQ2246" s="534"/>
      <c r="AR2246" s="534"/>
      <c r="AS2246" s="534"/>
    </row>
    <row r="2247" spans="3:45" ht="12.75" customHeight="1">
      <c r="C2247" s="239"/>
      <c r="D2247" s="239"/>
      <c r="E2247" s="239"/>
      <c r="F2247" s="239"/>
      <c r="G2247" s="231"/>
      <c r="H2247" s="231"/>
      <c r="I2247" s="231"/>
      <c r="J2247" s="231"/>
      <c r="K2247" s="231"/>
      <c r="L2247" s="231"/>
      <c r="M2247" s="231"/>
      <c r="N2247" s="231"/>
      <c r="O2247" s="231"/>
      <c r="P2247" s="231"/>
      <c r="Q2247" s="231"/>
      <c r="R2247" s="231"/>
      <c r="S2247" s="231"/>
      <c r="T2247" s="231"/>
      <c r="U2247" s="231"/>
      <c r="V2247" s="231"/>
      <c r="W2247" s="231"/>
      <c r="X2247" s="231"/>
      <c r="Y2247" s="231"/>
      <c r="Z2247" s="231"/>
      <c r="AA2247" s="231"/>
      <c r="AB2247" s="231"/>
      <c r="AC2247" s="231"/>
      <c r="AD2247" s="231"/>
      <c r="AE2247" s="231"/>
      <c r="AF2247" s="231"/>
      <c r="AG2247" s="231"/>
      <c r="AH2247" s="534"/>
      <c r="AI2247" s="534"/>
      <c r="AJ2247" s="534"/>
      <c r="AK2247" s="534"/>
      <c r="AL2247" s="534"/>
      <c r="AM2247" s="534"/>
      <c r="AN2247" s="534"/>
      <c r="AO2247" s="534"/>
      <c r="AP2247" s="534"/>
      <c r="AQ2247" s="534"/>
      <c r="AR2247" s="534"/>
      <c r="AS2247" s="534"/>
    </row>
    <row r="2248" spans="3:45" ht="12.75" customHeight="1">
      <c r="C2248" s="239" t="s">
        <v>267</v>
      </c>
      <c r="D2248" s="239"/>
      <c r="E2248" s="239"/>
      <c r="F2248" s="239"/>
      <c r="G2248" s="231" t="s">
        <v>1409</v>
      </c>
      <c r="H2248" s="231"/>
      <c r="I2248" s="231"/>
      <c r="J2248" s="231"/>
      <c r="K2248" s="231"/>
      <c r="L2248" s="231"/>
      <c r="M2248" s="231"/>
      <c r="N2248" s="231"/>
      <c r="O2248" s="231"/>
      <c r="P2248" s="231"/>
      <c r="Q2248" s="231"/>
      <c r="R2248" s="231"/>
      <c r="S2248" s="231"/>
      <c r="T2248" s="231"/>
      <c r="U2248" s="231"/>
      <c r="V2248" s="231"/>
      <c r="W2248" s="231"/>
      <c r="X2248" s="231"/>
      <c r="Y2248" s="231"/>
      <c r="Z2248" s="231"/>
      <c r="AA2248" s="231"/>
      <c r="AB2248" s="231"/>
      <c r="AC2248" s="231"/>
      <c r="AD2248" s="231"/>
      <c r="AE2248" s="231"/>
      <c r="AF2248" s="231"/>
      <c r="AG2248" s="231"/>
      <c r="AH2248" s="534"/>
      <c r="AI2248" s="534"/>
      <c r="AJ2248" s="534"/>
      <c r="AK2248" s="534"/>
      <c r="AL2248" s="534"/>
      <c r="AM2248" s="534"/>
      <c r="AN2248" s="534"/>
      <c r="AO2248" s="534"/>
      <c r="AP2248" s="534"/>
      <c r="AQ2248" s="534"/>
      <c r="AR2248" s="534"/>
      <c r="AS2248" s="534"/>
    </row>
    <row r="2249" spans="3:45" ht="12.75" customHeight="1">
      <c r="C2249" s="239"/>
      <c r="D2249" s="239"/>
      <c r="E2249" s="239"/>
      <c r="F2249" s="239"/>
      <c r="G2249" s="231"/>
      <c r="H2249" s="231"/>
      <c r="I2249" s="231"/>
      <c r="J2249" s="231"/>
      <c r="K2249" s="231"/>
      <c r="L2249" s="231"/>
      <c r="M2249" s="231"/>
      <c r="N2249" s="231"/>
      <c r="O2249" s="231"/>
      <c r="P2249" s="231"/>
      <c r="Q2249" s="231"/>
      <c r="R2249" s="231"/>
      <c r="S2249" s="231"/>
      <c r="T2249" s="231"/>
      <c r="U2249" s="231"/>
      <c r="V2249" s="231"/>
      <c r="W2249" s="231"/>
      <c r="X2249" s="231"/>
      <c r="Y2249" s="231"/>
      <c r="Z2249" s="231"/>
      <c r="AA2249" s="231"/>
      <c r="AB2249" s="231"/>
      <c r="AC2249" s="231"/>
      <c r="AD2249" s="231"/>
      <c r="AE2249" s="231"/>
      <c r="AF2249" s="231"/>
      <c r="AG2249" s="231"/>
      <c r="AH2249" s="534"/>
      <c r="AI2249" s="534"/>
      <c r="AJ2249" s="534"/>
      <c r="AK2249" s="534"/>
      <c r="AL2249" s="534"/>
      <c r="AM2249" s="534"/>
      <c r="AN2249" s="534"/>
      <c r="AO2249" s="534"/>
      <c r="AP2249" s="534"/>
      <c r="AQ2249" s="534"/>
      <c r="AR2249" s="534"/>
      <c r="AS2249" s="534"/>
    </row>
    <row r="2250" spans="3:45" ht="12.75" customHeight="1">
      <c r="C2250" s="239" t="s">
        <v>268</v>
      </c>
      <c r="D2250" s="239"/>
      <c r="E2250" s="239"/>
      <c r="F2250" s="239"/>
      <c r="G2250" s="231" t="s">
        <v>1410</v>
      </c>
      <c r="H2250" s="231"/>
      <c r="I2250" s="231"/>
      <c r="J2250" s="231"/>
      <c r="K2250" s="231"/>
      <c r="L2250" s="231"/>
      <c r="M2250" s="231"/>
      <c r="N2250" s="231"/>
      <c r="O2250" s="231"/>
      <c r="P2250" s="231"/>
      <c r="Q2250" s="231"/>
      <c r="R2250" s="231"/>
      <c r="S2250" s="231"/>
      <c r="T2250" s="231"/>
      <c r="U2250" s="231"/>
      <c r="V2250" s="231"/>
      <c r="W2250" s="231"/>
      <c r="X2250" s="231"/>
      <c r="Y2250" s="231"/>
      <c r="Z2250" s="231"/>
      <c r="AA2250" s="231"/>
      <c r="AB2250" s="231"/>
      <c r="AC2250" s="231"/>
      <c r="AD2250" s="231"/>
      <c r="AE2250" s="231"/>
      <c r="AF2250" s="231"/>
      <c r="AG2250" s="231"/>
      <c r="AH2250" s="534"/>
      <c r="AI2250" s="534"/>
      <c r="AJ2250" s="534"/>
      <c r="AK2250" s="534"/>
      <c r="AL2250" s="534"/>
      <c r="AM2250" s="534"/>
      <c r="AN2250" s="534"/>
      <c r="AO2250" s="534"/>
      <c r="AP2250" s="534"/>
      <c r="AQ2250" s="534"/>
      <c r="AR2250" s="534"/>
      <c r="AS2250" s="534"/>
    </row>
    <row r="2251" spans="3:45" ht="12.75" customHeight="1">
      <c r="C2251" s="239"/>
      <c r="D2251" s="239"/>
      <c r="E2251" s="239"/>
      <c r="F2251" s="239"/>
      <c r="G2251" s="231"/>
      <c r="H2251" s="231"/>
      <c r="I2251" s="231"/>
      <c r="J2251" s="231"/>
      <c r="K2251" s="231"/>
      <c r="L2251" s="231"/>
      <c r="M2251" s="231"/>
      <c r="N2251" s="231"/>
      <c r="O2251" s="231"/>
      <c r="P2251" s="231"/>
      <c r="Q2251" s="231"/>
      <c r="R2251" s="231"/>
      <c r="S2251" s="231"/>
      <c r="T2251" s="231"/>
      <c r="U2251" s="231"/>
      <c r="V2251" s="231"/>
      <c r="W2251" s="231"/>
      <c r="X2251" s="231"/>
      <c r="Y2251" s="231"/>
      <c r="Z2251" s="231"/>
      <c r="AA2251" s="231"/>
      <c r="AB2251" s="231"/>
      <c r="AC2251" s="231"/>
      <c r="AD2251" s="231"/>
      <c r="AE2251" s="231"/>
      <c r="AF2251" s="231"/>
      <c r="AG2251" s="231"/>
      <c r="AH2251" s="534"/>
      <c r="AI2251" s="534"/>
      <c r="AJ2251" s="534"/>
      <c r="AK2251" s="534"/>
      <c r="AL2251" s="534"/>
      <c r="AM2251" s="534"/>
      <c r="AN2251" s="534"/>
      <c r="AO2251" s="534"/>
      <c r="AP2251" s="534"/>
      <c r="AQ2251" s="534"/>
      <c r="AR2251" s="534"/>
      <c r="AS2251" s="534"/>
    </row>
    <row r="2252" spans="3:45" ht="12.75" customHeight="1">
      <c r="C2252" s="239"/>
      <c r="D2252" s="239"/>
      <c r="E2252" s="239"/>
      <c r="F2252" s="239"/>
      <c r="G2252" s="231"/>
      <c r="H2252" s="231"/>
      <c r="I2252" s="231"/>
      <c r="J2252" s="231"/>
      <c r="K2252" s="231"/>
      <c r="L2252" s="231"/>
      <c r="M2252" s="231"/>
      <c r="N2252" s="231"/>
      <c r="O2252" s="231"/>
      <c r="P2252" s="231"/>
      <c r="Q2252" s="231"/>
      <c r="R2252" s="231"/>
      <c r="S2252" s="231"/>
      <c r="T2252" s="231"/>
      <c r="U2252" s="231"/>
      <c r="V2252" s="231"/>
      <c r="W2252" s="231"/>
      <c r="X2252" s="231"/>
      <c r="Y2252" s="231"/>
      <c r="Z2252" s="231"/>
      <c r="AA2252" s="231"/>
      <c r="AB2252" s="231"/>
      <c r="AC2252" s="231"/>
      <c r="AD2252" s="231"/>
      <c r="AE2252" s="231"/>
      <c r="AF2252" s="231"/>
      <c r="AG2252" s="231"/>
      <c r="AH2252" s="534"/>
      <c r="AI2252" s="534"/>
      <c r="AJ2252" s="534"/>
      <c r="AK2252" s="534"/>
      <c r="AL2252" s="534"/>
      <c r="AM2252" s="534"/>
      <c r="AN2252" s="534"/>
      <c r="AO2252" s="534"/>
      <c r="AP2252" s="534"/>
      <c r="AQ2252" s="534"/>
      <c r="AR2252" s="534"/>
      <c r="AS2252" s="534"/>
    </row>
    <row r="2253" spans="3:45" ht="12.75" customHeight="1">
      <c r="C2253" s="239" t="s">
        <v>269</v>
      </c>
      <c r="D2253" s="239"/>
      <c r="E2253" s="239"/>
      <c r="F2253" s="239"/>
      <c r="G2253" s="231" t="s">
        <v>1411</v>
      </c>
      <c r="H2253" s="231"/>
      <c r="I2253" s="231"/>
      <c r="J2253" s="231"/>
      <c r="K2253" s="231"/>
      <c r="L2253" s="231"/>
      <c r="M2253" s="231"/>
      <c r="N2253" s="231"/>
      <c r="O2253" s="231"/>
      <c r="P2253" s="231"/>
      <c r="Q2253" s="231"/>
      <c r="R2253" s="231"/>
      <c r="S2253" s="231"/>
      <c r="T2253" s="231"/>
      <c r="U2253" s="231"/>
      <c r="V2253" s="231"/>
      <c r="W2253" s="231"/>
      <c r="X2253" s="231"/>
      <c r="Y2253" s="231"/>
      <c r="Z2253" s="231"/>
      <c r="AA2253" s="231"/>
      <c r="AB2253" s="231"/>
      <c r="AC2253" s="231"/>
      <c r="AD2253" s="231"/>
      <c r="AE2253" s="231"/>
      <c r="AF2253" s="231"/>
      <c r="AG2253" s="231"/>
      <c r="AH2253" s="534"/>
      <c r="AI2253" s="534"/>
      <c r="AJ2253" s="534"/>
      <c r="AK2253" s="534"/>
      <c r="AL2253" s="534"/>
      <c r="AM2253" s="534"/>
      <c r="AN2253" s="534"/>
      <c r="AO2253" s="534"/>
      <c r="AP2253" s="534"/>
      <c r="AQ2253" s="534"/>
      <c r="AR2253" s="534"/>
      <c r="AS2253" s="534"/>
    </row>
    <row r="2254" spans="3:45" ht="12.75" customHeight="1">
      <c r="C2254" s="239"/>
      <c r="D2254" s="239"/>
      <c r="E2254" s="239"/>
      <c r="F2254" s="239"/>
      <c r="G2254" s="231"/>
      <c r="H2254" s="231"/>
      <c r="I2254" s="231"/>
      <c r="J2254" s="231"/>
      <c r="K2254" s="231"/>
      <c r="L2254" s="231"/>
      <c r="M2254" s="231"/>
      <c r="N2254" s="231"/>
      <c r="O2254" s="231"/>
      <c r="P2254" s="231"/>
      <c r="Q2254" s="231"/>
      <c r="R2254" s="231"/>
      <c r="S2254" s="231"/>
      <c r="T2254" s="231"/>
      <c r="U2254" s="231"/>
      <c r="V2254" s="231"/>
      <c r="W2254" s="231"/>
      <c r="X2254" s="231"/>
      <c r="Y2254" s="231"/>
      <c r="Z2254" s="231"/>
      <c r="AA2254" s="231"/>
      <c r="AB2254" s="231"/>
      <c r="AC2254" s="231"/>
      <c r="AD2254" s="231"/>
      <c r="AE2254" s="231"/>
      <c r="AF2254" s="231"/>
      <c r="AG2254" s="231"/>
      <c r="AH2254" s="534"/>
      <c r="AI2254" s="534"/>
      <c r="AJ2254" s="534"/>
      <c r="AK2254" s="534"/>
      <c r="AL2254" s="534"/>
      <c r="AM2254" s="534"/>
      <c r="AN2254" s="534"/>
      <c r="AO2254" s="534"/>
      <c r="AP2254" s="534"/>
      <c r="AQ2254" s="534"/>
      <c r="AR2254" s="534"/>
      <c r="AS2254" s="534"/>
    </row>
    <row r="2255" spans="3:45" ht="12.75" customHeight="1">
      <c r="C2255" s="239" t="s">
        <v>270</v>
      </c>
      <c r="D2255" s="239"/>
      <c r="E2255" s="239"/>
      <c r="F2255" s="239"/>
      <c r="G2255" s="231" t="s">
        <v>1412</v>
      </c>
      <c r="H2255" s="231"/>
      <c r="I2255" s="231"/>
      <c r="J2255" s="231"/>
      <c r="K2255" s="231"/>
      <c r="L2255" s="231"/>
      <c r="M2255" s="231"/>
      <c r="N2255" s="231"/>
      <c r="O2255" s="231"/>
      <c r="P2255" s="231"/>
      <c r="Q2255" s="231"/>
      <c r="R2255" s="231"/>
      <c r="S2255" s="231"/>
      <c r="T2255" s="231"/>
      <c r="U2255" s="231"/>
      <c r="V2255" s="231"/>
      <c r="W2255" s="231"/>
      <c r="X2255" s="231"/>
      <c r="Y2255" s="231"/>
      <c r="Z2255" s="231"/>
      <c r="AA2255" s="231"/>
      <c r="AB2255" s="231"/>
      <c r="AC2255" s="231"/>
      <c r="AD2255" s="231"/>
      <c r="AE2255" s="231"/>
      <c r="AF2255" s="231"/>
      <c r="AG2255" s="231"/>
      <c r="AH2255" s="169"/>
      <c r="AI2255" s="169"/>
      <c r="AJ2255" s="169"/>
      <c r="AK2255" s="169"/>
      <c r="AL2255" s="169"/>
      <c r="AM2255" s="169"/>
      <c r="AN2255" s="169"/>
      <c r="AO2255" s="169"/>
      <c r="AP2255" s="169"/>
      <c r="AQ2255" s="169"/>
      <c r="AR2255" s="169"/>
      <c r="AS2255" s="169"/>
    </row>
    <row r="2256" spans="3:45" ht="12.75" customHeight="1">
      <c r="C2256" s="239" t="s">
        <v>271</v>
      </c>
      <c r="D2256" s="239"/>
      <c r="E2256" s="239"/>
      <c r="F2256" s="239"/>
      <c r="G2256" s="231" t="s">
        <v>1413</v>
      </c>
      <c r="H2256" s="231"/>
      <c r="I2256" s="231"/>
      <c r="J2256" s="231"/>
      <c r="K2256" s="231"/>
      <c r="L2256" s="231"/>
      <c r="M2256" s="231"/>
      <c r="N2256" s="231"/>
      <c r="O2256" s="231"/>
      <c r="P2256" s="231"/>
      <c r="Q2256" s="231"/>
      <c r="R2256" s="231"/>
      <c r="S2256" s="231"/>
      <c r="T2256" s="231"/>
      <c r="U2256" s="231"/>
      <c r="V2256" s="231"/>
      <c r="W2256" s="231"/>
      <c r="X2256" s="231"/>
      <c r="Y2256" s="231"/>
      <c r="Z2256" s="231"/>
      <c r="AA2256" s="231"/>
      <c r="AB2256" s="231"/>
      <c r="AC2256" s="231"/>
      <c r="AD2256" s="231"/>
      <c r="AE2256" s="231"/>
      <c r="AF2256" s="231"/>
      <c r="AG2256" s="231"/>
      <c r="AH2256" s="534"/>
      <c r="AI2256" s="534"/>
      <c r="AJ2256" s="534"/>
      <c r="AK2256" s="534"/>
      <c r="AL2256" s="534"/>
      <c r="AM2256" s="534"/>
      <c r="AN2256" s="534"/>
      <c r="AO2256" s="534"/>
      <c r="AP2256" s="534"/>
      <c r="AQ2256" s="534"/>
      <c r="AR2256" s="534"/>
      <c r="AS2256" s="534"/>
    </row>
    <row r="2257" spans="3:45" ht="12.75" customHeight="1">
      <c r="C2257" s="239"/>
      <c r="D2257" s="239"/>
      <c r="E2257" s="239"/>
      <c r="F2257" s="239"/>
      <c r="G2257" s="231"/>
      <c r="H2257" s="231"/>
      <c r="I2257" s="231"/>
      <c r="J2257" s="231"/>
      <c r="K2257" s="231"/>
      <c r="L2257" s="231"/>
      <c r="M2257" s="231"/>
      <c r="N2257" s="231"/>
      <c r="O2257" s="231"/>
      <c r="P2257" s="231"/>
      <c r="Q2257" s="231"/>
      <c r="R2257" s="231"/>
      <c r="S2257" s="231"/>
      <c r="T2257" s="231"/>
      <c r="U2257" s="231"/>
      <c r="V2257" s="231"/>
      <c r="W2257" s="231"/>
      <c r="X2257" s="231"/>
      <c r="Y2257" s="231"/>
      <c r="Z2257" s="231"/>
      <c r="AA2257" s="231"/>
      <c r="AB2257" s="231"/>
      <c r="AC2257" s="231"/>
      <c r="AD2257" s="231"/>
      <c r="AE2257" s="231"/>
      <c r="AF2257" s="231"/>
      <c r="AG2257" s="231"/>
      <c r="AH2257" s="534"/>
      <c r="AI2257" s="534"/>
      <c r="AJ2257" s="534"/>
      <c r="AK2257" s="534"/>
      <c r="AL2257" s="534"/>
      <c r="AM2257" s="534"/>
      <c r="AN2257" s="534"/>
      <c r="AO2257" s="534"/>
      <c r="AP2257" s="534"/>
      <c r="AQ2257" s="534"/>
      <c r="AR2257" s="534"/>
      <c r="AS2257" s="534"/>
    </row>
    <row r="2258" spans="3:45" ht="12.75" customHeight="1">
      <c r="C2258" s="239" t="s">
        <v>272</v>
      </c>
      <c r="D2258" s="239"/>
      <c r="E2258" s="239"/>
      <c r="F2258" s="239"/>
      <c r="G2258" s="231" t="s">
        <v>1414</v>
      </c>
      <c r="H2258" s="231"/>
      <c r="I2258" s="231"/>
      <c r="J2258" s="231"/>
      <c r="K2258" s="231"/>
      <c r="L2258" s="231"/>
      <c r="M2258" s="231"/>
      <c r="N2258" s="231"/>
      <c r="O2258" s="231"/>
      <c r="P2258" s="231"/>
      <c r="Q2258" s="231"/>
      <c r="R2258" s="231"/>
      <c r="S2258" s="231"/>
      <c r="T2258" s="231"/>
      <c r="U2258" s="231"/>
      <c r="V2258" s="231"/>
      <c r="W2258" s="231"/>
      <c r="X2258" s="231"/>
      <c r="Y2258" s="231"/>
      <c r="Z2258" s="231"/>
      <c r="AA2258" s="231"/>
      <c r="AB2258" s="231"/>
      <c r="AC2258" s="231"/>
      <c r="AD2258" s="231"/>
      <c r="AE2258" s="231"/>
      <c r="AF2258" s="231"/>
      <c r="AG2258" s="231"/>
      <c r="AH2258" s="534"/>
      <c r="AI2258" s="534"/>
      <c r="AJ2258" s="534"/>
      <c r="AK2258" s="534"/>
      <c r="AL2258" s="534"/>
      <c r="AM2258" s="534"/>
      <c r="AN2258" s="534"/>
      <c r="AO2258" s="534"/>
      <c r="AP2258" s="534"/>
      <c r="AQ2258" s="534"/>
      <c r="AR2258" s="534"/>
      <c r="AS2258" s="534"/>
    </row>
    <row r="2259" spans="3:45" ht="12.75" customHeight="1">
      <c r="C2259" s="239"/>
      <c r="D2259" s="239"/>
      <c r="E2259" s="239"/>
      <c r="F2259" s="239"/>
      <c r="G2259" s="231"/>
      <c r="H2259" s="231"/>
      <c r="I2259" s="231"/>
      <c r="J2259" s="231"/>
      <c r="K2259" s="231"/>
      <c r="L2259" s="231"/>
      <c r="M2259" s="231"/>
      <c r="N2259" s="231"/>
      <c r="O2259" s="231"/>
      <c r="P2259" s="231"/>
      <c r="Q2259" s="231"/>
      <c r="R2259" s="231"/>
      <c r="S2259" s="231"/>
      <c r="T2259" s="231"/>
      <c r="U2259" s="231"/>
      <c r="V2259" s="231"/>
      <c r="W2259" s="231"/>
      <c r="X2259" s="231"/>
      <c r="Y2259" s="231"/>
      <c r="Z2259" s="231"/>
      <c r="AA2259" s="231"/>
      <c r="AB2259" s="231"/>
      <c r="AC2259" s="231"/>
      <c r="AD2259" s="231"/>
      <c r="AE2259" s="231"/>
      <c r="AF2259" s="231"/>
      <c r="AG2259" s="231"/>
      <c r="AH2259" s="534"/>
      <c r="AI2259" s="534"/>
      <c r="AJ2259" s="534"/>
      <c r="AK2259" s="534"/>
      <c r="AL2259" s="534"/>
      <c r="AM2259" s="534"/>
      <c r="AN2259" s="534"/>
      <c r="AO2259" s="534"/>
      <c r="AP2259" s="534"/>
      <c r="AQ2259" s="534"/>
      <c r="AR2259" s="534"/>
      <c r="AS2259" s="534"/>
    </row>
    <row r="2260" spans="3:45" ht="12.75" customHeight="1">
      <c r="C2260" s="239" t="s">
        <v>273</v>
      </c>
      <c r="D2260" s="239"/>
      <c r="E2260" s="239"/>
      <c r="F2260" s="239"/>
      <c r="G2260" s="231" t="s">
        <v>1416</v>
      </c>
      <c r="H2260" s="231"/>
      <c r="I2260" s="231"/>
      <c r="J2260" s="231"/>
      <c r="K2260" s="231"/>
      <c r="L2260" s="231"/>
      <c r="M2260" s="231"/>
      <c r="N2260" s="231"/>
      <c r="O2260" s="231"/>
      <c r="P2260" s="231"/>
      <c r="Q2260" s="231"/>
      <c r="R2260" s="231"/>
      <c r="S2260" s="231"/>
      <c r="T2260" s="231"/>
      <c r="U2260" s="231"/>
      <c r="V2260" s="231"/>
      <c r="W2260" s="231"/>
      <c r="X2260" s="231"/>
      <c r="Y2260" s="231"/>
      <c r="Z2260" s="231"/>
      <c r="AA2260" s="231"/>
      <c r="AB2260" s="231"/>
      <c r="AC2260" s="231"/>
      <c r="AD2260" s="231"/>
      <c r="AE2260" s="231"/>
      <c r="AF2260" s="231"/>
      <c r="AG2260" s="231"/>
      <c r="AH2260" s="534"/>
      <c r="AI2260" s="534"/>
      <c r="AJ2260" s="534"/>
      <c r="AK2260" s="534"/>
      <c r="AL2260" s="534"/>
      <c r="AM2260" s="534"/>
      <c r="AN2260" s="534"/>
      <c r="AO2260" s="534"/>
      <c r="AP2260" s="534"/>
      <c r="AQ2260" s="534"/>
      <c r="AR2260" s="534"/>
      <c r="AS2260" s="534"/>
    </row>
    <row r="2261" spans="3:45" ht="12.75" customHeight="1">
      <c r="C2261" s="239"/>
      <c r="D2261" s="239"/>
      <c r="E2261" s="239"/>
      <c r="F2261" s="239"/>
      <c r="G2261" s="231"/>
      <c r="H2261" s="231"/>
      <c r="I2261" s="231"/>
      <c r="J2261" s="231"/>
      <c r="K2261" s="231"/>
      <c r="L2261" s="231"/>
      <c r="M2261" s="231"/>
      <c r="N2261" s="231"/>
      <c r="O2261" s="231"/>
      <c r="P2261" s="231"/>
      <c r="Q2261" s="231"/>
      <c r="R2261" s="231"/>
      <c r="S2261" s="231"/>
      <c r="T2261" s="231"/>
      <c r="U2261" s="231"/>
      <c r="V2261" s="231"/>
      <c r="W2261" s="231"/>
      <c r="X2261" s="231"/>
      <c r="Y2261" s="231"/>
      <c r="Z2261" s="231"/>
      <c r="AA2261" s="231"/>
      <c r="AB2261" s="231"/>
      <c r="AC2261" s="231"/>
      <c r="AD2261" s="231"/>
      <c r="AE2261" s="231"/>
      <c r="AF2261" s="231"/>
      <c r="AG2261" s="231"/>
      <c r="AH2261" s="534"/>
      <c r="AI2261" s="534"/>
      <c r="AJ2261" s="534"/>
      <c r="AK2261" s="534"/>
      <c r="AL2261" s="534"/>
      <c r="AM2261" s="534"/>
      <c r="AN2261" s="534"/>
      <c r="AO2261" s="534"/>
      <c r="AP2261" s="534"/>
      <c r="AQ2261" s="534"/>
      <c r="AR2261" s="534"/>
      <c r="AS2261" s="534"/>
    </row>
    <row r="2262" spans="3:45" ht="12.75" customHeight="1">
      <c r="C2262" s="215" t="s">
        <v>274</v>
      </c>
      <c r="D2262" s="216"/>
      <c r="E2262" s="216"/>
      <c r="F2262" s="217"/>
      <c r="G2262" s="221" t="s">
        <v>1502</v>
      </c>
      <c r="H2262" s="222"/>
      <c r="I2262" s="222"/>
      <c r="J2262" s="222"/>
      <c r="K2262" s="222"/>
      <c r="L2262" s="222"/>
      <c r="M2262" s="222"/>
      <c r="N2262" s="222"/>
      <c r="O2262" s="222"/>
      <c r="P2262" s="222"/>
      <c r="Q2262" s="222"/>
      <c r="R2262" s="222"/>
      <c r="S2262" s="222"/>
      <c r="T2262" s="222"/>
      <c r="U2262" s="222"/>
      <c r="V2262" s="222"/>
      <c r="W2262" s="222"/>
      <c r="X2262" s="222"/>
      <c r="Y2262" s="222"/>
      <c r="Z2262" s="222"/>
      <c r="AA2262" s="222"/>
      <c r="AB2262" s="222"/>
      <c r="AC2262" s="222"/>
      <c r="AD2262" s="222"/>
      <c r="AE2262" s="222"/>
      <c r="AF2262" s="222"/>
      <c r="AG2262" s="223"/>
      <c r="AH2262" s="224"/>
      <c r="AI2262" s="225"/>
      <c r="AJ2262" s="225"/>
      <c r="AK2262" s="225"/>
      <c r="AL2262" s="225"/>
      <c r="AM2262" s="226"/>
      <c r="AN2262" s="224"/>
      <c r="AO2262" s="225"/>
      <c r="AP2262" s="225"/>
      <c r="AQ2262" s="225"/>
      <c r="AR2262" s="225"/>
      <c r="AS2262" s="226"/>
    </row>
    <row r="2263" spans="3:45" ht="12.75" customHeight="1">
      <c r="C2263" s="218"/>
      <c r="D2263" s="219"/>
      <c r="E2263" s="219"/>
      <c r="F2263" s="220"/>
      <c r="G2263" s="189"/>
      <c r="H2263" s="190"/>
      <c r="I2263" s="190"/>
      <c r="J2263" s="190"/>
      <c r="K2263" s="190"/>
      <c r="L2263" s="190"/>
      <c r="M2263" s="190"/>
      <c r="N2263" s="190"/>
      <c r="O2263" s="190"/>
      <c r="P2263" s="190"/>
      <c r="Q2263" s="190"/>
      <c r="R2263" s="190"/>
      <c r="S2263" s="190"/>
      <c r="T2263" s="190"/>
      <c r="U2263" s="190"/>
      <c r="V2263" s="190"/>
      <c r="W2263" s="190"/>
      <c r="X2263" s="190"/>
      <c r="Y2263" s="190"/>
      <c r="Z2263" s="190"/>
      <c r="AA2263" s="190"/>
      <c r="AB2263" s="190"/>
      <c r="AC2263" s="190"/>
      <c r="AD2263" s="190"/>
      <c r="AE2263" s="190"/>
      <c r="AF2263" s="190"/>
      <c r="AG2263" s="191"/>
      <c r="AH2263" s="227"/>
      <c r="AI2263" s="228"/>
      <c r="AJ2263" s="228"/>
      <c r="AK2263" s="228"/>
      <c r="AL2263" s="228"/>
      <c r="AM2263" s="229"/>
      <c r="AN2263" s="227"/>
      <c r="AO2263" s="228"/>
      <c r="AP2263" s="228"/>
      <c r="AQ2263" s="228"/>
      <c r="AR2263" s="228"/>
      <c r="AS2263" s="229"/>
    </row>
    <row r="2264" spans="3:45" ht="12.75" customHeight="1">
      <c r="C2264" s="239" t="s">
        <v>275</v>
      </c>
      <c r="D2264" s="239"/>
      <c r="E2264" s="239"/>
      <c r="F2264" s="239"/>
      <c r="G2264" s="256" t="s">
        <v>1494</v>
      </c>
      <c r="H2264" s="256"/>
      <c r="I2264" s="256"/>
      <c r="J2264" s="256"/>
      <c r="K2264" s="256"/>
      <c r="L2264" s="256"/>
      <c r="M2264" s="256"/>
      <c r="N2264" s="256"/>
      <c r="O2264" s="256"/>
      <c r="P2264" s="256"/>
      <c r="Q2264" s="256"/>
      <c r="R2264" s="256"/>
      <c r="S2264" s="256"/>
      <c r="T2264" s="256"/>
      <c r="U2264" s="256"/>
      <c r="V2264" s="256"/>
      <c r="W2264" s="256"/>
      <c r="X2264" s="256"/>
      <c r="Y2264" s="256"/>
      <c r="Z2264" s="256"/>
      <c r="AA2264" s="256"/>
      <c r="AB2264" s="256"/>
      <c r="AC2264" s="256"/>
      <c r="AD2264" s="256"/>
      <c r="AE2264" s="256"/>
      <c r="AF2264" s="256"/>
      <c r="AG2264" s="256"/>
      <c r="AH2264" s="169"/>
      <c r="AI2264" s="169"/>
      <c r="AJ2264" s="169"/>
      <c r="AK2264" s="169"/>
      <c r="AL2264" s="169"/>
      <c r="AM2264" s="169"/>
      <c r="AN2264" s="169"/>
      <c r="AO2264" s="169"/>
      <c r="AP2264" s="169"/>
      <c r="AQ2264" s="169"/>
      <c r="AR2264" s="169"/>
      <c r="AS2264" s="169"/>
    </row>
    <row r="2265" spans="3:45" ht="12.75" customHeight="1">
      <c r="C2265" s="239" t="s">
        <v>276</v>
      </c>
      <c r="D2265" s="239"/>
      <c r="E2265" s="239"/>
      <c r="F2265" s="239"/>
      <c r="G2265" s="256" t="s">
        <v>1495</v>
      </c>
      <c r="H2265" s="256"/>
      <c r="I2265" s="256"/>
      <c r="J2265" s="256"/>
      <c r="K2265" s="256"/>
      <c r="L2265" s="256"/>
      <c r="M2265" s="256"/>
      <c r="N2265" s="256"/>
      <c r="O2265" s="256"/>
      <c r="P2265" s="256"/>
      <c r="Q2265" s="256"/>
      <c r="R2265" s="256"/>
      <c r="S2265" s="256"/>
      <c r="T2265" s="256"/>
      <c r="U2265" s="256"/>
      <c r="V2265" s="256"/>
      <c r="W2265" s="256"/>
      <c r="X2265" s="256"/>
      <c r="Y2265" s="256"/>
      <c r="Z2265" s="256"/>
      <c r="AA2265" s="256"/>
      <c r="AB2265" s="256"/>
      <c r="AC2265" s="256"/>
      <c r="AD2265" s="256"/>
      <c r="AE2265" s="256"/>
      <c r="AF2265" s="256"/>
      <c r="AG2265" s="256"/>
      <c r="AH2265" s="169"/>
      <c r="AI2265" s="169"/>
      <c r="AJ2265" s="169"/>
      <c r="AK2265" s="169"/>
      <c r="AL2265" s="169"/>
      <c r="AM2265" s="169"/>
      <c r="AN2265" s="169"/>
      <c r="AO2265" s="169"/>
      <c r="AP2265" s="169"/>
      <c r="AQ2265" s="169"/>
      <c r="AR2265" s="169"/>
      <c r="AS2265" s="169"/>
    </row>
    <row r="2266" spans="3:45" ht="12.75" customHeight="1">
      <c r="C2266" s="239" t="s">
        <v>277</v>
      </c>
      <c r="D2266" s="239"/>
      <c r="E2266" s="239"/>
      <c r="F2266" s="239"/>
      <c r="G2266" s="268" t="s">
        <v>1417</v>
      </c>
      <c r="H2266" s="268"/>
      <c r="I2266" s="268"/>
      <c r="J2266" s="268"/>
      <c r="K2266" s="268"/>
      <c r="L2266" s="268"/>
      <c r="M2266" s="268"/>
      <c r="N2266" s="268"/>
      <c r="O2266" s="268"/>
      <c r="P2266" s="268"/>
      <c r="Q2266" s="268"/>
      <c r="R2266" s="268"/>
      <c r="S2266" s="268"/>
      <c r="T2266" s="268"/>
      <c r="U2266" s="268"/>
      <c r="V2266" s="268"/>
      <c r="W2266" s="268"/>
      <c r="X2266" s="268"/>
      <c r="Y2266" s="268"/>
      <c r="Z2266" s="268"/>
      <c r="AA2266" s="268"/>
      <c r="AB2266" s="268"/>
      <c r="AC2266" s="268"/>
      <c r="AD2266" s="268"/>
      <c r="AE2266" s="268"/>
      <c r="AF2266" s="268"/>
      <c r="AG2266" s="268"/>
      <c r="AH2266" s="169"/>
      <c r="AI2266" s="169"/>
      <c r="AJ2266" s="169"/>
      <c r="AK2266" s="169"/>
      <c r="AL2266" s="169"/>
      <c r="AM2266" s="169"/>
      <c r="AN2266" s="169"/>
      <c r="AO2266" s="169"/>
      <c r="AP2266" s="169"/>
      <c r="AQ2266" s="169"/>
      <c r="AR2266" s="169"/>
      <c r="AS2266" s="169"/>
    </row>
    <row r="2267" spans="3:45" ht="12.75" customHeight="1">
      <c r="C2267" s="759" t="s">
        <v>278</v>
      </c>
      <c r="D2267" s="759"/>
      <c r="E2267" s="759"/>
      <c r="F2267" s="759"/>
      <c r="G2267" s="269" t="s">
        <v>1418</v>
      </c>
      <c r="H2267" s="269"/>
      <c r="I2267" s="269"/>
      <c r="J2267" s="269"/>
      <c r="K2267" s="269"/>
      <c r="L2267" s="269"/>
      <c r="M2267" s="269"/>
      <c r="N2267" s="269"/>
      <c r="O2267" s="269"/>
      <c r="P2267" s="269"/>
      <c r="Q2267" s="269"/>
      <c r="R2267" s="269"/>
      <c r="S2267" s="269"/>
      <c r="T2267" s="269"/>
      <c r="U2267" s="269"/>
      <c r="V2267" s="269"/>
      <c r="W2267" s="269"/>
      <c r="X2267" s="269"/>
      <c r="Y2267" s="269"/>
      <c r="Z2267" s="269"/>
      <c r="AA2267" s="269"/>
      <c r="AB2267" s="269"/>
      <c r="AC2267" s="269"/>
      <c r="AD2267" s="269"/>
      <c r="AE2267" s="269"/>
      <c r="AF2267" s="269"/>
      <c r="AG2267" s="269"/>
      <c r="AH2267" s="253"/>
      <c r="AI2267" s="253"/>
      <c r="AJ2267" s="253"/>
      <c r="AK2267" s="253"/>
      <c r="AL2267" s="253"/>
      <c r="AM2267" s="253"/>
      <c r="AN2267" s="253"/>
      <c r="AO2267" s="253"/>
      <c r="AP2267" s="253"/>
      <c r="AQ2267" s="253"/>
      <c r="AR2267" s="253"/>
      <c r="AS2267" s="253"/>
    </row>
    <row r="2268" spans="3:45" ht="12.75" customHeight="1">
      <c r="C2268" s="765" t="s">
        <v>279</v>
      </c>
      <c r="D2268" s="765"/>
      <c r="E2268" s="765"/>
      <c r="F2268" s="765"/>
      <c r="G2268" s="765" t="s">
        <v>1415</v>
      </c>
      <c r="H2268" s="765"/>
      <c r="I2268" s="765"/>
      <c r="J2268" s="765"/>
      <c r="K2268" s="765"/>
      <c r="L2268" s="765"/>
      <c r="M2268" s="765"/>
      <c r="N2268" s="765"/>
      <c r="O2268" s="765"/>
      <c r="P2268" s="765"/>
      <c r="Q2268" s="765"/>
      <c r="R2268" s="765"/>
      <c r="S2268" s="765"/>
      <c r="T2268" s="765"/>
      <c r="U2268" s="765"/>
      <c r="V2268" s="765"/>
      <c r="W2268" s="765"/>
      <c r="X2268" s="765"/>
      <c r="Y2268" s="765"/>
      <c r="Z2268" s="765"/>
      <c r="AA2268" s="765"/>
      <c r="AB2268" s="765"/>
      <c r="AC2268" s="765"/>
      <c r="AD2268" s="765"/>
      <c r="AE2268" s="765"/>
      <c r="AF2268" s="765"/>
      <c r="AG2268" s="765"/>
      <c r="AH2268" s="748">
        <f>SUM(AH2236:AM2267)</f>
        <v>-104667</v>
      </c>
      <c r="AI2268" s="748"/>
      <c r="AJ2268" s="748"/>
      <c r="AK2268" s="748"/>
      <c r="AL2268" s="748"/>
      <c r="AM2268" s="748"/>
      <c r="AN2268" s="748">
        <f>SUM(AN2236:AS2267)</f>
        <v>0</v>
      </c>
      <c r="AO2268" s="748"/>
      <c r="AP2268" s="748"/>
      <c r="AQ2268" s="748"/>
      <c r="AR2268" s="748"/>
      <c r="AS2268" s="748"/>
    </row>
    <row r="2269" spans="3:45" ht="12.75" customHeight="1">
      <c r="C2269" s="211" t="s">
        <v>1093</v>
      </c>
      <c r="D2269" s="211"/>
      <c r="E2269" s="211"/>
      <c r="F2269" s="211"/>
      <c r="G2269" s="211"/>
      <c r="H2269" s="211"/>
      <c r="I2269" s="211"/>
      <c r="J2269" s="211"/>
      <c r="K2269" s="211"/>
      <c r="L2269" s="211"/>
      <c r="M2269" s="211"/>
      <c r="N2269" s="211"/>
      <c r="O2269" s="211"/>
      <c r="P2269" s="211"/>
      <c r="Q2269" s="211"/>
      <c r="R2269" s="211"/>
      <c r="S2269" s="211"/>
      <c r="T2269" s="211"/>
      <c r="U2269" s="211"/>
      <c r="V2269" s="211"/>
      <c r="W2269" s="211"/>
      <c r="X2269" s="211"/>
      <c r="Y2269" s="211"/>
      <c r="Z2269" s="211"/>
      <c r="AA2269" s="211"/>
      <c r="AB2269" s="211"/>
      <c r="AC2269" s="211"/>
      <c r="AD2269" s="211"/>
      <c r="AE2269" s="211"/>
      <c r="AF2269" s="211"/>
      <c r="AG2269" s="211"/>
      <c r="AH2269" s="211"/>
      <c r="AI2269" s="211"/>
      <c r="AJ2269" s="211"/>
      <c r="AK2269" s="211"/>
      <c r="AL2269" s="211"/>
      <c r="AM2269" s="211"/>
      <c r="AN2269" s="211"/>
      <c r="AO2269" s="211"/>
      <c r="AP2269" s="211"/>
      <c r="AQ2269" s="211"/>
      <c r="AR2269" s="211"/>
      <c r="AS2269" s="211"/>
    </row>
    <row r="2270" spans="3:45" ht="12.75" customHeight="1">
      <c r="C2270" s="766" t="s">
        <v>280</v>
      </c>
      <c r="D2270" s="766"/>
      <c r="E2270" s="766"/>
      <c r="F2270" s="766"/>
      <c r="G2270" s="415" t="s">
        <v>1419</v>
      </c>
      <c r="H2270" s="415"/>
      <c r="I2270" s="415"/>
      <c r="J2270" s="415"/>
      <c r="K2270" s="415"/>
      <c r="L2270" s="415"/>
      <c r="M2270" s="415"/>
      <c r="N2270" s="415"/>
      <c r="O2270" s="415"/>
      <c r="P2270" s="415"/>
      <c r="Q2270" s="415"/>
      <c r="R2270" s="415"/>
      <c r="S2270" s="415"/>
      <c r="T2270" s="415"/>
      <c r="U2270" s="415"/>
      <c r="V2270" s="415"/>
      <c r="W2270" s="415"/>
      <c r="X2270" s="415"/>
      <c r="Y2270" s="415"/>
      <c r="Z2270" s="415"/>
      <c r="AA2270" s="415"/>
      <c r="AB2270" s="415"/>
      <c r="AC2270" s="415"/>
      <c r="AD2270" s="415"/>
      <c r="AE2270" s="415"/>
      <c r="AF2270" s="415"/>
      <c r="AG2270" s="415"/>
      <c r="AH2270" s="416">
        <f>SUM(AH2271:AM2281)</f>
        <v>0</v>
      </c>
      <c r="AI2270" s="416"/>
      <c r="AJ2270" s="416"/>
      <c r="AK2270" s="416"/>
      <c r="AL2270" s="416"/>
      <c r="AM2270" s="416"/>
      <c r="AN2270" s="416">
        <f>SUM(AN2271:AS2281)</f>
        <v>0</v>
      </c>
      <c r="AO2270" s="416"/>
      <c r="AP2270" s="416"/>
      <c r="AQ2270" s="416"/>
      <c r="AR2270" s="416"/>
      <c r="AS2270" s="416"/>
    </row>
    <row r="2271" spans="3:45" ht="12.75" customHeight="1">
      <c r="C2271" s="238" t="s">
        <v>281</v>
      </c>
      <c r="D2271" s="238"/>
      <c r="E2271" s="238"/>
      <c r="F2271" s="238"/>
      <c r="G2271" s="414" t="s">
        <v>1097</v>
      </c>
      <c r="H2271" s="414"/>
      <c r="I2271" s="414"/>
      <c r="J2271" s="414"/>
      <c r="K2271" s="414"/>
      <c r="L2271" s="414"/>
      <c r="M2271" s="414"/>
      <c r="N2271" s="414"/>
      <c r="O2271" s="414"/>
      <c r="P2271" s="414"/>
      <c r="Q2271" s="414"/>
      <c r="R2271" s="414"/>
      <c r="S2271" s="414"/>
      <c r="T2271" s="414"/>
      <c r="U2271" s="414"/>
      <c r="V2271" s="414"/>
      <c r="W2271" s="414"/>
      <c r="X2271" s="414"/>
      <c r="Y2271" s="414"/>
      <c r="Z2271" s="414"/>
      <c r="AA2271" s="414"/>
      <c r="AB2271" s="414"/>
      <c r="AC2271" s="414"/>
      <c r="AD2271" s="414"/>
      <c r="AE2271" s="414"/>
      <c r="AF2271" s="414"/>
      <c r="AG2271" s="414"/>
      <c r="AH2271" s="168"/>
      <c r="AI2271" s="168"/>
      <c r="AJ2271" s="168"/>
      <c r="AK2271" s="168"/>
      <c r="AL2271" s="168"/>
      <c r="AM2271" s="168"/>
      <c r="AN2271" s="168"/>
      <c r="AO2271" s="168"/>
      <c r="AP2271" s="168"/>
      <c r="AQ2271" s="168"/>
      <c r="AR2271" s="168"/>
      <c r="AS2271" s="168"/>
    </row>
    <row r="2272" spans="3:45" ht="12.75" customHeight="1">
      <c r="C2272" s="239" t="s">
        <v>282</v>
      </c>
      <c r="D2272" s="239"/>
      <c r="E2272" s="239"/>
      <c r="F2272" s="239"/>
      <c r="G2272" s="231" t="s">
        <v>1420</v>
      </c>
      <c r="H2272" s="231"/>
      <c r="I2272" s="231"/>
      <c r="J2272" s="231"/>
      <c r="K2272" s="231"/>
      <c r="L2272" s="231"/>
      <c r="M2272" s="231"/>
      <c r="N2272" s="231"/>
      <c r="O2272" s="231"/>
      <c r="P2272" s="231"/>
      <c r="Q2272" s="231"/>
      <c r="R2272" s="231"/>
      <c r="S2272" s="231"/>
      <c r="T2272" s="231"/>
      <c r="U2272" s="231"/>
      <c r="V2272" s="231"/>
      <c r="W2272" s="231"/>
      <c r="X2272" s="231"/>
      <c r="Y2272" s="231"/>
      <c r="Z2272" s="231"/>
      <c r="AA2272" s="231"/>
      <c r="AB2272" s="231"/>
      <c r="AC2272" s="231"/>
      <c r="AD2272" s="231"/>
      <c r="AE2272" s="231"/>
      <c r="AF2272" s="231"/>
      <c r="AG2272" s="231"/>
      <c r="AH2272" s="534"/>
      <c r="AI2272" s="534"/>
      <c r="AJ2272" s="534"/>
      <c r="AK2272" s="534"/>
      <c r="AL2272" s="534"/>
      <c r="AM2272" s="534"/>
      <c r="AN2272" s="534"/>
      <c r="AO2272" s="534"/>
      <c r="AP2272" s="534"/>
      <c r="AQ2272" s="534"/>
      <c r="AR2272" s="534"/>
      <c r="AS2272" s="534"/>
    </row>
    <row r="2273" spans="3:45" ht="12.75" customHeight="1">
      <c r="C2273" s="239"/>
      <c r="D2273" s="239"/>
      <c r="E2273" s="239"/>
      <c r="F2273" s="239"/>
      <c r="G2273" s="231"/>
      <c r="H2273" s="231"/>
      <c r="I2273" s="231"/>
      <c r="J2273" s="231"/>
      <c r="K2273" s="231"/>
      <c r="L2273" s="231"/>
      <c r="M2273" s="231"/>
      <c r="N2273" s="231"/>
      <c r="O2273" s="231"/>
      <c r="P2273" s="231"/>
      <c r="Q2273" s="231"/>
      <c r="R2273" s="231"/>
      <c r="S2273" s="231"/>
      <c r="T2273" s="231"/>
      <c r="U2273" s="231"/>
      <c r="V2273" s="231"/>
      <c r="W2273" s="231"/>
      <c r="X2273" s="231"/>
      <c r="Y2273" s="231"/>
      <c r="Z2273" s="231"/>
      <c r="AA2273" s="231"/>
      <c r="AB2273" s="231"/>
      <c r="AC2273" s="231"/>
      <c r="AD2273" s="231"/>
      <c r="AE2273" s="231"/>
      <c r="AF2273" s="231"/>
      <c r="AG2273" s="231"/>
      <c r="AH2273" s="534"/>
      <c r="AI2273" s="534"/>
      <c r="AJ2273" s="534"/>
      <c r="AK2273" s="534"/>
      <c r="AL2273" s="534"/>
      <c r="AM2273" s="534"/>
      <c r="AN2273" s="534"/>
      <c r="AO2273" s="534"/>
      <c r="AP2273" s="534"/>
      <c r="AQ2273" s="534"/>
      <c r="AR2273" s="534"/>
      <c r="AS2273" s="534"/>
    </row>
    <row r="2274" spans="3:45" ht="12.75" customHeight="1">
      <c r="C2274" s="239" t="s">
        <v>283</v>
      </c>
      <c r="D2274" s="239"/>
      <c r="E2274" s="239"/>
      <c r="F2274" s="239"/>
      <c r="G2274" s="268" t="s">
        <v>307</v>
      </c>
      <c r="H2274" s="268"/>
      <c r="I2274" s="268"/>
      <c r="J2274" s="268"/>
      <c r="K2274" s="268"/>
      <c r="L2274" s="268"/>
      <c r="M2274" s="268"/>
      <c r="N2274" s="268"/>
      <c r="O2274" s="268"/>
      <c r="P2274" s="268"/>
      <c r="Q2274" s="268"/>
      <c r="R2274" s="268"/>
      <c r="S2274" s="268"/>
      <c r="T2274" s="268"/>
      <c r="U2274" s="268"/>
      <c r="V2274" s="268"/>
      <c r="W2274" s="268"/>
      <c r="X2274" s="268"/>
      <c r="Y2274" s="268"/>
      <c r="Z2274" s="268"/>
      <c r="AA2274" s="268"/>
      <c r="AB2274" s="268"/>
      <c r="AC2274" s="268"/>
      <c r="AD2274" s="268"/>
      <c r="AE2274" s="268"/>
      <c r="AF2274" s="268"/>
      <c r="AG2274" s="268"/>
      <c r="AH2274" s="169"/>
      <c r="AI2274" s="169"/>
      <c r="AJ2274" s="169"/>
      <c r="AK2274" s="169"/>
      <c r="AL2274" s="169"/>
      <c r="AM2274" s="169"/>
      <c r="AN2274" s="169"/>
      <c r="AO2274" s="169"/>
      <c r="AP2274" s="169"/>
      <c r="AQ2274" s="169"/>
      <c r="AR2274" s="169"/>
      <c r="AS2274" s="169"/>
    </row>
    <row r="2275" spans="3:45" ht="12.75" customHeight="1">
      <c r="C2275" s="239" t="s">
        <v>284</v>
      </c>
      <c r="D2275" s="239"/>
      <c r="E2275" s="239"/>
      <c r="F2275" s="239"/>
      <c r="G2275" s="268" t="s">
        <v>1102</v>
      </c>
      <c r="H2275" s="268"/>
      <c r="I2275" s="268"/>
      <c r="J2275" s="268"/>
      <c r="K2275" s="268"/>
      <c r="L2275" s="268"/>
      <c r="M2275" s="268"/>
      <c r="N2275" s="268"/>
      <c r="O2275" s="268"/>
      <c r="P2275" s="268"/>
      <c r="Q2275" s="268"/>
      <c r="R2275" s="268"/>
      <c r="S2275" s="268"/>
      <c r="T2275" s="268"/>
      <c r="U2275" s="268"/>
      <c r="V2275" s="268"/>
      <c r="W2275" s="268"/>
      <c r="X2275" s="268"/>
      <c r="Y2275" s="268"/>
      <c r="Z2275" s="268"/>
      <c r="AA2275" s="268"/>
      <c r="AB2275" s="268"/>
      <c r="AC2275" s="268"/>
      <c r="AD2275" s="268"/>
      <c r="AE2275" s="268"/>
      <c r="AF2275" s="268"/>
      <c r="AG2275" s="268"/>
      <c r="AH2275" s="169"/>
      <c r="AI2275" s="169"/>
      <c r="AJ2275" s="169"/>
      <c r="AK2275" s="169"/>
      <c r="AL2275" s="169"/>
      <c r="AM2275" s="169"/>
      <c r="AN2275" s="169"/>
      <c r="AO2275" s="169"/>
      <c r="AP2275" s="169"/>
      <c r="AQ2275" s="169"/>
      <c r="AR2275" s="169"/>
      <c r="AS2275" s="169"/>
    </row>
    <row r="2276" spans="3:45" ht="12.75" customHeight="1">
      <c r="C2276" s="215" t="s">
        <v>285</v>
      </c>
      <c r="D2276" s="216"/>
      <c r="E2276" s="216"/>
      <c r="F2276" s="217"/>
      <c r="G2276" s="221" t="s">
        <v>1421</v>
      </c>
      <c r="H2276" s="222"/>
      <c r="I2276" s="222"/>
      <c r="J2276" s="222"/>
      <c r="K2276" s="222"/>
      <c r="L2276" s="222"/>
      <c r="M2276" s="222"/>
      <c r="N2276" s="222"/>
      <c r="O2276" s="222"/>
      <c r="P2276" s="222"/>
      <c r="Q2276" s="222"/>
      <c r="R2276" s="222"/>
      <c r="S2276" s="222"/>
      <c r="T2276" s="222"/>
      <c r="U2276" s="222"/>
      <c r="V2276" s="222"/>
      <c r="W2276" s="222"/>
      <c r="X2276" s="222"/>
      <c r="Y2276" s="222"/>
      <c r="Z2276" s="222"/>
      <c r="AA2276" s="222"/>
      <c r="AB2276" s="222"/>
      <c r="AC2276" s="222"/>
      <c r="AD2276" s="222"/>
      <c r="AE2276" s="222"/>
      <c r="AF2276" s="222"/>
      <c r="AG2276" s="223"/>
      <c r="AH2276" s="709"/>
      <c r="AI2276" s="710"/>
      <c r="AJ2276" s="710"/>
      <c r="AK2276" s="710"/>
      <c r="AL2276" s="710"/>
      <c r="AM2276" s="711"/>
      <c r="AN2276" s="276"/>
      <c r="AO2276" s="277"/>
      <c r="AP2276" s="277"/>
      <c r="AQ2276" s="277"/>
      <c r="AR2276" s="277"/>
      <c r="AS2276" s="278"/>
    </row>
    <row r="2277" spans="3:45" ht="12.75" customHeight="1">
      <c r="C2277" s="218"/>
      <c r="D2277" s="219"/>
      <c r="E2277" s="219"/>
      <c r="F2277" s="220"/>
      <c r="G2277" s="189"/>
      <c r="H2277" s="190"/>
      <c r="I2277" s="190"/>
      <c r="J2277" s="190"/>
      <c r="K2277" s="190"/>
      <c r="L2277" s="190"/>
      <c r="M2277" s="190"/>
      <c r="N2277" s="190"/>
      <c r="O2277" s="190"/>
      <c r="P2277" s="190"/>
      <c r="Q2277" s="190"/>
      <c r="R2277" s="190"/>
      <c r="S2277" s="190"/>
      <c r="T2277" s="190"/>
      <c r="U2277" s="190"/>
      <c r="V2277" s="190"/>
      <c r="W2277" s="190"/>
      <c r="X2277" s="190"/>
      <c r="Y2277" s="190"/>
      <c r="Z2277" s="190"/>
      <c r="AA2277" s="190"/>
      <c r="AB2277" s="190"/>
      <c r="AC2277" s="190"/>
      <c r="AD2277" s="190"/>
      <c r="AE2277" s="190"/>
      <c r="AF2277" s="190"/>
      <c r="AG2277" s="191"/>
      <c r="AH2277" s="786"/>
      <c r="AI2277" s="787"/>
      <c r="AJ2277" s="787"/>
      <c r="AK2277" s="787"/>
      <c r="AL2277" s="787"/>
      <c r="AM2277" s="788"/>
      <c r="AN2277" s="279"/>
      <c r="AO2277" s="280"/>
      <c r="AP2277" s="280"/>
      <c r="AQ2277" s="280"/>
      <c r="AR2277" s="280"/>
      <c r="AS2277" s="281"/>
    </row>
    <row r="2278" spans="3:45" ht="12.75" customHeight="1">
      <c r="C2278" s="239" t="s">
        <v>286</v>
      </c>
      <c r="D2278" s="239"/>
      <c r="E2278" s="239"/>
      <c r="F2278" s="239"/>
      <c r="G2278" s="268" t="s">
        <v>1106</v>
      </c>
      <c r="H2278" s="268"/>
      <c r="I2278" s="268"/>
      <c r="J2278" s="268"/>
      <c r="K2278" s="268"/>
      <c r="L2278" s="268"/>
      <c r="M2278" s="268"/>
      <c r="N2278" s="268"/>
      <c r="O2278" s="268"/>
      <c r="P2278" s="268"/>
      <c r="Q2278" s="268"/>
      <c r="R2278" s="268"/>
      <c r="S2278" s="268"/>
      <c r="T2278" s="268"/>
      <c r="U2278" s="268"/>
      <c r="V2278" s="268"/>
      <c r="W2278" s="268"/>
      <c r="X2278" s="268"/>
      <c r="Y2278" s="268"/>
      <c r="Z2278" s="268"/>
      <c r="AA2278" s="268"/>
      <c r="AB2278" s="268"/>
      <c r="AC2278" s="268"/>
      <c r="AD2278" s="268"/>
      <c r="AE2278" s="268"/>
      <c r="AF2278" s="268"/>
      <c r="AG2278" s="268"/>
      <c r="AH2278" s="169"/>
      <c r="AI2278" s="169"/>
      <c r="AJ2278" s="169"/>
      <c r="AK2278" s="169"/>
      <c r="AL2278" s="169"/>
      <c r="AM2278" s="169"/>
      <c r="AN2278" s="169"/>
      <c r="AO2278" s="169"/>
      <c r="AP2278" s="169"/>
      <c r="AQ2278" s="169"/>
      <c r="AR2278" s="169"/>
      <c r="AS2278" s="169"/>
    </row>
    <row r="2279" spans="3:45" ht="12.75" customHeight="1">
      <c r="C2279" s="239" t="s">
        <v>287</v>
      </c>
      <c r="D2279" s="239"/>
      <c r="E2279" s="239"/>
      <c r="F2279" s="239"/>
      <c r="G2279" s="231" t="s">
        <v>1422</v>
      </c>
      <c r="H2279" s="231"/>
      <c r="I2279" s="231"/>
      <c r="J2279" s="231"/>
      <c r="K2279" s="231"/>
      <c r="L2279" s="231"/>
      <c r="M2279" s="231"/>
      <c r="N2279" s="231"/>
      <c r="O2279" s="231"/>
      <c r="P2279" s="231"/>
      <c r="Q2279" s="231"/>
      <c r="R2279" s="231"/>
      <c r="S2279" s="231"/>
      <c r="T2279" s="231"/>
      <c r="U2279" s="231"/>
      <c r="V2279" s="231"/>
      <c r="W2279" s="231"/>
      <c r="X2279" s="231"/>
      <c r="Y2279" s="231"/>
      <c r="Z2279" s="231"/>
      <c r="AA2279" s="231"/>
      <c r="AB2279" s="231"/>
      <c r="AC2279" s="231"/>
      <c r="AD2279" s="231"/>
      <c r="AE2279" s="231"/>
      <c r="AF2279" s="231"/>
      <c r="AG2279" s="231"/>
      <c r="AH2279" s="534"/>
      <c r="AI2279" s="534"/>
      <c r="AJ2279" s="534"/>
      <c r="AK2279" s="534"/>
      <c r="AL2279" s="534"/>
      <c r="AM2279" s="534"/>
      <c r="AN2279" s="534"/>
      <c r="AO2279" s="534"/>
      <c r="AP2279" s="534"/>
      <c r="AQ2279" s="534"/>
      <c r="AR2279" s="534"/>
      <c r="AS2279" s="534"/>
    </row>
    <row r="2280" spans="3:45" ht="12.75" customHeight="1">
      <c r="C2280" s="239"/>
      <c r="D2280" s="239"/>
      <c r="E2280" s="239"/>
      <c r="F2280" s="239"/>
      <c r="G2280" s="231"/>
      <c r="H2280" s="231"/>
      <c r="I2280" s="231"/>
      <c r="J2280" s="231"/>
      <c r="K2280" s="231"/>
      <c r="L2280" s="231"/>
      <c r="M2280" s="231"/>
      <c r="N2280" s="231"/>
      <c r="O2280" s="231"/>
      <c r="P2280" s="231"/>
      <c r="Q2280" s="231"/>
      <c r="R2280" s="231"/>
      <c r="S2280" s="231"/>
      <c r="T2280" s="231"/>
      <c r="U2280" s="231"/>
      <c r="V2280" s="231"/>
      <c r="W2280" s="231"/>
      <c r="X2280" s="231"/>
      <c r="Y2280" s="231"/>
      <c r="Z2280" s="231"/>
      <c r="AA2280" s="231"/>
      <c r="AB2280" s="231"/>
      <c r="AC2280" s="231"/>
      <c r="AD2280" s="231"/>
      <c r="AE2280" s="231"/>
      <c r="AF2280" s="231"/>
      <c r="AG2280" s="231"/>
      <c r="AH2280" s="534"/>
      <c r="AI2280" s="534"/>
      <c r="AJ2280" s="534"/>
      <c r="AK2280" s="534"/>
      <c r="AL2280" s="534"/>
      <c r="AM2280" s="534"/>
      <c r="AN2280" s="534"/>
      <c r="AO2280" s="534"/>
      <c r="AP2280" s="534"/>
      <c r="AQ2280" s="534"/>
      <c r="AR2280" s="534"/>
      <c r="AS2280" s="534"/>
    </row>
    <row r="2281" spans="3:45" ht="12.75" customHeight="1">
      <c r="C2281" s="744" t="s">
        <v>1423</v>
      </c>
      <c r="D2281" s="744"/>
      <c r="E2281" s="744"/>
      <c r="F2281" s="744"/>
      <c r="G2281" s="345" t="s">
        <v>1424</v>
      </c>
      <c r="H2281" s="345"/>
      <c r="I2281" s="345"/>
      <c r="J2281" s="345"/>
      <c r="K2281" s="345"/>
      <c r="L2281" s="345"/>
      <c r="M2281" s="345"/>
      <c r="N2281" s="345"/>
      <c r="O2281" s="345"/>
      <c r="P2281" s="345"/>
      <c r="Q2281" s="345"/>
      <c r="R2281" s="345"/>
      <c r="S2281" s="345"/>
      <c r="T2281" s="345"/>
      <c r="U2281" s="345"/>
      <c r="V2281" s="345"/>
      <c r="W2281" s="345"/>
      <c r="X2281" s="345"/>
      <c r="Y2281" s="345"/>
      <c r="Z2281" s="345"/>
      <c r="AA2281" s="345"/>
      <c r="AB2281" s="345"/>
      <c r="AC2281" s="345"/>
      <c r="AD2281" s="345"/>
      <c r="AE2281" s="345"/>
      <c r="AF2281" s="345"/>
      <c r="AG2281" s="345"/>
      <c r="AH2281" s="332"/>
      <c r="AI2281" s="332"/>
      <c r="AJ2281" s="332"/>
      <c r="AK2281" s="332"/>
      <c r="AL2281" s="332"/>
      <c r="AM2281" s="332"/>
      <c r="AN2281" s="332"/>
      <c r="AO2281" s="332"/>
      <c r="AP2281" s="332"/>
      <c r="AQ2281" s="332"/>
      <c r="AR2281" s="332"/>
      <c r="AS2281" s="332"/>
    </row>
    <row r="2282" spans="3:45" ht="12.75" customHeight="1">
      <c r="C2282" s="754" t="s">
        <v>288</v>
      </c>
      <c r="D2282" s="754"/>
      <c r="E2282" s="754"/>
      <c r="F2282" s="754"/>
      <c r="G2282" s="749" t="s">
        <v>1425</v>
      </c>
      <c r="H2282" s="749"/>
      <c r="I2282" s="749"/>
      <c r="J2282" s="749"/>
      <c r="K2282" s="749"/>
      <c r="L2282" s="749"/>
      <c r="M2282" s="749"/>
      <c r="N2282" s="749"/>
      <c r="O2282" s="749"/>
      <c r="P2282" s="749"/>
      <c r="Q2282" s="749"/>
      <c r="R2282" s="749"/>
      <c r="S2282" s="749"/>
      <c r="T2282" s="749"/>
      <c r="U2282" s="749"/>
      <c r="V2282" s="749"/>
      <c r="W2282" s="749"/>
      <c r="X2282" s="749"/>
      <c r="Y2282" s="749"/>
      <c r="Z2282" s="749"/>
      <c r="AA2282" s="749"/>
      <c r="AB2282" s="749"/>
      <c r="AC2282" s="749"/>
      <c r="AD2282" s="749"/>
      <c r="AE2282" s="749"/>
      <c r="AF2282" s="749"/>
      <c r="AG2282" s="749"/>
      <c r="AH2282" s="789">
        <f>SUM(AH2284:AM2300)</f>
        <v>0</v>
      </c>
      <c r="AI2282" s="789"/>
      <c r="AJ2282" s="789"/>
      <c r="AK2282" s="789"/>
      <c r="AL2282" s="789"/>
      <c r="AM2282" s="789"/>
      <c r="AN2282" s="789">
        <f>SUM(AN2284:AS2300)</f>
        <v>0</v>
      </c>
      <c r="AO2282" s="789"/>
      <c r="AP2282" s="789"/>
      <c r="AQ2282" s="789"/>
      <c r="AR2282" s="789"/>
      <c r="AS2282" s="789"/>
    </row>
    <row r="2283" spans="3:45" ht="12.75" customHeight="1">
      <c r="C2283" s="214"/>
      <c r="D2283" s="214"/>
      <c r="E2283" s="214"/>
      <c r="F2283" s="214"/>
      <c r="G2283" s="746"/>
      <c r="H2283" s="746"/>
      <c r="I2283" s="746"/>
      <c r="J2283" s="746"/>
      <c r="K2283" s="746"/>
      <c r="L2283" s="746"/>
      <c r="M2283" s="746"/>
      <c r="N2283" s="746"/>
      <c r="O2283" s="746"/>
      <c r="P2283" s="746"/>
      <c r="Q2283" s="746"/>
      <c r="R2283" s="746"/>
      <c r="S2283" s="746"/>
      <c r="T2283" s="746"/>
      <c r="U2283" s="746"/>
      <c r="V2283" s="746"/>
      <c r="W2283" s="746"/>
      <c r="X2283" s="746"/>
      <c r="Y2283" s="746"/>
      <c r="Z2283" s="746"/>
      <c r="AA2283" s="746"/>
      <c r="AB2283" s="746"/>
      <c r="AC2283" s="746"/>
      <c r="AD2283" s="746"/>
      <c r="AE2283" s="746"/>
      <c r="AF2283" s="746"/>
      <c r="AG2283" s="746"/>
      <c r="AH2283" s="210"/>
      <c r="AI2283" s="210"/>
      <c r="AJ2283" s="210"/>
      <c r="AK2283" s="210"/>
      <c r="AL2283" s="210"/>
      <c r="AM2283" s="210"/>
      <c r="AN2283" s="210"/>
      <c r="AO2283" s="210"/>
      <c r="AP2283" s="210"/>
      <c r="AQ2283" s="210"/>
      <c r="AR2283" s="210"/>
      <c r="AS2283" s="210"/>
    </row>
    <row r="2284" spans="3:45" ht="12.75" customHeight="1">
      <c r="C2284" s="238" t="s">
        <v>289</v>
      </c>
      <c r="D2284" s="238"/>
      <c r="E2284" s="238"/>
      <c r="F2284" s="238"/>
      <c r="G2284" s="414" t="s">
        <v>1114</v>
      </c>
      <c r="H2284" s="414"/>
      <c r="I2284" s="414"/>
      <c r="J2284" s="414"/>
      <c r="K2284" s="414"/>
      <c r="L2284" s="414"/>
      <c r="M2284" s="414"/>
      <c r="N2284" s="414"/>
      <c r="O2284" s="414"/>
      <c r="P2284" s="414"/>
      <c r="Q2284" s="414"/>
      <c r="R2284" s="414"/>
      <c r="S2284" s="414"/>
      <c r="T2284" s="414"/>
      <c r="U2284" s="414"/>
      <c r="V2284" s="414"/>
      <c r="W2284" s="414"/>
      <c r="X2284" s="414"/>
      <c r="Y2284" s="414"/>
      <c r="Z2284" s="414"/>
      <c r="AA2284" s="414"/>
      <c r="AB2284" s="414"/>
      <c r="AC2284" s="414"/>
      <c r="AD2284" s="414"/>
      <c r="AE2284" s="414"/>
      <c r="AF2284" s="414"/>
      <c r="AG2284" s="414"/>
      <c r="AH2284" s="168"/>
      <c r="AI2284" s="168"/>
      <c r="AJ2284" s="168"/>
      <c r="AK2284" s="168"/>
      <c r="AL2284" s="168"/>
      <c r="AM2284" s="168"/>
      <c r="AN2284" s="168"/>
      <c r="AO2284" s="168"/>
      <c r="AP2284" s="168"/>
      <c r="AQ2284" s="168"/>
      <c r="AR2284" s="168"/>
      <c r="AS2284" s="168"/>
    </row>
    <row r="2285" spans="3:45" ht="12.75" customHeight="1">
      <c r="C2285" s="239" t="s">
        <v>290</v>
      </c>
      <c r="D2285" s="239"/>
      <c r="E2285" s="239"/>
      <c r="F2285" s="239"/>
      <c r="G2285" s="268" t="s">
        <v>1116</v>
      </c>
      <c r="H2285" s="268"/>
      <c r="I2285" s="268"/>
      <c r="J2285" s="268"/>
      <c r="K2285" s="268"/>
      <c r="L2285" s="268"/>
      <c r="M2285" s="268"/>
      <c r="N2285" s="268"/>
      <c r="O2285" s="268"/>
      <c r="P2285" s="268"/>
      <c r="Q2285" s="268"/>
      <c r="R2285" s="268"/>
      <c r="S2285" s="268"/>
      <c r="T2285" s="268"/>
      <c r="U2285" s="268"/>
      <c r="V2285" s="268"/>
      <c r="W2285" s="268"/>
      <c r="X2285" s="268"/>
      <c r="Y2285" s="268"/>
      <c r="Z2285" s="268"/>
      <c r="AA2285" s="268"/>
      <c r="AB2285" s="268"/>
      <c r="AC2285" s="268"/>
      <c r="AD2285" s="268"/>
      <c r="AE2285" s="268"/>
      <c r="AF2285" s="268"/>
      <c r="AG2285" s="268"/>
      <c r="AH2285" s="169"/>
      <c r="AI2285" s="169"/>
      <c r="AJ2285" s="169"/>
      <c r="AK2285" s="169"/>
      <c r="AL2285" s="169"/>
      <c r="AM2285" s="169"/>
      <c r="AN2285" s="169"/>
      <c r="AO2285" s="169"/>
      <c r="AP2285" s="169"/>
      <c r="AQ2285" s="169"/>
      <c r="AR2285" s="169"/>
      <c r="AS2285" s="169"/>
    </row>
    <row r="2286" spans="3:45" ht="12.75" customHeight="1">
      <c r="C2286" s="239" t="s">
        <v>291</v>
      </c>
      <c r="D2286" s="239"/>
      <c r="E2286" s="239"/>
      <c r="F2286" s="239"/>
      <c r="G2286" s="231" t="s">
        <v>1457</v>
      </c>
      <c r="H2286" s="231"/>
      <c r="I2286" s="231"/>
      <c r="J2286" s="231"/>
      <c r="K2286" s="231"/>
      <c r="L2286" s="231"/>
      <c r="M2286" s="231"/>
      <c r="N2286" s="231"/>
      <c r="O2286" s="231"/>
      <c r="P2286" s="231"/>
      <c r="Q2286" s="231"/>
      <c r="R2286" s="231"/>
      <c r="S2286" s="231"/>
      <c r="T2286" s="231"/>
      <c r="U2286" s="231"/>
      <c r="V2286" s="231"/>
      <c r="W2286" s="231"/>
      <c r="X2286" s="231"/>
      <c r="Y2286" s="231"/>
      <c r="Z2286" s="231"/>
      <c r="AA2286" s="231"/>
      <c r="AB2286" s="231"/>
      <c r="AC2286" s="231"/>
      <c r="AD2286" s="231"/>
      <c r="AE2286" s="231"/>
      <c r="AF2286" s="231"/>
      <c r="AG2286" s="231"/>
      <c r="AH2286" s="534"/>
      <c r="AI2286" s="534"/>
      <c r="AJ2286" s="534"/>
      <c r="AK2286" s="534"/>
      <c r="AL2286" s="534"/>
      <c r="AM2286" s="534"/>
      <c r="AN2286" s="534"/>
      <c r="AO2286" s="534"/>
      <c r="AP2286" s="534"/>
      <c r="AQ2286" s="534"/>
      <c r="AR2286" s="534"/>
      <c r="AS2286" s="534"/>
    </row>
    <row r="2287" spans="3:45" ht="12.75" customHeight="1">
      <c r="C2287" s="239"/>
      <c r="D2287" s="239"/>
      <c r="E2287" s="239"/>
      <c r="F2287" s="239"/>
      <c r="G2287" s="231"/>
      <c r="H2287" s="231"/>
      <c r="I2287" s="231"/>
      <c r="J2287" s="231"/>
      <c r="K2287" s="231"/>
      <c r="L2287" s="231"/>
      <c r="M2287" s="231"/>
      <c r="N2287" s="231"/>
      <c r="O2287" s="231"/>
      <c r="P2287" s="231"/>
      <c r="Q2287" s="231"/>
      <c r="R2287" s="231"/>
      <c r="S2287" s="231"/>
      <c r="T2287" s="231"/>
      <c r="U2287" s="231"/>
      <c r="V2287" s="231"/>
      <c r="W2287" s="231"/>
      <c r="X2287" s="231"/>
      <c r="Y2287" s="231"/>
      <c r="Z2287" s="231"/>
      <c r="AA2287" s="231"/>
      <c r="AB2287" s="231"/>
      <c r="AC2287" s="231"/>
      <c r="AD2287" s="231"/>
      <c r="AE2287" s="231"/>
      <c r="AF2287" s="231"/>
      <c r="AG2287" s="231"/>
      <c r="AH2287" s="534"/>
      <c r="AI2287" s="534"/>
      <c r="AJ2287" s="534"/>
      <c r="AK2287" s="534"/>
      <c r="AL2287" s="534"/>
      <c r="AM2287" s="534"/>
      <c r="AN2287" s="534"/>
      <c r="AO2287" s="534"/>
      <c r="AP2287" s="534"/>
      <c r="AQ2287" s="534"/>
      <c r="AR2287" s="534"/>
      <c r="AS2287" s="534"/>
    </row>
    <row r="2288" spans="3:45" ht="12.75" customHeight="1">
      <c r="C2288" s="239" t="s">
        <v>292</v>
      </c>
      <c r="D2288" s="239"/>
      <c r="E2288" s="239"/>
      <c r="F2288" s="239"/>
      <c r="G2288" s="231" t="s">
        <v>1426</v>
      </c>
      <c r="H2288" s="231"/>
      <c r="I2288" s="231"/>
      <c r="J2288" s="231"/>
      <c r="K2288" s="231"/>
      <c r="L2288" s="231"/>
      <c r="M2288" s="231"/>
      <c r="N2288" s="231"/>
      <c r="O2288" s="231"/>
      <c r="P2288" s="231"/>
      <c r="Q2288" s="231"/>
      <c r="R2288" s="231"/>
      <c r="S2288" s="231"/>
      <c r="T2288" s="231"/>
      <c r="U2288" s="231"/>
      <c r="V2288" s="231"/>
      <c r="W2288" s="231"/>
      <c r="X2288" s="231"/>
      <c r="Y2288" s="231"/>
      <c r="Z2288" s="231"/>
      <c r="AA2288" s="231"/>
      <c r="AB2288" s="231"/>
      <c r="AC2288" s="231"/>
      <c r="AD2288" s="231"/>
      <c r="AE2288" s="231"/>
      <c r="AF2288" s="231"/>
      <c r="AG2288" s="231"/>
      <c r="AH2288" s="534"/>
      <c r="AI2288" s="534"/>
      <c r="AJ2288" s="534"/>
      <c r="AK2288" s="534"/>
      <c r="AL2288" s="534"/>
      <c r="AM2288" s="534"/>
      <c r="AN2288" s="534"/>
      <c r="AO2288" s="534"/>
      <c r="AP2288" s="534"/>
      <c r="AQ2288" s="534"/>
      <c r="AR2288" s="534"/>
      <c r="AS2288" s="534"/>
    </row>
    <row r="2289" spans="3:45" ht="12.75" customHeight="1">
      <c r="C2289" s="239"/>
      <c r="D2289" s="239"/>
      <c r="E2289" s="239"/>
      <c r="F2289" s="239"/>
      <c r="G2289" s="231"/>
      <c r="H2289" s="231"/>
      <c r="I2289" s="231"/>
      <c r="J2289" s="231"/>
      <c r="K2289" s="231"/>
      <c r="L2289" s="231"/>
      <c r="M2289" s="231"/>
      <c r="N2289" s="231"/>
      <c r="O2289" s="231"/>
      <c r="P2289" s="231"/>
      <c r="Q2289" s="231"/>
      <c r="R2289" s="231"/>
      <c r="S2289" s="231"/>
      <c r="T2289" s="231"/>
      <c r="U2289" s="231"/>
      <c r="V2289" s="231"/>
      <c r="W2289" s="231"/>
      <c r="X2289" s="231"/>
      <c r="Y2289" s="231"/>
      <c r="Z2289" s="231"/>
      <c r="AA2289" s="231"/>
      <c r="AB2289" s="231"/>
      <c r="AC2289" s="231"/>
      <c r="AD2289" s="231"/>
      <c r="AE2289" s="231"/>
      <c r="AF2289" s="231"/>
      <c r="AG2289" s="231"/>
      <c r="AH2289" s="534"/>
      <c r="AI2289" s="534"/>
      <c r="AJ2289" s="534"/>
      <c r="AK2289" s="534"/>
      <c r="AL2289" s="534"/>
      <c r="AM2289" s="534"/>
      <c r="AN2289" s="534"/>
      <c r="AO2289" s="534"/>
      <c r="AP2289" s="534"/>
      <c r="AQ2289" s="534"/>
      <c r="AR2289" s="534"/>
      <c r="AS2289" s="534"/>
    </row>
    <row r="2290" spans="3:45" ht="12.75" customHeight="1">
      <c r="C2290" s="239"/>
      <c r="D2290" s="239"/>
      <c r="E2290" s="239"/>
      <c r="F2290" s="239"/>
      <c r="G2290" s="231"/>
      <c r="H2290" s="231"/>
      <c r="I2290" s="231"/>
      <c r="J2290" s="231"/>
      <c r="K2290" s="231"/>
      <c r="L2290" s="231"/>
      <c r="M2290" s="231"/>
      <c r="N2290" s="231"/>
      <c r="O2290" s="231"/>
      <c r="P2290" s="231"/>
      <c r="Q2290" s="231"/>
      <c r="R2290" s="231"/>
      <c r="S2290" s="231"/>
      <c r="T2290" s="231"/>
      <c r="U2290" s="231"/>
      <c r="V2290" s="231"/>
      <c r="W2290" s="231"/>
      <c r="X2290" s="231"/>
      <c r="Y2290" s="231"/>
      <c r="Z2290" s="231"/>
      <c r="AA2290" s="231"/>
      <c r="AB2290" s="231"/>
      <c r="AC2290" s="231"/>
      <c r="AD2290" s="231"/>
      <c r="AE2290" s="231"/>
      <c r="AF2290" s="231"/>
      <c r="AG2290" s="231"/>
      <c r="AH2290" s="534"/>
      <c r="AI2290" s="534"/>
      <c r="AJ2290" s="534"/>
      <c r="AK2290" s="534"/>
      <c r="AL2290" s="534"/>
      <c r="AM2290" s="534"/>
      <c r="AN2290" s="534"/>
      <c r="AO2290" s="534"/>
      <c r="AP2290" s="534"/>
      <c r="AQ2290" s="534"/>
      <c r="AR2290" s="534"/>
      <c r="AS2290" s="534"/>
    </row>
    <row r="2291" spans="3:45" ht="12.75" customHeight="1">
      <c r="C2291" s="239" t="s">
        <v>293</v>
      </c>
      <c r="D2291" s="239"/>
      <c r="E2291" s="239"/>
      <c r="F2291" s="239"/>
      <c r="G2291" s="268" t="s">
        <v>1122</v>
      </c>
      <c r="H2291" s="268"/>
      <c r="I2291" s="268"/>
      <c r="J2291" s="268"/>
      <c r="K2291" s="268"/>
      <c r="L2291" s="268"/>
      <c r="M2291" s="268"/>
      <c r="N2291" s="268"/>
      <c r="O2291" s="268"/>
      <c r="P2291" s="268"/>
      <c r="Q2291" s="268"/>
      <c r="R2291" s="268"/>
      <c r="S2291" s="268"/>
      <c r="T2291" s="268"/>
      <c r="U2291" s="268"/>
      <c r="V2291" s="268"/>
      <c r="W2291" s="268"/>
      <c r="X2291" s="268"/>
      <c r="Y2291" s="268"/>
      <c r="Z2291" s="268"/>
      <c r="AA2291" s="268"/>
      <c r="AB2291" s="268"/>
      <c r="AC2291" s="268"/>
      <c r="AD2291" s="268"/>
      <c r="AE2291" s="268"/>
      <c r="AF2291" s="268"/>
      <c r="AG2291" s="268"/>
      <c r="AH2291" s="169"/>
      <c r="AI2291" s="169"/>
      <c r="AJ2291" s="169"/>
      <c r="AK2291" s="169"/>
      <c r="AL2291" s="169"/>
      <c r="AM2291" s="169"/>
      <c r="AN2291" s="169"/>
      <c r="AO2291" s="169"/>
      <c r="AP2291" s="169"/>
      <c r="AQ2291" s="169"/>
      <c r="AR2291" s="169"/>
      <c r="AS2291" s="169"/>
    </row>
    <row r="2292" spans="3:45" ht="12.75" customHeight="1">
      <c r="C2292" s="239" t="s">
        <v>294</v>
      </c>
      <c r="D2292" s="239"/>
      <c r="E2292" s="239"/>
      <c r="F2292" s="239"/>
      <c r="G2292" s="268" t="s">
        <v>1124</v>
      </c>
      <c r="H2292" s="268"/>
      <c r="I2292" s="268"/>
      <c r="J2292" s="268"/>
      <c r="K2292" s="268"/>
      <c r="L2292" s="268"/>
      <c r="M2292" s="268"/>
      <c r="N2292" s="268"/>
      <c r="O2292" s="268"/>
      <c r="P2292" s="268"/>
      <c r="Q2292" s="268"/>
      <c r="R2292" s="268"/>
      <c r="S2292" s="268"/>
      <c r="T2292" s="268"/>
      <c r="U2292" s="268"/>
      <c r="V2292" s="268"/>
      <c r="W2292" s="268"/>
      <c r="X2292" s="268"/>
      <c r="Y2292" s="268"/>
      <c r="Z2292" s="268"/>
      <c r="AA2292" s="268"/>
      <c r="AB2292" s="268"/>
      <c r="AC2292" s="268"/>
      <c r="AD2292" s="268"/>
      <c r="AE2292" s="268"/>
      <c r="AF2292" s="268"/>
      <c r="AG2292" s="268"/>
      <c r="AH2292" s="169"/>
      <c r="AI2292" s="169"/>
      <c r="AJ2292" s="169"/>
      <c r="AK2292" s="169"/>
      <c r="AL2292" s="169"/>
      <c r="AM2292" s="169"/>
      <c r="AN2292" s="169"/>
      <c r="AO2292" s="169"/>
      <c r="AP2292" s="169"/>
      <c r="AQ2292" s="169"/>
      <c r="AR2292" s="169"/>
      <c r="AS2292" s="169"/>
    </row>
    <row r="2293" spans="3:45" ht="12.75" customHeight="1">
      <c r="C2293" s="239" t="s">
        <v>295</v>
      </c>
      <c r="D2293" s="239"/>
      <c r="E2293" s="239"/>
      <c r="F2293" s="239"/>
      <c r="G2293" s="231" t="s">
        <v>1427</v>
      </c>
      <c r="H2293" s="231"/>
      <c r="I2293" s="231"/>
      <c r="J2293" s="231"/>
      <c r="K2293" s="231"/>
      <c r="L2293" s="231"/>
      <c r="M2293" s="231"/>
      <c r="N2293" s="231"/>
      <c r="O2293" s="231"/>
      <c r="P2293" s="231"/>
      <c r="Q2293" s="231"/>
      <c r="R2293" s="231"/>
      <c r="S2293" s="231"/>
      <c r="T2293" s="231"/>
      <c r="U2293" s="231"/>
      <c r="V2293" s="231"/>
      <c r="W2293" s="231"/>
      <c r="X2293" s="231"/>
      <c r="Y2293" s="231"/>
      <c r="Z2293" s="231"/>
      <c r="AA2293" s="231"/>
      <c r="AB2293" s="231"/>
      <c r="AC2293" s="231"/>
      <c r="AD2293" s="231"/>
      <c r="AE2293" s="231"/>
      <c r="AF2293" s="231"/>
      <c r="AG2293" s="231"/>
      <c r="AH2293" s="534"/>
      <c r="AI2293" s="534"/>
      <c r="AJ2293" s="534"/>
      <c r="AK2293" s="534"/>
      <c r="AL2293" s="534"/>
      <c r="AM2293" s="534"/>
      <c r="AN2293" s="534"/>
      <c r="AO2293" s="534"/>
      <c r="AP2293" s="534"/>
      <c r="AQ2293" s="534"/>
      <c r="AR2293" s="534"/>
      <c r="AS2293" s="534"/>
    </row>
    <row r="2294" spans="3:45" ht="12.75" customHeight="1">
      <c r="C2294" s="239"/>
      <c r="D2294" s="239"/>
      <c r="E2294" s="239"/>
      <c r="F2294" s="239"/>
      <c r="G2294" s="231"/>
      <c r="H2294" s="231"/>
      <c r="I2294" s="231"/>
      <c r="J2294" s="231"/>
      <c r="K2294" s="231"/>
      <c r="L2294" s="231"/>
      <c r="M2294" s="231"/>
      <c r="N2294" s="231"/>
      <c r="O2294" s="231"/>
      <c r="P2294" s="231"/>
      <c r="Q2294" s="231"/>
      <c r="R2294" s="231"/>
      <c r="S2294" s="231"/>
      <c r="T2294" s="231"/>
      <c r="U2294" s="231"/>
      <c r="V2294" s="231"/>
      <c r="W2294" s="231"/>
      <c r="X2294" s="231"/>
      <c r="Y2294" s="231"/>
      <c r="Z2294" s="231"/>
      <c r="AA2294" s="231"/>
      <c r="AB2294" s="231"/>
      <c r="AC2294" s="231"/>
      <c r="AD2294" s="231"/>
      <c r="AE2294" s="231"/>
      <c r="AF2294" s="231"/>
      <c r="AG2294" s="231"/>
      <c r="AH2294" s="534"/>
      <c r="AI2294" s="534"/>
      <c r="AJ2294" s="534"/>
      <c r="AK2294" s="534"/>
      <c r="AL2294" s="534"/>
      <c r="AM2294" s="534"/>
      <c r="AN2294" s="534"/>
      <c r="AO2294" s="534"/>
      <c r="AP2294" s="534"/>
      <c r="AQ2294" s="534"/>
      <c r="AR2294" s="534"/>
      <c r="AS2294" s="534"/>
    </row>
    <row r="2295" spans="3:45" ht="12.75" customHeight="1">
      <c r="C2295" s="239" t="s">
        <v>296</v>
      </c>
      <c r="D2295" s="239"/>
      <c r="E2295" s="239"/>
      <c r="F2295" s="239"/>
      <c r="G2295" s="231" t="s">
        <v>1428</v>
      </c>
      <c r="H2295" s="231"/>
      <c r="I2295" s="231"/>
      <c r="J2295" s="231"/>
      <c r="K2295" s="231"/>
      <c r="L2295" s="231"/>
      <c r="M2295" s="231"/>
      <c r="N2295" s="231"/>
      <c r="O2295" s="231"/>
      <c r="P2295" s="231"/>
      <c r="Q2295" s="231"/>
      <c r="R2295" s="231"/>
      <c r="S2295" s="231"/>
      <c r="T2295" s="231"/>
      <c r="U2295" s="231"/>
      <c r="V2295" s="231"/>
      <c r="W2295" s="231"/>
      <c r="X2295" s="231"/>
      <c r="Y2295" s="231"/>
      <c r="Z2295" s="231"/>
      <c r="AA2295" s="231"/>
      <c r="AB2295" s="231"/>
      <c r="AC2295" s="231"/>
      <c r="AD2295" s="231"/>
      <c r="AE2295" s="231"/>
      <c r="AF2295" s="231"/>
      <c r="AG2295" s="231"/>
      <c r="AH2295" s="537"/>
      <c r="AI2295" s="537"/>
      <c r="AJ2295" s="537"/>
      <c r="AK2295" s="537"/>
      <c r="AL2295" s="537"/>
      <c r="AM2295" s="537"/>
      <c r="AN2295" s="537"/>
      <c r="AO2295" s="537"/>
      <c r="AP2295" s="537"/>
      <c r="AQ2295" s="537"/>
      <c r="AR2295" s="537"/>
      <c r="AS2295" s="537"/>
    </row>
    <row r="2296" spans="3:45" ht="12.75" customHeight="1">
      <c r="C2296" s="239"/>
      <c r="D2296" s="239"/>
      <c r="E2296" s="239"/>
      <c r="F2296" s="239"/>
      <c r="G2296" s="231"/>
      <c r="H2296" s="231"/>
      <c r="I2296" s="231"/>
      <c r="J2296" s="231"/>
      <c r="K2296" s="231"/>
      <c r="L2296" s="231"/>
      <c r="M2296" s="231"/>
      <c r="N2296" s="231"/>
      <c r="O2296" s="231"/>
      <c r="P2296" s="231"/>
      <c r="Q2296" s="231"/>
      <c r="R2296" s="231"/>
      <c r="S2296" s="231"/>
      <c r="T2296" s="231"/>
      <c r="U2296" s="231"/>
      <c r="V2296" s="231"/>
      <c r="W2296" s="231"/>
      <c r="X2296" s="231"/>
      <c r="Y2296" s="231"/>
      <c r="Z2296" s="231"/>
      <c r="AA2296" s="231"/>
      <c r="AB2296" s="231"/>
      <c r="AC2296" s="231"/>
      <c r="AD2296" s="231"/>
      <c r="AE2296" s="231"/>
      <c r="AF2296" s="231"/>
      <c r="AG2296" s="231"/>
      <c r="AH2296" s="537"/>
      <c r="AI2296" s="537"/>
      <c r="AJ2296" s="537"/>
      <c r="AK2296" s="537"/>
      <c r="AL2296" s="537"/>
      <c r="AM2296" s="537"/>
      <c r="AN2296" s="537"/>
      <c r="AO2296" s="537"/>
      <c r="AP2296" s="537"/>
      <c r="AQ2296" s="537"/>
      <c r="AR2296" s="537"/>
      <c r="AS2296" s="537"/>
    </row>
    <row r="2297" spans="3:45" ht="12.75" customHeight="1">
      <c r="C2297" s="239"/>
      <c r="D2297" s="239"/>
      <c r="E2297" s="239"/>
      <c r="F2297" s="239"/>
      <c r="G2297" s="231"/>
      <c r="H2297" s="231"/>
      <c r="I2297" s="231"/>
      <c r="J2297" s="231"/>
      <c r="K2297" s="231"/>
      <c r="L2297" s="231"/>
      <c r="M2297" s="231"/>
      <c r="N2297" s="231"/>
      <c r="O2297" s="231"/>
      <c r="P2297" s="231"/>
      <c r="Q2297" s="231"/>
      <c r="R2297" s="231"/>
      <c r="S2297" s="231"/>
      <c r="T2297" s="231"/>
      <c r="U2297" s="231"/>
      <c r="V2297" s="231"/>
      <c r="W2297" s="231"/>
      <c r="X2297" s="231"/>
      <c r="Y2297" s="231"/>
      <c r="Z2297" s="231"/>
      <c r="AA2297" s="231"/>
      <c r="AB2297" s="231"/>
      <c r="AC2297" s="231"/>
      <c r="AD2297" s="231"/>
      <c r="AE2297" s="231"/>
      <c r="AF2297" s="231"/>
      <c r="AG2297" s="231"/>
      <c r="AH2297" s="537"/>
      <c r="AI2297" s="537"/>
      <c r="AJ2297" s="537"/>
      <c r="AK2297" s="537"/>
      <c r="AL2297" s="537"/>
      <c r="AM2297" s="537"/>
      <c r="AN2297" s="537"/>
      <c r="AO2297" s="537"/>
      <c r="AP2297" s="537"/>
      <c r="AQ2297" s="537"/>
      <c r="AR2297" s="537"/>
      <c r="AS2297" s="537"/>
    </row>
    <row r="2298" spans="3:45" ht="12.75" customHeight="1">
      <c r="C2298" s="239" t="s">
        <v>297</v>
      </c>
      <c r="D2298" s="239"/>
      <c r="E2298" s="239"/>
      <c r="F2298" s="239"/>
      <c r="G2298" s="231" t="s">
        <v>1429</v>
      </c>
      <c r="H2298" s="231"/>
      <c r="I2298" s="231"/>
      <c r="J2298" s="231"/>
      <c r="K2298" s="231"/>
      <c r="L2298" s="231"/>
      <c r="M2298" s="231"/>
      <c r="N2298" s="231"/>
      <c r="O2298" s="231"/>
      <c r="P2298" s="231"/>
      <c r="Q2298" s="231"/>
      <c r="R2298" s="231"/>
      <c r="S2298" s="231"/>
      <c r="T2298" s="231"/>
      <c r="U2298" s="231"/>
      <c r="V2298" s="231"/>
      <c r="W2298" s="231"/>
      <c r="X2298" s="231"/>
      <c r="Y2298" s="231"/>
      <c r="Z2298" s="231"/>
      <c r="AA2298" s="231"/>
      <c r="AB2298" s="231"/>
      <c r="AC2298" s="231"/>
      <c r="AD2298" s="231"/>
      <c r="AE2298" s="231"/>
      <c r="AF2298" s="231"/>
      <c r="AG2298" s="231"/>
      <c r="AH2298" s="537"/>
      <c r="AI2298" s="537"/>
      <c r="AJ2298" s="537"/>
      <c r="AK2298" s="537"/>
      <c r="AL2298" s="537"/>
      <c r="AM2298" s="537"/>
      <c r="AN2298" s="537"/>
      <c r="AO2298" s="537"/>
      <c r="AP2298" s="537"/>
      <c r="AQ2298" s="537"/>
      <c r="AR2298" s="537"/>
      <c r="AS2298" s="537"/>
    </row>
    <row r="2299" spans="3:45" ht="12.75" customHeight="1">
      <c r="C2299" s="239"/>
      <c r="D2299" s="239"/>
      <c r="E2299" s="239"/>
      <c r="F2299" s="239"/>
      <c r="G2299" s="231"/>
      <c r="H2299" s="231"/>
      <c r="I2299" s="231"/>
      <c r="J2299" s="231"/>
      <c r="K2299" s="231"/>
      <c r="L2299" s="231"/>
      <c r="M2299" s="231"/>
      <c r="N2299" s="231"/>
      <c r="O2299" s="231"/>
      <c r="P2299" s="231"/>
      <c r="Q2299" s="231"/>
      <c r="R2299" s="231"/>
      <c r="S2299" s="231"/>
      <c r="T2299" s="231"/>
      <c r="U2299" s="231"/>
      <c r="V2299" s="231"/>
      <c r="W2299" s="231"/>
      <c r="X2299" s="231"/>
      <c r="Y2299" s="231"/>
      <c r="Z2299" s="231"/>
      <c r="AA2299" s="231"/>
      <c r="AB2299" s="231"/>
      <c r="AC2299" s="231"/>
      <c r="AD2299" s="231"/>
      <c r="AE2299" s="231"/>
      <c r="AF2299" s="231"/>
      <c r="AG2299" s="231"/>
      <c r="AH2299" s="537"/>
      <c r="AI2299" s="537"/>
      <c r="AJ2299" s="537"/>
      <c r="AK2299" s="537"/>
      <c r="AL2299" s="537"/>
      <c r="AM2299" s="537"/>
      <c r="AN2299" s="537"/>
      <c r="AO2299" s="537"/>
      <c r="AP2299" s="537"/>
      <c r="AQ2299" s="537"/>
      <c r="AR2299" s="537"/>
      <c r="AS2299" s="537"/>
    </row>
    <row r="2300" spans="3:45" ht="12.75" customHeight="1">
      <c r="C2300" s="783"/>
      <c r="D2300" s="783"/>
      <c r="E2300" s="783"/>
      <c r="F2300" s="783"/>
      <c r="G2300" s="784"/>
      <c r="H2300" s="784"/>
      <c r="I2300" s="784"/>
      <c r="J2300" s="784"/>
      <c r="K2300" s="784"/>
      <c r="L2300" s="784"/>
      <c r="M2300" s="784"/>
      <c r="N2300" s="784"/>
      <c r="O2300" s="784"/>
      <c r="P2300" s="784"/>
      <c r="Q2300" s="784"/>
      <c r="R2300" s="784"/>
      <c r="S2300" s="784"/>
      <c r="T2300" s="784"/>
      <c r="U2300" s="784"/>
      <c r="V2300" s="784"/>
      <c r="W2300" s="784"/>
      <c r="X2300" s="784"/>
      <c r="Y2300" s="784"/>
      <c r="Z2300" s="784"/>
      <c r="AA2300" s="784"/>
      <c r="AB2300" s="784"/>
      <c r="AC2300" s="784"/>
      <c r="AD2300" s="784"/>
      <c r="AE2300" s="784"/>
      <c r="AF2300" s="784"/>
      <c r="AG2300" s="784"/>
      <c r="AH2300" s="785"/>
      <c r="AI2300" s="785"/>
      <c r="AJ2300" s="785"/>
      <c r="AK2300" s="785"/>
      <c r="AL2300" s="785"/>
      <c r="AM2300" s="785"/>
      <c r="AN2300" s="785"/>
      <c r="AO2300" s="785"/>
      <c r="AP2300" s="785"/>
      <c r="AQ2300" s="785"/>
      <c r="AR2300" s="785"/>
      <c r="AS2300" s="785"/>
    </row>
    <row r="2301" spans="3:45" ht="12.75" customHeight="1">
      <c r="C2301" s="180" t="s">
        <v>298</v>
      </c>
      <c r="D2301" s="181"/>
      <c r="E2301" s="181"/>
      <c r="F2301" s="182"/>
      <c r="G2301" s="186" t="s">
        <v>1430</v>
      </c>
      <c r="H2301" s="187"/>
      <c r="I2301" s="187"/>
      <c r="J2301" s="187"/>
      <c r="K2301" s="187"/>
      <c r="L2301" s="187"/>
      <c r="M2301" s="187"/>
      <c r="N2301" s="187"/>
      <c r="O2301" s="187"/>
      <c r="P2301" s="187"/>
      <c r="Q2301" s="187"/>
      <c r="R2301" s="187"/>
      <c r="S2301" s="187"/>
      <c r="T2301" s="187"/>
      <c r="U2301" s="187"/>
      <c r="V2301" s="187"/>
      <c r="W2301" s="187"/>
      <c r="X2301" s="187"/>
      <c r="Y2301" s="187"/>
      <c r="Z2301" s="187"/>
      <c r="AA2301" s="187"/>
      <c r="AB2301" s="187"/>
      <c r="AC2301" s="187"/>
      <c r="AD2301" s="187"/>
      <c r="AE2301" s="187"/>
      <c r="AF2301" s="187"/>
      <c r="AG2301" s="188"/>
      <c r="AH2301" s="192"/>
      <c r="AI2301" s="193"/>
      <c r="AJ2301" s="193"/>
      <c r="AK2301" s="193"/>
      <c r="AL2301" s="193"/>
      <c r="AM2301" s="194"/>
      <c r="AN2301" s="192"/>
      <c r="AO2301" s="193"/>
      <c r="AP2301" s="193"/>
      <c r="AQ2301" s="193"/>
      <c r="AR2301" s="193"/>
      <c r="AS2301" s="194"/>
    </row>
    <row r="2302" spans="3:45" ht="12.75" customHeight="1">
      <c r="C2302" s="183"/>
      <c r="D2302" s="184"/>
      <c r="E2302" s="184"/>
      <c r="F2302" s="185"/>
      <c r="G2302" s="189"/>
      <c r="H2302" s="190"/>
      <c r="I2302" s="190"/>
      <c r="J2302" s="190"/>
      <c r="K2302" s="190"/>
      <c r="L2302" s="190"/>
      <c r="M2302" s="190"/>
      <c r="N2302" s="190"/>
      <c r="O2302" s="190"/>
      <c r="P2302" s="190"/>
      <c r="Q2302" s="190"/>
      <c r="R2302" s="190"/>
      <c r="S2302" s="190"/>
      <c r="T2302" s="190"/>
      <c r="U2302" s="190"/>
      <c r="V2302" s="190"/>
      <c r="W2302" s="190"/>
      <c r="X2302" s="190"/>
      <c r="Y2302" s="190"/>
      <c r="Z2302" s="190"/>
      <c r="AA2302" s="190"/>
      <c r="AB2302" s="190"/>
      <c r="AC2302" s="190"/>
      <c r="AD2302" s="190"/>
      <c r="AE2302" s="190"/>
      <c r="AF2302" s="190"/>
      <c r="AG2302" s="191"/>
      <c r="AH2302" s="195"/>
      <c r="AI2302" s="196"/>
      <c r="AJ2302" s="196"/>
      <c r="AK2302" s="196"/>
      <c r="AL2302" s="196"/>
      <c r="AM2302" s="197"/>
      <c r="AN2302" s="195"/>
      <c r="AO2302" s="196"/>
      <c r="AP2302" s="196"/>
      <c r="AQ2302" s="196"/>
      <c r="AR2302" s="196"/>
      <c r="AS2302" s="197"/>
    </row>
    <row r="2303" spans="3:45" ht="12.75" customHeight="1">
      <c r="C2303" s="239" t="s">
        <v>299</v>
      </c>
      <c r="D2303" s="239"/>
      <c r="E2303" s="239"/>
      <c r="F2303" s="239"/>
      <c r="G2303" s="231" t="s">
        <v>1431</v>
      </c>
      <c r="H2303" s="231"/>
      <c r="I2303" s="231"/>
      <c r="J2303" s="231"/>
      <c r="K2303" s="231"/>
      <c r="L2303" s="231"/>
      <c r="M2303" s="231"/>
      <c r="N2303" s="231"/>
      <c r="O2303" s="231"/>
      <c r="P2303" s="231"/>
      <c r="Q2303" s="231"/>
      <c r="R2303" s="231"/>
      <c r="S2303" s="231"/>
      <c r="T2303" s="231"/>
      <c r="U2303" s="231"/>
      <c r="V2303" s="231"/>
      <c r="W2303" s="231"/>
      <c r="X2303" s="231"/>
      <c r="Y2303" s="231"/>
      <c r="Z2303" s="231"/>
      <c r="AA2303" s="231"/>
      <c r="AB2303" s="231"/>
      <c r="AC2303" s="231"/>
      <c r="AD2303" s="231"/>
      <c r="AE2303" s="231"/>
      <c r="AF2303" s="231"/>
      <c r="AG2303" s="231"/>
      <c r="AH2303" s="534"/>
      <c r="AI2303" s="534"/>
      <c r="AJ2303" s="534"/>
      <c r="AK2303" s="534"/>
      <c r="AL2303" s="534"/>
      <c r="AM2303" s="534"/>
      <c r="AN2303" s="534"/>
      <c r="AO2303" s="534"/>
      <c r="AP2303" s="534"/>
      <c r="AQ2303" s="534"/>
      <c r="AR2303" s="534"/>
      <c r="AS2303" s="534"/>
    </row>
    <row r="2304" spans="3:45" ht="12.75" customHeight="1">
      <c r="C2304" s="239"/>
      <c r="D2304" s="239"/>
      <c r="E2304" s="239"/>
      <c r="F2304" s="239"/>
      <c r="G2304" s="231"/>
      <c r="H2304" s="231"/>
      <c r="I2304" s="231"/>
      <c r="J2304" s="231"/>
      <c r="K2304" s="231"/>
      <c r="L2304" s="231"/>
      <c r="M2304" s="231"/>
      <c r="N2304" s="231"/>
      <c r="O2304" s="231"/>
      <c r="P2304" s="231"/>
      <c r="Q2304" s="231"/>
      <c r="R2304" s="231"/>
      <c r="S2304" s="231"/>
      <c r="T2304" s="231"/>
      <c r="U2304" s="231"/>
      <c r="V2304" s="231"/>
      <c r="W2304" s="231"/>
      <c r="X2304" s="231"/>
      <c r="Y2304" s="231"/>
      <c r="Z2304" s="231"/>
      <c r="AA2304" s="231"/>
      <c r="AB2304" s="231"/>
      <c r="AC2304" s="231"/>
      <c r="AD2304" s="231"/>
      <c r="AE2304" s="231"/>
      <c r="AF2304" s="231"/>
      <c r="AG2304" s="231"/>
      <c r="AH2304" s="534"/>
      <c r="AI2304" s="534"/>
      <c r="AJ2304" s="534"/>
      <c r="AK2304" s="534"/>
      <c r="AL2304" s="534"/>
      <c r="AM2304" s="534"/>
      <c r="AN2304" s="534"/>
      <c r="AO2304" s="534"/>
      <c r="AP2304" s="534"/>
      <c r="AQ2304" s="534"/>
      <c r="AR2304" s="534"/>
      <c r="AS2304" s="534"/>
    </row>
    <row r="2305" spans="3:45" ht="12.75" customHeight="1">
      <c r="C2305" s="239" t="s">
        <v>300</v>
      </c>
      <c r="D2305" s="239"/>
      <c r="E2305" s="239"/>
      <c r="F2305" s="239"/>
      <c r="G2305" s="231" t="s">
        <v>1432</v>
      </c>
      <c r="H2305" s="231"/>
      <c r="I2305" s="231"/>
      <c r="J2305" s="231"/>
      <c r="K2305" s="231"/>
      <c r="L2305" s="231"/>
      <c r="M2305" s="231"/>
      <c r="N2305" s="231"/>
      <c r="O2305" s="231"/>
      <c r="P2305" s="231"/>
      <c r="Q2305" s="231"/>
      <c r="R2305" s="231"/>
      <c r="S2305" s="231"/>
      <c r="T2305" s="231"/>
      <c r="U2305" s="231"/>
      <c r="V2305" s="231"/>
      <c r="W2305" s="231"/>
      <c r="X2305" s="231"/>
      <c r="Y2305" s="231"/>
      <c r="Z2305" s="231"/>
      <c r="AA2305" s="231"/>
      <c r="AB2305" s="231"/>
      <c r="AC2305" s="231"/>
      <c r="AD2305" s="231"/>
      <c r="AE2305" s="231"/>
      <c r="AF2305" s="231"/>
      <c r="AG2305" s="231"/>
      <c r="AH2305" s="534"/>
      <c r="AI2305" s="534"/>
      <c r="AJ2305" s="534"/>
      <c r="AK2305" s="534"/>
      <c r="AL2305" s="534"/>
      <c r="AM2305" s="534"/>
      <c r="AN2305" s="534"/>
      <c r="AO2305" s="534"/>
      <c r="AP2305" s="534"/>
      <c r="AQ2305" s="534"/>
      <c r="AR2305" s="534"/>
      <c r="AS2305" s="534"/>
    </row>
    <row r="2306" spans="3:45" ht="12.75" customHeight="1">
      <c r="C2306" s="239"/>
      <c r="D2306" s="239"/>
      <c r="E2306" s="239"/>
      <c r="F2306" s="239"/>
      <c r="G2306" s="231"/>
      <c r="H2306" s="231"/>
      <c r="I2306" s="231"/>
      <c r="J2306" s="231"/>
      <c r="K2306" s="231"/>
      <c r="L2306" s="231"/>
      <c r="M2306" s="231"/>
      <c r="N2306" s="231"/>
      <c r="O2306" s="231"/>
      <c r="P2306" s="231"/>
      <c r="Q2306" s="231"/>
      <c r="R2306" s="231"/>
      <c r="S2306" s="231"/>
      <c r="T2306" s="231"/>
      <c r="U2306" s="231"/>
      <c r="V2306" s="231"/>
      <c r="W2306" s="231"/>
      <c r="X2306" s="231"/>
      <c r="Y2306" s="231"/>
      <c r="Z2306" s="231"/>
      <c r="AA2306" s="231"/>
      <c r="AB2306" s="231"/>
      <c r="AC2306" s="231"/>
      <c r="AD2306" s="231"/>
      <c r="AE2306" s="231"/>
      <c r="AF2306" s="231"/>
      <c r="AG2306" s="231"/>
      <c r="AH2306" s="534"/>
      <c r="AI2306" s="534"/>
      <c r="AJ2306" s="534"/>
      <c r="AK2306" s="534"/>
      <c r="AL2306" s="534"/>
      <c r="AM2306" s="534"/>
      <c r="AN2306" s="534"/>
      <c r="AO2306" s="534"/>
      <c r="AP2306" s="534"/>
      <c r="AQ2306" s="534"/>
      <c r="AR2306" s="534"/>
      <c r="AS2306" s="534"/>
    </row>
    <row r="2307" spans="3:45" ht="12.75" customHeight="1">
      <c r="C2307" s="239" t="s">
        <v>301</v>
      </c>
      <c r="D2307" s="239"/>
      <c r="E2307" s="239"/>
      <c r="F2307" s="239"/>
      <c r="G2307" s="231" t="s">
        <v>1433</v>
      </c>
      <c r="H2307" s="231"/>
      <c r="I2307" s="231"/>
      <c r="J2307" s="231"/>
      <c r="K2307" s="231"/>
      <c r="L2307" s="231"/>
      <c r="M2307" s="231"/>
      <c r="N2307" s="231"/>
      <c r="O2307" s="231"/>
      <c r="P2307" s="231"/>
      <c r="Q2307" s="231"/>
      <c r="R2307" s="231"/>
      <c r="S2307" s="231"/>
      <c r="T2307" s="231"/>
      <c r="U2307" s="231"/>
      <c r="V2307" s="231"/>
      <c r="W2307" s="231"/>
      <c r="X2307" s="231"/>
      <c r="Y2307" s="231"/>
      <c r="Z2307" s="231"/>
      <c r="AA2307" s="231"/>
      <c r="AB2307" s="231"/>
      <c r="AC2307" s="231"/>
      <c r="AD2307" s="231"/>
      <c r="AE2307" s="231"/>
      <c r="AF2307" s="231"/>
      <c r="AG2307" s="231"/>
      <c r="AH2307" s="534"/>
      <c r="AI2307" s="534"/>
      <c r="AJ2307" s="534"/>
      <c r="AK2307" s="534"/>
      <c r="AL2307" s="534"/>
      <c r="AM2307" s="534"/>
      <c r="AN2307" s="534"/>
      <c r="AO2307" s="534"/>
      <c r="AP2307" s="534"/>
      <c r="AQ2307" s="534"/>
      <c r="AR2307" s="534"/>
      <c r="AS2307" s="534"/>
    </row>
    <row r="2308" spans="3:45" ht="12.75" customHeight="1">
      <c r="C2308" s="239"/>
      <c r="D2308" s="239"/>
      <c r="E2308" s="239"/>
      <c r="F2308" s="239"/>
      <c r="G2308" s="231"/>
      <c r="H2308" s="231"/>
      <c r="I2308" s="231"/>
      <c r="J2308" s="231"/>
      <c r="K2308" s="231"/>
      <c r="L2308" s="231"/>
      <c r="M2308" s="231"/>
      <c r="N2308" s="231"/>
      <c r="O2308" s="231"/>
      <c r="P2308" s="231"/>
      <c r="Q2308" s="231"/>
      <c r="R2308" s="231"/>
      <c r="S2308" s="231"/>
      <c r="T2308" s="231"/>
      <c r="U2308" s="231"/>
      <c r="V2308" s="231"/>
      <c r="W2308" s="231"/>
      <c r="X2308" s="231"/>
      <c r="Y2308" s="231"/>
      <c r="Z2308" s="231"/>
      <c r="AA2308" s="231"/>
      <c r="AB2308" s="231"/>
      <c r="AC2308" s="231"/>
      <c r="AD2308" s="231"/>
      <c r="AE2308" s="231"/>
      <c r="AF2308" s="231"/>
      <c r="AG2308" s="231"/>
      <c r="AH2308" s="534"/>
      <c r="AI2308" s="534"/>
      <c r="AJ2308" s="534"/>
      <c r="AK2308" s="534"/>
      <c r="AL2308" s="534"/>
      <c r="AM2308" s="534"/>
      <c r="AN2308" s="534"/>
      <c r="AO2308" s="534"/>
      <c r="AP2308" s="534"/>
      <c r="AQ2308" s="534"/>
      <c r="AR2308" s="534"/>
      <c r="AS2308" s="534"/>
    </row>
    <row r="2309" spans="3:45" ht="12.75" customHeight="1">
      <c r="C2309" s="239" t="s">
        <v>302</v>
      </c>
      <c r="D2309" s="239"/>
      <c r="E2309" s="239"/>
      <c r="F2309" s="239"/>
      <c r="G2309" s="231" t="s">
        <v>1434</v>
      </c>
      <c r="H2309" s="231"/>
      <c r="I2309" s="231"/>
      <c r="J2309" s="231"/>
      <c r="K2309" s="231"/>
      <c r="L2309" s="231"/>
      <c r="M2309" s="231"/>
      <c r="N2309" s="231"/>
      <c r="O2309" s="231"/>
      <c r="P2309" s="231"/>
      <c r="Q2309" s="231"/>
      <c r="R2309" s="231"/>
      <c r="S2309" s="231"/>
      <c r="T2309" s="231"/>
      <c r="U2309" s="231"/>
      <c r="V2309" s="231"/>
      <c r="W2309" s="231"/>
      <c r="X2309" s="231"/>
      <c r="Y2309" s="231"/>
      <c r="Z2309" s="231"/>
      <c r="AA2309" s="231"/>
      <c r="AB2309" s="231"/>
      <c r="AC2309" s="231"/>
      <c r="AD2309" s="231"/>
      <c r="AE2309" s="231"/>
      <c r="AF2309" s="231"/>
      <c r="AG2309" s="231"/>
      <c r="AH2309" s="169"/>
      <c r="AI2309" s="169"/>
      <c r="AJ2309" s="169"/>
      <c r="AK2309" s="169"/>
      <c r="AL2309" s="169"/>
      <c r="AM2309" s="169"/>
      <c r="AN2309" s="169"/>
      <c r="AO2309" s="169"/>
      <c r="AP2309" s="169"/>
      <c r="AQ2309" s="169"/>
      <c r="AR2309" s="169"/>
      <c r="AS2309" s="169"/>
    </row>
    <row r="2310" spans="3:45" ht="12.75" customHeight="1">
      <c r="C2310" s="239" t="s">
        <v>303</v>
      </c>
      <c r="D2310" s="239"/>
      <c r="E2310" s="239"/>
      <c r="F2310" s="239"/>
      <c r="G2310" s="779" t="s">
        <v>1496</v>
      </c>
      <c r="H2310" s="779"/>
      <c r="I2310" s="779"/>
      <c r="J2310" s="779"/>
      <c r="K2310" s="779"/>
      <c r="L2310" s="779"/>
      <c r="M2310" s="779"/>
      <c r="N2310" s="779"/>
      <c r="O2310" s="779"/>
      <c r="P2310" s="779"/>
      <c r="Q2310" s="779"/>
      <c r="R2310" s="779"/>
      <c r="S2310" s="779"/>
      <c r="T2310" s="779"/>
      <c r="U2310" s="779"/>
      <c r="V2310" s="779"/>
      <c r="W2310" s="779"/>
      <c r="X2310" s="779"/>
      <c r="Y2310" s="779"/>
      <c r="Z2310" s="779"/>
      <c r="AA2310" s="779"/>
      <c r="AB2310" s="779"/>
      <c r="AC2310" s="779"/>
      <c r="AD2310" s="779"/>
      <c r="AE2310" s="779"/>
      <c r="AF2310" s="779"/>
      <c r="AG2310" s="779"/>
      <c r="AH2310" s="169"/>
      <c r="AI2310" s="169"/>
      <c r="AJ2310" s="169"/>
      <c r="AK2310" s="169"/>
      <c r="AL2310" s="169"/>
      <c r="AM2310" s="169"/>
      <c r="AN2310" s="169"/>
      <c r="AO2310" s="169"/>
      <c r="AP2310" s="169"/>
      <c r="AQ2310" s="169"/>
      <c r="AR2310" s="169"/>
      <c r="AS2310" s="169"/>
    </row>
    <row r="2311" spans="3:45" ht="12.75" customHeight="1">
      <c r="C2311" s="759" t="s">
        <v>304</v>
      </c>
      <c r="D2311" s="759"/>
      <c r="E2311" s="759"/>
      <c r="F2311" s="759"/>
      <c r="G2311" s="763" t="s">
        <v>1497</v>
      </c>
      <c r="H2311" s="763"/>
      <c r="I2311" s="763"/>
      <c r="J2311" s="763"/>
      <c r="K2311" s="763"/>
      <c r="L2311" s="763"/>
      <c r="M2311" s="763"/>
      <c r="N2311" s="763"/>
      <c r="O2311" s="763"/>
      <c r="P2311" s="763"/>
      <c r="Q2311" s="763"/>
      <c r="R2311" s="763"/>
      <c r="S2311" s="763"/>
      <c r="T2311" s="763"/>
      <c r="U2311" s="763"/>
      <c r="V2311" s="763"/>
      <c r="W2311" s="763"/>
      <c r="X2311" s="763"/>
      <c r="Y2311" s="763"/>
      <c r="Z2311" s="763"/>
      <c r="AA2311" s="763"/>
      <c r="AB2311" s="763"/>
      <c r="AC2311" s="763"/>
      <c r="AD2311" s="763"/>
      <c r="AE2311" s="763"/>
      <c r="AF2311" s="763"/>
      <c r="AG2311" s="763"/>
      <c r="AH2311" s="253"/>
      <c r="AI2311" s="253"/>
      <c r="AJ2311" s="253"/>
      <c r="AK2311" s="253"/>
      <c r="AL2311" s="253"/>
      <c r="AM2311" s="253"/>
      <c r="AN2311" s="253"/>
      <c r="AO2311" s="253"/>
      <c r="AP2311" s="253"/>
      <c r="AQ2311" s="253"/>
      <c r="AR2311" s="253"/>
      <c r="AS2311" s="253"/>
    </row>
    <row r="2312" spans="3:45" ht="12.75" customHeight="1">
      <c r="C2312" s="780" t="s">
        <v>305</v>
      </c>
      <c r="D2312" s="780"/>
      <c r="E2312" s="780"/>
      <c r="F2312" s="780"/>
      <c r="G2312" s="781" t="s">
        <v>1435</v>
      </c>
      <c r="H2312" s="781"/>
      <c r="I2312" s="781"/>
      <c r="J2312" s="781"/>
      <c r="K2312" s="781"/>
      <c r="L2312" s="781"/>
      <c r="M2312" s="781"/>
      <c r="N2312" s="781"/>
      <c r="O2312" s="781"/>
      <c r="P2312" s="781"/>
      <c r="Q2312" s="781"/>
      <c r="R2312" s="781"/>
      <c r="S2312" s="781"/>
      <c r="T2312" s="781"/>
      <c r="U2312" s="781"/>
      <c r="V2312" s="781"/>
      <c r="W2312" s="781"/>
      <c r="X2312" s="781"/>
      <c r="Y2312" s="781"/>
      <c r="Z2312" s="781"/>
      <c r="AA2312" s="781"/>
      <c r="AB2312" s="781"/>
      <c r="AC2312" s="781"/>
      <c r="AD2312" s="781"/>
      <c r="AE2312" s="781"/>
      <c r="AF2312" s="781"/>
      <c r="AG2312" s="781"/>
      <c r="AH2312" s="790">
        <f>SUM(AH2301:AM2311)+AH2282+AH2270</f>
        <v>0</v>
      </c>
      <c r="AI2312" s="790"/>
      <c r="AJ2312" s="790"/>
      <c r="AK2312" s="790"/>
      <c r="AL2312" s="790"/>
      <c r="AM2312" s="790"/>
      <c r="AN2312" s="790">
        <f>SUM(AN2301:AS2311)+AN2282+AN2270</f>
        <v>0</v>
      </c>
      <c r="AO2312" s="790"/>
      <c r="AP2312" s="790"/>
      <c r="AQ2312" s="790"/>
      <c r="AR2312" s="790"/>
      <c r="AS2312" s="790"/>
    </row>
    <row r="2313" spans="3:45" ht="12.75" customHeight="1">
      <c r="C2313" s="782" t="s">
        <v>306</v>
      </c>
      <c r="D2313" s="782"/>
      <c r="E2313" s="782"/>
      <c r="F2313" s="782"/>
      <c r="G2313" s="715" t="s">
        <v>1436</v>
      </c>
      <c r="H2313" s="715"/>
      <c r="I2313" s="715"/>
      <c r="J2313" s="715"/>
      <c r="K2313" s="715"/>
      <c r="L2313" s="715"/>
      <c r="M2313" s="715"/>
      <c r="N2313" s="715"/>
      <c r="O2313" s="715"/>
      <c r="P2313" s="715"/>
      <c r="Q2313" s="715"/>
      <c r="R2313" s="715"/>
      <c r="S2313" s="715"/>
      <c r="T2313" s="715"/>
      <c r="U2313" s="715"/>
      <c r="V2313" s="715"/>
      <c r="W2313" s="715"/>
      <c r="X2313" s="715"/>
      <c r="Y2313" s="715"/>
      <c r="Z2313" s="715"/>
      <c r="AA2313" s="715"/>
      <c r="AB2313" s="715"/>
      <c r="AC2313" s="715"/>
      <c r="AD2313" s="715"/>
      <c r="AE2313" s="715"/>
      <c r="AF2313" s="715"/>
      <c r="AG2313" s="715"/>
      <c r="AH2313" s="408">
        <f>AH2312+AH2268+AH2234</f>
        <v>-12840</v>
      </c>
      <c r="AI2313" s="408"/>
      <c r="AJ2313" s="408"/>
      <c r="AK2313" s="408"/>
      <c r="AL2313" s="408"/>
      <c r="AM2313" s="408"/>
      <c r="AN2313" s="408">
        <f>AN2312+AN2268+AN2234</f>
        <v>0</v>
      </c>
      <c r="AO2313" s="408"/>
      <c r="AP2313" s="408"/>
      <c r="AQ2313" s="408"/>
      <c r="AR2313" s="408"/>
      <c r="AS2313" s="408"/>
    </row>
    <row r="2314" spans="3:45" ht="12.75" customHeight="1">
      <c r="C2314" s="767" t="s">
        <v>406</v>
      </c>
      <c r="D2314" s="768"/>
      <c r="E2314" s="768"/>
      <c r="F2314" s="769"/>
      <c r="G2314" s="773" t="s">
        <v>1437</v>
      </c>
      <c r="H2314" s="774"/>
      <c r="I2314" s="774"/>
      <c r="J2314" s="774"/>
      <c r="K2314" s="774"/>
      <c r="L2314" s="774"/>
      <c r="M2314" s="774"/>
      <c r="N2314" s="774"/>
      <c r="O2314" s="774"/>
      <c r="P2314" s="774"/>
      <c r="Q2314" s="774"/>
      <c r="R2314" s="774"/>
      <c r="S2314" s="774"/>
      <c r="T2314" s="774"/>
      <c r="U2314" s="774"/>
      <c r="V2314" s="774"/>
      <c r="W2314" s="774"/>
      <c r="X2314" s="774"/>
      <c r="Y2314" s="774"/>
      <c r="Z2314" s="774"/>
      <c r="AA2314" s="774"/>
      <c r="AB2314" s="774"/>
      <c r="AC2314" s="774"/>
      <c r="AD2314" s="774"/>
      <c r="AE2314" s="774"/>
      <c r="AF2314" s="774"/>
      <c r="AG2314" s="775"/>
      <c r="AH2314" s="174">
        <v>-75949</v>
      </c>
      <c r="AI2314" s="175"/>
      <c r="AJ2314" s="175"/>
      <c r="AK2314" s="175"/>
      <c r="AL2314" s="175"/>
      <c r="AM2314" s="176"/>
      <c r="AN2314" s="174"/>
      <c r="AO2314" s="175"/>
      <c r="AP2314" s="175"/>
      <c r="AQ2314" s="175"/>
      <c r="AR2314" s="175"/>
      <c r="AS2314" s="176"/>
    </row>
    <row r="2315" spans="3:45" ht="12.75" customHeight="1">
      <c r="C2315" s="770"/>
      <c r="D2315" s="771"/>
      <c r="E2315" s="771"/>
      <c r="F2315" s="772"/>
      <c r="G2315" s="776"/>
      <c r="H2315" s="777"/>
      <c r="I2315" s="777"/>
      <c r="J2315" s="777"/>
      <c r="K2315" s="777"/>
      <c r="L2315" s="777"/>
      <c r="M2315" s="777"/>
      <c r="N2315" s="777"/>
      <c r="O2315" s="777"/>
      <c r="P2315" s="777"/>
      <c r="Q2315" s="777"/>
      <c r="R2315" s="777"/>
      <c r="S2315" s="777"/>
      <c r="T2315" s="777"/>
      <c r="U2315" s="777"/>
      <c r="V2315" s="777"/>
      <c r="W2315" s="777"/>
      <c r="X2315" s="777"/>
      <c r="Y2315" s="777"/>
      <c r="Z2315" s="777"/>
      <c r="AA2315" s="777"/>
      <c r="AB2315" s="777"/>
      <c r="AC2315" s="777"/>
      <c r="AD2315" s="777"/>
      <c r="AE2315" s="777"/>
      <c r="AF2315" s="777"/>
      <c r="AG2315" s="778"/>
      <c r="AH2315" s="177"/>
      <c r="AI2315" s="178"/>
      <c r="AJ2315" s="178"/>
      <c r="AK2315" s="178"/>
      <c r="AL2315" s="178"/>
      <c r="AM2315" s="179"/>
      <c r="AN2315" s="177"/>
      <c r="AO2315" s="178"/>
      <c r="AP2315" s="178"/>
      <c r="AQ2315" s="178"/>
      <c r="AR2315" s="178"/>
      <c r="AS2315" s="179"/>
    </row>
    <row r="2316" spans="3:45" ht="12.75" customHeight="1">
      <c r="C2316" s="782" t="s">
        <v>420</v>
      </c>
      <c r="D2316" s="782"/>
      <c r="E2316" s="782"/>
      <c r="F2316" s="782"/>
      <c r="G2316" s="715" t="s">
        <v>1438</v>
      </c>
      <c r="H2316" s="715"/>
      <c r="I2316" s="715"/>
      <c r="J2316" s="715"/>
      <c r="K2316" s="715"/>
      <c r="L2316" s="715"/>
      <c r="M2316" s="715"/>
      <c r="N2316" s="715"/>
      <c r="O2316" s="715"/>
      <c r="P2316" s="715"/>
      <c r="Q2316" s="715"/>
      <c r="R2316" s="715"/>
      <c r="S2316" s="715"/>
      <c r="T2316" s="715"/>
      <c r="U2316" s="715"/>
      <c r="V2316" s="715"/>
      <c r="W2316" s="715"/>
      <c r="X2316" s="715"/>
      <c r="Y2316" s="715"/>
      <c r="Z2316" s="715"/>
      <c r="AA2316" s="715"/>
      <c r="AB2316" s="715"/>
      <c r="AC2316" s="715"/>
      <c r="AD2316" s="715"/>
      <c r="AE2316" s="715"/>
      <c r="AF2316" s="715"/>
      <c r="AG2316" s="715"/>
      <c r="AH2316" s="408">
        <v>-88787</v>
      </c>
      <c r="AI2316" s="408"/>
      <c r="AJ2316" s="408"/>
      <c r="AK2316" s="408"/>
      <c r="AL2316" s="408"/>
      <c r="AM2316" s="408"/>
      <c r="AN2316" s="408">
        <f>AN2313+AN2314</f>
        <v>0</v>
      </c>
      <c r="AO2316" s="408"/>
      <c r="AP2316" s="408"/>
      <c r="AQ2316" s="408"/>
      <c r="AR2316" s="408"/>
      <c r="AS2316" s="408"/>
    </row>
    <row r="2317" spans="3:45" ht="12.75" customHeight="1">
      <c r="C2317" s="782"/>
      <c r="D2317" s="782"/>
      <c r="E2317" s="782"/>
      <c r="F2317" s="782"/>
      <c r="G2317" s="715"/>
      <c r="H2317" s="715"/>
      <c r="I2317" s="715"/>
      <c r="J2317" s="715"/>
      <c r="K2317" s="715"/>
      <c r="L2317" s="715"/>
      <c r="M2317" s="715"/>
      <c r="N2317" s="715"/>
      <c r="O2317" s="715"/>
      <c r="P2317" s="715"/>
      <c r="Q2317" s="715"/>
      <c r="R2317" s="715"/>
      <c r="S2317" s="715"/>
      <c r="T2317" s="715"/>
      <c r="U2317" s="715"/>
      <c r="V2317" s="715"/>
      <c r="W2317" s="715"/>
      <c r="X2317" s="715"/>
      <c r="Y2317" s="715"/>
      <c r="Z2317" s="715"/>
      <c r="AA2317" s="715"/>
      <c r="AB2317" s="715"/>
      <c r="AC2317" s="715"/>
      <c r="AD2317" s="715"/>
      <c r="AE2317" s="715"/>
      <c r="AF2317" s="715"/>
      <c r="AG2317" s="715"/>
      <c r="AH2317" s="408"/>
      <c r="AI2317" s="408"/>
      <c r="AJ2317" s="408"/>
      <c r="AK2317" s="408"/>
      <c r="AL2317" s="408"/>
      <c r="AM2317" s="408"/>
      <c r="AN2317" s="408"/>
      <c r="AO2317" s="408"/>
      <c r="AP2317" s="408"/>
      <c r="AQ2317" s="408"/>
      <c r="AR2317" s="408"/>
      <c r="AS2317" s="408"/>
    </row>
    <row r="2318" spans="3:45" ht="12.75" customHeight="1">
      <c r="C2318" s="782"/>
      <c r="D2318" s="782"/>
      <c r="E2318" s="782"/>
      <c r="F2318" s="782"/>
      <c r="G2318" s="715"/>
      <c r="H2318" s="715"/>
      <c r="I2318" s="715"/>
      <c r="J2318" s="715"/>
      <c r="K2318" s="715"/>
      <c r="L2318" s="715"/>
      <c r="M2318" s="715"/>
      <c r="N2318" s="715"/>
      <c r="O2318" s="715"/>
      <c r="P2318" s="715"/>
      <c r="Q2318" s="715"/>
      <c r="R2318" s="715"/>
      <c r="S2318" s="715"/>
      <c r="T2318" s="715"/>
      <c r="U2318" s="715"/>
      <c r="V2318" s="715"/>
      <c r="W2318" s="715"/>
      <c r="X2318" s="715"/>
      <c r="Y2318" s="715"/>
      <c r="Z2318" s="715"/>
      <c r="AA2318" s="715"/>
      <c r="AB2318" s="715"/>
      <c r="AC2318" s="715"/>
      <c r="AD2318" s="715"/>
      <c r="AE2318" s="715"/>
      <c r="AF2318" s="715"/>
      <c r="AG2318" s="715"/>
      <c r="AH2318" s="408"/>
      <c r="AI2318" s="408"/>
      <c r="AJ2318" s="408"/>
      <c r="AK2318" s="408"/>
      <c r="AL2318" s="408"/>
      <c r="AM2318" s="408"/>
      <c r="AN2318" s="408"/>
      <c r="AO2318" s="408"/>
      <c r="AP2318" s="408"/>
      <c r="AQ2318" s="408"/>
      <c r="AR2318" s="408"/>
      <c r="AS2318" s="408"/>
    </row>
    <row r="2319" spans="3:45" ht="12.75" customHeight="1">
      <c r="C2319" s="782" t="s">
        <v>450</v>
      </c>
      <c r="D2319" s="782"/>
      <c r="E2319" s="782"/>
      <c r="F2319" s="782"/>
      <c r="G2319" s="715" t="s">
        <v>1439</v>
      </c>
      <c r="H2319" s="715"/>
      <c r="I2319" s="715"/>
      <c r="J2319" s="715"/>
      <c r="K2319" s="715"/>
      <c r="L2319" s="715"/>
      <c r="M2319" s="715"/>
      <c r="N2319" s="715"/>
      <c r="O2319" s="715"/>
      <c r="P2319" s="715"/>
      <c r="Q2319" s="715"/>
      <c r="R2319" s="715"/>
      <c r="S2319" s="715"/>
      <c r="T2319" s="715"/>
      <c r="U2319" s="715"/>
      <c r="V2319" s="715"/>
      <c r="W2319" s="715"/>
      <c r="X2319" s="715"/>
      <c r="Y2319" s="715"/>
      <c r="Z2319" s="715"/>
      <c r="AA2319" s="715"/>
      <c r="AB2319" s="715"/>
      <c r="AC2319" s="715"/>
      <c r="AD2319" s="715"/>
      <c r="AE2319" s="715"/>
      <c r="AF2319" s="715"/>
      <c r="AG2319" s="715"/>
      <c r="AH2319" s="748">
        <v>-2668</v>
      </c>
      <c r="AI2319" s="748"/>
      <c r="AJ2319" s="748"/>
      <c r="AK2319" s="748"/>
      <c r="AL2319" s="748"/>
      <c r="AM2319" s="748"/>
      <c r="AN2319" s="748"/>
      <c r="AO2319" s="748"/>
      <c r="AP2319" s="748"/>
      <c r="AQ2319" s="748"/>
      <c r="AR2319" s="748"/>
      <c r="AS2319" s="748"/>
    </row>
    <row r="2320" spans="3:45" ht="12.75" customHeight="1">
      <c r="C2320" s="782"/>
      <c r="D2320" s="782"/>
      <c r="E2320" s="782"/>
      <c r="F2320" s="782"/>
      <c r="G2320" s="715"/>
      <c r="H2320" s="715"/>
      <c r="I2320" s="715"/>
      <c r="J2320" s="715"/>
      <c r="K2320" s="715"/>
      <c r="L2320" s="715"/>
      <c r="M2320" s="715"/>
      <c r="N2320" s="715"/>
      <c r="O2320" s="715"/>
      <c r="P2320" s="715"/>
      <c r="Q2320" s="715"/>
      <c r="R2320" s="715"/>
      <c r="S2320" s="715"/>
      <c r="T2320" s="715"/>
      <c r="U2320" s="715"/>
      <c r="V2320" s="715"/>
      <c r="W2320" s="715"/>
      <c r="X2320" s="715"/>
      <c r="Y2320" s="715"/>
      <c r="Z2320" s="715"/>
      <c r="AA2320" s="715"/>
      <c r="AB2320" s="715"/>
      <c r="AC2320" s="715"/>
      <c r="AD2320" s="715"/>
      <c r="AE2320" s="715"/>
      <c r="AF2320" s="715"/>
      <c r="AG2320" s="715"/>
      <c r="AH2320" s="748"/>
      <c r="AI2320" s="748"/>
      <c r="AJ2320" s="748"/>
      <c r="AK2320" s="748"/>
      <c r="AL2320" s="748"/>
      <c r="AM2320" s="748"/>
      <c r="AN2320" s="748"/>
      <c r="AO2320" s="748"/>
      <c r="AP2320" s="748"/>
      <c r="AQ2320" s="748"/>
      <c r="AR2320" s="748"/>
      <c r="AS2320" s="748"/>
    </row>
    <row r="2321" spans="3:45" ht="12.75" customHeight="1">
      <c r="C2321" s="782" t="s">
        <v>471</v>
      </c>
      <c r="D2321" s="782"/>
      <c r="E2321" s="782"/>
      <c r="F2321" s="782"/>
      <c r="G2321" s="715" t="s">
        <v>1440</v>
      </c>
      <c r="H2321" s="715"/>
      <c r="I2321" s="715"/>
      <c r="J2321" s="715"/>
      <c r="K2321" s="715"/>
      <c r="L2321" s="715"/>
      <c r="M2321" s="715"/>
      <c r="N2321" s="715"/>
      <c r="O2321" s="715"/>
      <c r="P2321" s="715"/>
      <c r="Q2321" s="715"/>
      <c r="R2321" s="715"/>
      <c r="S2321" s="715"/>
      <c r="T2321" s="715"/>
      <c r="U2321" s="715"/>
      <c r="V2321" s="715"/>
      <c r="W2321" s="715"/>
      <c r="X2321" s="715"/>
      <c r="Y2321" s="715"/>
      <c r="Z2321" s="715"/>
      <c r="AA2321" s="715"/>
      <c r="AB2321" s="715"/>
      <c r="AC2321" s="715"/>
      <c r="AD2321" s="715"/>
      <c r="AE2321" s="715"/>
      <c r="AF2321" s="715"/>
      <c r="AG2321" s="715"/>
      <c r="AH2321" s="748">
        <v>-91455</v>
      </c>
      <c r="AI2321" s="748"/>
      <c r="AJ2321" s="748"/>
      <c r="AK2321" s="748"/>
      <c r="AL2321" s="748"/>
      <c r="AM2321" s="748"/>
      <c r="AN2321" s="748">
        <f>AN2316+AN2319</f>
        <v>0</v>
      </c>
      <c r="AO2321" s="748"/>
      <c r="AP2321" s="748"/>
      <c r="AQ2321" s="748"/>
      <c r="AR2321" s="748"/>
      <c r="AS2321" s="748"/>
    </row>
    <row r="2322" spans="3:45" ht="12.75" customHeight="1">
      <c r="C2322" s="782"/>
      <c r="D2322" s="782"/>
      <c r="E2322" s="782"/>
      <c r="F2322" s="782"/>
      <c r="G2322" s="715"/>
      <c r="H2322" s="715"/>
      <c r="I2322" s="715"/>
      <c r="J2322" s="715"/>
      <c r="K2322" s="715"/>
      <c r="L2322" s="715"/>
      <c r="M2322" s="715"/>
      <c r="N2322" s="715"/>
      <c r="O2322" s="715"/>
      <c r="P2322" s="715"/>
      <c r="Q2322" s="715"/>
      <c r="R2322" s="715"/>
      <c r="S2322" s="715"/>
      <c r="T2322" s="715"/>
      <c r="U2322" s="715"/>
      <c r="V2322" s="715"/>
      <c r="W2322" s="715"/>
      <c r="X2322" s="715"/>
      <c r="Y2322" s="715"/>
      <c r="Z2322" s="715"/>
      <c r="AA2322" s="715"/>
      <c r="AB2322" s="715"/>
      <c r="AC2322" s="715"/>
      <c r="AD2322" s="715"/>
      <c r="AE2322" s="715"/>
      <c r="AF2322" s="715"/>
      <c r="AG2322" s="715"/>
      <c r="AH2322" s="748"/>
      <c r="AI2322" s="748"/>
      <c r="AJ2322" s="748"/>
      <c r="AK2322" s="748"/>
      <c r="AL2322" s="748"/>
      <c r="AM2322" s="748"/>
      <c r="AN2322" s="748"/>
      <c r="AO2322" s="748"/>
      <c r="AP2322" s="748"/>
      <c r="AQ2322" s="748"/>
      <c r="AR2322" s="748"/>
      <c r="AS2322" s="748"/>
    </row>
    <row r="2323" spans="3:45" ht="12.75" customHeight="1">
      <c r="C2323" s="782"/>
      <c r="D2323" s="782"/>
      <c r="E2323" s="782"/>
      <c r="F2323" s="782"/>
      <c r="G2323" s="715"/>
      <c r="H2323" s="715"/>
      <c r="I2323" s="715"/>
      <c r="J2323" s="715"/>
      <c r="K2323" s="715"/>
      <c r="L2323" s="715"/>
      <c r="M2323" s="715"/>
      <c r="N2323" s="715"/>
      <c r="O2323" s="715"/>
      <c r="P2323" s="715"/>
      <c r="Q2323" s="715"/>
      <c r="R2323" s="715"/>
      <c r="S2323" s="715"/>
      <c r="T2323" s="715"/>
      <c r="U2323" s="715"/>
      <c r="V2323" s="715"/>
      <c r="W2323" s="715"/>
      <c r="X2323" s="715"/>
      <c r="Y2323" s="715"/>
      <c r="Z2323" s="715"/>
      <c r="AA2323" s="715"/>
      <c r="AB2323" s="715"/>
      <c r="AC2323" s="715"/>
      <c r="AD2323" s="715"/>
      <c r="AE2323" s="715"/>
      <c r="AF2323" s="715"/>
      <c r="AG2323" s="715"/>
      <c r="AH2323" s="748"/>
      <c r="AI2323" s="748"/>
      <c r="AJ2323" s="748"/>
      <c r="AK2323" s="748"/>
      <c r="AL2323" s="748"/>
      <c r="AM2323" s="748"/>
      <c r="AN2323" s="748"/>
      <c r="AO2323" s="748"/>
      <c r="AP2323" s="748"/>
      <c r="AQ2323" s="748"/>
      <c r="AR2323" s="748"/>
      <c r="AS2323" s="748"/>
    </row>
    <row r="2325" spans="3:45" ht="12.75" customHeight="1">
      <c r="C2325" s="653" t="s">
        <v>516</v>
      </c>
      <c r="D2325" s="653"/>
      <c r="E2325" s="653"/>
      <c r="F2325" s="653"/>
      <c r="G2325" s="653"/>
      <c r="H2325" s="653"/>
      <c r="I2325" s="653"/>
      <c r="J2325" s="653"/>
      <c r="K2325" s="653"/>
      <c r="L2325" s="653"/>
      <c r="M2325" s="653"/>
      <c r="N2325" s="653"/>
      <c r="O2325" s="653"/>
      <c r="P2325" s="653"/>
      <c r="Q2325" s="653"/>
      <c r="R2325" s="653"/>
      <c r="S2325" s="653"/>
      <c r="T2325" s="653"/>
      <c r="U2325" s="653"/>
      <c r="V2325" s="653"/>
      <c r="W2325" s="653"/>
      <c r="X2325" s="653"/>
      <c r="Y2325" s="653"/>
      <c r="Z2325" s="653"/>
      <c r="AA2325" s="653"/>
      <c r="AB2325" s="653"/>
      <c r="AC2325" s="653"/>
      <c r="AD2325" s="653"/>
      <c r="AE2325" s="653"/>
      <c r="AF2325" s="653"/>
      <c r="AG2325" s="653"/>
      <c r="AH2325" s="653"/>
      <c r="AI2325" s="653"/>
      <c r="AJ2325" s="653"/>
      <c r="AK2325" s="653"/>
      <c r="AL2325" s="653"/>
      <c r="AM2325" s="653"/>
      <c r="AN2325" s="653"/>
      <c r="AO2325" s="653"/>
      <c r="AP2325" s="653"/>
      <c r="AQ2325" s="653"/>
      <c r="AR2325" s="653"/>
      <c r="AS2325" s="653"/>
    </row>
    <row r="2326" spans="3:45" ht="12.75" customHeight="1">
      <c r="C2326" s="2"/>
    </row>
    <row r="2327" spans="3:45" ht="12.75" customHeight="1">
      <c r="C2327" s="200" t="s">
        <v>517</v>
      </c>
      <c r="D2327" s="200"/>
      <c r="E2327" s="200"/>
      <c r="F2327" s="200"/>
      <c r="G2327" s="200"/>
      <c r="H2327" s="200"/>
      <c r="I2327" s="200"/>
      <c r="J2327" s="200"/>
      <c r="K2327" s="200"/>
      <c r="L2327" s="200"/>
      <c r="M2327" s="200"/>
      <c r="N2327" s="200"/>
      <c r="O2327" s="200"/>
      <c r="P2327" s="200"/>
      <c r="Q2327" s="200"/>
      <c r="R2327" s="200"/>
      <c r="S2327" s="200"/>
      <c r="T2327" s="200"/>
      <c r="U2327" s="200"/>
      <c r="V2327" s="200"/>
      <c r="W2327" s="200"/>
      <c r="X2327" s="200"/>
      <c r="Y2327" s="200"/>
      <c r="Z2327" s="200"/>
      <c r="AA2327" s="200"/>
      <c r="AB2327" s="200"/>
      <c r="AC2327" s="200"/>
      <c r="AD2327" s="200"/>
      <c r="AE2327" s="200"/>
      <c r="AF2327" s="200"/>
      <c r="AG2327" s="200"/>
      <c r="AH2327" s="200"/>
      <c r="AI2327" s="200"/>
      <c r="AJ2327" s="200"/>
      <c r="AK2327" s="200"/>
      <c r="AL2327" s="200"/>
      <c r="AM2327" s="200"/>
      <c r="AN2327" s="200"/>
      <c r="AO2327" s="200"/>
      <c r="AP2327" s="200"/>
      <c r="AQ2327" s="200"/>
      <c r="AR2327" s="200"/>
      <c r="AS2327" s="200"/>
    </row>
    <row r="2328" spans="3:45" ht="12.75" customHeight="1">
      <c r="C2328" s="200"/>
      <c r="D2328" s="200"/>
      <c r="E2328" s="200"/>
      <c r="F2328" s="200"/>
      <c r="G2328" s="200"/>
      <c r="H2328" s="200"/>
      <c r="I2328" s="200"/>
      <c r="J2328" s="200"/>
      <c r="K2328" s="200"/>
      <c r="L2328" s="200"/>
      <c r="M2328" s="200"/>
      <c r="N2328" s="200"/>
      <c r="O2328" s="200"/>
      <c r="P2328" s="200"/>
      <c r="Q2328" s="200"/>
      <c r="R2328" s="200"/>
      <c r="S2328" s="200"/>
      <c r="T2328" s="200"/>
      <c r="U2328" s="200"/>
      <c r="V2328" s="200"/>
      <c r="W2328" s="200"/>
      <c r="X2328" s="200"/>
      <c r="Y2328" s="200"/>
      <c r="Z2328" s="200"/>
      <c r="AA2328" s="200"/>
      <c r="AB2328" s="200"/>
      <c r="AC2328" s="200"/>
      <c r="AD2328" s="200"/>
      <c r="AE2328" s="200"/>
      <c r="AF2328" s="200"/>
      <c r="AG2328" s="200"/>
      <c r="AH2328" s="200"/>
      <c r="AI2328" s="200"/>
      <c r="AJ2328" s="200"/>
      <c r="AK2328" s="200"/>
      <c r="AL2328" s="200"/>
      <c r="AM2328" s="200"/>
      <c r="AN2328" s="200"/>
      <c r="AO2328" s="200"/>
      <c r="AP2328" s="200"/>
      <c r="AQ2328" s="200"/>
      <c r="AR2328" s="200"/>
      <c r="AS2328" s="200"/>
    </row>
    <row r="2329" spans="3:45" ht="12.75" customHeight="1">
      <c r="C2329" s="200"/>
      <c r="D2329" s="200"/>
      <c r="E2329" s="200"/>
      <c r="F2329" s="200"/>
      <c r="G2329" s="200"/>
      <c r="H2329" s="200"/>
      <c r="I2329" s="200"/>
      <c r="J2329" s="200"/>
      <c r="K2329" s="200"/>
      <c r="L2329" s="200"/>
      <c r="M2329" s="200"/>
      <c r="N2329" s="200"/>
      <c r="O2329" s="200"/>
      <c r="P2329" s="200"/>
      <c r="Q2329" s="200"/>
      <c r="R2329" s="200"/>
      <c r="S2329" s="200"/>
      <c r="T2329" s="200"/>
      <c r="U2329" s="200"/>
      <c r="V2329" s="200"/>
      <c r="W2329" s="200"/>
      <c r="X2329" s="200"/>
      <c r="Y2329" s="200"/>
      <c r="Z2329" s="200"/>
      <c r="AA2329" s="200"/>
      <c r="AB2329" s="200"/>
      <c r="AC2329" s="200"/>
      <c r="AD2329" s="200"/>
      <c r="AE2329" s="200"/>
      <c r="AF2329" s="200"/>
      <c r="AG2329" s="200"/>
      <c r="AH2329" s="200"/>
      <c r="AI2329" s="200"/>
      <c r="AJ2329" s="200"/>
      <c r="AK2329" s="200"/>
      <c r="AL2329" s="200"/>
      <c r="AM2329" s="200"/>
      <c r="AN2329" s="200"/>
      <c r="AO2329" s="200"/>
      <c r="AP2329" s="200"/>
      <c r="AQ2329" s="200"/>
      <c r="AR2329" s="200"/>
      <c r="AS2329" s="200"/>
    </row>
    <row r="2331" spans="3:45" ht="12.75" customHeight="1">
      <c r="C2331" s="653" t="s">
        <v>518</v>
      </c>
      <c r="D2331" s="653"/>
      <c r="E2331" s="653"/>
      <c r="F2331" s="653"/>
      <c r="G2331" s="653"/>
      <c r="H2331" s="653"/>
      <c r="I2331" s="653"/>
      <c r="J2331" s="653"/>
      <c r="K2331" s="653"/>
      <c r="L2331" s="653"/>
      <c r="M2331" s="653"/>
      <c r="N2331" s="653"/>
      <c r="O2331" s="653"/>
      <c r="P2331" s="653"/>
      <c r="Q2331" s="653"/>
      <c r="R2331" s="653"/>
      <c r="S2331" s="653"/>
      <c r="T2331" s="653"/>
      <c r="U2331" s="653"/>
      <c r="V2331" s="653"/>
      <c r="W2331" s="653"/>
      <c r="X2331" s="653"/>
      <c r="Y2331" s="653"/>
      <c r="Z2331" s="653"/>
      <c r="AA2331" s="653"/>
      <c r="AB2331" s="653"/>
      <c r="AC2331" s="653"/>
      <c r="AD2331" s="653"/>
      <c r="AE2331" s="653"/>
      <c r="AF2331" s="653"/>
      <c r="AG2331" s="653"/>
      <c r="AH2331" s="653"/>
      <c r="AI2331" s="653"/>
      <c r="AJ2331" s="653"/>
      <c r="AK2331" s="653"/>
      <c r="AL2331" s="653"/>
      <c r="AM2331" s="653"/>
      <c r="AN2331" s="653"/>
      <c r="AO2331" s="653"/>
      <c r="AP2331" s="653"/>
      <c r="AQ2331" s="653"/>
      <c r="AR2331" s="653"/>
      <c r="AS2331" s="653"/>
    </row>
    <row r="2333" spans="3:45" ht="12.75" customHeight="1">
      <c r="C2333" s="164" t="s">
        <v>519</v>
      </c>
      <c r="D2333" s="164"/>
      <c r="E2333" s="164"/>
      <c r="F2333" s="164"/>
      <c r="G2333" s="164"/>
      <c r="H2333" s="164"/>
      <c r="I2333" s="164"/>
      <c r="J2333" s="164"/>
      <c r="K2333" s="164"/>
      <c r="L2333" s="164"/>
      <c r="M2333" s="164"/>
      <c r="N2333" s="164"/>
      <c r="O2333" s="164"/>
      <c r="P2333" s="164"/>
      <c r="Q2333" s="164"/>
      <c r="R2333" s="164"/>
      <c r="S2333" s="164"/>
      <c r="T2333" s="164"/>
      <c r="U2333" s="164"/>
      <c r="V2333" s="164"/>
      <c r="W2333" s="164"/>
      <c r="X2333" s="164"/>
      <c r="Y2333" s="164"/>
      <c r="Z2333" s="164"/>
      <c r="AA2333" s="164"/>
      <c r="AB2333" s="164"/>
      <c r="AC2333" s="164"/>
      <c r="AD2333" s="164"/>
      <c r="AE2333" s="164"/>
      <c r="AF2333" s="164"/>
      <c r="AG2333" s="164"/>
      <c r="AH2333" s="164"/>
      <c r="AI2333" s="164"/>
      <c r="AJ2333" s="164"/>
      <c r="AK2333" s="164"/>
      <c r="AL2333" s="164"/>
      <c r="AM2333" s="164"/>
      <c r="AN2333" s="164"/>
      <c r="AO2333" s="164"/>
      <c r="AP2333" s="164"/>
      <c r="AQ2333" s="164"/>
      <c r="AR2333" s="164"/>
      <c r="AS2333" s="164"/>
    </row>
    <row r="2334" spans="3:45" ht="12.75" customHeight="1">
      <c r="C2334" s="164"/>
      <c r="D2334" s="164"/>
      <c r="E2334" s="164"/>
      <c r="F2334" s="164"/>
      <c r="G2334" s="164"/>
      <c r="H2334" s="164"/>
      <c r="I2334" s="164"/>
      <c r="J2334" s="164"/>
      <c r="K2334" s="164"/>
      <c r="L2334" s="164"/>
      <c r="M2334" s="164"/>
      <c r="N2334" s="164"/>
      <c r="O2334" s="164"/>
      <c r="P2334" s="164"/>
      <c r="Q2334" s="164"/>
      <c r="R2334" s="164"/>
      <c r="S2334" s="164"/>
      <c r="T2334" s="164"/>
      <c r="U2334" s="164"/>
      <c r="V2334" s="164"/>
      <c r="W2334" s="164"/>
      <c r="X2334" s="164"/>
      <c r="Y2334" s="164"/>
      <c r="Z2334" s="164"/>
      <c r="AA2334" s="164"/>
      <c r="AB2334" s="164"/>
      <c r="AC2334" s="164"/>
      <c r="AD2334" s="164"/>
      <c r="AE2334" s="164"/>
      <c r="AF2334" s="164"/>
      <c r="AG2334" s="164"/>
      <c r="AH2334" s="164"/>
      <c r="AI2334" s="164"/>
      <c r="AJ2334" s="164"/>
      <c r="AK2334" s="164"/>
      <c r="AL2334" s="164"/>
      <c r="AM2334" s="164"/>
      <c r="AN2334" s="164"/>
      <c r="AO2334" s="164"/>
      <c r="AP2334" s="164"/>
      <c r="AQ2334" s="164"/>
      <c r="AR2334" s="164"/>
      <c r="AS2334" s="164"/>
    </row>
    <row r="2335" spans="3:45" ht="12.75" customHeight="1">
      <c r="C2335" s="164"/>
      <c r="D2335" s="164"/>
      <c r="E2335" s="164"/>
      <c r="F2335" s="164"/>
      <c r="G2335" s="164"/>
      <c r="H2335" s="164"/>
      <c r="I2335" s="164"/>
      <c r="J2335" s="164"/>
      <c r="K2335" s="164"/>
      <c r="L2335" s="164"/>
      <c r="M2335" s="164"/>
      <c r="N2335" s="164"/>
      <c r="O2335" s="164"/>
      <c r="P2335" s="164"/>
      <c r="Q2335" s="164"/>
      <c r="R2335" s="164"/>
      <c r="S2335" s="164"/>
      <c r="T2335" s="164"/>
      <c r="U2335" s="164"/>
      <c r="V2335" s="164"/>
      <c r="W2335" s="164"/>
      <c r="X2335" s="164"/>
      <c r="Y2335" s="164"/>
      <c r="Z2335" s="164"/>
      <c r="AA2335" s="164"/>
      <c r="AB2335" s="164"/>
      <c r="AC2335" s="164"/>
      <c r="AD2335" s="164"/>
      <c r="AE2335" s="164"/>
      <c r="AF2335" s="164"/>
      <c r="AG2335" s="164"/>
      <c r="AH2335" s="164"/>
      <c r="AI2335" s="164"/>
      <c r="AJ2335" s="164"/>
      <c r="AK2335" s="164"/>
      <c r="AL2335" s="164"/>
      <c r="AM2335" s="164"/>
      <c r="AN2335" s="164"/>
      <c r="AO2335" s="164"/>
      <c r="AP2335" s="164"/>
      <c r="AQ2335" s="164"/>
      <c r="AR2335" s="164"/>
      <c r="AS2335" s="164"/>
    </row>
    <row r="2336" spans="3:45" ht="12.75" customHeight="1">
      <c r="C2336" s="164"/>
      <c r="D2336" s="164"/>
      <c r="E2336" s="164"/>
      <c r="F2336" s="164"/>
      <c r="G2336" s="164"/>
      <c r="H2336" s="164"/>
      <c r="I2336" s="164"/>
      <c r="J2336" s="164"/>
      <c r="K2336" s="164"/>
      <c r="L2336" s="164"/>
      <c r="M2336" s="164"/>
      <c r="N2336" s="164"/>
      <c r="O2336" s="164"/>
      <c r="P2336" s="164"/>
      <c r="Q2336" s="164"/>
      <c r="R2336" s="164"/>
      <c r="S2336" s="164"/>
      <c r="T2336" s="164"/>
      <c r="U2336" s="164"/>
      <c r="V2336" s="164"/>
      <c r="W2336" s="164"/>
      <c r="X2336" s="164"/>
      <c r="Y2336" s="164"/>
      <c r="Z2336" s="164"/>
      <c r="AA2336" s="164"/>
      <c r="AB2336" s="164"/>
      <c r="AC2336" s="164"/>
      <c r="AD2336" s="164"/>
      <c r="AE2336" s="164"/>
      <c r="AF2336" s="164"/>
      <c r="AG2336" s="164"/>
      <c r="AH2336" s="164"/>
      <c r="AI2336" s="164"/>
      <c r="AJ2336" s="164"/>
      <c r="AK2336" s="164"/>
      <c r="AL2336" s="164"/>
      <c r="AM2336" s="164"/>
      <c r="AN2336" s="164"/>
      <c r="AO2336" s="164"/>
      <c r="AP2336" s="164"/>
      <c r="AQ2336" s="164"/>
      <c r="AR2336" s="164"/>
      <c r="AS2336" s="164"/>
    </row>
    <row r="2337" spans="3:45" ht="12.75" customHeight="1">
      <c r="C2337" s="7"/>
      <c r="D2337" s="7"/>
      <c r="E2337" s="7"/>
      <c r="F2337" s="7"/>
      <c r="G2337" s="7"/>
      <c r="H2337" s="7"/>
      <c r="I2337" s="7"/>
      <c r="J2337" s="7"/>
      <c r="K2337" s="7"/>
      <c r="L2337" s="7"/>
      <c r="M2337" s="7"/>
      <c r="N2337" s="7"/>
      <c r="O2337" s="7"/>
      <c r="P2337" s="7"/>
      <c r="Q2337" s="7"/>
      <c r="R2337" s="7"/>
      <c r="S2337" s="7"/>
      <c r="T2337" s="7"/>
      <c r="U2337" s="7"/>
      <c r="V2337" s="7"/>
      <c r="W2337" s="7"/>
      <c r="X2337" s="7"/>
      <c r="Y2337" s="7"/>
      <c r="Z2337" s="7"/>
      <c r="AA2337" s="7"/>
      <c r="AB2337" s="7"/>
      <c r="AC2337" s="7"/>
      <c r="AD2337" s="7"/>
      <c r="AE2337" s="7"/>
      <c r="AF2337" s="7"/>
      <c r="AG2337" s="7"/>
      <c r="AH2337" s="7"/>
      <c r="AI2337" s="7"/>
      <c r="AJ2337" s="7"/>
      <c r="AK2337" s="7"/>
      <c r="AL2337" s="7"/>
      <c r="AM2337" s="7"/>
      <c r="AN2337" s="7"/>
      <c r="AO2337" s="7"/>
      <c r="AP2337" s="7"/>
      <c r="AQ2337" s="7"/>
      <c r="AR2337" s="7"/>
      <c r="AS2337" s="7"/>
    </row>
  </sheetData>
  <mergeCells count="4503">
    <mergeCell ref="Q2157:U2159"/>
    <mergeCell ref="V2157:Z2159"/>
    <mergeCell ref="AA2157:AE2159"/>
    <mergeCell ref="AF2157:AJ2159"/>
    <mergeCell ref="C2160:K2161"/>
    <mergeCell ref="L2160:P2161"/>
    <mergeCell ref="Q2160:U2161"/>
    <mergeCell ref="V2160:Z2161"/>
    <mergeCell ref="AA2160:AE2161"/>
    <mergeCell ref="AF2160:AJ2161"/>
    <mergeCell ref="C2162:K2163"/>
    <mergeCell ref="L2162:P2163"/>
    <mergeCell ref="Q2162:U2163"/>
    <mergeCell ref="V2162:Z2163"/>
    <mergeCell ref="AA2162:AE2163"/>
    <mergeCell ref="AF2162:AJ2163"/>
    <mergeCell ref="C955:AS955"/>
    <mergeCell ref="C1157:AS1157"/>
    <mergeCell ref="C1351:AS1351"/>
    <mergeCell ref="C1508:K1508"/>
    <mergeCell ref="L1508:N1508"/>
    <mergeCell ref="O1508:Q1508"/>
    <mergeCell ref="R1508:U1508"/>
    <mergeCell ref="V1508:Z1508"/>
    <mergeCell ref="AA1508:AE1508"/>
    <mergeCell ref="AF1508:AJ1508"/>
    <mergeCell ref="C1564:AS1564"/>
    <mergeCell ref="C1806:AS1806"/>
    <mergeCell ref="C1820:AS1820"/>
    <mergeCell ref="C1835:AS1835"/>
    <mergeCell ref="C1908:AS1908"/>
    <mergeCell ref="C1928:AS1928"/>
    <mergeCell ref="L2147:P2147"/>
    <mergeCell ref="Q2147:U2147"/>
    <mergeCell ref="V2147:Z2147"/>
    <mergeCell ref="AA2147:AE2147"/>
    <mergeCell ref="AF2147:AJ2147"/>
    <mergeCell ref="C2148:K2148"/>
    <mergeCell ref="L2148:P2148"/>
    <mergeCell ref="Q2148:U2148"/>
    <mergeCell ref="V2148:Z2148"/>
    <mergeCell ref="AA2148:AE2148"/>
    <mergeCell ref="AF2148:AJ2148"/>
    <mergeCell ref="C2149:K2149"/>
    <mergeCell ref="L2149:P2149"/>
    <mergeCell ref="Q2149:U2149"/>
    <mergeCell ref="V2149:Z2149"/>
    <mergeCell ref="AA2149:AE2149"/>
    <mergeCell ref="AF2149:AJ2149"/>
    <mergeCell ref="C2141:K2141"/>
    <mergeCell ref="L2141:P2141"/>
    <mergeCell ref="Q2141:U2141"/>
    <mergeCell ref="V2141:Z2141"/>
    <mergeCell ref="AA2141:AE2141"/>
    <mergeCell ref="AF2141:AJ2141"/>
    <mergeCell ref="C2143:K2144"/>
    <mergeCell ref="L2143:P2144"/>
    <mergeCell ref="Q2143:U2144"/>
    <mergeCell ref="V2143:Z2144"/>
    <mergeCell ref="AA2143:AE2144"/>
    <mergeCell ref="AF2143:AJ2144"/>
    <mergeCell ref="C2145:K2146"/>
    <mergeCell ref="L2145:P2146"/>
    <mergeCell ref="Q2145:U2146"/>
    <mergeCell ref="V2145:Z2146"/>
    <mergeCell ref="AA2145:AE2146"/>
    <mergeCell ref="AF2145:AJ2146"/>
    <mergeCell ref="Q2142:U2142"/>
    <mergeCell ref="C2137:K2137"/>
    <mergeCell ref="L2137:P2137"/>
    <mergeCell ref="Q2137:U2137"/>
    <mergeCell ref="V2137:Z2137"/>
    <mergeCell ref="AA2137:AE2137"/>
    <mergeCell ref="AF2137:AJ2137"/>
    <mergeCell ref="C2138:K2139"/>
    <mergeCell ref="L2138:P2139"/>
    <mergeCell ref="Q2138:U2139"/>
    <mergeCell ref="V2138:Z2139"/>
    <mergeCell ref="AA2138:AE2139"/>
    <mergeCell ref="AF2138:AJ2139"/>
    <mergeCell ref="C2140:K2140"/>
    <mergeCell ref="L2140:P2140"/>
    <mergeCell ref="Q2140:U2140"/>
    <mergeCell ref="V2140:Z2140"/>
    <mergeCell ref="AA2140:AE2140"/>
    <mergeCell ref="AF2140:AJ2140"/>
    <mergeCell ref="C2134:K2134"/>
    <mergeCell ref="L2134:P2134"/>
    <mergeCell ref="Q2134:U2134"/>
    <mergeCell ref="V2134:Z2134"/>
    <mergeCell ref="AA2134:AE2134"/>
    <mergeCell ref="AF2134:AJ2134"/>
    <mergeCell ref="C2135:K2135"/>
    <mergeCell ref="L2135:P2135"/>
    <mergeCell ref="Q2135:U2135"/>
    <mergeCell ref="V2135:Z2135"/>
    <mergeCell ref="AA2135:AE2135"/>
    <mergeCell ref="AF2135:AJ2135"/>
    <mergeCell ref="C2136:K2136"/>
    <mergeCell ref="L2136:P2136"/>
    <mergeCell ref="Q2136:U2136"/>
    <mergeCell ref="V2136:Z2136"/>
    <mergeCell ref="AA2136:AE2136"/>
    <mergeCell ref="AF2136:AJ2136"/>
    <mergeCell ref="C2115:K2117"/>
    <mergeCell ref="L2115:P2117"/>
    <mergeCell ref="Q2115:U2117"/>
    <mergeCell ref="V2115:Z2117"/>
    <mergeCell ref="AA2115:AE2117"/>
    <mergeCell ref="AF2115:AJ2117"/>
    <mergeCell ref="C2118:K2118"/>
    <mergeCell ref="L2118:P2118"/>
    <mergeCell ref="Q2118:U2118"/>
    <mergeCell ref="V2118:Z2118"/>
    <mergeCell ref="AA2118:AE2118"/>
    <mergeCell ref="AF2118:AJ2118"/>
    <mergeCell ref="C2129:K2133"/>
    <mergeCell ref="L2129:AJ2129"/>
    <mergeCell ref="L2130:P2133"/>
    <mergeCell ref="Q2130:U2133"/>
    <mergeCell ref="V2130:Z2133"/>
    <mergeCell ref="AA2130:AE2133"/>
    <mergeCell ref="AF2130:AJ2133"/>
    <mergeCell ref="C2111:K2112"/>
    <mergeCell ref="L2111:P2112"/>
    <mergeCell ref="Q2111:U2112"/>
    <mergeCell ref="V2111:Z2112"/>
    <mergeCell ref="AA2111:AE2112"/>
    <mergeCell ref="AF2111:AJ2112"/>
    <mergeCell ref="C2113:K2114"/>
    <mergeCell ref="L2113:P2114"/>
    <mergeCell ref="Q2113:U2114"/>
    <mergeCell ref="V2113:Z2114"/>
    <mergeCell ref="AA2113:AE2114"/>
    <mergeCell ref="AF2113:AJ2114"/>
    <mergeCell ref="C2109:K2110"/>
    <mergeCell ref="L2109:P2110"/>
    <mergeCell ref="Q2109:U2110"/>
    <mergeCell ref="V2109:Z2110"/>
    <mergeCell ref="AA2109:AE2110"/>
    <mergeCell ref="AF2109:AJ2110"/>
    <mergeCell ref="C2092:K2093"/>
    <mergeCell ref="C2094:K2095"/>
    <mergeCell ref="C2104:K2105"/>
    <mergeCell ref="L2104:P2105"/>
    <mergeCell ref="Q2104:U2105"/>
    <mergeCell ref="V2104:Z2105"/>
    <mergeCell ref="AA2104:AE2105"/>
    <mergeCell ref="AF2104:AJ2105"/>
    <mergeCell ref="C2106:K2108"/>
    <mergeCell ref="L2106:P2108"/>
    <mergeCell ref="Q2106:U2108"/>
    <mergeCell ref="V2106:Z2108"/>
    <mergeCell ref="AA2106:AE2108"/>
    <mergeCell ref="AF2106:AJ2108"/>
    <mergeCell ref="C2099:K2100"/>
    <mergeCell ref="L2099:P2100"/>
    <mergeCell ref="Q2099:U2100"/>
    <mergeCell ref="V2099:Z2100"/>
    <mergeCell ref="AA2099:AE2100"/>
    <mergeCell ref="AF2099:AJ2100"/>
    <mergeCell ref="C2101:K2103"/>
    <mergeCell ref="L2101:P2103"/>
    <mergeCell ref="Q2101:U2103"/>
    <mergeCell ref="V2101:Z2103"/>
    <mergeCell ref="AA2101:AE2103"/>
    <mergeCell ref="AF2101:AJ2103"/>
    <mergeCell ref="C2096:K2096"/>
    <mergeCell ref="C2097:K2097"/>
    <mergeCell ref="C2098:K2098"/>
    <mergeCell ref="L2096:P2096"/>
    <mergeCell ref="Q2096:U2096"/>
    <mergeCell ref="V2096:Z2096"/>
    <mergeCell ref="L2097:P2097"/>
    <mergeCell ref="Q2097:U2097"/>
    <mergeCell ref="V2097:Z2097"/>
    <mergeCell ref="AA2097:AE2097"/>
    <mergeCell ref="AF2097:AJ2097"/>
    <mergeCell ref="L2098:P2098"/>
    <mergeCell ref="Q2098:U2098"/>
    <mergeCell ref="V2098:Z2098"/>
    <mergeCell ref="AA2098:AE2098"/>
    <mergeCell ref="AA2086:AE2086"/>
    <mergeCell ref="AA2089:AE2089"/>
    <mergeCell ref="AA2090:AE2090"/>
    <mergeCell ref="AA2091:AE2091"/>
    <mergeCell ref="L2091:P2091"/>
    <mergeCell ref="L2090:P2090"/>
    <mergeCell ref="L2089:P2089"/>
    <mergeCell ref="L2086:P2086"/>
    <mergeCell ref="L2087:P2088"/>
    <mergeCell ref="AF2098:AJ2098"/>
    <mergeCell ref="AF2092:AJ2093"/>
    <mergeCell ref="AA2092:AE2093"/>
    <mergeCell ref="V2092:Z2093"/>
    <mergeCell ref="Q2092:U2093"/>
    <mergeCell ref="L2092:P2093"/>
    <mergeCell ref="L2094:P2095"/>
    <mergeCell ref="Q2094:U2095"/>
    <mergeCell ref="V2094:Z2095"/>
    <mergeCell ref="AA2094:AE2095"/>
    <mergeCell ref="AF2094:AJ2095"/>
    <mergeCell ref="AA2096:AE2096"/>
    <mergeCell ref="AF2096:AJ2096"/>
    <mergeCell ref="C2091:K2091"/>
    <mergeCell ref="C2090:K2090"/>
    <mergeCell ref="C2089:K2089"/>
    <mergeCell ref="C2086:K2086"/>
    <mergeCell ref="C2085:K2085"/>
    <mergeCell ref="C2084:K2084"/>
    <mergeCell ref="Q2084:U2084"/>
    <mergeCell ref="Q2085:U2085"/>
    <mergeCell ref="Q2086:U2086"/>
    <mergeCell ref="AF2084:AJ2084"/>
    <mergeCell ref="AF2085:AJ2085"/>
    <mergeCell ref="AF2086:AJ2086"/>
    <mergeCell ref="AF2089:AJ2089"/>
    <mergeCell ref="AF2090:AJ2090"/>
    <mergeCell ref="AF2091:AJ2091"/>
    <mergeCell ref="AF2087:AJ2088"/>
    <mergeCell ref="AA2087:AE2088"/>
    <mergeCell ref="V2087:Z2088"/>
    <mergeCell ref="Q2087:U2088"/>
    <mergeCell ref="C2011:Y2011"/>
    <mergeCell ref="C2087:K2088"/>
    <mergeCell ref="Q2089:U2089"/>
    <mergeCell ref="Q2090:U2090"/>
    <mergeCell ref="Q2091:U2091"/>
    <mergeCell ref="V2084:Z2084"/>
    <mergeCell ref="V2085:Z2085"/>
    <mergeCell ref="V2086:Z2086"/>
    <mergeCell ref="V2089:Z2089"/>
    <mergeCell ref="V2090:Z2090"/>
    <mergeCell ref="V2091:Z2091"/>
    <mergeCell ref="AA2084:AE2084"/>
    <mergeCell ref="AA2085:AE2085"/>
    <mergeCell ref="Z2004:AF2004"/>
    <mergeCell ref="Z2019:AF2019"/>
    <mergeCell ref="AG2019:AM2019"/>
    <mergeCell ref="C2020:Y2020"/>
    <mergeCell ref="Z2020:AF2020"/>
    <mergeCell ref="AG2020:AM2020"/>
    <mergeCell ref="C2078:K2082"/>
    <mergeCell ref="L2078:AJ2078"/>
    <mergeCell ref="L2079:P2082"/>
    <mergeCell ref="Q2079:U2082"/>
    <mergeCell ref="V2079:Z2082"/>
    <mergeCell ref="AA2079:AE2082"/>
    <mergeCell ref="AF2079:AJ2082"/>
    <mergeCell ref="C2083:K2083"/>
    <mergeCell ref="L2083:P2083"/>
    <mergeCell ref="Q2083:U2083"/>
    <mergeCell ref="V2083:Z2083"/>
    <mergeCell ref="AA2083:AE2083"/>
    <mergeCell ref="AF2083:AJ2083"/>
    <mergeCell ref="C2005:Y2005"/>
    <mergeCell ref="C2006:Y2006"/>
    <mergeCell ref="C2008:Y2008"/>
    <mergeCell ref="C1095:M1095"/>
    <mergeCell ref="C1987:AD1987"/>
    <mergeCell ref="AG1997:AM1998"/>
    <mergeCell ref="Z1997:AF1998"/>
    <mergeCell ref="C1997:Y1998"/>
    <mergeCell ref="C2010:Y2010"/>
    <mergeCell ref="Z2010:AF2010"/>
    <mergeCell ref="AG2010:AM2010"/>
    <mergeCell ref="AG2004:AM2004"/>
    <mergeCell ref="AG2007:AM2007"/>
    <mergeCell ref="Z2007:AF2007"/>
    <mergeCell ref="C2007:Y2007"/>
    <mergeCell ref="C1748:T1749"/>
    <mergeCell ref="AB1748:AH1749"/>
    <mergeCell ref="U1748:AA1749"/>
    <mergeCell ref="C1999:Y1999"/>
    <mergeCell ref="Z1999:AF1999"/>
    <mergeCell ref="AG1999:AM1999"/>
    <mergeCell ref="C2000:Y2000"/>
    <mergeCell ref="C1244:O1244"/>
    <mergeCell ref="C1250:O1250"/>
    <mergeCell ref="P1229:V1230"/>
    <mergeCell ref="W1229:AC1230"/>
    <mergeCell ref="P1234:V1235"/>
    <mergeCell ref="P1241:V1242"/>
    <mergeCell ref="P1246:V1247"/>
    <mergeCell ref="W1234:AC1235"/>
    <mergeCell ref="W1241:AC1242"/>
    <mergeCell ref="W1246:AC1247"/>
    <mergeCell ref="C88:G88"/>
    <mergeCell ref="H88:K88"/>
    <mergeCell ref="L88:O88"/>
    <mergeCell ref="P88:S88"/>
    <mergeCell ref="T88:W88"/>
    <mergeCell ref="X88:AA88"/>
    <mergeCell ref="C612:W612"/>
    <mergeCell ref="X612:AJ612"/>
    <mergeCell ref="C622:AS622"/>
    <mergeCell ref="C613:AS613"/>
    <mergeCell ref="C1091:M1091"/>
    <mergeCell ref="N1091:T1091"/>
    <mergeCell ref="U1091:AA1091"/>
    <mergeCell ref="AB1091:AH1091"/>
    <mergeCell ref="C1092:M1092"/>
    <mergeCell ref="N1092:T1092"/>
    <mergeCell ref="W1588:AC1588"/>
    <mergeCell ref="C1236:O1236"/>
    <mergeCell ref="C1237:O1237"/>
    <mergeCell ref="C1238:O1238"/>
    <mergeCell ref="C1239:O1239"/>
    <mergeCell ref="C1240:O1240"/>
    <mergeCell ref="C1241:O1242"/>
    <mergeCell ref="P1239:V1239"/>
    <mergeCell ref="W1239:AC1239"/>
    <mergeCell ref="P1240:V1240"/>
    <mergeCell ref="W1240:AC1240"/>
    <mergeCell ref="C1243:O1243"/>
    <mergeCell ref="C1245:O1245"/>
    <mergeCell ref="C1246:O1247"/>
    <mergeCell ref="C1248:O1248"/>
    <mergeCell ref="C1249:O1249"/>
    <mergeCell ref="AH2200:AM2200"/>
    <mergeCell ref="AN2200:AS2200"/>
    <mergeCell ref="AH2201:AM2201"/>
    <mergeCell ref="AN2201:AS2201"/>
    <mergeCell ref="AH2215:AM2215"/>
    <mergeCell ref="AN2215:AS2215"/>
    <mergeCell ref="AH2216:AM2216"/>
    <mergeCell ref="AN2216:AS2216"/>
    <mergeCell ref="AH2217:AM2217"/>
    <mergeCell ref="AN2217:AS2217"/>
    <mergeCell ref="AH2223:AM2223"/>
    <mergeCell ref="AN2223:AS2223"/>
    <mergeCell ref="AH2224:AM2224"/>
    <mergeCell ref="AN2224:AS2224"/>
    <mergeCell ref="AB1042:AH1042"/>
    <mergeCell ref="U1042:AA1042"/>
    <mergeCell ref="N1042:T1042"/>
    <mergeCell ref="AB1051:AH1051"/>
    <mergeCell ref="N1051:T1051"/>
    <mergeCell ref="U1051:AA1051"/>
    <mergeCell ref="AB1086:AH1086"/>
    <mergeCell ref="U1086:AA1086"/>
    <mergeCell ref="N1086:T1086"/>
    <mergeCell ref="AB1095:AH1095"/>
    <mergeCell ref="U1095:AA1095"/>
    <mergeCell ref="N1095:T1095"/>
    <mergeCell ref="P1588:V1588"/>
    <mergeCell ref="C1588:O1588"/>
    <mergeCell ref="W1251:AC1251"/>
    <mergeCell ref="P1251:V1251"/>
    <mergeCell ref="C1251:O1251"/>
    <mergeCell ref="C1258:AS1258"/>
    <mergeCell ref="C2331:AS2331"/>
    <mergeCell ref="C2327:AS2329"/>
    <mergeCell ref="C2325:AS2325"/>
    <mergeCell ref="C2333:AS2336"/>
    <mergeCell ref="AH2279:AM2280"/>
    <mergeCell ref="AN2279:AS2280"/>
    <mergeCell ref="AH2282:AM2283"/>
    <mergeCell ref="AN2282:AS2283"/>
    <mergeCell ref="AH2286:AM2287"/>
    <mergeCell ref="AN2286:AS2287"/>
    <mergeCell ref="AH2288:AM2290"/>
    <mergeCell ref="AN2288:AS2290"/>
    <mergeCell ref="AH2293:AM2294"/>
    <mergeCell ref="AN2293:AS2294"/>
    <mergeCell ref="AH2303:AM2304"/>
    <mergeCell ref="AN2303:AS2304"/>
    <mergeCell ref="AH2305:AM2306"/>
    <mergeCell ref="AN2305:AS2306"/>
    <mergeCell ref="AH2307:AM2308"/>
    <mergeCell ref="AN2307:AS2308"/>
    <mergeCell ref="AH2321:AM2323"/>
    <mergeCell ref="AN2321:AS2323"/>
    <mergeCell ref="AH2319:AM2320"/>
    <mergeCell ref="AN2319:AS2320"/>
    <mergeCell ref="AN2316:AS2318"/>
    <mergeCell ref="AH2316:AM2318"/>
    <mergeCell ref="AH2312:AM2312"/>
    <mergeCell ref="AN2312:AS2312"/>
    <mergeCell ref="AH2313:AM2313"/>
    <mergeCell ref="AN2313:AS2313"/>
    <mergeCell ref="C2279:F2280"/>
    <mergeCell ref="G2279:AG2280"/>
    <mergeCell ref="AH2202:AM2203"/>
    <mergeCell ref="AN2202:AS2203"/>
    <mergeCell ref="AH2204:AM2205"/>
    <mergeCell ref="AN2204:AS2205"/>
    <mergeCell ref="AH2206:AM2207"/>
    <mergeCell ref="AN2206:AS2207"/>
    <mergeCell ref="AH2218:AM2219"/>
    <mergeCell ref="AN2218:AS2219"/>
    <mergeCell ref="AH2225:AM2226"/>
    <mergeCell ref="AN2225:AS2226"/>
    <mergeCell ref="AH2227:AM2228"/>
    <mergeCell ref="AN2227:AS2228"/>
    <mergeCell ref="AH2230:AM2231"/>
    <mergeCell ref="AN2230:AS2231"/>
    <mergeCell ref="AH2248:AM2249"/>
    <mergeCell ref="AN2248:AS2249"/>
    <mergeCell ref="AH2246:AM2247"/>
    <mergeCell ref="AN2246:AS2247"/>
    <mergeCell ref="AH2208:AM2210"/>
    <mergeCell ref="AN2208:AS2210"/>
    <mergeCell ref="AN2211:AS2214"/>
    <mergeCell ref="AH2211:AM2214"/>
    <mergeCell ref="AH2232:AM2232"/>
    <mergeCell ref="AN2232:AS2232"/>
    <mergeCell ref="AH2233:AM2233"/>
    <mergeCell ref="AN2233:AS2233"/>
    <mergeCell ref="AH2234:AM2234"/>
    <mergeCell ref="AN2234:AS2234"/>
    <mergeCell ref="AH2236:AM2236"/>
    <mergeCell ref="AN2236:AS2236"/>
    <mergeCell ref="AH2237:AM2237"/>
    <mergeCell ref="AN2237:AS2237"/>
    <mergeCell ref="AH2250:AM2252"/>
    <mergeCell ref="AN2250:AS2252"/>
    <mergeCell ref="AH2253:AM2254"/>
    <mergeCell ref="AN2253:AS2254"/>
    <mergeCell ref="AH2238:AM2240"/>
    <mergeCell ref="AN2238:AS2240"/>
    <mergeCell ref="AH2220:AM2222"/>
    <mergeCell ref="AN2220:AS2222"/>
    <mergeCell ref="C2274:F2274"/>
    <mergeCell ref="G2274:AG2274"/>
    <mergeCell ref="C2275:F2275"/>
    <mergeCell ref="G2275:AG2275"/>
    <mergeCell ref="C2278:F2278"/>
    <mergeCell ref="G2278:AG2278"/>
    <mergeCell ref="AH2270:AM2270"/>
    <mergeCell ref="AN2270:AS2270"/>
    <mergeCell ref="AH2271:AM2271"/>
    <mergeCell ref="AN2271:AS2271"/>
    <mergeCell ref="AH2274:AM2274"/>
    <mergeCell ref="AN2274:AS2274"/>
    <mergeCell ref="AH2275:AM2275"/>
    <mergeCell ref="AN2275:AS2275"/>
    <mergeCell ref="C2276:F2277"/>
    <mergeCell ref="G2276:AG2277"/>
    <mergeCell ref="AH2276:AM2277"/>
    <mergeCell ref="AN2276:AS2277"/>
    <mergeCell ref="AH2278:AM2278"/>
    <mergeCell ref="AN2278:AS2278"/>
    <mergeCell ref="G2272:AG2273"/>
    <mergeCell ref="G2238:AG2240"/>
    <mergeCell ref="C2238:F2240"/>
    <mergeCell ref="C2241:F2241"/>
    <mergeCell ref="AH2298:AM2300"/>
    <mergeCell ref="AN2298:AS2300"/>
    <mergeCell ref="AH2295:AM2297"/>
    <mergeCell ref="AN2295:AS2297"/>
    <mergeCell ref="AH2309:AM2309"/>
    <mergeCell ref="AN2309:AS2309"/>
    <mergeCell ref="AH2310:AM2310"/>
    <mergeCell ref="AN2310:AS2310"/>
    <mergeCell ref="AH2311:AM2311"/>
    <mergeCell ref="AN2311:AS2311"/>
    <mergeCell ref="AH2241:AM2241"/>
    <mergeCell ref="AN2241:AS2241"/>
    <mergeCell ref="AH2242:AM2242"/>
    <mergeCell ref="AN2242:AS2242"/>
    <mergeCell ref="AH2255:AM2255"/>
    <mergeCell ref="AN2255:AS2255"/>
    <mergeCell ref="AH2264:AM2264"/>
    <mergeCell ref="AN2264:AS2264"/>
    <mergeCell ref="AH2265:AM2265"/>
    <mergeCell ref="AN2265:AS2265"/>
    <mergeCell ref="AH2266:AM2266"/>
    <mergeCell ref="AN2266:AS2266"/>
    <mergeCell ref="AH2267:AM2267"/>
    <mergeCell ref="AN2267:AS2267"/>
    <mergeCell ref="AH2268:AM2268"/>
    <mergeCell ref="AN2268:AS2268"/>
    <mergeCell ref="AH2258:AM2259"/>
    <mergeCell ref="AN2258:AS2259"/>
    <mergeCell ref="AH2260:AM2261"/>
    <mergeCell ref="AN2260:AS2261"/>
    <mergeCell ref="AH2243:AM2245"/>
    <mergeCell ref="AN2243:AS2245"/>
    <mergeCell ref="AH2281:AM2281"/>
    <mergeCell ref="AN2281:AS2281"/>
    <mergeCell ref="AH2284:AM2284"/>
    <mergeCell ref="AN2284:AS2284"/>
    <mergeCell ref="C2310:F2310"/>
    <mergeCell ref="G2310:AG2310"/>
    <mergeCell ref="C2311:F2311"/>
    <mergeCell ref="G2311:AG2311"/>
    <mergeCell ref="C2312:F2312"/>
    <mergeCell ref="G2312:AG2312"/>
    <mergeCell ref="C2313:F2313"/>
    <mergeCell ref="G2313:AG2313"/>
    <mergeCell ref="C2316:F2318"/>
    <mergeCell ref="G2316:AG2318"/>
    <mergeCell ref="C2319:F2320"/>
    <mergeCell ref="G2319:AG2320"/>
    <mergeCell ref="C2321:F2323"/>
    <mergeCell ref="G2321:AG2323"/>
    <mergeCell ref="C2293:F2294"/>
    <mergeCell ref="G2293:AG2294"/>
    <mergeCell ref="C2295:F2297"/>
    <mergeCell ref="G2295:AG2297"/>
    <mergeCell ref="C2298:F2300"/>
    <mergeCell ref="G2298:AG2300"/>
    <mergeCell ref="C2303:F2304"/>
    <mergeCell ref="G2303:AG2304"/>
    <mergeCell ref="C2305:F2306"/>
    <mergeCell ref="G2305:AG2306"/>
    <mergeCell ref="C2307:F2308"/>
    <mergeCell ref="G2307:AG2308"/>
    <mergeCell ref="C2309:F2309"/>
    <mergeCell ref="G2309:AG2309"/>
    <mergeCell ref="C2314:F2315"/>
    <mergeCell ref="G2314:AG2315"/>
    <mergeCell ref="C2281:F2281"/>
    <mergeCell ref="G2281:AG2281"/>
    <mergeCell ref="C2282:F2283"/>
    <mergeCell ref="G2282:AG2283"/>
    <mergeCell ref="C2284:F2284"/>
    <mergeCell ref="G2284:AG2284"/>
    <mergeCell ref="C2285:F2285"/>
    <mergeCell ref="G2285:AG2285"/>
    <mergeCell ref="C2286:F2287"/>
    <mergeCell ref="G2286:AG2287"/>
    <mergeCell ref="C2288:F2290"/>
    <mergeCell ref="G2288:AG2290"/>
    <mergeCell ref="C2291:F2291"/>
    <mergeCell ref="G2291:AG2291"/>
    <mergeCell ref="C2292:F2292"/>
    <mergeCell ref="G2292:AG2292"/>
    <mergeCell ref="AH2285:AM2285"/>
    <mergeCell ref="AN2285:AS2285"/>
    <mergeCell ref="AH2291:AM2291"/>
    <mergeCell ref="AN2291:AS2291"/>
    <mergeCell ref="AH2292:AM2292"/>
    <mergeCell ref="AN2292:AS2292"/>
    <mergeCell ref="AH2272:AM2273"/>
    <mergeCell ref="AN2272:AS2273"/>
    <mergeCell ref="C2256:F2257"/>
    <mergeCell ref="G2256:AG2257"/>
    <mergeCell ref="C2258:F2259"/>
    <mergeCell ref="G2258:AG2259"/>
    <mergeCell ref="C2260:F2261"/>
    <mergeCell ref="G2260:AG2261"/>
    <mergeCell ref="C2264:F2264"/>
    <mergeCell ref="G2264:AG2264"/>
    <mergeCell ref="C2265:F2265"/>
    <mergeCell ref="G2265:AG2265"/>
    <mergeCell ref="C2266:F2266"/>
    <mergeCell ref="G2266:AG2266"/>
    <mergeCell ref="C2267:F2267"/>
    <mergeCell ref="G2267:AG2267"/>
    <mergeCell ref="C2268:F2268"/>
    <mergeCell ref="G2268:AG2268"/>
    <mergeCell ref="AH2256:AM2257"/>
    <mergeCell ref="AN2256:AS2257"/>
    <mergeCell ref="C2269:AS2269"/>
    <mergeCell ref="C2270:F2270"/>
    <mergeCell ref="G2270:AG2270"/>
    <mergeCell ref="C2271:F2271"/>
    <mergeCell ref="G2271:AG2271"/>
    <mergeCell ref="C2272:F2273"/>
    <mergeCell ref="G2241:AG2241"/>
    <mergeCell ref="C2242:F2242"/>
    <mergeCell ref="G2242:AG2242"/>
    <mergeCell ref="C2243:F2245"/>
    <mergeCell ref="G2243:AG2245"/>
    <mergeCell ref="C2246:F2247"/>
    <mergeCell ref="G2246:AG2247"/>
    <mergeCell ref="C2248:F2249"/>
    <mergeCell ref="G2248:AG2249"/>
    <mergeCell ref="C2250:F2252"/>
    <mergeCell ref="G2250:AG2252"/>
    <mergeCell ref="C2253:F2254"/>
    <mergeCell ref="G2253:AG2254"/>
    <mergeCell ref="C2255:F2255"/>
    <mergeCell ref="G2255:AG2255"/>
    <mergeCell ref="G2227:AG2228"/>
    <mergeCell ref="G2229:AG2229"/>
    <mergeCell ref="C2227:F2228"/>
    <mergeCell ref="C2229:F2229"/>
    <mergeCell ref="G2230:AG2231"/>
    <mergeCell ref="G2232:AG2232"/>
    <mergeCell ref="G2233:AG2233"/>
    <mergeCell ref="G2234:AG2234"/>
    <mergeCell ref="C2230:F2231"/>
    <mergeCell ref="C2232:F2232"/>
    <mergeCell ref="C2233:F2233"/>
    <mergeCell ref="C2234:F2234"/>
    <mergeCell ref="C2235:AS2235"/>
    <mergeCell ref="C2236:F2236"/>
    <mergeCell ref="G2236:AG2236"/>
    <mergeCell ref="C2237:F2237"/>
    <mergeCell ref="G2237:AG2237"/>
    <mergeCell ref="AH2229:AM2229"/>
    <mergeCell ref="AN2229:AS2229"/>
    <mergeCell ref="G2211:AG2214"/>
    <mergeCell ref="G2215:AG2215"/>
    <mergeCell ref="G2216:AG2216"/>
    <mergeCell ref="G2217:AG2217"/>
    <mergeCell ref="G2218:AG2219"/>
    <mergeCell ref="G2220:AG2222"/>
    <mergeCell ref="C2211:F2214"/>
    <mergeCell ref="C2215:F2215"/>
    <mergeCell ref="C2216:F2216"/>
    <mergeCell ref="C2217:F2217"/>
    <mergeCell ref="C2220:F2222"/>
    <mergeCell ref="C2218:F2219"/>
    <mergeCell ref="G2223:AG2223"/>
    <mergeCell ref="C2223:F2223"/>
    <mergeCell ref="G2224:AG2224"/>
    <mergeCell ref="C2224:F2224"/>
    <mergeCell ref="G2225:AG2226"/>
    <mergeCell ref="C2225:F2226"/>
    <mergeCell ref="C2208:F2210"/>
    <mergeCell ref="G2190:AG2191"/>
    <mergeCell ref="G2189:AG2189"/>
    <mergeCell ref="G2192:AG2192"/>
    <mergeCell ref="G2193:AG2194"/>
    <mergeCell ref="G2195:AG2195"/>
    <mergeCell ref="G2196:AG2196"/>
    <mergeCell ref="G2197:AG2197"/>
    <mergeCell ref="G2198:AG2198"/>
    <mergeCell ref="G2199:AG2199"/>
    <mergeCell ref="G2200:AG2200"/>
    <mergeCell ref="G2201:AG2201"/>
    <mergeCell ref="G2202:AG2203"/>
    <mergeCell ref="G2204:AG2205"/>
    <mergeCell ref="G2206:AG2207"/>
    <mergeCell ref="G2208:AG2210"/>
    <mergeCell ref="C2185:F2187"/>
    <mergeCell ref="C2206:F2207"/>
    <mergeCell ref="C2198:F2198"/>
    <mergeCell ref="C2199:F2199"/>
    <mergeCell ref="C2200:F2200"/>
    <mergeCell ref="C2201:F2201"/>
    <mergeCell ref="C2202:F2203"/>
    <mergeCell ref="C2204:F2205"/>
    <mergeCell ref="AH2198:AM2198"/>
    <mergeCell ref="AN2198:AS2198"/>
    <mergeCell ref="AH2199:AM2199"/>
    <mergeCell ref="P1248:V1248"/>
    <mergeCell ref="W1248:AC1248"/>
    <mergeCell ref="P1249:V1249"/>
    <mergeCell ref="W1249:AC1249"/>
    <mergeCell ref="P1250:V1250"/>
    <mergeCell ref="W1250:AC1250"/>
    <mergeCell ref="C1279:AS1279"/>
    <mergeCell ref="C1286:T1286"/>
    <mergeCell ref="C1287:T1287"/>
    <mergeCell ref="C1288:T1288"/>
    <mergeCell ref="C1289:T1289"/>
    <mergeCell ref="C1290:T1290"/>
    <mergeCell ref="C1291:T1291"/>
    <mergeCell ref="C1292:T1292"/>
    <mergeCell ref="C1293:T1293"/>
    <mergeCell ref="C1294:T1294"/>
    <mergeCell ref="U1286:AD1286"/>
    <mergeCell ref="AH2193:AM2194"/>
    <mergeCell ref="AN2193:AS2194"/>
    <mergeCell ref="AN2199:AS2199"/>
    <mergeCell ref="C1259:AS1260"/>
    <mergeCell ref="C1261:AS1262"/>
    <mergeCell ref="C1263:AS1264"/>
    <mergeCell ref="C1278:N1278"/>
    <mergeCell ref="C1266:AS1266"/>
    <mergeCell ref="C1277:AS1277"/>
    <mergeCell ref="C1276:AS1276"/>
    <mergeCell ref="C1275:AS1275"/>
    <mergeCell ref="C1273:AS1273"/>
    <mergeCell ref="AG2014:AM2014"/>
    <mergeCell ref="C2015:Y2015"/>
    <mergeCell ref="Z2015:AF2015"/>
    <mergeCell ref="AG2015:AM2015"/>
    <mergeCell ref="C2018:Y2018"/>
    <mergeCell ref="Z2018:AF2018"/>
    <mergeCell ref="AG2018:AM2018"/>
    <mergeCell ref="C2021:Y2021"/>
    <mergeCell ref="Z2021:AF2021"/>
    <mergeCell ref="AG2021:AM2021"/>
    <mergeCell ref="AN2185:AS2187"/>
    <mergeCell ref="AH2185:AM2187"/>
    <mergeCell ref="G2185:AG2187"/>
    <mergeCell ref="C2035:Y2035"/>
    <mergeCell ref="C2036:Y2036"/>
    <mergeCell ref="C2037:Y2037"/>
    <mergeCell ref="C2038:Y2038"/>
    <mergeCell ref="C2039:Y2039"/>
    <mergeCell ref="C2040:Y2040"/>
    <mergeCell ref="C2041:Y2041"/>
    <mergeCell ref="Z2022:AF2022"/>
    <mergeCell ref="AG2022:AM2022"/>
    <mergeCell ref="C2030:AS2030"/>
    <mergeCell ref="C2028:AS2028"/>
    <mergeCell ref="C2026:AS2026"/>
    <mergeCell ref="C2024:AS2024"/>
    <mergeCell ref="C2032:Y2034"/>
    <mergeCell ref="Z2032:AF2034"/>
    <mergeCell ref="AG2032:AM2034"/>
    <mergeCell ref="C2022:Y2022"/>
    <mergeCell ref="L2085:P2085"/>
    <mergeCell ref="L2084:P2084"/>
    <mergeCell ref="Z2011:AF2011"/>
    <mergeCell ref="AG2011:AM2011"/>
    <mergeCell ref="C2012:Y2012"/>
    <mergeCell ref="Z2012:AF2012"/>
    <mergeCell ref="AG2012:AM2012"/>
    <mergeCell ref="C1270:AS1271"/>
    <mergeCell ref="C1268:AS1268"/>
    <mergeCell ref="C2013:Y2013"/>
    <mergeCell ref="Z2013:AF2013"/>
    <mergeCell ref="AG2013:AM2013"/>
    <mergeCell ref="C2014:Y2014"/>
    <mergeCell ref="Z2014:AF2014"/>
    <mergeCell ref="Z2000:AF2000"/>
    <mergeCell ref="AG2000:AM2000"/>
    <mergeCell ref="C2001:Y2001"/>
    <mergeCell ref="Z2001:AF2001"/>
    <mergeCell ref="AG2001:AM2001"/>
    <mergeCell ref="C2002:Y2002"/>
    <mergeCell ref="Z2002:AF2002"/>
    <mergeCell ref="AG2002:AM2002"/>
    <mergeCell ref="C2003:Y2003"/>
    <mergeCell ref="Z2003:AF2003"/>
    <mergeCell ref="AG2003:AM2003"/>
    <mergeCell ref="C2004:Y2004"/>
    <mergeCell ref="U1287:AD1287"/>
    <mergeCell ref="U1288:AD1288"/>
    <mergeCell ref="U1289:AD1289"/>
    <mergeCell ref="U1290:AD1290"/>
    <mergeCell ref="U1291:AD1291"/>
    <mergeCell ref="U1292:AD1292"/>
    <mergeCell ref="U1293:AD1293"/>
    <mergeCell ref="U1294:AD1294"/>
    <mergeCell ref="P1231:V1231"/>
    <mergeCell ref="P1232:V1232"/>
    <mergeCell ref="P1233:V1233"/>
    <mergeCell ref="W1231:AC1231"/>
    <mergeCell ref="W1232:AC1232"/>
    <mergeCell ref="W1233:AC1233"/>
    <mergeCell ref="P1243:V1243"/>
    <mergeCell ref="W1243:AC1243"/>
    <mergeCell ref="P1244:V1244"/>
    <mergeCell ref="W1244:AC1244"/>
    <mergeCell ref="W1245:AC1245"/>
    <mergeCell ref="P1236:V1236"/>
    <mergeCell ref="W1236:AC1236"/>
    <mergeCell ref="P1237:V1237"/>
    <mergeCell ref="W1237:AC1237"/>
    <mergeCell ref="P1238:V1238"/>
    <mergeCell ref="W1238:AC1238"/>
    <mergeCell ref="C1217:O1217"/>
    <mergeCell ref="C1218:O1218"/>
    <mergeCell ref="C1219:O1219"/>
    <mergeCell ref="C1220:O1220"/>
    <mergeCell ref="C1221:O1221"/>
    <mergeCell ref="P1216:V1216"/>
    <mergeCell ref="P1211:V1215"/>
    <mergeCell ref="P1217:V1217"/>
    <mergeCell ref="P1218:V1218"/>
    <mergeCell ref="P1219:V1219"/>
    <mergeCell ref="P1220:V1220"/>
    <mergeCell ref="P1221:V1221"/>
    <mergeCell ref="P1245:V1245"/>
    <mergeCell ref="C1224:AS1224"/>
    <mergeCell ref="C1234:O1235"/>
    <mergeCell ref="C1226:O1228"/>
    <mergeCell ref="C1229:O1230"/>
    <mergeCell ref="P1226:V1228"/>
    <mergeCell ref="W1226:AC1228"/>
    <mergeCell ref="C1231:O1231"/>
    <mergeCell ref="C1232:O1232"/>
    <mergeCell ref="C1233:O1233"/>
    <mergeCell ref="W1217:AC1217"/>
    <mergeCell ref="W1218:AC1218"/>
    <mergeCell ref="W1219:AC1219"/>
    <mergeCell ref="W1220:AC1220"/>
    <mergeCell ref="W1221:AC1221"/>
    <mergeCell ref="AD1217:AJ1217"/>
    <mergeCell ref="AD1218:AJ1218"/>
    <mergeCell ref="AD1219:AJ1219"/>
    <mergeCell ref="AD1220:AJ1220"/>
    <mergeCell ref="AD1221:AJ1221"/>
    <mergeCell ref="C1201:X1201"/>
    <mergeCell ref="C1199:X1200"/>
    <mergeCell ref="Y1199:AH1200"/>
    <mergeCell ref="Y1201:AH1201"/>
    <mergeCell ref="C1203:AS1204"/>
    <mergeCell ref="C1206:AS1208"/>
    <mergeCell ref="C1209:AS1209"/>
    <mergeCell ref="W1216:AC1216"/>
    <mergeCell ref="AD1216:AJ1216"/>
    <mergeCell ref="AD1211:AJ1215"/>
    <mergeCell ref="W1211:AC1215"/>
    <mergeCell ref="T1188:X1188"/>
    <mergeCell ref="Y1188:AC1188"/>
    <mergeCell ref="AD1188:AH1188"/>
    <mergeCell ref="AI1188:AM1188"/>
    <mergeCell ref="O1189:S1190"/>
    <mergeCell ref="T1189:X1190"/>
    <mergeCell ref="Y1189:AC1190"/>
    <mergeCell ref="AD1189:AH1190"/>
    <mergeCell ref="AI1189:AM1190"/>
    <mergeCell ref="O1191:S1191"/>
    <mergeCell ref="T1191:X1191"/>
    <mergeCell ref="Y1191:AC1191"/>
    <mergeCell ref="AD1191:AH1191"/>
    <mergeCell ref="AI1191:AM1191"/>
    <mergeCell ref="C1193:AS1195"/>
    <mergeCell ref="C1197:AS1197"/>
    <mergeCell ref="C1211:O1215"/>
    <mergeCell ref="C1216:O1216"/>
    <mergeCell ref="C1188:N1188"/>
    <mergeCell ref="C1189:N1190"/>
    <mergeCell ref="C1191:N1191"/>
    <mergeCell ref="AD1182:AH1186"/>
    <mergeCell ref="AI1182:AM1186"/>
    <mergeCell ref="C1187:N1187"/>
    <mergeCell ref="O1187:S1187"/>
    <mergeCell ref="T1187:X1187"/>
    <mergeCell ref="Y1187:AC1187"/>
    <mergeCell ref="AD1187:AH1187"/>
    <mergeCell ref="AI1187:AM1187"/>
    <mergeCell ref="T1168:X1168"/>
    <mergeCell ref="T1171:X1171"/>
    <mergeCell ref="Y1166:AC1166"/>
    <mergeCell ref="Y1167:AC1167"/>
    <mergeCell ref="Y1168:AC1168"/>
    <mergeCell ref="Y1171:AC1171"/>
    <mergeCell ref="AD1166:AH1166"/>
    <mergeCell ref="AD1167:AH1167"/>
    <mergeCell ref="AD1168:AH1168"/>
    <mergeCell ref="AD1171:AH1171"/>
    <mergeCell ref="AI1166:AM1166"/>
    <mergeCell ref="AI1167:AM1167"/>
    <mergeCell ref="O1169:S1170"/>
    <mergeCell ref="T1169:X1170"/>
    <mergeCell ref="AI1169:AM1170"/>
    <mergeCell ref="C1176:AS1178"/>
    <mergeCell ref="C1180:AS1180"/>
    <mergeCell ref="C1182:N1186"/>
    <mergeCell ref="O1182:S1186"/>
    <mergeCell ref="T1182:X1186"/>
    <mergeCell ref="C1167:N1167"/>
    <mergeCell ref="C1168:N1168"/>
    <mergeCell ref="C1169:N1170"/>
    <mergeCell ref="C1171:N1171"/>
    <mergeCell ref="O1188:S1188"/>
    <mergeCell ref="O1161:S1164"/>
    <mergeCell ref="T1161:X1164"/>
    <mergeCell ref="Y1161:AC1164"/>
    <mergeCell ref="AD1161:AH1164"/>
    <mergeCell ref="AI1161:AM1164"/>
    <mergeCell ref="O1165:S1165"/>
    <mergeCell ref="T1165:X1165"/>
    <mergeCell ref="Y1165:AC1165"/>
    <mergeCell ref="AD1165:AH1165"/>
    <mergeCell ref="AI1165:AM1165"/>
    <mergeCell ref="O1166:S1166"/>
    <mergeCell ref="O1167:S1167"/>
    <mergeCell ref="O1168:S1168"/>
    <mergeCell ref="O1171:S1171"/>
    <mergeCell ref="T1166:X1166"/>
    <mergeCell ref="T1167:X1167"/>
    <mergeCell ref="O1172:S1173"/>
    <mergeCell ref="T1172:X1173"/>
    <mergeCell ref="AI1168:AM1168"/>
    <mergeCell ref="AI1171:AM1171"/>
    <mergeCell ref="Y1169:AC1170"/>
    <mergeCell ref="AD1169:AH1170"/>
    <mergeCell ref="AI1172:AM1173"/>
    <mergeCell ref="O1174:S1174"/>
    <mergeCell ref="T1174:X1174"/>
    <mergeCell ref="Y1174:AC1174"/>
    <mergeCell ref="AD1174:AH1174"/>
    <mergeCell ref="AI1174:AM1174"/>
    <mergeCell ref="Y1172:AC1173"/>
    <mergeCell ref="AD1172:AH1173"/>
    <mergeCell ref="Y1182:AC1186"/>
    <mergeCell ref="C1172:N1173"/>
    <mergeCell ref="C1174:N1174"/>
    <mergeCell ref="X1151:AF1152"/>
    <mergeCell ref="C1158:AS1158"/>
    <mergeCell ref="C1160:N1164"/>
    <mergeCell ref="C1165:N1165"/>
    <mergeCell ref="C1166:N1166"/>
    <mergeCell ref="C1140:AS1141"/>
    <mergeCell ref="C1143:AS1143"/>
    <mergeCell ref="C1151:N1152"/>
    <mergeCell ref="C1149:N1150"/>
    <mergeCell ref="C1148:N1148"/>
    <mergeCell ref="C1145:N1147"/>
    <mergeCell ref="O1145:W1147"/>
    <mergeCell ref="X1145:AF1147"/>
    <mergeCell ref="C1153:N1153"/>
    <mergeCell ref="C1154:N1154"/>
    <mergeCell ref="O1148:W1148"/>
    <mergeCell ref="X1148:AF1148"/>
    <mergeCell ref="O1153:W1153"/>
    <mergeCell ref="X1153:AF1153"/>
    <mergeCell ref="O1154:W1154"/>
    <mergeCell ref="X1154:AF1154"/>
    <mergeCell ref="O1149:W1150"/>
    <mergeCell ref="X1149:AF1150"/>
    <mergeCell ref="O1151:W1152"/>
    <mergeCell ref="O1160:AM1160"/>
    <mergeCell ref="I1124:W1125"/>
    <mergeCell ref="I1131:M1131"/>
    <mergeCell ref="N1131:R1131"/>
    <mergeCell ref="S1131:W1131"/>
    <mergeCell ref="X1131:AB1131"/>
    <mergeCell ref="AC1131:AG1131"/>
    <mergeCell ref="AH1131:AL1131"/>
    <mergeCell ref="I1132:M1132"/>
    <mergeCell ref="I1133:M1133"/>
    <mergeCell ref="I1134:M1134"/>
    <mergeCell ref="N1132:R1132"/>
    <mergeCell ref="N1133:R1133"/>
    <mergeCell ref="N1134:R1134"/>
    <mergeCell ref="S1132:W1132"/>
    <mergeCell ref="S1133:W1133"/>
    <mergeCell ref="S1134:W1134"/>
    <mergeCell ref="X1132:AB1132"/>
    <mergeCell ref="X1133:AB1133"/>
    <mergeCell ref="X1134:AB1134"/>
    <mergeCell ref="AC1132:AG1132"/>
    <mergeCell ref="AC1133:AG1133"/>
    <mergeCell ref="AC1134:AG1134"/>
    <mergeCell ref="AH1132:AL1132"/>
    <mergeCell ref="AH1133:AL1133"/>
    <mergeCell ref="AH1134:AL1134"/>
    <mergeCell ref="C1116:AS1116"/>
    <mergeCell ref="C1118:AS1120"/>
    <mergeCell ref="C1121:AS1122"/>
    <mergeCell ref="C1124:H1130"/>
    <mergeCell ref="C1131:H1131"/>
    <mergeCell ref="C1132:H1132"/>
    <mergeCell ref="C1133:H1133"/>
    <mergeCell ref="C1134:H1134"/>
    <mergeCell ref="I1127:M1130"/>
    <mergeCell ref="N1127:R1130"/>
    <mergeCell ref="S1127:W1130"/>
    <mergeCell ref="X1127:AB1130"/>
    <mergeCell ref="AC1127:AG1130"/>
    <mergeCell ref="AH1127:AL1130"/>
    <mergeCell ref="I1126:W1126"/>
    <mergeCell ref="X1126:AL1126"/>
    <mergeCell ref="C1103:M1103"/>
    <mergeCell ref="N1103:T1103"/>
    <mergeCell ref="U1103:AA1103"/>
    <mergeCell ref="AB1103:AH1103"/>
    <mergeCell ref="C1105:AS1105"/>
    <mergeCell ref="C1107:M1109"/>
    <mergeCell ref="N1107:AA1107"/>
    <mergeCell ref="N1108:T1109"/>
    <mergeCell ref="U1108:AA1109"/>
    <mergeCell ref="C1110:M1111"/>
    <mergeCell ref="C1112:M1113"/>
    <mergeCell ref="N1110:T1111"/>
    <mergeCell ref="N1112:T1113"/>
    <mergeCell ref="U1110:AA1111"/>
    <mergeCell ref="U1112:AA1113"/>
    <mergeCell ref="X1124:AL1125"/>
    <mergeCell ref="C1096:M1097"/>
    <mergeCell ref="N1096:T1097"/>
    <mergeCell ref="U1096:AA1097"/>
    <mergeCell ref="AB1096:AH1097"/>
    <mergeCell ref="C1098:M1099"/>
    <mergeCell ref="N1098:T1099"/>
    <mergeCell ref="U1098:AA1099"/>
    <mergeCell ref="AB1098:AH1099"/>
    <mergeCell ref="C1100:M1100"/>
    <mergeCell ref="N1100:T1100"/>
    <mergeCell ref="U1100:AA1100"/>
    <mergeCell ref="AB1100:AH1100"/>
    <mergeCell ref="C1101:M1101"/>
    <mergeCell ref="N1101:T1101"/>
    <mergeCell ref="U1101:AA1101"/>
    <mergeCell ref="AB1101:AH1101"/>
    <mergeCell ref="C1102:M1102"/>
    <mergeCell ref="N1102:T1102"/>
    <mergeCell ref="U1102:AA1102"/>
    <mergeCell ref="AB1102:AH1102"/>
    <mergeCell ref="U1092:AA1092"/>
    <mergeCell ref="AB1092:AH1092"/>
    <mergeCell ref="C1093:AH1093"/>
    <mergeCell ref="C1094:M1094"/>
    <mergeCell ref="N1094:T1094"/>
    <mergeCell ref="U1094:AA1094"/>
    <mergeCell ref="AB1094:AH1094"/>
    <mergeCell ref="C1084:AH1084"/>
    <mergeCell ref="C1085:M1085"/>
    <mergeCell ref="N1085:T1085"/>
    <mergeCell ref="U1085:AA1085"/>
    <mergeCell ref="AB1085:AH1085"/>
    <mergeCell ref="C1087:M1088"/>
    <mergeCell ref="N1087:T1088"/>
    <mergeCell ref="U1087:AA1088"/>
    <mergeCell ref="AB1087:AH1088"/>
    <mergeCell ref="C1089:M1090"/>
    <mergeCell ref="N1089:T1090"/>
    <mergeCell ref="U1089:AA1090"/>
    <mergeCell ref="AB1089:AH1090"/>
    <mergeCell ref="C1086:M1086"/>
    <mergeCell ref="C1065:AS1066"/>
    <mergeCell ref="C1068:AS1069"/>
    <mergeCell ref="C1071:AS1072"/>
    <mergeCell ref="C1074:AS1075"/>
    <mergeCell ref="C1077:AS1077"/>
    <mergeCell ref="C1079:AS1079"/>
    <mergeCell ref="C1081:M1082"/>
    <mergeCell ref="N1081:T1082"/>
    <mergeCell ref="U1081:AA1082"/>
    <mergeCell ref="AB1081:AH1082"/>
    <mergeCell ref="C1083:M1083"/>
    <mergeCell ref="N1083:T1083"/>
    <mergeCell ref="U1083:AA1083"/>
    <mergeCell ref="AB1083:AH1083"/>
    <mergeCell ref="C1059:M1059"/>
    <mergeCell ref="N1059:T1059"/>
    <mergeCell ref="U1059:AA1059"/>
    <mergeCell ref="AB1059:AH1059"/>
    <mergeCell ref="C1056:M1056"/>
    <mergeCell ref="C1057:M1057"/>
    <mergeCell ref="N1056:T1056"/>
    <mergeCell ref="U1056:AA1056"/>
    <mergeCell ref="AB1056:AH1056"/>
    <mergeCell ref="N1057:T1057"/>
    <mergeCell ref="U1057:AA1057"/>
    <mergeCell ref="AB1057:AH1057"/>
    <mergeCell ref="C1049:AH1049"/>
    <mergeCell ref="C1061:AS1061"/>
    <mergeCell ref="C1063:AS1063"/>
    <mergeCell ref="C1050:M1050"/>
    <mergeCell ref="N1050:T1050"/>
    <mergeCell ref="U1050:AA1050"/>
    <mergeCell ref="AB1050:AH1050"/>
    <mergeCell ref="C1052:M1053"/>
    <mergeCell ref="N1052:T1053"/>
    <mergeCell ref="U1052:AA1053"/>
    <mergeCell ref="AB1052:AH1053"/>
    <mergeCell ref="C1054:M1055"/>
    <mergeCell ref="N1054:T1055"/>
    <mergeCell ref="U1054:AA1055"/>
    <mergeCell ref="AB1054:AH1055"/>
    <mergeCell ref="C1058:M1058"/>
    <mergeCell ref="N1058:T1058"/>
    <mergeCell ref="U1058:AA1058"/>
    <mergeCell ref="AB1058:AH1058"/>
    <mergeCell ref="C1051:M1051"/>
    <mergeCell ref="N1048:T1048"/>
    <mergeCell ref="U1048:AA1048"/>
    <mergeCell ref="AB1048:AH1048"/>
    <mergeCell ref="N1043:T1044"/>
    <mergeCell ref="U1043:AA1044"/>
    <mergeCell ref="AB1043:AH1044"/>
    <mergeCell ref="N1045:T1046"/>
    <mergeCell ref="U1045:AA1046"/>
    <mergeCell ref="AB1045:AH1046"/>
    <mergeCell ref="C1037:M1038"/>
    <mergeCell ref="C1039:M1039"/>
    <mergeCell ref="C1041:M1041"/>
    <mergeCell ref="C1043:M1044"/>
    <mergeCell ref="C1045:M1046"/>
    <mergeCell ref="C1047:M1047"/>
    <mergeCell ref="C1048:M1048"/>
    <mergeCell ref="N1037:T1038"/>
    <mergeCell ref="U1037:AA1038"/>
    <mergeCell ref="AB1037:AH1038"/>
    <mergeCell ref="AB1039:AH1039"/>
    <mergeCell ref="U1039:AA1039"/>
    <mergeCell ref="N1039:T1039"/>
    <mergeCell ref="N1041:T1041"/>
    <mergeCell ref="U1041:AA1041"/>
    <mergeCell ref="C1040:AH1040"/>
    <mergeCell ref="AB1041:AH1041"/>
    <mergeCell ref="N1047:T1047"/>
    <mergeCell ref="U1047:AA1047"/>
    <mergeCell ref="AB1047:AH1047"/>
    <mergeCell ref="C1042:M1042"/>
    <mergeCell ref="C1033:AS1033"/>
    <mergeCell ref="C1035:AS1035"/>
    <mergeCell ref="U1027:Y1027"/>
    <mergeCell ref="U1028:Y1029"/>
    <mergeCell ref="Z1027:AD1027"/>
    <mergeCell ref="Z1028:AD1029"/>
    <mergeCell ref="AE1027:AI1027"/>
    <mergeCell ref="AE1028:AI1029"/>
    <mergeCell ref="AJ1027:AN1027"/>
    <mergeCell ref="AJ1028:AN1029"/>
    <mergeCell ref="P1030:T1030"/>
    <mergeCell ref="U1030:Y1030"/>
    <mergeCell ref="Z1030:AD1030"/>
    <mergeCell ref="AE1030:AI1030"/>
    <mergeCell ref="AJ1030:AN1030"/>
    <mergeCell ref="P1031:T1031"/>
    <mergeCell ref="U1031:Y1031"/>
    <mergeCell ref="Z1031:AD1031"/>
    <mergeCell ref="AE1031:AI1031"/>
    <mergeCell ref="AJ1031:AN1031"/>
    <mergeCell ref="C1025:O1025"/>
    <mergeCell ref="C1027:O1027"/>
    <mergeCell ref="C1028:O1029"/>
    <mergeCell ref="C1030:O1030"/>
    <mergeCell ref="C1031:O1031"/>
    <mergeCell ref="C1018:O1023"/>
    <mergeCell ref="C1024:O1024"/>
    <mergeCell ref="P1024:T1024"/>
    <mergeCell ref="U1024:Y1024"/>
    <mergeCell ref="P1019:T1023"/>
    <mergeCell ref="U1019:Y1023"/>
    <mergeCell ref="P1018:AN1018"/>
    <mergeCell ref="P1025:T1025"/>
    <mergeCell ref="U1025:Y1025"/>
    <mergeCell ref="Z1025:AD1025"/>
    <mergeCell ref="AE1025:AI1025"/>
    <mergeCell ref="AJ1025:AN1025"/>
    <mergeCell ref="P1027:T1027"/>
    <mergeCell ref="P1028:T1029"/>
    <mergeCell ref="C1026:O1026"/>
    <mergeCell ref="AJ1026:AN1026"/>
    <mergeCell ref="AE1026:AI1026"/>
    <mergeCell ref="Z1026:AD1026"/>
    <mergeCell ref="U1026:Y1026"/>
    <mergeCell ref="P1026:T1026"/>
    <mergeCell ref="C1015:AS1015"/>
    <mergeCell ref="Z1024:AD1024"/>
    <mergeCell ref="AE1024:AI1024"/>
    <mergeCell ref="AJ1024:AN1024"/>
    <mergeCell ref="AJ1019:AN1023"/>
    <mergeCell ref="AE1019:AI1023"/>
    <mergeCell ref="Z1019:AD1023"/>
    <mergeCell ref="C1000:T1005"/>
    <mergeCell ref="U1000:AB1005"/>
    <mergeCell ref="AC1000:AJ1005"/>
    <mergeCell ref="C1006:T1006"/>
    <mergeCell ref="U1006:AB1006"/>
    <mergeCell ref="AC1006:AJ1006"/>
    <mergeCell ref="C1007:T1008"/>
    <mergeCell ref="U1007:AB1008"/>
    <mergeCell ref="AC1007:AJ1008"/>
    <mergeCell ref="C1009:T1010"/>
    <mergeCell ref="U1009:AB1010"/>
    <mergeCell ref="AC1009:AJ1010"/>
    <mergeCell ref="C1012:T1012"/>
    <mergeCell ref="U1012:AB1012"/>
    <mergeCell ref="AC1012:AJ1012"/>
    <mergeCell ref="C1011:T1011"/>
    <mergeCell ref="U1011:AB1011"/>
    <mergeCell ref="AC1011:AJ1011"/>
    <mergeCell ref="C993:T994"/>
    <mergeCell ref="U993:AB994"/>
    <mergeCell ref="AC993:AJ994"/>
    <mergeCell ref="C995:T996"/>
    <mergeCell ref="U995:AB996"/>
    <mergeCell ref="AC995:AJ996"/>
    <mergeCell ref="C997:T997"/>
    <mergeCell ref="U997:AB997"/>
    <mergeCell ref="AC997:AJ997"/>
    <mergeCell ref="AK986:AR991"/>
    <mergeCell ref="AK992:AR992"/>
    <mergeCell ref="AK993:AR994"/>
    <mergeCell ref="AK995:AR996"/>
    <mergeCell ref="AK997:AR997"/>
    <mergeCell ref="C979:T980"/>
    <mergeCell ref="U979:AB980"/>
    <mergeCell ref="AC979:AJ980"/>
    <mergeCell ref="C981:T981"/>
    <mergeCell ref="C982:T982"/>
    <mergeCell ref="U981:AB981"/>
    <mergeCell ref="U982:AB982"/>
    <mergeCell ref="AC981:AJ981"/>
    <mergeCell ref="AC982:AJ982"/>
    <mergeCell ref="C976:T976"/>
    <mergeCell ref="U976:AB976"/>
    <mergeCell ref="AC976:AJ976"/>
    <mergeCell ref="C984:AS984"/>
    <mergeCell ref="C986:T991"/>
    <mergeCell ref="U986:AB991"/>
    <mergeCell ref="AC986:AJ991"/>
    <mergeCell ref="C992:T992"/>
    <mergeCell ref="U992:AB992"/>
    <mergeCell ref="AC992:AJ992"/>
    <mergeCell ref="C967:L967"/>
    <mergeCell ref="C968:L968"/>
    <mergeCell ref="C969:L969"/>
    <mergeCell ref="M967:T967"/>
    <mergeCell ref="M968:T968"/>
    <mergeCell ref="M969:T969"/>
    <mergeCell ref="U967:AB967"/>
    <mergeCell ref="U968:AB968"/>
    <mergeCell ref="U969:AB969"/>
    <mergeCell ref="AC967:AJ967"/>
    <mergeCell ref="AC968:AJ968"/>
    <mergeCell ref="AC969:AJ969"/>
    <mergeCell ref="U972:AB975"/>
    <mergeCell ref="AC972:AJ975"/>
    <mergeCell ref="C972:T975"/>
    <mergeCell ref="C977:T978"/>
    <mergeCell ref="U977:AB978"/>
    <mergeCell ref="AC977:AJ978"/>
    <mergeCell ref="C956:AS958"/>
    <mergeCell ref="C960:AS960"/>
    <mergeCell ref="C962:L965"/>
    <mergeCell ref="C966:L966"/>
    <mergeCell ref="M962:T965"/>
    <mergeCell ref="U962:AB965"/>
    <mergeCell ref="AC962:AJ965"/>
    <mergeCell ref="M966:T966"/>
    <mergeCell ref="U966:AB966"/>
    <mergeCell ref="AC966:AJ966"/>
    <mergeCell ref="C930:AS932"/>
    <mergeCell ref="C934:AS936"/>
    <mergeCell ref="C937:AS937"/>
    <mergeCell ref="C941:W941"/>
    <mergeCell ref="C940:W940"/>
    <mergeCell ref="C939:W939"/>
    <mergeCell ref="X939:AE939"/>
    <mergeCell ref="X940:AE940"/>
    <mergeCell ref="X941:AE941"/>
    <mergeCell ref="C943:AS943"/>
    <mergeCell ref="C951:AS951"/>
    <mergeCell ref="L926:O927"/>
    <mergeCell ref="P926:S927"/>
    <mergeCell ref="T926:W927"/>
    <mergeCell ref="X926:AA927"/>
    <mergeCell ref="AB926:AE927"/>
    <mergeCell ref="C928:K928"/>
    <mergeCell ref="L928:O928"/>
    <mergeCell ref="P928:S928"/>
    <mergeCell ref="T928:W928"/>
    <mergeCell ref="X928:AA928"/>
    <mergeCell ref="AB928:AE928"/>
    <mergeCell ref="C947:W947"/>
    <mergeCell ref="X947:AE947"/>
    <mergeCell ref="C945:W946"/>
    <mergeCell ref="X945:AE946"/>
    <mergeCell ref="C950:AS950"/>
    <mergeCell ref="C952:AS952"/>
    <mergeCell ref="L922:O922"/>
    <mergeCell ref="P922:S922"/>
    <mergeCell ref="T922:W922"/>
    <mergeCell ref="X922:AA922"/>
    <mergeCell ref="AB922:AE922"/>
    <mergeCell ref="L923:O923"/>
    <mergeCell ref="P923:S923"/>
    <mergeCell ref="T923:W923"/>
    <mergeCell ref="X923:AA923"/>
    <mergeCell ref="AB923:AE923"/>
    <mergeCell ref="L924:O924"/>
    <mergeCell ref="P924:S924"/>
    <mergeCell ref="T924:W924"/>
    <mergeCell ref="X924:AA924"/>
    <mergeCell ref="AB924:AE924"/>
    <mergeCell ref="L925:O925"/>
    <mergeCell ref="P925:S925"/>
    <mergeCell ref="T925:W925"/>
    <mergeCell ref="X925:AA925"/>
    <mergeCell ref="AB925:AE925"/>
    <mergeCell ref="A1:I1"/>
    <mergeCell ref="T25:AE25"/>
    <mergeCell ref="AF22:AQ22"/>
    <mergeCell ref="AF23:AQ24"/>
    <mergeCell ref="AF25:AQ25"/>
    <mergeCell ref="C20:S21"/>
    <mergeCell ref="C22:S22"/>
    <mergeCell ref="C23:S24"/>
    <mergeCell ref="T20:AE21"/>
    <mergeCell ref="AF20:AQ21"/>
    <mergeCell ref="C25:S25"/>
    <mergeCell ref="T22:AE22"/>
    <mergeCell ref="T23:AE24"/>
    <mergeCell ref="C36:J36"/>
    <mergeCell ref="C41:J41"/>
    <mergeCell ref="D13:AS13"/>
    <mergeCell ref="D14:AS14"/>
    <mergeCell ref="D15:AS15"/>
    <mergeCell ref="C5:AS5"/>
    <mergeCell ref="C7:AS7"/>
    <mergeCell ref="C8:AS9"/>
    <mergeCell ref="C18:AS18"/>
    <mergeCell ref="C28:AS28"/>
    <mergeCell ref="C31:AS32"/>
    <mergeCell ref="C35:AS35"/>
    <mergeCell ref="C39:AS40"/>
    <mergeCell ref="C38:AS38"/>
    <mergeCell ref="C34:AS34"/>
    <mergeCell ref="AH1:AI1"/>
    <mergeCell ref="C30:AS30"/>
    <mergeCell ref="C27:AS27"/>
    <mergeCell ref="C17:AS17"/>
    <mergeCell ref="C11:AS11"/>
    <mergeCell ref="D12:AS12"/>
    <mergeCell ref="T69:W73"/>
    <mergeCell ref="X69:AA73"/>
    <mergeCell ref="J59:V59"/>
    <mergeCell ref="C52:I52"/>
    <mergeCell ref="J52:V52"/>
    <mergeCell ref="J58:V58"/>
    <mergeCell ref="C64:I64"/>
    <mergeCell ref="J64:V64"/>
    <mergeCell ref="C61:I61"/>
    <mergeCell ref="J61:V61"/>
    <mergeCell ref="C62:I62"/>
    <mergeCell ref="J62:V62"/>
    <mergeCell ref="C63:I63"/>
    <mergeCell ref="C43:AS43"/>
    <mergeCell ref="C44:AS45"/>
    <mergeCell ref="C48:AS48"/>
    <mergeCell ref="C50:AS50"/>
    <mergeCell ref="C58:I58"/>
    <mergeCell ref="N41:U41"/>
    <mergeCell ref="C81:AS81"/>
    <mergeCell ref="L83:S85"/>
    <mergeCell ref="T83:W87"/>
    <mergeCell ref="X83:AA87"/>
    <mergeCell ref="L86:O87"/>
    <mergeCell ref="P86:S87"/>
    <mergeCell ref="C83:K85"/>
    <mergeCell ref="C86:G87"/>
    <mergeCell ref="H86:K87"/>
    <mergeCell ref="J53:V53"/>
    <mergeCell ref="J54:V54"/>
    <mergeCell ref="J63:V63"/>
    <mergeCell ref="C56:I56"/>
    <mergeCell ref="J56:V56"/>
    <mergeCell ref="C57:I57"/>
    <mergeCell ref="J57:V57"/>
    <mergeCell ref="C59:I59"/>
    <mergeCell ref="C78:K78"/>
    <mergeCell ref="C79:K79"/>
    <mergeCell ref="C53:I53"/>
    <mergeCell ref="C54:I54"/>
    <mergeCell ref="C66:AS66"/>
    <mergeCell ref="C75:K75"/>
    <mergeCell ref="T75:W75"/>
    <mergeCell ref="T76:W76"/>
    <mergeCell ref="T77:W77"/>
    <mergeCell ref="T78:W78"/>
    <mergeCell ref="T79:W79"/>
    <mergeCell ref="X78:AA78"/>
    <mergeCell ref="X79:AA79"/>
    <mergeCell ref="P76:S76"/>
    <mergeCell ref="P77:S77"/>
    <mergeCell ref="P78:S78"/>
    <mergeCell ref="P79:S79"/>
    <mergeCell ref="L78:O78"/>
    <mergeCell ref="L79:O79"/>
    <mergeCell ref="C76:K76"/>
    <mergeCell ref="C77:K77"/>
    <mergeCell ref="L76:O76"/>
    <mergeCell ref="L77:O77"/>
    <mergeCell ref="X75:AA75"/>
    <mergeCell ref="X76:AA76"/>
    <mergeCell ref="X77:AA77"/>
    <mergeCell ref="C69:K73"/>
    <mergeCell ref="L69:S71"/>
    <mergeCell ref="L72:O73"/>
    <mergeCell ref="P72:S73"/>
    <mergeCell ref="L75:O75"/>
    <mergeCell ref="P75:S75"/>
    <mergeCell ref="X74:AA74"/>
    <mergeCell ref="T74:W74"/>
    <mergeCell ref="P74:S74"/>
    <mergeCell ref="L74:O74"/>
    <mergeCell ref="C74:K74"/>
    <mergeCell ref="L92:O92"/>
    <mergeCell ref="P92:S92"/>
    <mergeCell ref="T92:W92"/>
    <mergeCell ref="X92:AA92"/>
    <mergeCell ref="C89:G89"/>
    <mergeCell ref="C90:G90"/>
    <mergeCell ref="C91:G91"/>
    <mergeCell ref="C92:G92"/>
    <mergeCell ref="H89:K89"/>
    <mergeCell ref="H90:K90"/>
    <mergeCell ref="H91:K91"/>
    <mergeCell ref="H92:K92"/>
    <mergeCell ref="L91:O91"/>
    <mergeCell ref="P91:S91"/>
    <mergeCell ref="T91:W91"/>
    <mergeCell ref="X91:AA91"/>
    <mergeCell ref="L90:O90"/>
    <mergeCell ref="P90:S90"/>
    <mergeCell ref="T90:W90"/>
    <mergeCell ref="X90:AA90"/>
    <mergeCell ref="L89:O89"/>
    <mergeCell ref="P89:S89"/>
    <mergeCell ref="T89:W89"/>
    <mergeCell ref="X89:AA89"/>
    <mergeCell ref="C112:M112"/>
    <mergeCell ref="N112:AC112"/>
    <mergeCell ref="C114:AS114"/>
    <mergeCell ref="C116:M116"/>
    <mergeCell ref="N116:AC116"/>
    <mergeCell ref="C106:M106"/>
    <mergeCell ref="N105:AC105"/>
    <mergeCell ref="N106:AC106"/>
    <mergeCell ref="C108:AS109"/>
    <mergeCell ref="C111:M111"/>
    <mergeCell ref="N111:AC111"/>
    <mergeCell ref="C95:AS95"/>
    <mergeCell ref="C99:AS99"/>
    <mergeCell ref="C100:AS100"/>
    <mergeCell ref="C102:AS103"/>
    <mergeCell ref="C105:M105"/>
    <mergeCell ref="L93:O93"/>
    <mergeCell ref="P93:S93"/>
    <mergeCell ref="T93:W93"/>
    <mergeCell ref="X93:AA93"/>
    <mergeCell ref="C93:G93"/>
    <mergeCell ref="H93:K93"/>
    <mergeCell ref="C167:AS168"/>
    <mergeCell ref="C170:AS173"/>
    <mergeCell ref="C144:AS144"/>
    <mergeCell ref="C146:AS147"/>
    <mergeCell ref="C149:AS150"/>
    <mergeCell ref="C152:AS152"/>
    <mergeCell ref="C158:AS159"/>
    <mergeCell ref="C135:AS135"/>
    <mergeCell ref="C136:AS136"/>
    <mergeCell ref="C137:AS137"/>
    <mergeCell ref="C142:AS142"/>
    <mergeCell ref="C141:AS141"/>
    <mergeCell ref="C139:AS139"/>
    <mergeCell ref="C130:AS130"/>
    <mergeCell ref="C131:AS131"/>
    <mergeCell ref="C132:AS132"/>
    <mergeCell ref="C133:AS133"/>
    <mergeCell ref="C134:AS134"/>
    <mergeCell ref="C153:AS153"/>
    <mergeCell ref="C124:AS124"/>
    <mergeCell ref="C126:AS126"/>
    <mergeCell ref="C127:AS127"/>
    <mergeCell ref="C128:AS128"/>
    <mergeCell ref="C129:AS129"/>
    <mergeCell ref="C117:M117"/>
    <mergeCell ref="N117:AC117"/>
    <mergeCell ref="C119:AS122"/>
    <mergeCell ref="C97:AS97"/>
    <mergeCell ref="AF186:AM186"/>
    <mergeCell ref="AF187:AM187"/>
    <mergeCell ref="AF188:AM188"/>
    <mergeCell ref="AF189:AM189"/>
    <mergeCell ref="C191:AS194"/>
    <mergeCell ref="P187:W187"/>
    <mergeCell ref="P188:W188"/>
    <mergeCell ref="P189:W189"/>
    <mergeCell ref="X186:AE186"/>
    <mergeCell ref="X187:AE187"/>
    <mergeCell ref="X188:AE188"/>
    <mergeCell ref="X189:AE189"/>
    <mergeCell ref="C179:AS182"/>
    <mergeCell ref="C186:O186"/>
    <mergeCell ref="C187:O187"/>
    <mergeCell ref="C188:O188"/>
    <mergeCell ref="C189:O189"/>
    <mergeCell ref="P184:W185"/>
    <mergeCell ref="X184:AE185"/>
    <mergeCell ref="AF184:AM185"/>
    <mergeCell ref="P186:W186"/>
    <mergeCell ref="C161:AS162"/>
    <mergeCell ref="C164:AS165"/>
    <mergeCell ref="C201:O201"/>
    <mergeCell ref="P201:W201"/>
    <mergeCell ref="X201:AE201"/>
    <mergeCell ref="AF201:AM201"/>
    <mergeCell ref="C203:AS203"/>
    <mergeCell ref="C199:O199"/>
    <mergeCell ref="P199:W199"/>
    <mergeCell ref="X199:AE199"/>
    <mergeCell ref="AF199:AM199"/>
    <mergeCell ref="C200:O200"/>
    <mergeCell ref="P200:W200"/>
    <mergeCell ref="X200:AE200"/>
    <mergeCell ref="AF200:AM200"/>
    <mergeCell ref="P196:W197"/>
    <mergeCell ref="X196:AE197"/>
    <mergeCell ref="AF196:AM197"/>
    <mergeCell ref="C198:O198"/>
    <mergeCell ref="P198:W198"/>
    <mergeCell ref="X198:AE198"/>
    <mergeCell ref="AF198:AM198"/>
    <mergeCell ref="C241:AS241"/>
    <mergeCell ref="C242:AS242"/>
    <mergeCell ref="C249:AS250"/>
    <mergeCell ref="C245:AS245"/>
    <mergeCell ref="C246:AS246"/>
    <mergeCell ref="C248:AS248"/>
    <mergeCell ref="D229:AS230"/>
    <mergeCell ref="D232:AS232"/>
    <mergeCell ref="D234:AS234"/>
    <mergeCell ref="D236:AS236"/>
    <mergeCell ref="C238:AS239"/>
    <mergeCell ref="C216:AS216"/>
    <mergeCell ref="C218:AS221"/>
    <mergeCell ref="C223:AS224"/>
    <mergeCell ref="C226:AS226"/>
    <mergeCell ref="C228:AS228"/>
    <mergeCell ref="C204:AS205"/>
    <mergeCell ref="C207:AS207"/>
    <mergeCell ref="C211:AS212"/>
    <mergeCell ref="C214:AS214"/>
    <mergeCell ref="C210:AS210"/>
    <mergeCell ref="C312:AS313"/>
    <mergeCell ref="C315:AS316"/>
    <mergeCell ref="C175:AS177"/>
    <mergeCell ref="C299:AS299"/>
    <mergeCell ref="C318:AS318"/>
    <mergeCell ref="C308:AS308"/>
    <mergeCell ref="C294:AS295"/>
    <mergeCell ref="C300:AS301"/>
    <mergeCell ref="C303:AS304"/>
    <mergeCell ref="C306:AS306"/>
    <mergeCell ref="C309:AS310"/>
    <mergeCell ref="C280:AS280"/>
    <mergeCell ref="C282:AS285"/>
    <mergeCell ref="C287:AS288"/>
    <mergeCell ref="C290:AS291"/>
    <mergeCell ref="C293:AS293"/>
    <mergeCell ref="C272:AS273"/>
    <mergeCell ref="C275:AS275"/>
    <mergeCell ref="D276:AS276"/>
    <mergeCell ref="C271:AS271"/>
    <mergeCell ref="D278:AS278"/>
    <mergeCell ref="D277:AS277"/>
    <mergeCell ref="C264:AS265"/>
    <mergeCell ref="C268:AS269"/>
    <mergeCell ref="C267:AS267"/>
    <mergeCell ref="C263:AS263"/>
    <mergeCell ref="C259:AS259"/>
    <mergeCell ref="C253:AS254"/>
    <mergeCell ref="C257:AS257"/>
    <mergeCell ref="C256:AS256"/>
    <mergeCell ref="C252:AS252"/>
    <mergeCell ref="C260:AS261"/>
    <mergeCell ref="C377:AS378"/>
    <mergeCell ref="C380:G384"/>
    <mergeCell ref="C357:AS359"/>
    <mergeCell ref="C361:AS363"/>
    <mergeCell ref="C348:AS348"/>
    <mergeCell ref="C365:AS366"/>
    <mergeCell ref="C369:AS370"/>
    <mergeCell ref="C368:AS368"/>
    <mergeCell ref="C344:AS344"/>
    <mergeCell ref="C345:AS346"/>
    <mergeCell ref="C349:AS350"/>
    <mergeCell ref="C354:AS355"/>
    <mergeCell ref="C338:AS339"/>
    <mergeCell ref="C341:AS342"/>
    <mergeCell ref="C334:AS334"/>
    <mergeCell ref="C336:AS336"/>
    <mergeCell ref="C319:AS319"/>
    <mergeCell ref="C321:AS323"/>
    <mergeCell ref="C325:AS326"/>
    <mergeCell ref="C328:AS331"/>
    <mergeCell ref="AB385:AE385"/>
    <mergeCell ref="AF385:AI385"/>
    <mergeCell ref="AJ385:AM385"/>
    <mergeCell ref="H380:AM380"/>
    <mergeCell ref="H381:K384"/>
    <mergeCell ref="L381:O384"/>
    <mergeCell ref="P381:S384"/>
    <mergeCell ref="T381:W384"/>
    <mergeCell ref="X381:AA384"/>
    <mergeCell ref="AB381:AE384"/>
    <mergeCell ref="AF381:AI384"/>
    <mergeCell ref="AJ381:AM384"/>
    <mergeCell ref="H385:K385"/>
    <mergeCell ref="L385:O385"/>
    <mergeCell ref="P385:S385"/>
    <mergeCell ref="T385:W385"/>
    <mergeCell ref="C385:G385"/>
    <mergeCell ref="X385:AA385"/>
    <mergeCell ref="X393:AA393"/>
    <mergeCell ref="L391:O391"/>
    <mergeCell ref="L392:O392"/>
    <mergeCell ref="L393:O393"/>
    <mergeCell ref="P391:S391"/>
    <mergeCell ref="P392:S392"/>
    <mergeCell ref="P393:S393"/>
    <mergeCell ref="C391:G391"/>
    <mergeCell ref="C392:G392"/>
    <mergeCell ref="C393:G393"/>
    <mergeCell ref="C394:G397"/>
    <mergeCell ref="H391:K391"/>
    <mergeCell ref="H392:K392"/>
    <mergeCell ref="H393:K393"/>
    <mergeCell ref="C386:AM386"/>
    <mergeCell ref="C387:G390"/>
    <mergeCell ref="H387:K390"/>
    <mergeCell ref="L387:O390"/>
    <mergeCell ref="P387:S390"/>
    <mergeCell ref="T387:W390"/>
    <mergeCell ref="X387:AA390"/>
    <mergeCell ref="AB387:AE390"/>
    <mergeCell ref="AF387:AI390"/>
    <mergeCell ref="AJ387:AM390"/>
    <mergeCell ref="C398:AM398"/>
    <mergeCell ref="C399:G402"/>
    <mergeCell ref="H399:K402"/>
    <mergeCell ref="L399:O402"/>
    <mergeCell ref="P399:S402"/>
    <mergeCell ref="T399:W402"/>
    <mergeCell ref="X399:AA402"/>
    <mergeCell ref="AB399:AE402"/>
    <mergeCell ref="AF399:AI402"/>
    <mergeCell ref="AJ399:AM402"/>
    <mergeCell ref="AJ391:AM391"/>
    <mergeCell ref="AJ392:AM392"/>
    <mergeCell ref="AJ393:AM393"/>
    <mergeCell ref="H394:K397"/>
    <mergeCell ref="L394:O397"/>
    <mergeCell ref="P394:S397"/>
    <mergeCell ref="T394:W397"/>
    <mergeCell ref="X394:AA397"/>
    <mergeCell ref="AB394:AE397"/>
    <mergeCell ref="AF394:AI397"/>
    <mergeCell ref="AJ394:AM397"/>
    <mergeCell ref="AB391:AE391"/>
    <mergeCell ref="AB392:AE392"/>
    <mergeCell ref="AB393:AE393"/>
    <mergeCell ref="AF391:AI391"/>
    <mergeCell ref="AF392:AI392"/>
    <mergeCell ref="AF393:AI393"/>
    <mergeCell ref="T391:W391"/>
    <mergeCell ref="T392:W392"/>
    <mergeCell ref="T393:W393"/>
    <mergeCell ref="X391:AA391"/>
    <mergeCell ref="X392:AA392"/>
    <mergeCell ref="X403:AA403"/>
    <mergeCell ref="AB403:AE403"/>
    <mergeCell ref="AF403:AI403"/>
    <mergeCell ref="AJ403:AM403"/>
    <mergeCell ref="C404:G404"/>
    <mergeCell ref="H404:K404"/>
    <mergeCell ref="L404:O404"/>
    <mergeCell ref="P404:S404"/>
    <mergeCell ref="T404:W404"/>
    <mergeCell ref="X404:AA404"/>
    <mergeCell ref="AB404:AE404"/>
    <mergeCell ref="AF404:AI404"/>
    <mergeCell ref="AJ404:AM404"/>
    <mergeCell ref="C403:G403"/>
    <mergeCell ref="H403:K403"/>
    <mergeCell ref="L403:O403"/>
    <mergeCell ref="P403:S403"/>
    <mergeCell ref="T403:W403"/>
    <mergeCell ref="C411:G414"/>
    <mergeCell ref="H411:K414"/>
    <mergeCell ref="L411:O414"/>
    <mergeCell ref="P411:S414"/>
    <mergeCell ref="T411:W414"/>
    <mergeCell ref="X405:AA405"/>
    <mergeCell ref="AB405:AE405"/>
    <mergeCell ref="AF405:AI405"/>
    <mergeCell ref="AJ405:AM405"/>
    <mergeCell ref="C406:G409"/>
    <mergeCell ref="H406:K409"/>
    <mergeCell ref="L406:O409"/>
    <mergeCell ref="P406:S409"/>
    <mergeCell ref="T406:W409"/>
    <mergeCell ref="X406:AA409"/>
    <mergeCell ref="AB406:AE409"/>
    <mergeCell ref="AF406:AI409"/>
    <mergeCell ref="AJ406:AM409"/>
    <mergeCell ref="C405:G405"/>
    <mergeCell ref="H405:K405"/>
    <mergeCell ref="L405:O405"/>
    <mergeCell ref="P405:S405"/>
    <mergeCell ref="T405:W405"/>
    <mergeCell ref="C410:AM410"/>
    <mergeCell ref="X411:AA414"/>
    <mergeCell ref="AB411:AE414"/>
    <mergeCell ref="AF411:AI414"/>
    <mergeCell ref="AJ411:AM414"/>
    <mergeCell ref="C417:G417"/>
    <mergeCell ref="H417:K417"/>
    <mergeCell ref="L417:O417"/>
    <mergeCell ref="P417:S417"/>
    <mergeCell ref="T417:W417"/>
    <mergeCell ref="X417:AA417"/>
    <mergeCell ref="AB417:AE417"/>
    <mergeCell ref="AF417:AI417"/>
    <mergeCell ref="AJ417:AM417"/>
    <mergeCell ref="C416:G416"/>
    <mergeCell ref="H416:K416"/>
    <mergeCell ref="L416:O416"/>
    <mergeCell ref="P416:S416"/>
    <mergeCell ref="T416:W416"/>
    <mergeCell ref="T415:W415"/>
    <mergeCell ref="X415:AA415"/>
    <mergeCell ref="AB415:AE415"/>
    <mergeCell ref="AF415:AI415"/>
    <mergeCell ref="AJ415:AM415"/>
    <mergeCell ref="C415:G415"/>
    <mergeCell ref="H415:K415"/>
    <mergeCell ref="L415:O415"/>
    <mergeCell ref="P415:S415"/>
    <mergeCell ref="X416:AA416"/>
    <mergeCell ref="AB416:AE416"/>
    <mergeCell ref="AF416:AI416"/>
    <mergeCell ref="AJ416:AM416"/>
    <mergeCell ref="C422:AM422"/>
    <mergeCell ref="H423:K426"/>
    <mergeCell ref="H427:K430"/>
    <mergeCell ref="L423:O426"/>
    <mergeCell ref="L427:O430"/>
    <mergeCell ref="P423:S426"/>
    <mergeCell ref="P427:S430"/>
    <mergeCell ref="T423:W426"/>
    <mergeCell ref="T427:W430"/>
    <mergeCell ref="X423:AA426"/>
    <mergeCell ref="X427:AA430"/>
    <mergeCell ref="AB423:AE426"/>
    <mergeCell ref="AB427:AE430"/>
    <mergeCell ref="AF423:AI426"/>
    <mergeCell ref="X418:AA421"/>
    <mergeCell ref="AB418:AE421"/>
    <mergeCell ref="AF418:AI421"/>
    <mergeCell ref="AJ418:AM421"/>
    <mergeCell ref="C418:G421"/>
    <mergeCell ref="H418:K421"/>
    <mergeCell ref="L418:O421"/>
    <mergeCell ref="P418:S421"/>
    <mergeCell ref="T418:W421"/>
    <mergeCell ref="X440:AA440"/>
    <mergeCell ref="AB440:AE440"/>
    <mergeCell ref="AF440:AI440"/>
    <mergeCell ref="AJ440:AM440"/>
    <mergeCell ref="C441:AM441"/>
    <mergeCell ref="C440:G440"/>
    <mergeCell ref="H440:K440"/>
    <mergeCell ref="L440:O440"/>
    <mergeCell ref="P440:S440"/>
    <mergeCell ref="T440:W440"/>
    <mergeCell ref="AF427:AI430"/>
    <mergeCell ref="AJ423:AM426"/>
    <mergeCell ref="AJ427:AM430"/>
    <mergeCell ref="C435:G439"/>
    <mergeCell ref="H435:AM435"/>
    <mergeCell ref="H436:K439"/>
    <mergeCell ref="L436:O439"/>
    <mergeCell ref="P436:S439"/>
    <mergeCell ref="T436:W439"/>
    <mergeCell ref="X436:AA439"/>
    <mergeCell ref="AB436:AE439"/>
    <mergeCell ref="AF436:AI439"/>
    <mergeCell ref="AJ436:AM439"/>
    <mergeCell ref="C423:G426"/>
    <mergeCell ref="C427:G430"/>
    <mergeCell ref="X442:AA445"/>
    <mergeCell ref="AB442:AE445"/>
    <mergeCell ref="AF442:AI445"/>
    <mergeCell ref="AJ442:AM445"/>
    <mergeCell ref="C446:G446"/>
    <mergeCell ref="H446:K446"/>
    <mergeCell ref="L446:O446"/>
    <mergeCell ref="P446:S446"/>
    <mergeCell ref="T446:W446"/>
    <mergeCell ref="X446:AA446"/>
    <mergeCell ref="AB446:AE446"/>
    <mergeCell ref="AF446:AI446"/>
    <mergeCell ref="AJ446:AM446"/>
    <mergeCell ref="C442:G445"/>
    <mergeCell ref="H442:K445"/>
    <mergeCell ref="L442:O445"/>
    <mergeCell ref="P442:S445"/>
    <mergeCell ref="T442:W445"/>
    <mergeCell ref="X449:AA452"/>
    <mergeCell ref="AB449:AE452"/>
    <mergeCell ref="AF449:AI452"/>
    <mergeCell ref="AJ449:AM452"/>
    <mergeCell ref="C453:AM453"/>
    <mergeCell ref="C449:G452"/>
    <mergeCell ref="H449:K452"/>
    <mergeCell ref="L449:O452"/>
    <mergeCell ref="P449:S452"/>
    <mergeCell ref="T449:W452"/>
    <mergeCell ref="X447:AA447"/>
    <mergeCell ref="AB447:AE447"/>
    <mergeCell ref="AF447:AI447"/>
    <mergeCell ref="AJ447:AM447"/>
    <mergeCell ref="C448:G448"/>
    <mergeCell ref="H448:K448"/>
    <mergeCell ref="L448:O448"/>
    <mergeCell ref="P448:S448"/>
    <mergeCell ref="T448:W448"/>
    <mergeCell ref="X448:AA448"/>
    <mergeCell ref="AB448:AE448"/>
    <mergeCell ref="AF448:AI448"/>
    <mergeCell ref="AJ448:AM448"/>
    <mergeCell ref="C447:G447"/>
    <mergeCell ref="H447:K447"/>
    <mergeCell ref="L447:O447"/>
    <mergeCell ref="P447:S447"/>
    <mergeCell ref="T447:W447"/>
    <mergeCell ref="X454:AA457"/>
    <mergeCell ref="AB454:AE457"/>
    <mergeCell ref="AF454:AI457"/>
    <mergeCell ref="AJ454:AM457"/>
    <mergeCell ref="C458:G458"/>
    <mergeCell ref="H458:K458"/>
    <mergeCell ref="L458:O458"/>
    <mergeCell ref="P458:S458"/>
    <mergeCell ref="T458:W458"/>
    <mergeCell ref="X458:AA458"/>
    <mergeCell ref="AB458:AE458"/>
    <mergeCell ref="AF458:AI458"/>
    <mergeCell ref="AJ458:AM458"/>
    <mergeCell ref="C454:G457"/>
    <mergeCell ref="H454:K457"/>
    <mergeCell ref="L454:O457"/>
    <mergeCell ref="P454:S457"/>
    <mergeCell ref="T454:W457"/>
    <mergeCell ref="X461:AA464"/>
    <mergeCell ref="AB461:AE464"/>
    <mergeCell ref="AF461:AI464"/>
    <mergeCell ref="AJ461:AM464"/>
    <mergeCell ref="C465:AM465"/>
    <mergeCell ref="C461:G464"/>
    <mergeCell ref="H461:K464"/>
    <mergeCell ref="L461:O464"/>
    <mergeCell ref="P461:S464"/>
    <mergeCell ref="T461:W464"/>
    <mergeCell ref="X459:AA459"/>
    <mergeCell ref="AB459:AE459"/>
    <mergeCell ref="AF459:AI459"/>
    <mergeCell ref="AJ459:AM459"/>
    <mergeCell ref="C460:G460"/>
    <mergeCell ref="H460:K460"/>
    <mergeCell ref="L460:O460"/>
    <mergeCell ref="P460:S460"/>
    <mergeCell ref="T460:W460"/>
    <mergeCell ref="X460:AA460"/>
    <mergeCell ref="AB460:AE460"/>
    <mergeCell ref="AF460:AI460"/>
    <mergeCell ref="AJ460:AM460"/>
    <mergeCell ref="C459:G459"/>
    <mergeCell ref="H459:K459"/>
    <mergeCell ref="L459:O459"/>
    <mergeCell ref="P459:S459"/>
    <mergeCell ref="T459:W459"/>
    <mergeCell ref="X466:AA469"/>
    <mergeCell ref="AB466:AE469"/>
    <mergeCell ref="AF466:AI469"/>
    <mergeCell ref="AJ466:AM469"/>
    <mergeCell ref="C470:G470"/>
    <mergeCell ref="H470:K470"/>
    <mergeCell ref="L470:O470"/>
    <mergeCell ref="P470:S470"/>
    <mergeCell ref="T470:W470"/>
    <mergeCell ref="X470:AA470"/>
    <mergeCell ref="AB470:AE470"/>
    <mergeCell ref="AF470:AI470"/>
    <mergeCell ref="AJ470:AM470"/>
    <mergeCell ref="C466:G469"/>
    <mergeCell ref="H466:K469"/>
    <mergeCell ref="L466:O469"/>
    <mergeCell ref="P466:S469"/>
    <mergeCell ref="T466:W469"/>
    <mergeCell ref="X473:AA476"/>
    <mergeCell ref="AB473:AE476"/>
    <mergeCell ref="AF473:AI476"/>
    <mergeCell ref="AJ473:AM476"/>
    <mergeCell ref="C477:AM477"/>
    <mergeCell ref="C473:G476"/>
    <mergeCell ref="H473:K476"/>
    <mergeCell ref="L473:O476"/>
    <mergeCell ref="P473:S476"/>
    <mergeCell ref="T473:W476"/>
    <mergeCell ref="X471:AA471"/>
    <mergeCell ref="AB471:AE471"/>
    <mergeCell ref="AF471:AI471"/>
    <mergeCell ref="AJ471:AM471"/>
    <mergeCell ref="C472:G472"/>
    <mergeCell ref="H472:K472"/>
    <mergeCell ref="L472:O472"/>
    <mergeCell ref="P472:S472"/>
    <mergeCell ref="T472:W472"/>
    <mergeCell ref="X472:AA472"/>
    <mergeCell ref="AB472:AE472"/>
    <mergeCell ref="AF472:AI472"/>
    <mergeCell ref="AJ472:AM472"/>
    <mergeCell ref="C471:G471"/>
    <mergeCell ref="H471:K471"/>
    <mergeCell ref="L471:O471"/>
    <mergeCell ref="P471:S471"/>
    <mergeCell ref="T471:W471"/>
    <mergeCell ref="X478:AA481"/>
    <mergeCell ref="AB478:AE481"/>
    <mergeCell ref="AF478:AI481"/>
    <mergeCell ref="AJ478:AM481"/>
    <mergeCell ref="C482:G485"/>
    <mergeCell ref="H482:K485"/>
    <mergeCell ref="L482:O485"/>
    <mergeCell ref="P482:S485"/>
    <mergeCell ref="T482:W485"/>
    <mergeCell ref="X482:AA485"/>
    <mergeCell ref="AB482:AE485"/>
    <mergeCell ref="AF482:AI485"/>
    <mergeCell ref="AJ482:AM485"/>
    <mergeCell ref="C478:G481"/>
    <mergeCell ref="H478:K481"/>
    <mergeCell ref="L478:O481"/>
    <mergeCell ref="P478:S481"/>
    <mergeCell ref="T478:W481"/>
    <mergeCell ref="X501:AA501"/>
    <mergeCell ref="AB501:AE501"/>
    <mergeCell ref="AF501:AI501"/>
    <mergeCell ref="AJ501:AM501"/>
    <mergeCell ref="H493:AQ493"/>
    <mergeCell ref="AN494:AQ500"/>
    <mergeCell ref="AN501:AQ501"/>
    <mergeCell ref="C501:G501"/>
    <mergeCell ref="H501:K501"/>
    <mergeCell ref="L501:O501"/>
    <mergeCell ref="P501:S501"/>
    <mergeCell ref="T501:W501"/>
    <mergeCell ref="C488:AS489"/>
    <mergeCell ref="C493:G500"/>
    <mergeCell ref="H494:K500"/>
    <mergeCell ref="L494:O500"/>
    <mergeCell ref="P494:S500"/>
    <mergeCell ref="T494:W500"/>
    <mergeCell ref="X494:AA500"/>
    <mergeCell ref="AB494:AE500"/>
    <mergeCell ref="AF494:AI500"/>
    <mergeCell ref="AJ494:AM500"/>
    <mergeCell ref="X508:AA508"/>
    <mergeCell ref="AB508:AE508"/>
    <mergeCell ref="AF508:AI508"/>
    <mergeCell ref="AJ508:AM508"/>
    <mergeCell ref="C507:G507"/>
    <mergeCell ref="H507:K507"/>
    <mergeCell ref="L507:O507"/>
    <mergeCell ref="P507:S507"/>
    <mergeCell ref="T507:W507"/>
    <mergeCell ref="C502:AQ502"/>
    <mergeCell ref="C503:G506"/>
    <mergeCell ref="H503:K506"/>
    <mergeCell ref="L503:O506"/>
    <mergeCell ref="P503:S506"/>
    <mergeCell ref="T503:W506"/>
    <mergeCell ref="X503:AA506"/>
    <mergeCell ref="AB503:AE506"/>
    <mergeCell ref="AF503:AI506"/>
    <mergeCell ref="AJ503:AM506"/>
    <mergeCell ref="AN503:AQ506"/>
    <mergeCell ref="AN507:AQ507"/>
    <mergeCell ref="AN508:AQ508"/>
    <mergeCell ref="X507:AA507"/>
    <mergeCell ref="AB507:AE507"/>
    <mergeCell ref="AF507:AI507"/>
    <mergeCell ref="AJ507:AM507"/>
    <mergeCell ref="C508:G508"/>
    <mergeCell ref="H508:K508"/>
    <mergeCell ref="L508:O508"/>
    <mergeCell ref="P508:S508"/>
    <mergeCell ref="T508:W508"/>
    <mergeCell ref="AN509:AQ509"/>
    <mergeCell ref="AN510:AQ513"/>
    <mergeCell ref="C514:AQ514"/>
    <mergeCell ref="X509:AA509"/>
    <mergeCell ref="AB509:AE509"/>
    <mergeCell ref="AF509:AI509"/>
    <mergeCell ref="AJ509:AM509"/>
    <mergeCell ref="C510:G513"/>
    <mergeCell ref="H510:K513"/>
    <mergeCell ref="L510:O513"/>
    <mergeCell ref="P510:S513"/>
    <mergeCell ref="T510:W513"/>
    <mergeCell ref="X510:AA513"/>
    <mergeCell ref="AB510:AE513"/>
    <mergeCell ref="AF510:AI513"/>
    <mergeCell ref="AJ510:AM513"/>
    <mergeCell ref="C509:G509"/>
    <mergeCell ref="H509:K509"/>
    <mergeCell ref="L509:O509"/>
    <mergeCell ref="P509:S509"/>
    <mergeCell ref="T509:W509"/>
    <mergeCell ref="X519:AA519"/>
    <mergeCell ref="AB519:AE519"/>
    <mergeCell ref="AF519:AI519"/>
    <mergeCell ref="AJ519:AM519"/>
    <mergeCell ref="AN519:AQ519"/>
    <mergeCell ref="C519:G519"/>
    <mergeCell ref="H519:K519"/>
    <mergeCell ref="L519:O519"/>
    <mergeCell ref="P519:S519"/>
    <mergeCell ref="T519:W519"/>
    <mergeCell ref="X515:AA518"/>
    <mergeCell ref="AB515:AE518"/>
    <mergeCell ref="AF515:AI518"/>
    <mergeCell ref="AJ515:AM518"/>
    <mergeCell ref="AN515:AQ518"/>
    <mergeCell ref="C515:G518"/>
    <mergeCell ref="H515:K518"/>
    <mergeCell ref="L515:O518"/>
    <mergeCell ref="P515:S518"/>
    <mergeCell ref="T515:W518"/>
    <mergeCell ref="X521:AA521"/>
    <mergeCell ref="AB521:AE521"/>
    <mergeCell ref="AF521:AI521"/>
    <mergeCell ref="AJ521:AM521"/>
    <mergeCell ref="AN521:AQ521"/>
    <mergeCell ref="C521:G521"/>
    <mergeCell ref="H521:K521"/>
    <mergeCell ref="L521:O521"/>
    <mergeCell ref="P521:S521"/>
    <mergeCell ref="T521:W521"/>
    <mergeCell ref="X520:AA520"/>
    <mergeCell ref="AB520:AE520"/>
    <mergeCell ref="AF520:AI520"/>
    <mergeCell ref="AJ520:AM520"/>
    <mergeCell ref="AN520:AQ520"/>
    <mergeCell ref="C520:G520"/>
    <mergeCell ref="H520:K520"/>
    <mergeCell ref="L520:O520"/>
    <mergeCell ref="P520:S520"/>
    <mergeCell ref="T520:W520"/>
    <mergeCell ref="C526:AQ526"/>
    <mergeCell ref="C527:G530"/>
    <mergeCell ref="H527:K530"/>
    <mergeCell ref="L527:O530"/>
    <mergeCell ref="P527:S530"/>
    <mergeCell ref="T527:W530"/>
    <mergeCell ref="X527:AA530"/>
    <mergeCell ref="AB527:AE530"/>
    <mergeCell ref="AF527:AI530"/>
    <mergeCell ref="AJ527:AM530"/>
    <mergeCell ref="AN527:AQ530"/>
    <mergeCell ref="X522:AA525"/>
    <mergeCell ref="AB522:AE525"/>
    <mergeCell ref="AF522:AI525"/>
    <mergeCell ref="AJ522:AM525"/>
    <mergeCell ref="AN522:AQ525"/>
    <mergeCell ref="C522:G525"/>
    <mergeCell ref="H522:K525"/>
    <mergeCell ref="L522:O525"/>
    <mergeCell ref="P522:S525"/>
    <mergeCell ref="T522:W525"/>
    <mergeCell ref="X532:AA532"/>
    <mergeCell ref="AB532:AE532"/>
    <mergeCell ref="AF532:AI532"/>
    <mergeCell ref="AJ532:AM532"/>
    <mergeCell ref="AN532:AQ532"/>
    <mergeCell ref="C532:G532"/>
    <mergeCell ref="H532:K532"/>
    <mergeCell ref="L532:O532"/>
    <mergeCell ref="P532:S532"/>
    <mergeCell ref="T532:W532"/>
    <mergeCell ref="X531:AA531"/>
    <mergeCell ref="AB531:AE531"/>
    <mergeCell ref="AF531:AI531"/>
    <mergeCell ref="AJ531:AM531"/>
    <mergeCell ref="AN531:AQ531"/>
    <mergeCell ref="C531:G531"/>
    <mergeCell ref="H531:K531"/>
    <mergeCell ref="L531:O531"/>
    <mergeCell ref="P531:S531"/>
    <mergeCell ref="T531:W531"/>
    <mergeCell ref="X534:AA537"/>
    <mergeCell ref="AB534:AE537"/>
    <mergeCell ref="AF534:AI537"/>
    <mergeCell ref="AJ534:AM537"/>
    <mergeCell ref="AN534:AQ537"/>
    <mergeCell ref="C534:G537"/>
    <mergeCell ref="H534:K537"/>
    <mergeCell ref="L534:O537"/>
    <mergeCell ref="P534:S537"/>
    <mergeCell ref="T534:W537"/>
    <mergeCell ref="X533:AA533"/>
    <mergeCell ref="AB533:AE533"/>
    <mergeCell ref="AF533:AI533"/>
    <mergeCell ref="AJ533:AM533"/>
    <mergeCell ref="AN533:AQ533"/>
    <mergeCell ref="C533:G533"/>
    <mergeCell ref="H533:K533"/>
    <mergeCell ref="L533:O533"/>
    <mergeCell ref="P533:S533"/>
    <mergeCell ref="T533:W533"/>
    <mergeCell ref="AF543:AI546"/>
    <mergeCell ref="AJ539:AM542"/>
    <mergeCell ref="AJ543:AM546"/>
    <mergeCell ref="AN539:AQ542"/>
    <mergeCell ref="AN543:AQ546"/>
    <mergeCell ref="L543:O546"/>
    <mergeCell ref="P543:S546"/>
    <mergeCell ref="T543:W546"/>
    <mergeCell ref="X543:AA546"/>
    <mergeCell ref="AB543:AE546"/>
    <mergeCell ref="C539:G542"/>
    <mergeCell ref="H539:K542"/>
    <mergeCell ref="C543:G546"/>
    <mergeCell ref="H543:K546"/>
    <mergeCell ref="C538:AQ538"/>
    <mergeCell ref="L539:O542"/>
    <mergeCell ref="P539:S542"/>
    <mergeCell ref="T539:W542"/>
    <mergeCell ref="X539:AA542"/>
    <mergeCell ref="AB539:AE542"/>
    <mergeCell ref="AF539:AI542"/>
    <mergeCell ref="X556:AA556"/>
    <mergeCell ref="AB556:AE556"/>
    <mergeCell ref="AF556:AI556"/>
    <mergeCell ref="AJ556:AM556"/>
    <mergeCell ref="AN556:AQ556"/>
    <mergeCell ref="C556:G556"/>
    <mergeCell ref="H556:K556"/>
    <mergeCell ref="L556:O556"/>
    <mergeCell ref="P556:S556"/>
    <mergeCell ref="T556:W556"/>
    <mergeCell ref="C548:G555"/>
    <mergeCell ref="H548:AQ548"/>
    <mergeCell ref="H549:K555"/>
    <mergeCell ref="L549:O555"/>
    <mergeCell ref="P549:S555"/>
    <mergeCell ref="T549:W555"/>
    <mergeCell ref="X549:AA555"/>
    <mergeCell ref="AB549:AE555"/>
    <mergeCell ref="AF549:AI555"/>
    <mergeCell ref="AJ549:AM555"/>
    <mergeCell ref="AN549:AQ555"/>
    <mergeCell ref="X562:AA562"/>
    <mergeCell ref="AB562:AE562"/>
    <mergeCell ref="AF562:AI562"/>
    <mergeCell ref="AJ562:AM562"/>
    <mergeCell ref="AN562:AQ562"/>
    <mergeCell ref="C562:G562"/>
    <mergeCell ref="H562:K562"/>
    <mergeCell ref="L562:O562"/>
    <mergeCell ref="P562:S562"/>
    <mergeCell ref="T562:W562"/>
    <mergeCell ref="C557:AQ557"/>
    <mergeCell ref="C558:G561"/>
    <mergeCell ref="H558:K561"/>
    <mergeCell ref="L558:O561"/>
    <mergeCell ref="P558:S561"/>
    <mergeCell ref="T558:W561"/>
    <mergeCell ref="X558:AA561"/>
    <mergeCell ref="AB558:AE561"/>
    <mergeCell ref="AF558:AI561"/>
    <mergeCell ref="AJ558:AM561"/>
    <mergeCell ref="AN558:AQ561"/>
    <mergeCell ref="X564:AA564"/>
    <mergeCell ref="AB564:AE564"/>
    <mergeCell ref="AF564:AI564"/>
    <mergeCell ref="AJ564:AM564"/>
    <mergeCell ref="AN564:AQ564"/>
    <mergeCell ref="C564:G564"/>
    <mergeCell ref="H564:K564"/>
    <mergeCell ref="L564:O564"/>
    <mergeCell ref="P564:S564"/>
    <mergeCell ref="T564:W564"/>
    <mergeCell ref="X563:AA563"/>
    <mergeCell ref="AB563:AE563"/>
    <mergeCell ref="AF563:AI563"/>
    <mergeCell ref="AJ563:AM563"/>
    <mergeCell ref="AN563:AQ563"/>
    <mergeCell ref="C563:G563"/>
    <mergeCell ref="H563:K563"/>
    <mergeCell ref="L563:O563"/>
    <mergeCell ref="P563:S563"/>
    <mergeCell ref="T563:W563"/>
    <mergeCell ref="C569:AQ569"/>
    <mergeCell ref="C570:G573"/>
    <mergeCell ref="H570:K573"/>
    <mergeCell ref="L570:O573"/>
    <mergeCell ref="P570:S573"/>
    <mergeCell ref="T570:W573"/>
    <mergeCell ref="X570:AA573"/>
    <mergeCell ref="AB570:AE573"/>
    <mergeCell ref="AF570:AI573"/>
    <mergeCell ref="AJ570:AM573"/>
    <mergeCell ref="AN570:AQ573"/>
    <mergeCell ref="X565:AA568"/>
    <mergeCell ref="AB565:AE568"/>
    <mergeCell ref="AF565:AI568"/>
    <mergeCell ref="AJ565:AM568"/>
    <mergeCell ref="AN565:AQ568"/>
    <mergeCell ref="C565:G568"/>
    <mergeCell ref="H565:K568"/>
    <mergeCell ref="L565:O568"/>
    <mergeCell ref="P565:S568"/>
    <mergeCell ref="T565:W568"/>
    <mergeCell ref="X575:AA575"/>
    <mergeCell ref="AB575:AE575"/>
    <mergeCell ref="AF575:AI575"/>
    <mergeCell ref="AJ575:AM575"/>
    <mergeCell ref="AN575:AQ575"/>
    <mergeCell ref="C575:G575"/>
    <mergeCell ref="H575:K575"/>
    <mergeCell ref="L575:O575"/>
    <mergeCell ref="P575:S575"/>
    <mergeCell ref="T575:W575"/>
    <mergeCell ref="X574:AA574"/>
    <mergeCell ref="AB574:AE574"/>
    <mergeCell ref="AF574:AI574"/>
    <mergeCell ref="AJ574:AM574"/>
    <mergeCell ref="AN574:AQ574"/>
    <mergeCell ref="C574:G574"/>
    <mergeCell ref="H574:K574"/>
    <mergeCell ref="L574:O574"/>
    <mergeCell ref="P574:S574"/>
    <mergeCell ref="T574:W574"/>
    <mergeCell ref="X577:AA580"/>
    <mergeCell ref="AB577:AE580"/>
    <mergeCell ref="AF577:AI580"/>
    <mergeCell ref="AJ577:AM580"/>
    <mergeCell ref="AN577:AQ580"/>
    <mergeCell ref="C577:G580"/>
    <mergeCell ref="H577:K580"/>
    <mergeCell ref="L577:O580"/>
    <mergeCell ref="P577:S580"/>
    <mergeCell ref="T577:W580"/>
    <mergeCell ref="X576:AA576"/>
    <mergeCell ref="AB576:AE576"/>
    <mergeCell ref="AF576:AI576"/>
    <mergeCell ref="AJ576:AM576"/>
    <mergeCell ref="AN576:AQ576"/>
    <mergeCell ref="C576:G576"/>
    <mergeCell ref="H576:K576"/>
    <mergeCell ref="L576:O576"/>
    <mergeCell ref="P576:S576"/>
    <mergeCell ref="T576:W576"/>
    <mergeCell ref="X586:AA586"/>
    <mergeCell ref="AB586:AE586"/>
    <mergeCell ref="AF586:AI586"/>
    <mergeCell ref="AJ586:AM586"/>
    <mergeCell ref="AN586:AQ586"/>
    <mergeCell ref="C586:G586"/>
    <mergeCell ref="H586:K586"/>
    <mergeCell ref="L586:O586"/>
    <mergeCell ref="P586:S586"/>
    <mergeCell ref="T586:W586"/>
    <mergeCell ref="C581:AQ581"/>
    <mergeCell ref="C582:G585"/>
    <mergeCell ref="H582:K585"/>
    <mergeCell ref="L582:O585"/>
    <mergeCell ref="P582:S585"/>
    <mergeCell ref="T582:W585"/>
    <mergeCell ref="X582:AA585"/>
    <mergeCell ref="AB582:AE585"/>
    <mergeCell ref="AF582:AI585"/>
    <mergeCell ref="AJ582:AM585"/>
    <mergeCell ref="AN582:AQ585"/>
    <mergeCell ref="X588:AA588"/>
    <mergeCell ref="AB588:AE588"/>
    <mergeCell ref="AF588:AI588"/>
    <mergeCell ref="AJ588:AM588"/>
    <mergeCell ref="AN588:AQ588"/>
    <mergeCell ref="C588:G588"/>
    <mergeCell ref="H588:K588"/>
    <mergeCell ref="L588:O588"/>
    <mergeCell ref="P588:S588"/>
    <mergeCell ref="T588:W588"/>
    <mergeCell ref="X587:AA587"/>
    <mergeCell ref="AB587:AE587"/>
    <mergeCell ref="AF587:AI587"/>
    <mergeCell ref="AJ587:AM587"/>
    <mergeCell ref="AN587:AQ587"/>
    <mergeCell ref="C587:G587"/>
    <mergeCell ref="H587:K587"/>
    <mergeCell ref="L587:O587"/>
    <mergeCell ref="P587:S587"/>
    <mergeCell ref="T587:W587"/>
    <mergeCell ref="C593:AQ593"/>
    <mergeCell ref="C594:G597"/>
    <mergeCell ref="H594:K597"/>
    <mergeCell ref="L594:O597"/>
    <mergeCell ref="P594:S597"/>
    <mergeCell ref="T594:W597"/>
    <mergeCell ref="X594:AA597"/>
    <mergeCell ref="AB594:AE597"/>
    <mergeCell ref="AF594:AI597"/>
    <mergeCell ref="AJ594:AM597"/>
    <mergeCell ref="AN594:AQ597"/>
    <mergeCell ref="X589:AA592"/>
    <mergeCell ref="AB589:AE592"/>
    <mergeCell ref="AF589:AI592"/>
    <mergeCell ref="AJ589:AM592"/>
    <mergeCell ref="AN589:AQ592"/>
    <mergeCell ref="C589:G592"/>
    <mergeCell ref="H589:K592"/>
    <mergeCell ref="L589:O592"/>
    <mergeCell ref="P589:S592"/>
    <mergeCell ref="T589:W592"/>
    <mergeCell ref="C628:AS630"/>
    <mergeCell ref="C634:AS635"/>
    <mergeCell ref="C637:AS637"/>
    <mergeCell ref="C639:AS640"/>
    <mergeCell ref="C620:W620"/>
    <mergeCell ref="C621:W621"/>
    <mergeCell ref="C624:AS626"/>
    <mergeCell ref="C615:AS615"/>
    <mergeCell ref="C617:AS617"/>
    <mergeCell ref="C603:AS603"/>
    <mergeCell ref="C605:AS607"/>
    <mergeCell ref="C609:AS609"/>
    <mergeCell ref="C611:W611"/>
    <mergeCell ref="X598:AA601"/>
    <mergeCell ref="AB598:AE601"/>
    <mergeCell ref="AF598:AI601"/>
    <mergeCell ref="AJ598:AM601"/>
    <mergeCell ref="AN598:AQ601"/>
    <mergeCell ref="C598:G601"/>
    <mergeCell ref="H598:K601"/>
    <mergeCell ref="L598:O601"/>
    <mergeCell ref="P598:S601"/>
    <mergeCell ref="T598:W601"/>
    <mergeCell ref="C648:K648"/>
    <mergeCell ref="L648:U648"/>
    <mergeCell ref="V648:AD648"/>
    <mergeCell ref="C649:K649"/>
    <mergeCell ref="L649:U649"/>
    <mergeCell ref="V649:AD649"/>
    <mergeCell ref="C650:K650"/>
    <mergeCell ref="L650:U650"/>
    <mergeCell ref="V650:AD650"/>
    <mergeCell ref="C647:K647"/>
    <mergeCell ref="L647:U647"/>
    <mergeCell ref="V647:AD647"/>
    <mergeCell ref="AE647:AK647"/>
    <mergeCell ref="AE648:AK648"/>
    <mergeCell ref="C642:AS642"/>
    <mergeCell ref="C643:AS643"/>
    <mergeCell ref="C645:K646"/>
    <mergeCell ref="L645:U646"/>
    <mergeCell ref="V645:AD646"/>
    <mergeCell ref="AE645:AK646"/>
    <mergeCell ref="C654:AS654"/>
    <mergeCell ref="C656:AS656"/>
    <mergeCell ref="C661:L661"/>
    <mergeCell ref="C664:L664"/>
    <mergeCell ref="C663:L663"/>
    <mergeCell ref="C662:L662"/>
    <mergeCell ref="M658:S660"/>
    <mergeCell ref="T658:Z660"/>
    <mergeCell ref="M661:S661"/>
    <mergeCell ref="M662:S662"/>
    <mergeCell ref="M663:S663"/>
    <mergeCell ref="M664:S664"/>
    <mergeCell ref="T661:Z661"/>
    <mergeCell ref="T662:Z662"/>
    <mergeCell ref="T663:Z663"/>
    <mergeCell ref="T664:Z664"/>
    <mergeCell ref="AE649:AK649"/>
    <mergeCell ref="AE650:AK650"/>
    <mergeCell ref="X681:AA681"/>
    <mergeCell ref="AB681:AE681"/>
    <mergeCell ref="AF681:AI681"/>
    <mergeCell ref="AJ681:AM681"/>
    <mergeCell ref="AN681:AQ681"/>
    <mergeCell ref="C681:G681"/>
    <mergeCell ref="H681:K681"/>
    <mergeCell ref="L681:O681"/>
    <mergeCell ref="P681:S681"/>
    <mergeCell ref="T681:W681"/>
    <mergeCell ref="C658:L660"/>
    <mergeCell ref="C668:AS668"/>
    <mergeCell ref="C669:AS670"/>
    <mergeCell ref="C673:G680"/>
    <mergeCell ref="H673:AQ673"/>
    <mergeCell ref="H674:K680"/>
    <mergeCell ref="L674:O680"/>
    <mergeCell ref="P674:S680"/>
    <mergeCell ref="T674:W680"/>
    <mergeCell ref="X674:AA680"/>
    <mergeCell ref="AB674:AE680"/>
    <mergeCell ref="AF674:AI680"/>
    <mergeCell ref="AJ674:AM680"/>
    <mergeCell ref="AN674:AQ680"/>
    <mergeCell ref="X687:AA687"/>
    <mergeCell ref="AB687:AE687"/>
    <mergeCell ref="AF687:AI687"/>
    <mergeCell ref="AJ687:AM687"/>
    <mergeCell ref="AN687:AQ687"/>
    <mergeCell ref="C687:G687"/>
    <mergeCell ref="H687:K687"/>
    <mergeCell ref="L687:O687"/>
    <mergeCell ref="P687:S687"/>
    <mergeCell ref="T687:W687"/>
    <mergeCell ref="C682:AQ682"/>
    <mergeCell ref="C683:G686"/>
    <mergeCell ref="H683:K686"/>
    <mergeCell ref="L683:O686"/>
    <mergeCell ref="P683:S686"/>
    <mergeCell ref="T683:W686"/>
    <mergeCell ref="X683:AA686"/>
    <mergeCell ref="AB683:AE686"/>
    <mergeCell ref="AF683:AI686"/>
    <mergeCell ref="AJ683:AM686"/>
    <mergeCell ref="AN683:AQ686"/>
    <mergeCell ref="X689:AA689"/>
    <mergeCell ref="AB689:AE689"/>
    <mergeCell ref="AF689:AI689"/>
    <mergeCell ref="AJ689:AM689"/>
    <mergeCell ref="AN689:AQ689"/>
    <mergeCell ref="C689:G689"/>
    <mergeCell ref="H689:K689"/>
    <mergeCell ref="L689:O689"/>
    <mergeCell ref="P689:S689"/>
    <mergeCell ref="T689:W689"/>
    <mergeCell ref="X688:AA688"/>
    <mergeCell ref="AB688:AE688"/>
    <mergeCell ref="AF688:AI688"/>
    <mergeCell ref="AJ688:AM688"/>
    <mergeCell ref="AN688:AQ688"/>
    <mergeCell ref="C688:G688"/>
    <mergeCell ref="H688:K688"/>
    <mergeCell ref="L688:O688"/>
    <mergeCell ref="P688:S688"/>
    <mergeCell ref="T688:W688"/>
    <mergeCell ref="C694:AQ694"/>
    <mergeCell ref="C695:G698"/>
    <mergeCell ref="H695:K698"/>
    <mergeCell ref="L695:O698"/>
    <mergeCell ref="P695:S698"/>
    <mergeCell ref="T695:W698"/>
    <mergeCell ref="X695:AA698"/>
    <mergeCell ref="AB695:AE698"/>
    <mergeCell ref="AF695:AI698"/>
    <mergeCell ref="AJ695:AM698"/>
    <mergeCell ref="AN695:AQ698"/>
    <mergeCell ref="X690:AA693"/>
    <mergeCell ref="AB690:AE693"/>
    <mergeCell ref="AF690:AI693"/>
    <mergeCell ref="AJ690:AM693"/>
    <mergeCell ref="AN690:AQ693"/>
    <mergeCell ref="C690:G693"/>
    <mergeCell ref="H690:K693"/>
    <mergeCell ref="L690:O693"/>
    <mergeCell ref="P690:S693"/>
    <mergeCell ref="T690:W693"/>
    <mergeCell ref="X700:AA700"/>
    <mergeCell ref="AB700:AE700"/>
    <mergeCell ref="AF700:AI700"/>
    <mergeCell ref="AJ700:AM700"/>
    <mergeCell ref="AN700:AQ700"/>
    <mergeCell ref="C700:G700"/>
    <mergeCell ref="H700:K700"/>
    <mergeCell ref="L700:O700"/>
    <mergeCell ref="P700:S700"/>
    <mergeCell ref="T700:W700"/>
    <mergeCell ref="X699:AA699"/>
    <mergeCell ref="AB699:AE699"/>
    <mergeCell ref="AF699:AI699"/>
    <mergeCell ref="AJ699:AM699"/>
    <mergeCell ref="AN699:AQ699"/>
    <mergeCell ref="C699:G699"/>
    <mergeCell ref="H699:K699"/>
    <mergeCell ref="L699:O699"/>
    <mergeCell ref="P699:S699"/>
    <mergeCell ref="T699:W699"/>
    <mergeCell ref="X702:AA705"/>
    <mergeCell ref="AB702:AE705"/>
    <mergeCell ref="AF702:AI705"/>
    <mergeCell ref="AJ702:AM705"/>
    <mergeCell ref="AN702:AQ705"/>
    <mergeCell ref="C702:G705"/>
    <mergeCell ref="H702:K705"/>
    <mergeCell ref="L702:O705"/>
    <mergeCell ref="P702:S705"/>
    <mergeCell ref="T702:W705"/>
    <mergeCell ref="X701:AA701"/>
    <mergeCell ref="AB701:AE701"/>
    <mergeCell ref="AF701:AI701"/>
    <mergeCell ref="AJ701:AM701"/>
    <mergeCell ref="AN701:AQ701"/>
    <mergeCell ref="C701:G701"/>
    <mergeCell ref="H701:K701"/>
    <mergeCell ref="L701:O701"/>
    <mergeCell ref="P701:S701"/>
    <mergeCell ref="T701:W701"/>
    <mergeCell ref="X711:AA714"/>
    <mergeCell ref="AB711:AE714"/>
    <mergeCell ref="AF711:AI714"/>
    <mergeCell ref="AJ711:AM714"/>
    <mergeCell ref="AN711:AQ714"/>
    <mergeCell ref="C711:G714"/>
    <mergeCell ref="H711:K714"/>
    <mergeCell ref="L711:O714"/>
    <mergeCell ref="P711:S714"/>
    <mergeCell ref="T711:W714"/>
    <mergeCell ref="C706:AQ706"/>
    <mergeCell ref="C707:G710"/>
    <mergeCell ref="H707:K710"/>
    <mergeCell ref="L707:O710"/>
    <mergeCell ref="P707:S710"/>
    <mergeCell ref="T707:W710"/>
    <mergeCell ref="X707:AA710"/>
    <mergeCell ref="AB707:AE710"/>
    <mergeCell ref="AF707:AI710"/>
    <mergeCell ref="AJ707:AM710"/>
    <mergeCell ref="AN707:AQ710"/>
    <mergeCell ref="X724:AA724"/>
    <mergeCell ref="AB724:AE724"/>
    <mergeCell ref="AF724:AI724"/>
    <mergeCell ref="AJ724:AM724"/>
    <mergeCell ref="AN724:AQ724"/>
    <mergeCell ref="C724:G724"/>
    <mergeCell ref="H724:K724"/>
    <mergeCell ref="L724:O724"/>
    <mergeCell ref="P724:S724"/>
    <mergeCell ref="T724:W724"/>
    <mergeCell ref="C716:G723"/>
    <mergeCell ref="H716:AQ716"/>
    <mergeCell ref="H717:K723"/>
    <mergeCell ref="L717:O723"/>
    <mergeCell ref="P717:S723"/>
    <mergeCell ref="T717:W723"/>
    <mergeCell ref="X717:AA723"/>
    <mergeCell ref="AB717:AE723"/>
    <mergeCell ref="AF717:AI723"/>
    <mergeCell ref="AJ717:AM723"/>
    <mergeCell ref="AN717:AQ723"/>
    <mergeCell ref="X730:AA730"/>
    <mergeCell ref="AB730:AE730"/>
    <mergeCell ref="AF730:AI730"/>
    <mergeCell ref="AJ730:AM730"/>
    <mergeCell ref="AN730:AQ730"/>
    <mergeCell ref="C730:G730"/>
    <mergeCell ref="H730:K730"/>
    <mergeCell ref="L730:O730"/>
    <mergeCell ref="P730:S730"/>
    <mergeCell ref="T730:W730"/>
    <mergeCell ref="C725:AQ725"/>
    <mergeCell ref="C726:G729"/>
    <mergeCell ref="H726:K729"/>
    <mergeCell ref="L726:O729"/>
    <mergeCell ref="P726:S729"/>
    <mergeCell ref="T726:W729"/>
    <mergeCell ref="X726:AA729"/>
    <mergeCell ref="AB726:AE729"/>
    <mergeCell ref="AF726:AI729"/>
    <mergeCell ref="AJ726:AM729"/>
    <mergeCell ref="AN726:AQ729"/>
    <mergeCell ref="X732:AA732"/>
    <mergeCell ref="AB732:AE732"/>
    <mergeCell ref="AF732:AI732"/>
    <mergeCell ref="AJ732:AM732"/>
    <mergeCell ref="AN732:AQ732"/>
    <mergeCell ref="C732:G732"/>
    <mergeCell ref="H732:K732"/>
    <mergeCell ref="L732:O732"/>
    <mergeCell ref="P732:S732"/>
    <mergeCell ref="T732:W732"/>
    <mergeCell ref="X731:AA731"/>
    <mergeCell ref="AB731:AE731"/>
    <mergeCell ref="AF731:AI731"/>
    <mergeCell ref="AJ731:AM731"/>
    <mergeCell ref="AN731:AQ731"/>
    <mergeCell ref="C731:G731"/>
    <mergeCell ref="H731:K731"/>
    <mergeCell ref="L731:O731"/>
    <mergeCell ref="P731:S731"/>
    <mergeCell ref="T731:W731"/>
    <mergeCell ref="C737:AQ737"/>
    <mergeCell ref="C738:G741"/>
    <mergeCell ref="H738:K741"/>
    <mergeCell ref="L738:O741"/>
    <mergeCell ref="P738:S741"/>
    <mergeCell ref="T738:W741"/>
    <mergeCell ref="X738:AA741"/>
    <mergeCell ref="AB738:AE741"/>
    <mergeCell ref="AF738:AI741"/>
    <mergeCell ref="AJ738:AM741"/>
    <mergeCell ref="AN738:AQ741"/>
    <mergeCell ref="X733:AA736"/>
    <mergeCell ref="AB733:AE736"/>
    <mergeCell ref="AF733:AI736"/>
    <mergeCell ref="AJ733:AM736"/>
    <mergeCell ref="AN733:AQ736"/>
    <mergeCell ref="C733:G736"/>
    <mergeCell ref="H733:K736"/>
    <mergeCell ref="L733:O736"/>
    <mergeCell ref="P733:S736"/>
    <mergeCell ref="T733:W736"/>
    <mergeCell ref="X743:AA743"/>
    <mergeCell ref="AB743:AE743"/>
    <mergeCell ref="AF743:AI743"/>
    <mergeCell ref="AJ743:AM743"/>
    <mergeCell ref="AN743:AQ743"/>
    <mergeCell ref="C743:G743"/>
    <mergeCell ref="H743:K743"/>
    <mergeCell ref="L743:O743"/>
    <mergeCell ref="P743:S743"/>
    <mergeCell ref="T743:W743"/>
    <mergeCell ref="X742:AA742"/>
    <mergeCell ref="AB742:AE742"/>
    <mergeCell ref="AF742:AI742"/>
    <mergeCell ref="AJ742:AM742"/>
    <mergeCell ref="AN742:AQ742"/>
    <mergeCell ref="C742:G742"/>
    <mergeCell ref="H742:K742"/>
    <mergeCell ref="L742:O742"/>
    <mergeCell ref="P742:S742"/>
    <mergeCell ref="T742:W742"/>
    <mergeCell ref="AF745:AI748"/>
    <mergeCell ref="AJ745:AM748"/>
    <mergeCell ref="AN745:AQ748"/>
    <mergeCell ref="C745:G748"/>
    <mergeCell ref="H745:K748"/>
    <mergeCell ref="L745:O748"/>
    <mergeCell ref="P745:S748"/>
    <mergeCell ref="T745:W748"/>
    <mergeCell ref="X744:AA744"/>
    <mergeCell ref="AB744:AE744"/>
    <mergeCell ref="AF744:AI744"/>
    <mergeCell ref="AJ744:AM744"/>
    <mergeCell ref="AN744:AQ744"/>
    <mergeCell ref="C744:G744"/>
    <mergeCell ref="H744:K744"/>
    <mergeCell ref="L744:O744"/>
    <mergeCell ref="P744:S744"/>
    <mergeCell ref="T744:W744"/>
    <mergeCell ref="C765:W765"/>
    <mergeCell ref="X620:AJ620"/>
    <mergeCell ref="X621:AJ621"/>
    <mergeCell ref="X611:AJ611"/>
    <mergeCell ref="X764:AJ764"/>
    <mergeCell ref="X765:AJ765"/>
    <mergeCell ref="C759:AS760"/>
    <mergeCell ref="C762:AS762"/>
    <mergeCell ref="C764:W764"/>
    <mergeCell ref="X754:AA757"/>
    <mergeCell ref="AB754:AE757"/>
    <mergeCell ref="AF754:AI757"/>
    <mergeCell ref="AJ754:AM757"/>
    <mergeCell ref="AN754:AQ757"/>
    <mergeCell ref="C754:G757"/>
    <mergeCell ref="H754:K757"/>
    <mergeCell ref="L754:O757"/>
    <mergeCell ref="P754:S757"/>
    <mergeCell ref="T754:W757"/>
    <mergeCell ref="C749:AQ749"/>
    <mergeCell ref="C750:G753"/>
    <mergeCell ref="H750:K753"/>
    <mergeCell ref="L750:O753"/>
    <mergeCell ref="P750:S753"/>
    <mergeCell ref="T750:W753"/>
    <mergeCell ref="X750:AA753"/>
    <mergeCell ref="AB750:AE753"/>
    <mergeCell ref="AF750:AI753"/>
    <mergeCell ref="AJ750:AM753"/>
    <mergeCell ref="AN750:AQ753"/>
    <mergeCell ref="X745:AA748"/>
    <mergeCell ref="AB745:AE748"/>
    <mergeCell ref="X781:AA781"/>
    <mergeCell ref="L783:O783"/>
    <mergeCell ref="P783:S783"/>
    <mergeCell ref="T783:W783"/>
    <mergeCell ref="X783:AA783"/>
    <mergeCell ref="L781:O781"/>
    <mergeCell ref="P781:S781"/>
    <mergeCell ref="T781:W781"/>
    <mergeCell ref="C766:AS766"/>
    <mergeCell ref="C768:AS769"/>
    <mergeCell ref="C771:AS771"/>
    <mergeCell ref="L774:O780"/>
    <mergeCell ref="P774:S780"/>
    <mergeCell ref="T774:W780"/>
    <mergeCell ref="X774:AA780"/>
    <mergeCell ref="AB774:AE780"/>
    <mergeCell ref="C782:AE782"/>
    <mergeCell ref="T791:W791"/>
    <mergeCell ref="X791:AA791"/>
    <mergeCell ref="X788:AA788"/>
    <mergeCell ref="L789:O789"/>
    <mergeCell ref="P789:S789"/>
    <mergeCell ref="T789:W789"/>
    <mergeCell ref="X789:AA789"/>
    <mergeCell ref="L788:O788"/>
    <mergeCell ref="P788:S788"/>
    <mergeCell ref="T788:W788"/>
    <mergeCell ref="L787:O787"/>
    <mergeCell ref="P787:S787"/>
    <mergeCell ref="T787:W787"/>
    <mergeCell ref="X787:AA787"/>
    <mergeCell ref="X784:AA784"/>
    <mergeCell ref="L785:O785"/>
    <mergeCell ref="P785:S785"/>
    <mergeCell ref="T785:W785"/>
    <mergeCell ref="X785:AA785"/>
    <mergeCell ref="L784:O784"/>
    <mergeCell ref="P784:S784"/>
    <mergeCell ref="T784:W784"/>
    <mergeCell ref="C786:AE786"/>
    <mergeCell ref="C790:AE790"/>
    <mergeCell ref="X798:AA798"/>
    <mergeCell ref="AB781:AE781"/>
    <mergeCell ref="C773:K780"/>
    <mergeCell ref="C781:K781"/>
    <mergeCell ref="L773:AE773"/>
    <mergeCell ref="AB783:AE783"/>
    <mergeCell ref="AB784:AE784"/>
    <mergeCell ref="AB785:AE785"/>
    <mergeCell ref="AB787:AE787"/>
    <mergeCell ref="AB788:AE788"/>
    <mergeCell ref="AB789:AE789"/>
    <mergeCell ref="AB791:AE791"/>
    <mergeCell ref="AB792:AE792"/>
    <mergeCell ref="AB795:AE795"/>
    <mergeCell ref="L798:O798"/>
    <mergeCell ref="P798:S798"/>
    <mergeCell ref="T798:W798"/>
    <mergeCell ref="X796:AA796"/>
    <mergeCell ref="L797:O797"/>
    <mergeCell ref="P797:S797"/>
    <mergeCell ref="T797:W797"/>
    <mergeCell ref="X797:AA797"/>
    <mergeCell ref="L796:O796"/>
    <mergeCell ref="P796:S796"/>
    <mergeCell ref="T796:W796"/>
    <mergeCell ref="L795:O795"/>
    <mergeCell ref="P795:S795"/>
    <mergeCell ref="T795:W795"/>
    <mergeCell ref="X795:AA795"/>
    <mergeCell ref="T792:W792"/>
    <mergeCell ref="L791:O791"/>
    <mergeCell ref="P791:S791"/>
    <mergeCell ref="C800:AS802"/>
    <mergeCell ref="C804:AS804"/>
    <mergeCell ref="C806:K809"/>
    <mergeCell ref="L806:P809"/>
    <mergeCell ref="Q806:X809"/>
    <mergeCell ref="Y806:AE809"/>
    <mergeCell ref="C810:AE810"/>
    <mergeCell ref="AB798:AE798"/>
    <mergeCell ref="C783:K783"/>
    <mergeCell ref="C784:K784"/>
    <mergeCell ref="C785:K785"/>
    <mergeCell ref="C787:K787"/>
    <mergeCell ref="C788:K788"/>
    <mergeCell ref="C789:K789"/>
    <mergeCell ref="C791:K791"/>
    <mergeCell ref="C792:K792"/>
    <mergeCell ref="C793:K793"/>
    <mergeCell ref="C795:K795"/>
    <mergeCell ref="C796:K796"/>
    <mergeCell ref="C797:K797"/>
    <mergeCell ref="C798:K798"/>
    <mergeCell ref="AB796:AE796"/>
    <mergeCell ref="AB793:AE793"/>
    <mergeCell ref="AB797:AE797"/>
    <mergeCell ref="C794:AE794"/>
    <mergeCell ref="X792:AA792"/>
    <mergeCell ref="L793:O793"/>
    <mergeCell ref="P793:S793"/>
    <mergeCell ref="T793:W793"/>
    <mergeCell ref="X793:AA793"/>
    <mergeCell ref="L792:O792"/>
    <mergeCell ref="P792:S792"/>
    <mergeCell ref="C816:K816"/>
    <mergeCell ref="L816:P816"/>
    <mergeCell ref="Q816:X816"/>
    <mergeCell ref="Y816:AE816"/>
    <mergeCell ref="C817:K817"/>
    <mergeCell ref="L817:P817"/>
    <mergeCell ref="Q817:X817"/>
    <mergeCell ref="Y817:AE817"/>
    <mergeCell ref="C814:AE814"/>
    <mergeCell ref="C815:K815"/>
    <mergeCell ref="L815:P815"/>
    <mergeCell ref="Q815:X815"/>
    <mergeCell ref="Y815:AE815"/>
    <mergeCell ref="Q811:X811"/>
    <mergeCell ref="Q812:X812"/>
    <mergeCell ref="Q813:X813"/>
    <mergeCell ref="Y811:AE811"/>
    <mergeCell ref="Y812:AE812"/>
    <mergeCell ref="Y813:AE813"/>
    <mergeCell ref="C811:K811"/>
    <mergeCell ref="C812:K812"/>
    <mergeCell ref="C813:K813"/>
    <mergeCell ref="L811:P811"/>
    <mergeCell ref="L812:P812"/>
    <mergeCell ref="L813:P813"/>
    <mergeCell ref="C822:AE822"/>
    <mergeCell ref="C823:K823"/>
    <mergeCell ref="L823:P823"/>
    <mergeCell ref="Q823:X823"/>
    <mergeCell ref="Y823:AE823"/>
    <mergeCell ref="C820:K820"/>
    <mergeCell ref="L820:P820"/>
    <mergeCell ref="Q820:X820"/>
    <mergeCell ref="Y820:AE820"/>
    <mergeCell ref="C821:K821"/>
    <mergeCell ref="L821:P821"/>
    <mergeCell ref="Q821:X821"/>
    <mergeCell ref="Y821:AE821"/>
    <mergeCell ref="C818:AE818"/>
    <mergeCell ref="C819:K819"/>
    <mergeCell ref="L819:P819"/>
    <mergeCell ref="Q819:X819"/>
    <mergeCell ref="Y819:AE819"/>
    <mergeCell ref="C831:G837"/>
    <mergeCell ref="AB831:AE837"/>
    <mergeCell ref="X831:AA837"/>
    <mergeCell ref="T831:W837"/>
    <mergeCell ref="P831:S837"/>
    <mergeCell ref="L831:O837"/>
    <mergeCell ref="H831:K837"/>
    <mergeCell ref="C828:AS828"/>
    <mergeCell ref="C826:K826"/>
    <mergeCell ref="L826:P826"/>
    <mergeCell ref="Q826:X826"/>
    <mergeCell ref="Y826:AE826"/>
    <mergeCell ref="C824:K824"/>
    <mergeCell ref="L824:P824"/>
    <mergeCell ref="Q824:X824"/>
    <mergeCell ref="Y824:AE824"/>
    <mergeCell ref="C825:K825"/>
    <mergeCell ref="L825:P825"/>
    <mergeCell ref="Q825:X825"/>
    <mergeCell ref="Y825:AE825"/>
    <mergeCell ref="H849:K853"/>
    <mergeCell ref="H854:K858"/>
    <mergeCell ref="H859:K863"/>
    <mergeCell ref="X838:AA838"/>
    <mergeCell ref="AB838:AE838"/>
    <mergeCell ref="C839:G843"/>
    <mergeCell ref="C844:G848"/>
    <mergeCell ref="L839:O843"/>
    <mergeCell ref="L844:O848"/>
    <mergeCell ref="T839:W843"/>
    <mergeCell ref="T844:W848"/>
    <mergeCell ref="AB839:AE843"/>
    <mergeCell ref="AB844:AE848"/>
    <mergeCell ref="C838:G838"/>
    <mergeCell ref="H838:K838"/>
    <mergeCell ref="L838:O838"/>
    <mergeCell ref="P838:S838"/>
    <mergeCell ref="T838:W838"/>
    <mergeCell ref="C872:G878"/>
    <mergeCell ref="H872:K878"/>
    <mergeCell ref="L872:O878"/>
    <mergeCell ref="P872:S878"/>
    <mergeCell ref="T872:W878"/>
    <mergeCell ref="X872:AA878"/>
    <mergeCell ref="AB849:AE853"/>
    <mergeCell ref="AB854:AE858"/>
    <mergeCell ref="AB859:AE863"/>
    <mergeCell ref="C865:AS867"/>
    <mergeCell ref="C869:AS869"/>
    <mergeCell ref="T849:W853"/>
    <mergeCell ref="T854:W858"/>
    <mergeCell ref="T859:W863"/>
    <mergeCell ref="X839:AA843"/>
    <mergeCell ref="X844:AA848"/>
    <mergeCell ref="X849:AA853"/>
    <mergeCell ref="X854:AA858"/>
    <mergeCell ref="X859:AA863"/>
    <mergeCell ref="L849:O853"/>
    <mergeCell ref="L854:O858"/>
    <mergeCell ref="L859:O863"/>
    <mergeCell ref="P839:S843"/>
    <mergeCell ref="P844:S848"/>
    <mergeCell ref="P849:S853"/>
    <mergeCell ref="P854:S858"/>
    <mergeCell ref="P859:S863"/>
    <mergeCell ref="C849:G853"/>
    <mergeCell ref="C854:G858"/>
    <mergeCell ref="C859:G863"/>
    <mergeCell ref="H839:K843"/>
    <mergeCell ref="H844:K848"/>
    <mergeCell ref="X885:AA889"/>
    <mergeCell ref="C890:G894"/>
    <mergeCell ref="H890:K894"/>
    <mergeCell ref="L890:O894"/>
    <mergeCell ref="P890:S894"/>
    <mergeCell ref="T890:W894"/>
    <mergeCell ref="X890:AA894"/>
    <mergeCell ref="H885:K889"/>
    <mergeCell ref="L885:O889"/>
    <mergeCell ref="P885:S889"/>
    <mergeCell ref="T885:W889"/>
    <mergeCell ref="C885:G889"/>
    <mergeCell ref="X879:AA879"/>
    <mergeCell ref="C880:G884"/>
    <mergeCell ref="H880:K884"/>
    <mergeCell ref="L880:O884"/>
    <mergeCell ref="P880:S884"/>
    <mergeCell ref="T880:W884"/>
    <mergeCell ref="X880:AA884"/>
    <mergeCell ref="H879:K879"/>
    <mergeCell ref="L879:O879"/>
    <mergeCell ref="P879:S879"/>
    <mergeCell ref="T879:W879"/>
    <mergeCell ref="C879:G879"/>
    <mergeCell ref="C907:AS907"/>
    <mergeCell ref="X895:AA899"/>
    <mergeCell ref="C900:G904"/>
    <mergeCell ref="H900:K904"/>
    <mergeCell ref="L900:O904"/>
    <mergeCell ref="P900:S904"/>
    <mergeCell ref="T900:W904"/>
    <mergeCell ref="X900:AA904"/>
    <mergeCell ref="H895:K899"/>
    <mergeCell ref="L895:O899"/>
    <mergeCell ref="P895:S899"/>
    <mergeCell ref="T895:W899"/>
    <mergeCell ref="C895:G899"/>
    <mergeCell ref="L911:O917"/>
    <mergeCell ref="P911:S917"/>
    <mergeCell ref="T911:W917"/>
    <mergeCell ref="X911:AA917"/>
    <mergeCell ref="L918:O918"/>
    <mergeCell ref="P918:S918"/>
    <mergeCell ref="T918:W918"/>
    <mergeCell ref="X918:AA918"/>
    <mergeCell ref="L910:AE910"/>
    <mergeCell ref="AB911:AE917"/>
    <mergeCell ref="AB918:AE918"/>
    <mergeCell ref="C918:K918"/>
    <mergeCell ref="C910:K917"/>
    <mergeCell ref="C919:K919"/>
    <mergeCell ref="C922:K922"/>
    <mergeCell ref="C923:K923"/>
    <mergeCell ref="C924:K924"/>
    <mergeCell ref="C925:K925"/>
    <mergeCell ref="C1281:T1283"/>
    <mergeCell ref="C1284:T1284"/>
    <mergeCell ref="C1285:T1285"/>
    <mergeCell ref="U1281:AD1283"/>
    <mergeCell ref="U1284:AD1284"/>
    <mergeCell ref="U1285:AD1285"/>
    <mergeCell ref="C920:K921"/>
    <mergeCell ref="L919:O919"/>
    <mergeCell ref="P919:S919"/>
    <mergeCell ref="T919:W919"/>
    <mergeCell ref="X919:AA919"/>
    <mergeCell ref="AB919:AE919"/>
    <mergeCell ref="L920:O921"/>
    <mergeCell ref="P920:S921"/>
    <mergeCell ref="T920:W921"/>
    <mergeCell ref="X920:AA921"/>
    <mergeCell ref="AB920:AE921"/>
    <mergeCell ref="C926:K927"/>
    <mergeCell ref="C1296:AS1296"/>
    <mergeCell ref="C1298:T1300"/>
    <mergeCell ref="U1298:AD1300"/>
    <mergeCell ref="C1301:T1301"/>
    <mergeCell ref="U1301:AD1301"/>
    <mergeCell ref="C1302:T1302"/>
    <mergeCell ref="U1302:AD1302"/>
    <mergeCell ref="C1303:T1303"/>
    <mergeCell ref="U1303:AD1303"/>
    <mergeCell ref="C1304:T1304"/>
    <mergeCell ref="U1304:AD1304"/>
    <mergeCell ref="C1305:T1305"/>
    <mergeCell ref="U1305:AD1305"/>
    <mergeCell ref="C1320:AS1320"/>
    <mergeCell ref="C1322:R1326"/>
    <mergeCell ref="S1323:W1326"/>
    <mergeCell ref="X1323:AB1326"/>
    <mergeCell ref="AC1323:AG1326"/>
    <mergeCell ref="AH1323:AL1326"/>
    <mergeCell ref="AM1323:AQ1326"/>
    <mergeCell ref="S1322:AQ1322"/>
    <mergeCell ref="C1327:R1327"/>
    <mergeCell ref="S1327:W1327"/>
    <mergeCell ref="X1327:AB1327"/>
    <mergeCell ref="AC1327:AG1327"/>
    <mergeCell ref="AH1327:AL1327"/>
    <mergeCell ref="AM1327:AQ1327"/>
    <mergeCell ref="C1306:T1306"/>
    <mergeCell ref="U1306:AD1306"/>
    <mergeCell ref="C1307:T1307"/>
    <mergeCell ref="U1307:AD1307"/>
    <mergeCell ref="C1308:T1308"/>
    <mergeCell ref="U1308:AD1308"/>
    <mergeCell ref="C1309:T1309"/>
    <mergeCell ref="U1309:AD1309"/>
    <mergeCell ref="C1311:AS1312"/>
    <mergeCell ref="C1314:AS1315"/>
    <mergeCell ref="C1317:AS1317"/>
    <mergeCell ref="C1328:R1328"/>
    <mergeCell ref="C1329:R1329"/>
    <mergeCell ref="C1330:R1330"/>
    <mergeCell ref="C1332:R1332"/>
    <mergeCell ref="C1333:R1333"/>
    <mergeCell ref="C1334:R1334"/>
    <mergeCell ref="C1335:R1335"/>
    <mergeCell ref="C1336:R1336"/>
    <mergeCell ref="C1337:R1337"/>
    <mergeCell ref="C1339:R1339"/>
    <mergeCell ref="C1340:R1340"/>
    <mergeCell ref="C1341:R1341"/>
    <mergeCell ref="S1328:W1328"/>
    <mergeCell ref="S1329:W1329"/>
    <mergeCell ref="S1330:W1330"/>
    <mergeCell ref="S1332:W1332"/>
    <mergeCell ref="S1333:W1333"/>
    <mergeCell ref="S1334:W1334"/>
    <mergeCell ref="S1335:W1335"/>
    <mergeCell ref="S1336:W1336"/>
    <mergeCell ref="S1337:W1337"/>
    <mergeCell ref="S1339:W1339"/>
    <mergeCell ref="S1340:W1340"/>
    <mergeCell ref="S1341:W1341"/>
    <mergeCell ref="X1328:AB1328"/>
    <mergeCell ref="X1329:AB1329"/>
    <mergeCell ref="X1330:AB1330"/>
    <mergeCell ref="X1332:AB1332"/>
    <mergeCell ref="X1333:AB1333"/>
    <mergeCell ref="X1334:AB1334"/>
    <mergeCell ref="X1335:AB1335"/>
    <mergeCell ref="X1336:AB1336"/>
    <mergeCell ref="X1337:AB1337"/>
    <mergeCell ref="X1339:AB1339"/>
    <mergeCell ref="X1340:AB1340"/>
    <mergeCell ref="X1341:AB1341"/>
    <mergeCell ref="AC1328:AG1328"/>
    <mergeCell ref="AC1329:AG1329"/>
    <mergeCell ref="AC1330:AG1330"/>
    <mergeCell ref="AC1332:AG1332"/>
    <mergeCell ref="AC1333:AG1333"/>
    <mergeCell ref="AC1334:AG1334"/>
    <mergeCell ref="AC1335:AG1335"/>
    <mergeCell ref="AC1336:AG1336"/>
    <mergeCell ref="AC1337:AG1337"/>
    <mergeCell ref="AC1339:AG1339"/>
    <mergeCell ref="AC1340:AG1340"/>
    <mergeCell ref="AC1341:AG1341"/>
    <mergeCell ref="AH1328:AL1328"/>
    <mergeCell ref="AH1329:AL1329"/>
    <mergeCell ref="AH1330:AL1330"/>
    <mergeCell ref="AH1332:AL1332"/>
    <mergeCell ref="AH1333:AL1333"/>
    <mergeCell ref="AH1334:AL1334"/>
    <mergeCell ref="AH1335:AL1335"/>
    <mergeCell ref="AH1336:AL1336"/>
    <mergeCell ref="AH1337:AL1337"/>
    <mergeCell ref="AH1339:AL1339"/>
    <mergeCell ref="AH1340:AL1340"/>
    <mergeCell ref="AH1341:AL1341"/>
    <mergeCell ref="AM1328:AQ1328"/>
    <mergeCell ref="AM1329:AQ1329"/>
    <mergeCell ref="AM1330:AQ1330"/>
    <mergeCell ref="AM1332:AQ1332"/>
    <mergeCell ref="AM1333:AQ1333"/>
    <mergeCell ref="AM1334:AQ1334"/>
    <mergeCell ref="AM1335:AQ1335"/>
    <mergeCell ref="AM1336:AQ1336"/>
    <mergeCell ref="AM1337:AQ1337"/>
    <mergeCell ref="AM1339:AQ1339"/>
    <mergeCell ref="AM1340:AQ1340"/>
    <mergeCell ref="AM1341:AQ1341"/>
    <mergeCell ref="AC1345:AG1345"/>
    <mergeCell ref="AH1345:AL1345"/>
    <mergeCell ref="AM1345:AQ1345"/>
    <mergeCell ref="C1346:R1346"/>
    <mergeCell ref="S1346:W1346"/>
    <mergeCell ref="X1346:AB1346"/>
    <mergeCell ref="AC1346:AG1346"/>
    <mergeCell ref="AH1346:AL1346"/>
    <mergeCell ref="AM1346:AQ1346"/>
    <mergeCell ref="C1342:R1342"/>
    <mergeCell ref="S1342:W1342"/>
    <mergeCell ref="X1342:AB1342"/>
    <mergeCell ref="AC1342:AG1342"/>
    <mergeCell ref="AH1342:AL1342"/>
    <mergeCell ref="AM1342:AQ1342"/>
    <mergeCell ref="C1343:R1343"/>
    <mergeCell ref="S1343:W1343"/>
    <mergeCell ref="X1343:AB1343"/>
    <mergeCell ref="AC1343:AG1343"/>
    <mergeCell ref="AH1343:AL1343"/>
    <mergeCell ref="AM1343:AQ1343"/>
    <mergeCell ref="C1344:R1344"/>
    <mergeCell ref="S1344:W1344"/>
    <mergeCell ref="X1344:AB1344"/>
    <mergeCell ref="AC1344:AG1344"/>
    <mergeCell ref="AH1344:AL1344"/>
    <mergeCell ref="AM1344:AQ1344"/>
    <mergeCell ref="C1362:AS1362"/>
    <mergeCell ref="C1364:AS1364"/>
    <mergeCell ref="C1365:AS1365"/>
    <mergeCell ref="C1367:AS1367"/>
    <mergeCell ref="C1372:R1376"/>
    <mergeCell ref="S1372:AQ1372"/>
    <mergeCell ref="S1373:W1376"/>
    <mergeCell ref="X1373:AB1376"/>
    <mergeCell ref="AC1373:AG1376"/>
    <mergeCell ref="AH1373:AL1376"/>
    <mergeCell ref="AM1373:AQ1376"/>
    <mergeCell ref="C1331:R1331"/>
    <mergeCell ref="S1331:W1331"/>
    <mergeCell ref="X1331:AB1331"/>
    <mergeCell ref="AC1331:AG1331"/>
    <mergeCell ref="E1349:F1349"/>
    <mergeCell ref="G1349:H1349"/>
    <mergeCell ref="C1350:AS1350"/>
    <mergeCell ref="C1348:AS1348"/>
    <mergeCell ref="C1352:AS1356"/>
    <mergeCell ref="C1358:AS1360"/>
    <mergeCell ref="C1338:R1338"/>
    <mergeCell ref="S1338:W1338"/>
    <mergeCell ref="X1338:AB1338"/>
    <mergeCell ref="AC1338:AG1338"/>
    <mergeCell ref="AH1338:AL1338"/>
    <mergeCell ref="AM1338:AQ1338"/>
    <mergeCell ref="AH1331:AL1331"/>
    <mergeCell ref="AM1331:AQ1331"/>
    <mergeCell ref="C1345:R1345"/>
    <mergeCell ref="S1345:W1345"/>
    <mergeCell ref="X1345:AB1345"/>
    <mergeCell ref="C1377:R1377"/>
    <mergeCell ref="S1377:W1377"/>
    <mergeCell ref="X1377:AB1377"/>
    <mergeCell ref="AC1377:AG1377"/>
    <mergeCell ref="AH1377:AL1377"/>
    <mergeCell ref="AM1377:AQ1377"/>
    <mergeCell ref="C1378:R1378"/>
    <mergeCell ref="S1378:W1378"/>
    <mergeCell ref="X1378:AB1378"/>
    <mergeCell ref="AC1378:AG1378"/>
    <mergeCell ref="AH1378:AL1378"/>
    <mergeCell ref="AM1378:AQ1378"/>
    <mergeCell ref="C1379:R1379"/>
    <mergeCell ref="S1379:W1379"/>
    <mergeCell ref="X1379:AB1379"/>
    <mergeCell ref="AC1379:AG1379"/>
    <mergeCell ref="AH1379:AL1379"/>
    <mergeCell ref="AM1379:AQ1379"/>
    <mergeCell ref="C1380:R1380"/>
    <mergeCell ref="S1380:W1380"/>
    <mergeCell ref="X1380:AB1380"/>
    <mergeCell ref="AC1380:AG1380"/>
    <mergeCell ref="AH1380:AL1380"/>
    <mergeCell ref="AM1380:AQ1380"/>
    <mergeCell ref="C1381:R1381"/>
    <mergeCell ref="S1381:W1381"/>
    <mergeCell ref="X1381:AB1381"/>
    <mergeCell ref="AC1381:AG1381"/>
    <mergeCell ref="AH1381:AL1381"/>
    <mergeCell ref="AM1381:AQ1381"/>
    <mergeCell ref="C1382:R1382"/>
    <mergeCell ref="S1382:W1382"/>
    <mergeCell ref="X1382:AB1382"/>
    <mergeCell ref="AC1382:AG1382"/>
    <mergeCell ref="AH1382:AL1382"/>
    <mergeCell ref="AM1382:AQ1382"/>
    <mergeCell ref="C1383:R1383"/>
    <mergeCell ref="S1383:W1383"/>
    <mergeCell ref="X1383:AB1383"/>
    <mergeCell ref="AC1383:AG1383"/>
    <mergeCell ref="AH1383:AL1383"/>
    <mergeCell ref="AM1383:AQ1383"/>
    <mergeCell ref="C1384:R1384"/>
    <mergeCell ref="S1384:W1384"/>
    <mergeCell ref="X1384:AB1384"/>
    <mergeCell ref="AC1384:AG1384"/>
    <mergeCell ref="AH1384:AL1384"/>
    <mergeCell ref="AM1384:AQ1384"/>
    <mergeCell ref="C1385:R1385"/>
    <mergeCell ref="S1385:W1385"/>
    <mergeCell ref="X1385:AB1385"/>
    <mergeCell ref="AC1385:AG1385"/>
    <mergeCell ref="AH1385:AL1385"/>
    <mergeCell ref="AM1385:AQ1385"/>
    <mergeCell ref="C1386:R1386"/>
    <mergeCell ref="S1386:W1386"/>
    <mergeCell ref="X1386:AB1386"/>
    <mergeCell ref="AC1386:AG1386"/>
    <mergeCell ref="AH1386:AL1386"/>
    <mergeCell ref="AM1386:AQ1386"/>
    <mergeCell ref="C1387:R1387"/>
    <mergeCell ref="S1387:W1387"/>
    <mergeCell ref="X1387:AB1387"/>
    <mergeCell ref="AC1387:AG1387"/>
    <mergeCell ref="AH1387:AL1387"/>
    <mergeCell ref="AM1387:AQ1387"/>
    <mergeCell ref="C1388:R1388"/>
    <mergeCell ref="S1388:W1388"/>
    <mergeCell ref="X1388:AB1388"/>
    <mergeCell ref="AC1388:AG1388"/>
    <mergeCell ref="AH1388:AL1388"/>
    <mergeCell ref="AM1388:AQ1388"/>
    <mergeCell ref="AH1394:AL1394"/>
    <mergeCell ref="AM1394:AQ1394"/>
    <mergeCell ref="C1389:R1389"/>
    <mergeCell ref="S1389:W1389"/>
    <mergeCell ref="X1389:AB1389"/>
    <mergeCell ref="AC1389:AG1389"/>
    <mergeCell ref="AH1389:AL1389"/>
    <mergeCell ref="AM1389:AQ1389"/>
    <mergeCell ref="C1390:R1390"/>
    <mergeCell ref="S1390:W1390"/>
    <mergeCell ref="X1390:AB1390"/>
    <mergeCell ref="AC1390:AG1390"/>
    <mergeCell ref="AH1390:AL1390"/>
    <mergeCell ref="AM1390:AQ1390"/>
    <mergeCell ref="C1391:R1391"/>
    <mergeCell ref="S1391:W1391"/>
    <mergeCell ref="X1391:AB1391"/>
    <mergeCell ref="AC1391:AG1391"/>
    <mergeCell ref="AH1391:AL1391"/>
    <mergeCell ref="AM1391:AQ1391"/>
    <mergeCell ref="C1395:R1395"/>
    <mergeCell ref="S1395:W1395"/>
    <mergeCell ref="X1395:AB1395"/>
    <mergeCell ref="AC1395:AG1395"/>
    <mergeCell ref="AH1395:AL1395"/>
    <mergeCell ref="AM1395:AQ1395"/>
    <mergeCell ref="C1396:R1396"/>
    <mergeCell ref="S1396:W1396"/>
    <mergeCell ref="X1396:AB1396"/>
    <mergeCell ref="AC1396:AG1396"/>
    <mergeCell ref="AH1396:AL1396"/>
    <mergeCell ref="AM1396:AQ1396"/>
    <mergeCell ref="C1399:AS1399"/>
    <mergeCell ref="C1401:O1403"/>
    <mergeCell ref="P1401:Y1403"/>
    <mergeCell ref="Z1401:AI1403"/>
    <mergeCell ref="C1392:R1392"/>
    <mergeCell ref="S1392:W1392"/>
    <mergeCell ref="X1392:AB1392"/>
    <mergeCell ref="AC1392:AG1392"/>
    <mergeCell ref="AH1392:AL1392"/>
    <mergeCell ref="AM1392:AQ1392"/>
    <mergeCell ref="C1393:R1393"/>
    <mergeCell ref="S1393:W1393"/>
    <mergeCell ref="X1393:AB1393"/>
    <mergeCell ref="AC1393:AG1393"/>
    <mergeCell ref="AH1393:AL1393"/>
    <mergeCell ref="AM1393:AQ1393"/>
    <mergeCell ref="C1394:R1394"/>
    <mergeCell ref="S1394:W1394"/>
    <mergeCell ref="X1394:AB1394"/>
    <mergeCell ref="AC1394:AG1394"/>
    <mergeCell ref="C1410:O1411"/>
    <mergeCell ref="C1412:O1412"/>
    <mergeCell ref="P1404:Y1404"/>
    <mergeCell ref="P1409:Y1409"/>
    <mergeCell ref="P1412:Y1412"/>
    <mergeCell ref="Z1404:AI1404"/>
    <mergeCell ref="Z1409:AI1409"/>
    <mergeCell ref="Z1412:AI1412"/>
    <mergeCell ref="P1405:Y1406"/>
    <mergeCell ref="P1407:Y1408"/>
    <mergeCell ref="Z1405:AI1406"/>
    <mergeCell ref="Z1407:AI1408"/>
    <mergeCell ref="P1410:Y1411"/>
    <mergeCell ref="Z1410:AI1411"/>
    <mergeCell ref="C1405:O1406"/>
    <mergeCell ref="C1404:O1404"/>
    <mergeCell ref="C1407:O1408"/>
    <mergeCell ref="C1409:O1409"/>
    <mergeCell ref="X1431:AB1431"/>
    <mergeCell ref="AC1431:AG1431"/>
    <mergeCell ref="AH1431:AL1431"/>
    <mergeCell ref="C1432:H1432"/>
    <mergeCell ref="I1432:M1432"/>
    <mergeCell ref="N1432:R1432"/>
    <mergeCell ref="S1432:W1432"/>
    <mergeCell ref="X1432:AB1432"/>
    <mergeCell ref="AC1432:AG1432"/>
    <mergeCell ref="AH1432:AL1432"/>
    <mergeCell ref="C1414:AS1415"/>
    <mergeCell ref="C1417:AS1418"/>
    <mergeCell ref="C1420:AS1421"/>
    <mergeCell ref="C1423:H1429"/>
    <mergeCell ref="I1423:W1424"/>
    <mergeCell ref="X1423:AL1424"/>
    <mergeCell ref="I1425:W1425"/>
    <mergeCell ref="X1425:AL1425"/>
    <mergeCell ref="I1426:M1429"/>
    <mergeCell ref="N1426:R1429"/>
    <mergeCell ref="S1426:W1429"/>
    <mergeCell ref="X1426:AB1429"/>
    <mergeCell ref="AC1426:AG1429"/>
    <mergeCell ref="AH1426:AL1429"/>
    <mergeCell ref="C1460:T1460"/>
    <mergeCell ref="C1461:T1461"/>
    <mergeCell ref="C1462:T1462"/>
    <mergeCell ref="C1439:AS1439"/>
    <mergeCell ref="C1433:H1433"/>
    <mergeCell ref="I1433:M1433"/>
    <mergeCell ref="N1433:R1433"/>
    <mergeCell ref="S1433:W1433"/>
    <mergeCell ref="X1433:AB1433"/>
    <mergeCell ref="AC1433:AG1433"/>
    <mergeCell ref="AH1433:AL1433"/>
    <mergeCell ref="C1438:AS1438"/>
    <mergeCell ref="C1139:AS1139"/>
    <mergeCell ref="C1014:AS1014"/>
    <mergeCell ref="C954:AS954"/>
    <mergeCell ref="C1156:AS1156"/>
    <mergeCell ref="C1223:AS1223"/>
    <mergeCell ref="C1255:AS1255"/>
    <mergeCell ref="C1253:AS1253"/>
    <mergeCell ref="C1319:AS1319"/>
    <mergeCell ref="C1398:AS1398"/>
    <mergeCell ref="C1430:H1430"/>
    <mergeCell ref="I1430:M1430"/>
    <mergeCell ref="N1430:R1430"/>
    <mergeCell ref="S1430:W1430"/>
    <mergeCell ref="X1430:AB1430"/>
    <mergeCell ref="AC1430:AG1430"/>
    <mergeCell ref="AH1430:AL1430"/>
    <mergeCell ref="C1431:H1431"/>
    <mergeCell ref="I1431:M1431"/>
    <mergeCell ref="N1431:R1431"/>
    <mergeCell ref="S1431:W1431"/>
    <mergeCell ref="AB1453:AH1453"/>
    <mergeCell ref="U1454:AA1454"/>
    <mergeCell ref="AB1454:AH1454"/>
    <mergeCell ref="U1455:AA1455"/>
    <mergeCell ref="AB1455:AH1455"/>
    <mergeCell ref="U1456:AA1456"/>
    <mergeCell ref="AB1456:AH1456"/>
    <mergeCell ref="U1457:AA1457"/>
    <mergeCell ref="AB1457:AH1457"/>
    <mergeCell ref="U1458:AA1458"/>
    <mergeCell ref="AB1458:AH1458"/>
    <mergeCell ref="U1459:AA1459"/>
    <mergeCell ref="AB1459:AH1459"/>
    <mergeCell ref="C1441:T1443"/>
    <mergeCell ref="C1444:T1445"/>
    <mergeCell ref="C1446:T1446"/>
    <mergeCell ref="C1447:T1447"/>
    <mergeCell ref="C1448:T1449"/>
    <mergeCell ref="C1450:T1450"/>
    <mergeCell ref="C1451:T1451"/>
    <mergeCell ref="C1452:T1452"/>
    <mergeCell ref="C1453:T1453"/>
    <mergeCell ref="C1454:T1454"/>
    <mergeCell ref="C1455:T1455"/>
    <mergeCell ref="C1456:T1456"/>
    <mergeCell ref="C1457:T1457"/>
    <mergeCell ref="C1458:T1458"/>
    <mergeCell ref="C1459:T1459"/>
    <mergeCell ref="U1460:AA1460"/>
    <mergeCell ref="AB1460:AH1460"/>
    <mergeCell ref="U1461:AA1461"/>
    <mergeCell ref="AB1461:AH1461"/>
    <mergeCell ref="U1462:AA1462"/>
    <mergeCell ref="AB1462:AH1462"/>
    <mergeCell ref="U1463:AA1463"/>
    <mergeCell ref="AB1463:AH1463"/>
    <mergeCell ref="C1465:AS1466"/>
    <mergeCell ref="C1469:AS1469"/>
    <mergeCell ref="C1468:AS1468"/>
    <mergeCell ref="C1471:T1473"/>
    <mergeCell ref="U1471:AA1473"/>
    <mergeCell ref="AB1471:AH1473"/>
    <mergeCell ref="C1463:T1463"/>
    <mergeCell ref="U1441:AA1443"/>
    <mergeCell ref="AB1441:AH1443"/>
    <mergeCell ref="U1444:AA1445"/>
    <mergeCell ref="U1446:AA1446"/>
    <mergeCell ref="AB1444:AH1445"/>
    <mergeCell ref="AB1446:AH1446"/>
    <mergeCell ref="U1447:AA1447"/>
    <mergeCell ref="AB1447:AH1447"/>
    <mergeCell ref="U1448:AA1449"/>
    <mergeCell ref="AB1448:AH1449"/>
    <mergeCell ref="U1450:AA1450"/>
    <mergeCell ref="AB1450:AH1450"/>
    <mergeCell ref="U1451:AA1451"/>
    <mergeCell ref="AB1451:AH1451"/>
    <mergeCell ref="U1452:AA1452"/>
    <mergeCell ref="AB1452:AH1452"/>
    <mergeCell ref="U1453:AA1453"/>
    <mergeCell ref="C1474:T1474"/>
    <mergeCell ref="U1474:AA1474"/>
    <mergeCell ref="AB1474:AH1474"/>
    <mergeCell ref="C1475:T1475"/>
    <mergeCell ref="U1475:AA1475"/>
    <mergeCell ref="AB1475:AH1475"/>
    <mergeCell ref="C1476:T1476"/>
    <mergeCell ref="U1476:AA1476"/>
    <mergeCell ref="AB1476:AH1476"/>
    <mergeCell ref="C1477:T1477"/>
    <mergeCell ref="U1477:AA1477"/>
    <mergeCell ref="AB1477:AH1477"/>
    <mergeCell ref="C1478:T1478"/>
    <mergeCell ref="U1478:AA1478"/>
    <mergeCell ref="AB1478:AH1478"/>
    <mergeCell ref="C1479:T1479"/>
    <mergeCell ref="U1479:AA1479"/>
    <mergeCell ref="AB1479:AH1479"/>
    <mergeCell ref="L1509:N1509"/>
    <mergeCell ref="O1509:Q1509"/>
    <mergeCell ref="R1500:U1500"/>
    <mergeCell ref="R1501:U1501"/>
    <mergeCell ref="R1502:U1502"/>
    <mergeCell ref="R1506:U1506"/>
    <mergeCell ref="R1507:U1507"/>
    <mergeCell ref="C1480:T1480"/>
    <mergeCell ref="U1480:AA1480"/>
    <mergeCell ref="AB1480:AH1480"/>
    <mergeCell ref="C1482:AS1483"/>
    <mergeCell ref="C1487:AS1487"/>
    <mergeCell ref="C1488:AS1488"/>
    <mergeCell ref="C1490:K1497"/>
    <mergeCell ref="L1490:N1497"/>
    <mergeCell ref="O1490:Q1497"/>
    <mergeCell ref="R1490:U1497"/>
    <mergeCell ref="V1490:Z1497"/>
    <mergeCell ref="AA1490:AE1497"/>
    <mergeCell ref="AF1490:AJ1497"/>
    <mergeCell ref="C1498:K1498"/>
    <mergeCell ref="L1498:N1498"/>
    <mergeCell ref="O1498:Q1498"/>
    <mergeCell ref="R1498:U1498"/>
    <mergeCell ref="V1498:Z1498"/>
    <mergeCell ref="AA1498:AE1498"/>
    <mergeCell ref="AF1498:AJ1498"/>
    <mergeCell ref="AF1510:AJ1511"/>
    <mergeCell ref="R1509:U1509"/>
    <mergeCell ref="V1500:Z1500"/>
    <mergeCell ref="V1501:Z1501"/>
    <mergeCell ref="V1502:Z1502"/>
    <mergeCell ref="V1506:Z1506"/>
    <mergeCell ref="V1507:Z1507"/>
    <mergeCell ref="V1509:Z1509"/>
    <mergeCell ref="AA1500:AE1500"/>
    <mergeCell ref="AA1501:AE1501"/>
    <mergeCell ref="AA1502:AE1502"/>
    <mergeCell ref="AA1506:AE1506"/>
    <mergeCell ref="AA1507:AE1507"/>
    <mergeCell ref="AA1509:AE1509"/>
    <mergeCell ref="C1499:AJ1499"/>
    <mergeCell ref="C1500:K1500"/>
    <mergeCell ref="C1501:K1501"/>
    <mergeCell ref="C1502:K1502"/>
    <mergeCell ref="C1505:AJ1505"/>
    <mergeCell ref="C1506:K1506"/>
    <mergeCell ref="C1507:K1507"/>
    <mergeCell ref="C1509:K1509"/>
    <mergeCell ref="L1500:N1500"/>
    <mergeCell ref="O1500:Q1500"/>
    <mergeCell ref="L1501:N1501"/>
    <mergeCell ref="O1501:Q1501"/>
    <mergeCell ref="L1502:N1502"/>
    <mergeCell ref="O1502:Q1502"/>
    <mergeCell ref="L1506:N1506"/>
    <mergeCell ref="O1506:Q1506"/>
    <mergeCell ref="L1507:N1507"/>
    <mergeCell ref="O1507:Q1507"/>
    <mergeCell ref="C1515:AS1516"/>
    <mergeCell ref="C1513:AS1513"/>
    <mergeCell ref="C1518:AS1521"/>
    <mergeCell ref="C1523:AS1523"/>
    <mergeCell ref="C1528:AS1530"/>
    <mergeCell ref="C1532:AS1532"/>
    <mergeCell ref="C1534:K1541"/>
    <mergeCell ref="L1534:N1541"/>
    <mergeCell ref="O1534:Q1541"/>
    <mergeCell ref="R1534:U1541"/>
    <mergeCell ref="V1534:Z1541"/>
    <mergeCell ref="AA1534:AE1541"/>
    <mergeCell ref="AF1534:AJ1541"/>
    <mergeCell ref="AF1500:AJ1500"/>
    <mergeCell ref="AF1501:AJ1501"/>
    <mergeCell ref="AF1502:AJ1502"/>
    <mergeCell ref="AF1506:AJ1506"/>
    <mergeCell ref="AF1507:AJ1507"/>
    <mergeCell ref="AF1509:AJ1509"/>
    <mergeCell ref="C1503:K1504"/>
    <mergeCell ref="L1503:N1504"/>
    <mergeCell ref="O1503:Q1504"/>
    <mergeCell ref="R1503:U1504"/>
    <mergeCell ref="V1503:Z1504"/>
    <mergeCell ref="AA1503:AE1504"/>
    <mergeCell ref="AF1503:AJ1504"/>
    <mergeCell ref="C1510:K1511"/>
    <mergeCell ref="L1510:N1511"/>
    <mergeCell ref="O1510:Q1511"/>
    <mergeCell ref="R1510:U1511"/>
    <mergeCell ref="V1510:Z1511"/>
    <mergeCell ref="AA1510:AE1511"/>
    <mergeCell ref="C1542:K1542"/>
    <mergeCell ref="L1542:N1542"/>
    <mergeCell ref="O1542:Q1542"/>
    <mergeCell ref="R1542:U1542"/>
    <mergeCell ref="V1542:Z1542"/>
    <mergeCell ref="AA1542:AE1542"/>
    <mergeCell ref="AF1542:AJ1542"/>
    <mergeCell ref="C1543:AJ1543"/>
    <mergeCell ref="C1544:K1544"/>
    <mergeCell ref="L1544:N1544"/>
    <mergeCell ref="O1544:Q1544"/>
    <mergeCell ref="R1544:U1544"/>
    <mergeCell ref="V1544:Z1544"/>
    <mergeCell ref="AA1544:AE1544"/>
    <mergeCell ref="AF1544:AJ1544"/>
    <mergeCell ref="C1545:K1545"/>
    <mergeCell ref="L1545:N1545"/>
    <mergeCell ref="O1545:Q1545"/>
    <mergeCell ref="R1545:U1545"/>
    <mergeCell ref="V1545:Z1545"/>
    <mergeCell ref="AA1545:AE1545"/>
    <mergeCell ref="AF1545:AJ1545"/>
    <mergeCell ref="C1546:K1546"/>
    <mergeCell ref="L1546:N1546"/>
    <mergeCell ref="O1546:Q1546"/>
    <mergeCell ref="R1546:U1546"/>
    <mergeCell ref="V1546:Z1546"/>
    <mergeCell ref="AA1546:AE1546"/>
    <mergeCell ref="AF1546:AJ1546"/>
    <mergeCell ref="C1547:K1547"/>
    <mergeCell ref="L1547:N1547"/>
    <mergeCell ref="O1547:Q1547"/>
    <mergeCell ref="R1547:U1547"/>
    <mergeCell ref="V1547:Z1547"/>
    <mergeCell ref="AA1547:AE1547"/>
    <mergeCell ref="AF1547:AJ1547"/>
    <mergeCell ref="C1548:AJ1548"/>
    <mergeCell ref="C1549:K1549"/>
    <mergeCell ref="L1549:N1549"/>
    <mergeCell ref="O1549:Q1549"/>
    <mergeCell ref="R1549:U1549"/>
    <mergeCell ref="V1549:Z1549"/>
    <mergeCell ref="AA1549:AE1549"/>
    <mergeCell ref="AF1549:AJ1549"/>
    <mergeCell ref="C1550:K1550"/>
    <mergeCell ref="L1550:N1550"/>
    <mergeCell ref="O1550:Q1550"/>
    <mergeCell ref="R1550:U1550"/>
    <mergeCell ref="V1550:Z1550"/>
    <mergeCell ref="AA1550:AE1550"/>
    <mergeCell ref="AF1550:AJ1550"/>
    <mergeCell ref="C1551:K1551"/>
    <mergeCell ref="L1551:N1551"/>
    <mergeCell ref="O1551:Q1551"/>
    <mergeCell ref="R1551:U1551"/>
    <mergeCell ref="V1551:Z1551"/>
    <mergeCell ref="AA1551:AE1551"/>
    <mergeCell ref="AF1551:AJ1551"/>
    <mergeCell ref="C1552:K1552"/>
    <mergeCell ref="L1552:N1552"/>
    <mergeCell ref="O1552:Q1552"/>
    <mergeCell ref="R1552:U1552"/>
    <mergeCell ref="V1552:Z1552"/>
    <mergeCell ref="AA1552:AE1552"/>
    <mergeCell ref="AF1552:AJ1552"/>
    <mergeCell ref="C1557:K1558"/>
    <mergeCell ref="L1557:N1558"/>
    <mergeCell ref="O1557:Q1558"/>
    <mergeCell ref="R1557:U1558"/>
    <mergeCell ref="V1557:Z1558"/>
    <mergeCell ref="AA1557:AE1558"/>
    <mergeCell ref="AF1557:AJ1558"/>
    <mergeCell ref="C1562:AS1562"/>
    <mergeCell ref="C1563:AS1563"/>
    <mergeCell ref="C1553:AJ1553"/>
    <mergeCell ref="C1554:K1554"/>
    <mergeCell ref="L1554:N1554"/>
    <mergeCell ref="O1554:Q1554"/>
    <mergeCell ref="R1554:U1554"/>
    <mergeCell ref="V1554:Z1554"/>
    <mergeCell ref="AA1554:AE1554"/>
    <mergeCell ref="AF1554:AJ1554"/>
    <mergeCell ref="C1555:K1555"/>
    <mergeCell ref="L1555:N1555"/>
    <mergeCell ref="O1555:Q1555"/>
    <mergeCell ref="R1555:U1555"/>
    <mergeCell ref="V1555:Z1555"/>
    <mergeCell ref="AA1555:AE1555"/>
    <mergeCell ref="AF1555:AJ1555"/>
    <mergeCell ref="C1556:K1556"/>
    <mergeCell ref="L1556:N1556"/>
    <mergeCell ref="O1556:Q1556"/>
    <mergeCell ref="R1556:U1556"/>
    <mergeCell ref="V1556:Z1556"/>
    <mergeCell ref="AA1556:AE1556"/>
    <mergeCell ref="AF1556:AJ1556"/>
    <mergeCell ref="C1575:O1575"/>
    <mergeCell ref="P1575:V1575"/>
    <mergeCell ref="W1575:AC1575"/>
    <mergeCell ref="C1576:O1576"/>
    <mergeCell ref="P1576:V1576"/>
    <mergeCell ref="W1576:AC1576"/>
    <mergeCell ref="C1577:O1577"/>
    <mergeCell ref="P1577:V1577"/>
    <mergeCell ref="W1577:AC1577"/>
    <mergeCell ref="C1578:O1579"/>
    <mergeCell ref="P1578:V1579"/>
    <mergeCell ref="W1578:AC1579"/>
    <mergeCell ref="C1565:O1567"/>
    <mergeCell ref="P1565:V1567"/>
    <mergeCell ref="W1565:AC1567"/>
    <mergeCell ref="C1568:O1569"/>
    <mergeCell ref="P1568:V1569"/>
    <mergeCell ref="W1568:AC1569"/>
    <mergeCell ref="C1570:O1570"/>
    <mergeCell ref="P1570:V1570"/>
    <mergeCell ref="W1570:AC1570"/>
    <mergeCell ref="C1571:O1571"/>
    <mergeCell ref="P1571:V1571"/>
    <mergeCell ref="W1571:AC1571"/>
    <mergeCell ref="C1572:O1572"/>
    <mergeCell ref="P1572:V1572"/>
    <mergeCell ref="W1572:AC1572"/>
    <mergeCell ref="C1573:O1574"/>
    <mergeCell ref="P1573:V1574"/>
    <mergeCell ref="W1573:AC1574"/>
    <mergeCell ref="C1580:O1580"/>
    <mergeCell ref="P1580:V1580"/>
    <mergeCell ref="W1580:AC1580"/>
    <mergeCell ref="C1581:O1581"/>
    <mergeCell ref="P1581:V1581"/>
    <mergeCell ref="W1581:AC1581"/>
    <mergeCell ref="C1582:O1582"/>
    <mergeCell ref="P1582:V1582"/>
    <mergeCell ref="W1582:AC1582"/>
    <mergeCell ref="C1583:O1584"/>
    <mergeCell ref="P1583:V1584"/>
    <mergeCell ref="W1583:AC1584"/>
    <mergeCell ref="C1585:O1585"/>
    <mergeCell ref="P1585:V1585"/>
    <mergeCell ref="W1585:AC1585"/>
    <mergeCell ref="C1586:O1586"/>
    <mergeCell ref="P1586:V1586"/>
    <mergeCell ref="W1586:AC1586"/>
    <mergeCell ref="C1587:O1587"/>
    <mergeCell ref="P1587:V1587"/>
    <mergeCell ref="W1587:AC1587"/>
    <mergeCell ref="C1590:AS1590"/>
    <mergeCell ref="C1592:AS1592"/>
    <mergeCell ref="C1593:AS1594"/>
    <mergeCell ref="C1596:H1603"/>
    <mergeCell ref="I1596:P1597"/>
    <mergeCell ref="Q1596:X1597"/>
    <mergeCell ref="Y1596:AF1597"/>
    <mergeCell ref="I1598:L1603"/>
    <mergeCell ref="M1598:P1603"/>
    <mergeCell ref="Q1598:T1603"/>
    <mergeCell ref="U1598:X1603"/>
    <mergeCell ref="Y1598:AB1603"/>
    <mergeCell ref="AC1598:AF1603"/>
    <mergeCell ref="AG1596:AN1597"/>
    <mergeCell ref="AG1598:AJ1603"/>
    <mergeCell ref="AK1598:AN1603"/>
    <mergeCell ref="Y1605:AB1605"/>
    <mergeCell ref="Y1606:AB1606"/>
    <mergeCell ref="Y1607:AB1607"/>
    <mergeCell ref="Y1608:AB1608"/>
    <mergeCell ref="Y1609:AB1609"/>
    <mergeCell ref="C1604:H1604"/>
    <mergeCell ref="C1605:H1605"/>
    <mergeCell ref="C1606:H1606"/>
    <mergeCell ref="C1607:H1607"/>
    <mergeCell ref="C1608:H1608"/>
    <mergeCell ref="C1609:H1609"/>
    <mergeCell ref="I1604:L1604"/>
    <mergeCell ref="I1605:L1605"/>
    <mergeCell ref="I1606:L1606"/>
    <mergeCell ref="I1607:L1607"/>
    <mergeCell ref="I1608:L1608"/>
    <mergeCell ref="I1609:L1609"/>
    <mergeCell ref="M1604:P1604"/>
    <mergeCell ref="M1605:P1605"/>
    <mergeCell ref="M1606:P1606"/>
    <mergeCell ref="M1607:P1607"/>
    <mergeCell ref="M1608:P1608"/>
    <mergeCell ref="M1609:P1609"/>
    <mergeCell ref="C1615:AS1618"/>
    <mergeCell ref="AC1604:AF1604"/>
    <mergeCell ref="AC1605:AF1605"/>
    <mergeCell ref="AC1606:AF1606"/>
    <mergeCell ref="AC1607:AF1607"/>
    <mergeCell ref="AC1608:AF1608"/>
    <mergeCell ref="AC1609:AF1609"/>
    <mergeCell ref="AG1604:AJ1604"/>
    <mergeCell ref="AG1605:AJ1605"/>
    <mergeCell ref="AG1606:AJ1606"/>
    <mergeCell ref="AG1607:AJ1607"/>
    <mergeCell ref="AG1608:AJ1608"/>
    <mergeCell ref="AG1609:AJ1609"/>
    <mergeCell ref="AK1604:AN1604"/>
    <mergeCell ref="AK1605:AN1605"/>
    <mergeCell ref="AK1606:AN1606"/>
    <mergeCell ref="AK1607:AN1607"/>
    <mergeCell ref="AK1608:AN1608"/>
    <mergeCell ref="AK1609:AN1609"/>
    <mergeCell ref="Q1604:T1604"/>
    <mergeCell ref="Q1605:T1605"/>
    <mergeCell ref="Q1606:T1606"/>
    <mergeCell ref="Q1607:T1607"/>
    <mergeCell ref="Q1608:T1608"/>
    <mergeCell ref="Q1609:T1609"/>
    <mergeCell ref="U1604:X1604"/>
    <mergeCell ref="U1605:X1605"/>
    <mergeCell ref="U1606:X1606"/>
    <mergeCell ref="U1607:X1607"/>
    <mergeCell ref="U1608:X1608"/>
    <mergeCell ref="U1609:X1609"/>
    <mergeCell ref="Y1604:AB1604"/>
    <mergeCell ref="C1619:N1626"/>
    <mergeCell ref="O1622:S1626"/>
    <mergeCell ref="T1622:X1626"/>
    <mergeCell ref="Y1622:AC1626"/>
    <mergeCell ref="AD1622:AH1626"/>
    <mergeCell ref="AI1622:AN1626"/>
    <mergeCell ref="O1619:S1621"/>
    <mergeCell ref="T1619:AC1621"/>
    <mergeCell ref="AD1619:AN1621"/>
    <mergeCell ref="C1628:N1629"/>
    <mergeCell ref="C1630:N1630"/>
    <mergeCell ref="C1631:N1631"/>
    <mergeCell ref="C1632:N1632"/>
    <mergeCell ref="C1633:N1633"/>
    <mergeCell ref="C1634:N1634"/>
    <mergeCell ref="Y1633:AC1633"/>
    <mergeCell ref="Y1634:AC1634"/>
    <mergeCell ref="AD1632:AH1632"/>
    <mergeCell ref="AD1633:AH1633"/>
    <mergeCell ref="AD1634:AH1634"/>
    <mergeCell ref="C1637:N1638"/>
    <mergeCell ref="O1628:S1629"/>
    <mergeCell ref="T1628:X1629"/>
    <mergeCell ref="Y1628:AC1629"/>
    <mergeCell ref="AD1628:AH1629"/>
    <mergeCell ref="AI1628:AN1629"/>
    <mergeCell ref="O1637:S1638"/>
    <mergeCell ref="T1637:X1638"/>
    <mergeCell ref="Y1637:AC1638"/>
    <mergeCell ref="AD1637:AH1638"/>
    <mergeCell ref="AI1637:AN1638"/>
    <mergeCell ref="O1630:S1630"/>
    <mergeCell ref="O1631:S1631"/>
    <mergeCell ref="O1632:S1632"/>
    <mergeCell ref="O1633:S1633"/>
    <mergeCell ref="O1634:S1634"/>
    <mergeCell ref="O1635:S1635"/>
    <mergeCell ref="O1636:S1636"/>
    <mergeCell ref="T1630:X1630"/>
    <mergeCell ref="T1631:X1631"/>
    <mergeCell ref="T1632:X1632"/>
    <mergeCell ref="T1633:X1633"/>
    <mergeCell ref="T1634:X1634"/>
    <mergeCell ref="T1635:X1635"/>
    <mergeCell ref="T1636:X1636"/>
    <mergeCell ref="Y1630:AC1630"/>
    <mergeCell ref="Y1631:AC1631"/>
    <mergeCell ref="Y1632:AC1632"/>
    <mergeCell ref="Y1635:AC1635"/>
    <mergeCell ref="Y1636:AC1636"/>
    <mergeCell ref="AD1630:AH1630"/>
    <mergeCell ref="AD1631:AH1631"/>
    <mergeCell ref="AD1635:AH1635"/>
    <mergeCell ref="AD1636:AH1636"/>
    <mergeCell ref="AI1630:AN1630"/>
    <mergeCell ref="AI1631:AN1631"/>
    <mergeCell ref="AI1632:AN1632"/>
    <mergeCell ref="AI1633:AN1633"/>
    <mergeCell ref="AI1634:AN1634"/>
    <mergeCell ref="AI1635:AN1635"/>
    <mergeCell ref="AI1636:AN1636"/>
    <mergeCell ref="C1627:N1627"/>
    <mergeCell ref="O1627:S1627"/>
    <mergeCell ref="T1627:X1627"/>
    <mergeCell ref="Y1627:AC1627"/>
    <mergeCell ref="AD1627:AH1627"/>
    <mergeCell ref="AI1627:AN1627"/>
    <mergeCell ref="C1635:N1635"/>
    <mergeCell ref="C1636:N1636"/>
    <mergeCell ref="C1656:T1656"/>
    <mergeCell ref="U1656:AA1656"/>
    <mergeCell ref="AB1656:AH1656"/>
    <mergeCell ref="C1657:T1657"/>
    <mergeCell ref="U1657:AA1657"/>
    <mergeCell ref="AB1657:AH1657"/>
    <mergeCell ref="C1658:T1658"/>
    <mergeCell ref="U1658:AA1658"/>
    <mergeCell ref="AB1658:AH1658"/>
    <mergeCell ref="C1659:T1659"/>
    <mergeCell ref="U1659:AA1659"/>
    <mergeCell ref="AB1659:AH1659"/>
    <mergeCell ref="C1640:AS1641"/>
    <mergeCell ref="C1643:AS1643"/>
    <mergeCell ref="C1647:T1649"/>
    <mergeCell ref="U1647:AA1649"/>
    <mergeCell ref="AB1647:AH1649"/>
    <mergeCell ref="C1652:T1652"/>
    <mergeCell ref="U1652:AA1652"/>
    <mergeCell ref="AB1652:AH1652"/>
    <mergeCell ref="C1644:AS1645"/>
    <mergeCell ref="C1680:T1680"/>
    <mergeCell ref="U1680:AA1680"/>
    <mergeCell ref="AB1680:AH1680"/>
    <mergeCell ref="C1650:T1650"/>
    <mergeCell ref="U1650:AA1650"/>
    <mergeCell ref="AB1650:AH1650"/>
    <mergeCell ref="C1651:T1651"/>
    <mergeCell ref="U1651:AA1651"/>
    <mergeCell ref="AB1651:AH1651"/>
    <mergeCell ref="C1665:T1666"/>
    <mergeCell ref="U1665:AA1666"/>
    <mergeCell ref="AB1665:AH1666"/>
    <mergeCell ref="AB1667:AH1667"/>
    <mergeCell ref="C1672:T1672"/>
    <mergeCell ref="U1672:AA1672"/>
    <mergeCell ref="C1662:T1662"/>
    <mergeCell ref="U1662:AA1662"/>
    <mergeCell ref="AB1662:AH1662"/>
    <mergeCell ref="C1663:T1663"/>
    <mergeCell ref="U1663:AA1663"/>
    <mergeCell ref="AB1663:AH1663"/>
    <mergeCell ref="C1664:T1664"/>
    <mergeCell ref="U1664:AA1664"/>
    <mergeCell ref="AB1664:AH1664"/>
    <mergeCell ref="C1667:T1667"/>
    <mergeCell ref="U1667:AA1667"/>
    <mergeCell ref="C1653:T1654"/>
    <mergeCell ref="U1653:AA1654"/>
    <mergeCell ref="AB1653:AH1654"/>
    <mergeCell ref="C1655:T1655"/>
    <mergeCell ref="U1655:AA1655"/>
    <mergeCell ref="AB1655:AH1655"/>
    <mergeCell ref="C1679:T1679"/>
    <mergeCell ref="U1679:AA1679"/>
    <mergeCell ref="AB1679:AH1679"/>
    <mergeCell ref="C1660:T1660"/>
    <mergeCell ref="U1660:AA1660"/>
    <mergeCell ref="AB1660:AH1660"/>
    <mergeCell ref="C1661:T1661"/>
    <mergeCell ref="U1661:AA1661"/>
    <mergeCell ref="AB1661:AH1661"/>
    <mergeCell ref="AB1672:AH1672"/>
    <mergeCell ref="C1668:T1669"/>
    <mergeCell ref="U1668:AA1669"/>
    <mergeCell ref="AB1668:AH1669"/>
    <mergeCell ref="C1670:T1671"/>
    <mergeCell ref="U1670:AA1671"/>
    <mergeCell ref="AB1670:AH1671"/>
    <mergeCell ref="C1673:T1674"/>
    <mergeCell ref="U1673:AA1674"/>
    <mergeCell ref="AB1673:AH1674"/>
    <mergeCell ref="C1675:T1675"/>
    <mergeCell ref="U1675:AA1675"/>
    <mergeCell ref="AB1675:AH1675"/>
    <mergeCell ref="C1676:T1676"/>
    <mergeCell ref="U1676:AA1676"/>
    <mergeCell ref="AB1676:AH1676"/>
    <mergeCell ref="C1677:T1678"/>
    <mergeCell ref="U1677:AA1678"/>
    <mergeCell ref="AB1677:AH1678"/>
    <mergeCell ref="C1698:T1698"/>
    <mergeCell ref="U1698:AA1698"/>
    <mergeCell ref="AB1698:AH1698"/>
    <mergeCell ref="C1699:T1699"/>
    <mergeCell ref="U1699:AA1699"/>
    <mergeCell ref="AB1699:AH1699"/>
    <mergeCell ref="C1700:T1700"/>
    <mergeCell ref="U1700:AA1700"/>
    <mergeCell ref="AB1700:AH1700"/>
    <mergeCell ref="C1702:AS1702"/>
    <mergeCell ref="C1709:AS1710"/>
    <mergeCell ref="C1682:AS1682"/>
    <mergeCell ref="C1684:AS1686"/>
    <mergeCell ref="C1692:T1694"/>
    <mergeCell ref="U1692:AA1694"/>
    <mergeCell ref="AB1692:AH1694"/>
    <mergeCell ref="C1695:T1695"/>
    <mergeCell ref="U1695:AA1695"/>
    <mergeCell ref="AB1695:AH1695"/>
    <mergeCell ref="C1696:T1696"/>
    <mergeCell ref="U1696:AA1696"/>
    <mergeCell ref="AB1696:AH1696"/>
    <mergeCell ref="C1697:T1697"/>
    <mergeCell ref="U1697:AA1697"/>
    <mergeCell ref="AB1697:AH1697"/>
    <mergeCell ref="C1688:AS1688"/>
    <mergeCell ref="C1689:AS1690"/>
    <mergeCell ref="C1704:AS1705"/>
    <mergeCell ref="C1707:AS1708"/>
    <mergeCell ref="AB1730:AH1730"/>
    <mergeCell ref="C1719:T1719"/>
    <mergeCell ref="U1719:AA1719"/>
    <mergeCell ref="AB1719:AH1719"/>
    <mergeCell ref="C1720:T1720"/>
    <mergeCell ref="U1720:AA1720"/>
    <mergeCell ref="AB1720:AH1720"/>
    <mergeCell ref="C1723:T1723"/>
    <mergeCell ref="U1723:AA1723"/>
    <mergeCell ref="AB1723:AH1723"/>
    <mergeCell ref="C1724:T1724"/>
    <mergeCell ref="U1724:AA1724"/>
    <mergeCell ref="AB1724:AH1724"/>
    <mergeCell ref="C1711:T1713"/>
    <mergeCell ref="U1711:AA1713"/>
    <mergeCell ref="AB1711:AH1713"/>
    <mergeCell ref="C1714:T1714"/>
    <mergeCell ref="U1714:AA1714"/>
    <mergeCell ref="AB1714:AH1714"/>
    <mergeCell ref="C1715:T1715"/>
    <mergeCell ref="U1715:AA1715"/>
    <mergeCell ref="AB1715:AH1715"/>
    <mergeCell ref="C1716:T1716"/>
    <mergeCell ref="U1716:AA1716"/>
    <mergeCell ref="AB1716:AH1716"/>
    <mergeCell ref="C1717:T1717"/>
    <mergeCell ref="U1717:AA1717"/>
    <mergeCell ref="AB1717:AH1717"/>
    <mergeCell ref="C1718:T1718"/>
    <mergeCell ref="U1718:AA1718"/>
    <mergeCell ref="AB1718:AH1718"/>
    <mergeCell ref="C1731:T1732"/>
    <mergeCell ref="U1731:AA1732"/>
    <mergeCell ref="AB1731:AH1732"/>
    <mergeCell ref="C1721:T1722"/>
    <mergeCell ref="U1721:AA1722"/>
    <mergeCell ref="AB1721:AH1722"/>
    <mergeCell ref="C1733:T1733"/>
    <mergeCell ref="U1733:AA1733"/>
    <mergeCell ref="AB1733:AH1733"/>
    <mergeCell ref="C1734:T1734"/>
    <mergeCell ref="U1734:AA1734"/>
    <mergeCell ref="AB1734:AH1734"/>
    <mergeCell ref="C1735:T1735"/>
    <mergeCell ref="U1735:AA1735"/>
    <mergeCell ref="AB1735:AH1735"/>
    <mergeCell ref="C1725:T1725"/>
    <mergeCell ref="U1725:AA1725"/>
    <mergeCell ref="AB1725:AH1725"/>
    <mergeCell ref="C1726:T1726"/>
    <mergeCell ref="U1726:AA1726"/>
    <mergeCell ref="AB1726:AH1726"/>
    <mergeCell ref="C1727:T1727"/>
    <mergeCell ref="U1727:AA1727"/>
    <mergeCell ref="AB1727:AH1727"/>
    <mergeCell ref="C1728:T1728"/>
    <mergeCell ref="U1728:AA1728"/>
    <mergeCell ref="AB1728:AH1728"/>
    <mergeCell ref="C1729:T1729"/>
    <mergeCell ref="U1729:AA1729"/>
    <mergeCell ref="AB1729:AH1729"/>
    <mergeCell ref="C1730:T1730"/>
    <mergeCell ref="U1730:AA1730"/>
    <mergeCell ref="C1741:T1741"/>
    <mergeCell ref="U1741:AA1741"/>
    <mergeCell ref="AB1741:AH1741"/>
    <mergeCell ref="C1739:T1740"/>
    <mergeCell ref="U1739:AA1740"/>
    <mergeCell ref="AB1739:AH1740"/>
    <mergeCell ref="C1744:T1744"/>
    <mergeCell ref="U1744:AA1744"/>
    <mergeCell ref="AB1744:AH1744"/>
    <mergeCell ref="C1745:T1745"/>
    <mergeCell ref="U1745:AA1745"/>
    <mergeCell ref="AB1745:AH1745"/>
    <mergeCell ref="C1736:T1736"/>
    <mergeCell ref="U1736:AA1736"/>
    <mergeCell ref="AB1736:AH1736"/>
    <mergeCell ref="C1737:T1737"/>
    <mergeCell ref="U1737:AA1737"/>
    <mergeCell ref="AB1737:AH1737"/>
    <mergeCell ref="C1738:T1738"/>
    <mergeCell ref="U1738:AA1738"/>
    <mergeCell ref="AB1738:AH1738"/>
    <mergeCell ref="C1746:T1746"/>
    <mergeCell ref="U1746:AA1746"/>
    <mergeCell ref="AB1746:AH1746"/>
    <mergeCell ref="C1747:T1747"/>
    <mergeCell ref="U1747:AA1747"/>
    <mergeCell ref="AB1747:AH1747"/>
    <mergeCell ref="C1742:T1743"/>
    <mergeCell ref="AB1742:AH1743"/>
    <mergeCell ref="U1742:AA1743"/>
    <mergeCell ref="C1750:T1750"/>
    <mergeCell ref="U1750:AA1750"/>
    <mergeCell ref="AB1750:AH1750"/>
    <mergeCell ref="C1751:T1751"/>
    <mergeCell ref="U1751:AA1751"/>
    <mergeCell ref="AB1751:AH1751"/>
    <mergeCell ref="C1763:N1764"/>
    <mergeCell ref="O1763:T1764"/>
    <mergeCell ref="U1763:Y1764"/>
    <mergeCell ref="Z1760:AC1761"/>
    <mergeCell ref="Z1763:AC1764"/>
    <mergeCell ref="O1758:AC1759"/>
    <mergeCell ref="AD1758:AR1759"/>
    <mergeCell ref="AD1760:AI1761"/>
    <mergeCell ref="AJ1760:AN1761"/>
    <mergeCell ref="AO1760:AR1761"/>
    <mergeCell ref="AD1763:AI1764"/>
    <mergeCell ref="AJ1763:AN1764"/>
    <mergeCell ref="AO1763:AR1764"/>
    <mergeCell ref="C1756:AS1756"/>
    <mergeCell ref="C1758:N1761"/>
    <mergeCell ref="O1760:T1761"/>
    <mergeCell ref="U1760:Y1761"/>
    <mergeCell ref="C1762:N1762"/>
    <mergeCell ref="O1762:T1762"/>
    <mergeCell ref="U1762:Y1762"/>
    <mergeCell ref="Z1762:AC1762"/>
    <mergeCell ref="AD1762:AI1762"/>
    <mergeCell ref="AJ1762:AN1762"/>
    <mergeCell ref="AO1762:AR1762"/>
    <mergeCell ref="C1765:N1765"/>
    <mergeCell ref="C1766:N1766"/>
    <mergeCell ref="C1767:N1767"/>
    <mergeCell ref="C1768:N1769"/>
    <mergeCell ref="C1770:N1770"/>
    <mergeCell ref="C1771:N1771"/>
    <mergeCell ref="C1772:N1772"/>
    <mergeCell ref="C1773:N1773"/>
    <mergeCell ref="O1765:T1765"/>
    <mergeCell ref="Z1765:AC1765"/>
    <mergeCell ref="U1765:Y1765"/>
    <mergeCell ref="AD1765:AI1765"/>
    <mergeCell ref="O1771:T1771"/>
    <mergeCell ref="U1771:Y1771"/>
    <mergeCell ref="Z1771:AC1771"/>
    <mergeCell ref="AD1771:AI1771"/>
    <mergeCell ref="AJ1771:AN1771"/>
    <mergeCell ref="O1772:T1772"/>
    <mergeCell ref="U1772:Y1772"/>
    <mergeCell ref="Z1772:AC1772"/>
    <mergeCell ref="AD1772:AI1772"/>
    <mergeCell ref="AJ1772:AN1772"/>
    <mergeCell ref="U1773:Y1773"/>
    <mergeCell ref="Z1773:AC1773"/>
    <mergeCell ref="AD1773:AI1773"/>
    <mergeCell ref="AJ1773:AN1773"/>
    <mergeCell ref="AO1773:AR1773"/>
    <mergeCell ref="AJ1765:AN1765"/>
    <mergeCell ref="AO1765:AR1765"/>
    <mergeCell ref="O1766:T1766"/>
    <mergeCell ref="U1766:Y1766"/>
    <mergeCell ref="Z1766:AC1766"/>
    <mergeCell ref="AD1766:AI1766"/>
    <mergeCell ref="AJ1766:AN1766"/>
    <mergeCell ref="AO1766:AR1766"/>
    <mergeCell ref="O1767:T1767"/>
    <mergeCell ref="U1767:Y1767"/>
    <mergeCell ref="Z1767:AC1767"/>
    <mergeCell ref="AD1767:AI1767"/>
    <mergeCell ref="AJ1767:AN1767"/>
    <mergeCell ref="AO1767:AR1767"/>
    <mergeCell ref="O1770:T1770"/>
    <mergeCell ref="U1770:Y1770"/>
    <mergeCell ref="Z1770:AC1770"/>
    <mergeCell ref="AD1770:AI1770"/>
    <mergeCell ref="AJ1770:AN1770"/>
    <mergeCell ref="AO1770:AR1770"/>
    <mergeCell ref="AO1771:AR1771"/>
    <mergeCell ref="C1785:AC1786"/>
    <mergeCell ref="AD1780:AJ1782"/>
    <mergeCell ref="AK1780:AQ1782"/>
    <mergeCell ref="AJ1775:AN1775"/>
    <mergeCell ref="AO1775:AR1775"/>
    <mergeCell ref="O1776:T1776"/>
    <mergeCell ref="U1776:Y1776"/>
    <mergeCell ref="Z1776:AC1776"/>
    <mergeCell ref="AD1776:AI1776"/>
    <mergeCell ref="AJ1776:AN1776"/>
    <mergeCell ref="AO1776:AR1776"/>
    <mergeCell ref="O1768:T1769"/>
    <mergeCell ref="U1768:Y1769"/>
    <mergeCell ref="Z1768:AC1769"/>
    <mergeCell ref="AD1768:AI1769"/>
    <mergeCell ref="AJ1768:AN1769"/>
    <mergeCell ref="AO1768:AR1769"/>
    <mergeCell ref="O1774:T1774"/>
    <mergeCell ref="U1774:Y1774"/>
    <mergeCell ref="Z1774:AC1774"/>
    <mergeCell ref="AD1774:AI1774"/>
    <mergeCell ref="AJ1774:AN1774"/>
    <mergeCell ref="AO1774:AR1774"/>
    <mergeCell ref="C1774:N1774"/>
    <mergeCell ref="C1775:N1775"/>
    <mergeCell ref="C1776:N1776"/>
    <mergeCell ref="O1775:T1775"/>
    <mergeCell ref="U1775:Y1775"/>
    <mergeCell ref="Z1775:AC1775"/>
    <mergeCell ref="AD1775:AI1775"/>
    <mergeCell ref="AO1772:AR1772"/>
    <mergeCell ref="O1773:T1773"/>
    <mergeCell ref="C1807:AS1807"/>
    <mergeCell ref="C1809:AS1810"/>
    <mergeCell ref="C1812:AS1813"/>
    <mergeCell ref="C1815:AS1815"/>
    <mergeCell ref="C1805:AS1805"/>
    <mergeCell ref="C1803:AS1803"/>
    <mergeCell ref="C1754:AS1754"/>
    <mergeCell ref="C1816:AS1817"/>
    <mergeCell ref="C1819:AS1819"/>
    <mergeCell ref="C1821:AS1821"/>
    <mergeCell ref="C1823:AS1827"/>
    <mergeCell ref="C1829:AS1832"/>
    <mergeCell ref="C1791:AC1793"/>
    <mergeCell ref="C1794:AC1796"/>
    <mergeCell ref="C1797:AC1798"/>
    <mergeCell ref="AD1783:AJ1784"/>
    <mergeCell ref="AD1785:AJ1786"/>
    <mergeCell ref="AK1783:AQ1784"/>
    <mergeCell ref="AK1785:AQ1786"/>
    <mergeCell ref="AD1797:AJ1798"/>
    <mergeCell ref="AK1797:AQ1798"/>
    <mergeCell ref="AD1787:AJ1790"/>
    <mergeCell ref="AK1787:AQ1790"/>
    <mergeCell ref="AD1791:AJ1793"/>
    <mergeCell ref="AK1791:AQ1793"/>
    <mergeCell ref="AD1794:AJ1796"/>
    <mergeCell ref="AK1794:AQ1796"/>
    <mergeCell ref="C1800:AS1801"/>
    <mergeCell ref="C1778:AS1778"/>
    <mergeCell ref="C1780:AC1782"/>
    <mergeCell ref="C1787:AC1790"/>
    <mergeCell ref="C1783:AC1784"/>
    <mergeCell ref="C1836:T1838"/>
    <mergeCell ref="U1836:AA1838"/>
    <mergeCell ref="AB1836:AH1838"/>
    <mergeCell ref="C1839:T1839"/>
    <mergeCell ref="U1839:AA1839"/>
    <mergeCell ref="AB1839:AH1839"/>
    <mergeCell ref="C1840:T1840"/>
    <mergeCell ref="U1840:AA1840"/>
    <mergeCell ref="AB1840:AH1840"/>
    <mergeCell ref="C1841:T1841"/>
    <mergeCell ref="U1841:AA1841"/>
    <mergeCell ref="AB1841:AH1841"/>
    <mergeCell ref="C1842:T1842"/>
    <mergeCell ref="U1842:AA1842"/>
    <mergeCell ref="AB1842:AH1842"/>
    <mergeCell ref="C1843:T1843"/>
    <mergeCell ref="U1843:AA1843"/>
    <mergeCell ref="AB1843:AH1843"/>
    <mergeCell ref="C1852:AS1852"/>
    <mergeCell ref="C1855:AS1855"/>
    <mergeCell ref="C1856:AS1856"/>
    <mergeCell ref="C1857:AS1858"/>
    <mergeCell ref="C1879:AS1879"/>
    <mergeCell ref="C1875:AS1877"/>
    <mergeCell ref="C1870:AS1872"/>
    <mergeCell ref="C1864:AS1868"/>
    <mergeCell ref="C1860:AS1862"/>
    <mergeCell ref="C1881:T1884"/>
    <mergeCell ref="C1885:T1885"/>
    <mergeCell ref="U1885:AA1885"/>
    <mergeCell ref="AB1885:AH1885"/>
    <mergeCell ref="C1844:T1844"/>
    <mergeCell ref="U1844:AA1844"/>
    <mergeCell ref="AB1844:AH1844"/>
    <mergeCell ref="C1845:T1845"/>
    <mergeCell ref="U1845:AA1845"/>
    <mergeCell ref="AB1845:AH1845"/>
    <mergeCell ref="C1846:T1846"/>
    <mergeCell ref="U1846:AA1846"/>
    <mergeCell ref="AB1846:AH1846"/>
    <mergeCell ref="C1847:T1847"/>
    <mergeCell ref="U1847:AA1847"/>
    <mergeCell ref="AB1847:AH1847"/>
    <mergeCell ref="U1882:AA1884"/>
    <mergeCell ref="C1892:AS1892"/>
    <mergeCell ref="C1894:T1898"/>
    <mergeCell ref="U1896:AA1898"/>
    <mergeCell ref="AB1896:AH1898"/>
    <mergeCell ref="C1899:T1899"/>
    <mergeCell ref="U1899:AA1899"/>
    <mergeCell ref="AB1899:AH1899"/>
    <mergeCell ref="C1886:T1886"/>
    <mergeCell ref="U1886:AA1886"/>
    <mergeCell ref="AB1886:AH1886"/>
    <mergeCell ref="C1887:T1887"/>
    <mergeCell ref="U1887:AA1887"/>
    <mergeCell ref="AB1887:AH1887"/>
    <mergeCell ref="C1888:T1888"/>
    <mergeCell ref="U1888:AA1888"/>
    <mergeCell ref="AB1888:AH1888"/>
    <mergeCell ref="C1889:T1889"/>
    <mergeCell ref="U1889:AA1889"/>
    <mergeCell ref="AB1889:AH1889"/>
    <mergeCell ref="C1834:AS1834"/>
    <mergeCell ref="C1933:AS1933"/>
    <mergeCell ref="C1929:AS1931"/>
    <mergeCell ref="C1927:AS1927"/>
    <mergeCell ref="C1923:AS1924"/>
    <mergeCell ref="C1918:AS1921"/>
    <mergeCell ref="C1916:AS1916"/>
    <mergeCell ref="C1912:AS1914"/>
    <mergeCell ref="C1909:AS1910"/>
    <mergeCell ref="C1907:AS1907"/>
    <mergeCell ref="C1906:AS1906"/>
    <mergeCell ref="C1900:T1900"/>
    <mergeCell ref="U1900:AA1900"/>
    <mergeCell ref="AB1900:AH1900"/>
    <mergeCell ref="C1901:T1901"/>
    <mergeCell ref="U1901:AA1901"/>
    <mergeCell ref="AB1901:AH1901"/>
    <mergeCell ref="C1902:T1902"/>
    <mergeCell ref="U1902:AA1902"/>
    <mergeCell ref="AB1902:AH1902"/>
    <mergeCell ref="C1903:T1903"/>
    <mergeCell ref="U1903:AA1903"/>
    <mergeCell ref="AB1903:AH1903"/>
    <mergeCell ref="C1904:T1904"/>
    <mergeCell ref="U1904:AA1904"/>
    <mergeCell ref="AB1904:AH1904"/>
    <mergeCell ref="U1894:AH1895"/>
    <mergeCell ref="C1890:T1890"/>
    <mergeCell ref="U1890:AA1890"/>
    <mergeCell ref="AB1890:AH1890"/>
    <mergeCell ref="U1881:AH1881"/>
    <mergeCell ref="AB1882:AH1884"/>
    <mergeCell ref="C1942:T1943"/>
    <mergeCell ref="AB1942:AH1943"/>
    <mergeCell ref="U1942:AA1943"/>
    <mergeCell ref="C1935:T1937"/>
    <mergeCell ref="U1935:AA1937"/>
    <mergeCell ref="AB1935:AH1937"/>
    <mergeCell ref="C1938:T1938"/>
    <mergeCell ref="U1938:AA1938"/>
    <mergeCell ref="AB1938:AH1938"/>
    <mergeCell ref="C1939:T1939"/>
    <mergeCell ref="U1939:AA1939"/>
    <mergeCell ref="AB1939:AH1939"/>
    <mergeCell ref="C1940:T1940"/>
    <mergeCell ref="U1940:AA1940"/>
    <mergeCell ref="AB1940:AH1940"/>
    <mergeCell ref="C1941:T1941"/>
    <mergeCell ref="U1941:AA1941"/>
    <mergeCell ref="AB1941:AH1941"/>
    <mergeCell ref="C1944:T1944"/>
    <mergeCell ref="U1944:AA1944"/>
    <mergeCell ref="AB1944:AH1944"/>
    <mergeCell ref="C1945:T1945"/>
    <mergeCell ref="U1945:AA1945"/>
    <mergeCell ref="AB1945:AH1945"/>
    <mergeCell ref="C1946:T1946"/>
    <mergeCell ref="U1946:AA1946"/>
    <mergeCell ref="AB1946:AH1946"/>
    <mergeCell ref="C1949:AS1951"/>
    <mergeCell ref="C1973:H1974"/>
    <mergeCell ref="C1975:H1976"/>
    <mergeCell ref="C1977:H1978"/>
    <mergeCell ref="C1979:H1980"/>
    <mergeCell ref="C1981:H1982"/>
    <mergeCell ref="C1983:H1984"/>
    <mergeCell ref="I1971:M1971"/>
    <mergeCell ref="I1972:M1972"/>
    <mergeCell ref="I1973:M1973"/>
    <mergeCell ref="I1979:M1979"/>
    <mergeCell ref="I1980:M1980"/>
    <mergeCell ref="I1981:M1981"/>
    <mergeCell ref="I1982:M1982"/>
    <mergeCell ref="I1983:M1983"/>
    <mergeCell ref="S1976:W1976"/>
    <mergeCell ref="S1977:W1977"/>
    <mergeCell ref="N1981:R1981"/>
    <mergeCell ref="N1982:R1982"/>
    <mergeCell ref="N1983:R1983"/>
    <mergeCell ref="N1984:R1984"/>
    <mergeCell ref="S1971:W1971"/>
    <mergeCell ref="S1978:W1978"/>
    <mergeCell ref="C1971:H1972"/>
    <mergeCell ref="I1977:M1977"/>
    <mergeCell ref="I1978:M1978"/>
    <mergeCell ref="X1972:AB1972"/>
    <mergeCell ref="X1973:AB1973"/>
    <mergeCell ref="X1974:AB1974"/>
    <mergeCell ref="X1975:AB1975"/>
    <mergeCell ref="X1976:AB1976"/>
    <mergeCell ref="I1984:M1984"/>
    <mergeCell ref="X1983:AB1983"/>
    <mergeCell ref="X1984:AB1984"/>
    <mergeCell ref="A1949:A1951"/>
    <mergeCell ref="C1962:AS1962"/>
    <mergeCell ref="C1958:AS1959"/>
    <mergeCell ref="C1955:AS1956"/>
    <mergeCell ref="C1964:H1970"/>
    <mergeCell ref="I1966:M1967"/>
    <mergeCell ref="N1966:R1967"/>
    <mergeCell ref="S1966:W1967"/>
    <mergeCell ref="I1964:W1965"/>
    <mergeCell ref="I1968:W1968"/>
    <mergeCell ref="I1969:W1970"/>
    <mergeCell ref="X1964:AL1965"/>
    <mergeCell ref="X1966:AB1967"/>
    <mergeCell ref="AC1966:AG1967"/>
    <mergeCell ref="AH1966:AL1967"/>
    <mergeCell ref="X1968:AL1968"/>
    <mergeCell ref="X1969:AL1970"/>
    <mergeCell ref="AC1976:AG1976"/>
    <mergeCell ref="AC1977:AG1977"/>
    <mergeCell ref="AC1978:AG1978"/>
    <mergeCell ref="AC1979:AG1979"/>
    <mergeCell ref="AC1973:AG1973"/>
    <mergeCell ref="AC1974:AG1974"/>
    <mergeCell ref="AC1975:AG1975"/>
    <mergeCell ref="AC1980:AG1980"/>
    <mergeCell ref="AC1981:AG1981"/>
    <mergeCell ref="AC1982:AG1982"/>
    <mergeCell ref="AC1983:AG1983"/>
    <mergeCell ref="AC1984:AG1984"/>
    <mergeCell ref="N1971:R1971"/>
    <mergeCell ref="N1972:R1972"/>
    <mergeCell ref="N1973:R1973"/>
    <mergeCell ref="N1974:R1974"/>
    <mergeCell ref="N1975:R1975"/>
    <mergeCell ref="S1973:W1973"/>
    <mergeCell ref="S1974:W1974"/>
    <mergeCell ref="S1975:W1975"/>
    <mergeCell ref="N1976:R1976"/>
    <mergeCell ref="N1977:R1977"/>
    <mergeCell ref="N1978:R1978"/>
    <mergeCell ref="N1979:R1979"/>
    <mergeCell ref="N1980:R1980"/>
    <mergeCell ref="S1979:W1979"/>
    <mergeCell ref="S1980:W1980"/>
    <mergeCell ref="S1981:W1981"/>
    <mergeCell ref="S1982:W1982"/>
    <mergeCell ref="S1983:W1983"/>
    <mergeCell ref="S1984:W1984"/>
    <mergeCell ref="AG2009:AM2009"/>
    <mergeCell ref="Z2016:AF2016"/>
    <mergeCell ref="AG2016:AM2016"/>
    <mergeCell ref="Z2017:AF2017"/>
    <mergeCell ref="AG2017:AM2017"/>
    <mergeCell ref="S1972:W1972"/>
    <mergeCell ref="C1986:AS1986"/>
    <mergeCell ref="C1990:AS1990"/>
    <mergeCell ref="C1993:Y1996"/>
    <mergeCell ref="Z1994:AF1996"/>
    <mergeCell ref="AG1994:AM1996"/>
    <mergeCell ref="Z1993:AM1993"/>
    <mergeCell ref="AH1971:AL1971"/>
    <mergeCell ref="AH1972:AL1972"/>
    <mergeCell ref="AH1973:AL1973"/>
    <mergeCell ref="AH1974:AL1974"/>
    <mergeCell ref="AH1975:AL1975"/>
    <mergeCell ref="AH1976:AL1976"/>
    <mergeCell ref="AH1977:AL1977"/>
    <mergeCell ref="AH1978:AL1978"/>
    <mergeCell ref="AH1979:AL1979"/>
    <mergeCell ref="AH1980:AL1980"/>
    <mergeCell ref="AH1981:AL1981"/>
    <mergeCell ref="AH1982:AL1982"/>
    <mergeCell ref="AH1983:AL1983"/>
    <mergeCell ref="AH1984:AL1984"/>
    <mergeCell ref="X1971:AB1971"/>
    <mergeCell ref="I1974:M1974"/>
    <mergeCell ref="I1975:M1975"/>
    <mergeCell ref="I1976:M1976"/>
    <mergeCell ref="AC1971:AG1971"/>
    <mergeCell ref="AC1972:AG1972"/>
    <mergeCell ref="Z2055:AB2055"/>
    <mergeCell ref="AC2055:AE2055"/>
    <mergeCell ref="C2056:Y2056"/>
    <mergeCell ref="Z2035:AF2035"/>
    <mergeCell ref="AG2035:AM2035"/>
    <mergeCell ref="Z2036:AF2036"/>
    <mergeCell ref="AG2036:AM2036"/>
    <mergeCell ref="Z2037:AF2037"/>
    <mergeCell ref="AG2037:AM2037"/>
    <mergeCell ref="Z2038:AF2038"/>
    <mergeCell ref="AG2038:AM2038"/>
    <mergeCell ref="Z2039:AF2039"/>
    <mergeCell ref="AG2039:AM2039"/>
    <mergeCell ref="Z2040:AF2040"/>
    <mergeCell ref="AG2040:AM2040"/>
    <mergeCell ref="X1977:AB1977"/>
    <mergeCell ref="X1978:AB1978"/>
    <mergeCell ref="X1979:AB1979"/>
    <mergeCell ref="X1980:AB1980"/>
    <mergeCell ref="X1981:AB1981"/>
    <mergeCell ref="X1982:AB1982"/>
    <mergeCell ref="C2009:Y2009"/>
    <mergeCell ref="C2016:Y2016"/>
    <mergeCell ref="C2017:Y2017"/>
    <mergeCell ref="C2019:Y2019"/>
    <mergeCell ref="Z2005:AF2005"/>
    <mergeCell ref="AG2005:AM2005"/>
    <mergeCell ref="Z2006:AF2006"/>
    <mergeCell ref="AG2006:AM2006"/>
    <mergeCell ref="Z2008:AF2008"/>
    <mergeCell ref="AG2008:AM2008"/>
    <mergeCell ref="Z2009:AF2009"/>
    <mergeCell ref="C2195:F2195"/>
    <mergeCell ref="C2196:F2196"/>
    <mergeCell ref="C2197:F2197"/>
    <mergeCell ref="Z2041:AF2041"/>
    <mergeCell ref="AG2041:AM2041"/>
    <mergeCell ref="C2074:AS2074"/>
    <mergeCell ref="C2076:AS2076"/>
    <mergeCell ref="A2043:A2045"/>
    <mergeCell ref="C2047:AS2047"/>
    <mergeCell ref="C2049:Y2049"/>
    <mergeCell ref="Z2049:AB2049"/>
    <mergeCell ref="AC2049:AE2049"/>
    <mergeCell ref="C2050:Y2050"/>
    <mergeCell ref="Z2050:AB2050"/>
    <mergeCell ref="AC2050:AE2050"/>
    <mergeCell ref="C2051:Y2051"/>
    <mergeCell ref="Z2051:AB2051"/>
    <mergeCell ref="AC2051:AE2051"/>
    <mergeCell ref="C2052:Y2052"/>
    <mergeCell ref="Z2052:AB2052"/>
    <mergeCell ref="AC2052:AE2052"/>
    <mergeCell ref="C2053:Y2053"/>
    <mergeCell ref="Z2053:AB2053"/>
    <mergeCell ref="AC2053:AE2053"/>
    <mergeCell ref="C2043:AS2045"/>
    <mergeCell ref="C2060:Y2061"/>
    <mergeCell ref="Z2060:AB2061"/>
    <mergeCell ref="AC2060:AE2061"/>
    <mergeCell ref="C2054:Y2054"/>
    <mergeCell ref="Z2054:AB2054"/>
    <mergeCell ref="AC2054:AE2054"/>
    <mergeCell ref="C2055:Y2055"/>
    <mergeCell ref="C2188:AS2188"/>
    <mergeCell ref="C2189:F2189"/>
    <mergeCell ref="C2190:F2191"/>
    <mergeCell ref="C2262:F2263"/>
    <mergeCell ref="G2262:AG2263"/>
    <mergeCell ref="AH2262:AM2263"/>
    <mergeCell ref="AN2262:AS2263"/>
    <mergeCell ref="Z2056:AB2056"/>
    <mergeCell ref="AC2056:AE2056"/>
    <mergeCell ref="C2057:Y2057"/>
    <mergeCell ref="Z2057:AB2057"/>
    <mergeCell ref="AC2057:AE2057"/>
    <mergeCell ref="C2058:Y2058"/>
    <mergeCell ref="Z2058:AB2058"/>
    <mergeCell ref="AC2058:AE2058"/>
    <mergeCell ref="C2059:Y2059"/>
    <mergeCell ref="Z2059:AB2059"/>
    <mergeCell ref="AC2059:AE2059"/>
    <mergeCell ref="C2150:K2151"/>
    <mergeCell ref="C2142:K2142"/>
    <mergeCell ref="V2142:Z2142"/>
    <mergeCell ref="AA2142:AE2142"/>
    <mergeCell ref="AF2142:AJ2142"/>
    <mergeCell ref="C2147:K2147"/>
    <mergeCell ref="C2127:AS2127"/>
    <mergeCell ref="C2124:AS2125"/>
    <mergeCell ref="C2120:AS2122"/>
    <mergeCell ref="L2142:P2142"/>
    <mergeCell ref="C2071:AS2072"/>
    <mergeCell ref="C2069:AS2069"/>
    <mergeCell ref="C2192:F2192"/>
    <mergeCell ref="C2193:F2194"/>
    <mergeCell ref="AF2155:AJ2156"/>
    <mergeCell ref="C2157:K2159"/>
    <mergeCell ref="L2157:P2159"/>
    <mergeCell ref="AH2314:AM2315"/>
    <mergeCell ref="AN2314:AS2315"/>
    <mergeCell ref="C2301:F2302"/>
    <mergeCell ref="G2301:AG2302"/>
    <mergeCell ref="AH2301:AM2302"/>
    <mergeCell ref="AN2301:AS2302"/>
    <mergeCell ref="C2179:AS2180"/>
    <mergeCell ref="C2177:AS2177"/>
    <mergeCell ref="C2176:AS2176"/>
    <mergeCell ref="C2174:AS2175"/>
    <mergeCell ref="C2172:AS2172"/>
    <mergeCell ref="C2182:AS2182"/>
    <mergeCell ref="C2166:K2168"/>
    <mergeCell ref="L2166:P2168"/>
    <mergeCell ref="Q2166:U2168"/>
    <mergeCell ref="V2166:Z2168"/>
    <mergeCell ref="AA2166:AE2168"/>
    <mergeCell ref="AF2166:AJ2168"/>
    <mergeCell ref="C2169:K2169"/>
    <mergeCell ref="L2169:P2169"/>
    <mergeCell ref="AN2189:AS2189"/>
    <mergeCell ref="AH2189:AM2189"/>
    <mergeCell ref="AN2190:AS2191"/>
    <mergeCell ref="AH2190:AM2191"/>
    <mergeCell ref="AH2192:AM2192"/>
    <mergeCell ref="Q2169:U2169"/>
    <mergeCell ref="V2169:Z2169"/>
    <mergeCell ref="AA2169:AE2169"/>
    <mergeCell ref="AF2169:AJ2169"/>
    <mergeCell ref="C1524:AS1525"/>
    <mergeCell ref="C1526:AS1527"/>
    <mergeCell ref="C1991:AS1991"/>
    <mergeCell ref="L2150:P2151"/>
    <mergeCell ref="Q2150:U2151"/>
    <mergeCell ref="V2150:Z2151"/>
    <mergeCell ref="AA2150:AE2151"/>
    <mergeCell ref="AF2150:AJ2151"/>
    <mergeCell ref="AN2192:AS2192"/>
    <mergeCell ref="AH2195:AM2195"/>
    <mergeCell ref="AN2195:AS2195"/>
    <mergeCell ref="AH2196:AM2196"/>
    <mergeCell ref="AN2196:AS2196"/>
    <mergeCell ref="AH2197:AM2197"/>
    <mergeCell ref="AN2197:AS2197"/>
    <mergeCell ref="C2152:K2154"/>
    <mergeCell ref="L2152:P2154"/>
    <mergeCell ref="Q2152:U2154"/>
    <mergeCell ref="V2152:Z2154"/>
    <mergeCell ref="AA2152:AE2154"/>
    <mergeCell ref="AF2152:AJ2154"/>
    <mergeCell ref="C2155:K2156"/>
    <mergeCell ref="L2155:P2156"/>
    <mergeCell ref="C2164:K2165"/>
    <mergeCell ref="L2164:P2165"/>
    <mergeCell ref="Q2164:U2165"/>
    <mergeCell ref="V2164:Z2165"/>
    <mergeCell ref="AA2164:AE2165"/>
    <mergeCell ref="AF2164:AJ2165"/>
    <mergeCell ref="Q2155:U2156"/>
    <mergeCell ref="V2155:Z2156"/>
    <mergeCell ref="AA2155:AE2156"/>
  </mergeCells>
  <pageMargins left="0.70866141732283472" right="0.62992125984251968" top="0.74803149606299213" bottom="0.74803149606299213" header="0.31496062992125984" footer="0.31496062992125984"/>
  <pageSetup paperSize="9" scale="85" orientation="portrait" useFirstPageNumber="1" r:id="rId1"/>
  <headerFooter>
    <oddHeader>&amp;L&amp;"Arial,Normálne"&amp;8Názov spoločnosti</oddHeader>
    <oddFooter>&amp;L&amp;"Arial,Normálne"&amp;8&amp;K000000Poznámky k účtovnej závierke zostavenej k 31. decembru 2014&amp;R&amp;"Arial,Normálne"&amp;8&amp;K000000&amp;P/&amp;N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
  <sheetViews>
    <sheetView showGridLines="0" workbookViewId="0">
      <selection activeCell="E61" sqref="E61"/>
    </sheetView>
  </sheetViews>
  <sheetFormatPr defaultRowHeight="15"/>
  <sheetData/>
  <pageMargins left="0.7" right="0.7" top="0.75" bottom="0.75" header="0.3" footer="0.3"/>
  <pageSetup paperSize="9" orientation="portrait" horizontalDpi="0" verticalDpi="0" r:id="rId1"/>
  <drawing r:id="rId2"/>
  <legacyDrawing r:id="rId3"/>
  <oleObjects>
    <mc:AlternateContent xmlns:mc="http://schemas.openxmlformats.org/markup-compatibility/2006">
      <mc:Choice Requires="x14">
        <oleObject progId="Word.Document.12" shapeId="3073" r:id="rId4">
          <objectPr defaultSize="0" r:id="rId5">
            <anchor moveWithCells="1">
              <from>
                <xdr:col>0</xdr:col>
                <xdr:colOff>0</xdr:colOff>
                <xdr:row>1</xdr:row>
                <xdr:rowOff>0</xdr:rowOff>
              </from>
              <to>
                <xdr:col>9</xdr:col>
                <xdr:colOff>542925</xdr:colOff>
                <xdr:row>18</xdr:row>
                <xdr:rowOff>161925</xdr:rowOff>
              </to>
            </anchor>
          </objectPr>
        </oleObject>
      </mc:Choice>
      <mc:Fallback>
        <oleObject progId="Word.Document.12" shapeId="3073" r:id="rId4"/>
      </mc:Fallback>
    </mc:AlternateContent>
    <mc:AlternateContent xmlns:mc="http://schemas.openxmlformats.org/markup-compatibility/2006">
      <mc:Choice Requires="x14">
        <oleObject progId="Word.Document.12" shapeId="3074" r:id="rId6">
          <objectPr defaultSize="0" r:id="rId7">
            <anchor moveWithCells="1">
              <from>
                <xdr:col>0</xdr:col>
                <xdr:colOff>0</xdr:colOff>
                <xdr:row>21</xdr:row>
                <xdr:rowOff>0</xdr:rowOff>
              </from>
              <to>
                <xdr:col>19</xdr:col>
                <xdr:colOff>123825</xdr:colOff>
                <xdr:row>56</xdr:row>
                <xdr:rowOff>66675</xdr:rowOff>
              </to>
            </anchor>
          </objectPr>
        </oleObject>
      </mc:Choice>
      <mc:Fallback>
        <oleObject progId="Word.Document.12" shapeId="3074"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3</vt:i4>
      </vt:variant>
      <vt:variant>
        <vt:lpstr>Pomenované rozsahy</vt:lpstr>
      </vt:variant>
      <vt:variant>
        <vt:i4>1</vt:i4>
      </vt:variant>
    </vt:vector>
  </HeadingPairs>
  <TitlesOfParts>
    <vt:vector size="4" baseType="lpstr">
      <vt:lpstr>FS</vt:lpstr>
      <vt:lpstr>A-R</vt:lpstr>
      <vt:lpstr>MN</vt:lpstr>
      <vt:lpstr>'A-R'!Názvy_tlače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User</cp:lastModifiedBy>
  <cp:lastPrinted>2015-03-27T09:59:07Z</cp:lastPrinted>
  <dcterms:created xsi:type="dcterms:W3CDTF">2012-02-19T08:03:19Z</dcterms:created>
  <dcterms:modified xsi:type="dcterms:W3CDTF">2015-03-27T10:09:52Z</dcterms:modified>
</cp:coreProperties>
</file>