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 refMode="R1C1"/>
</workbook>
</file>

<file path=xl/calcChain.xml><?xml version="1.0" encoding="utf-8"?>
<calcChain xmlns="http://schemas.openxmlformats.org/spreadsheetml/2006/main">
  <c r="K12" i="1" l="1"/>
  <c r="K11" i="1" l="1"/>
  <c r="K10" i="1"/>
  <c r="C22" i="1" l="1"/>
  <c r="C77" i="1" l="1"/>
  <c r="C71" i="1"/>
  <c r="E70" i="1"/>
  <c r="E69" i="1"/>
  <c r="C69" i="1"/>
  <c r="B69" i="1"/>
  <c r="C65" i="1"/>
  <c r="C17" i="1"/>
  <c r="C2" i="1" s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26" i="1"/>
  <c r="C61" i="1" s="1"/>
</calcChain>
</file>

<file path=xl/sharedStrings.xml><?xml version="1.0" encoding="utf-8"?>
<sst xmlns="http://schemas.openxmlformats.org/spreadsheetml/2006/main" count="48" uniqueCount="38">
  <si>
    <t>Polozky pripocitatelne k ZD</t>
  </si>
  <si>
    <t>iStore</t>
  </si>
  <si>
    <t>Benzin</t>
  </si>
  <si>
    <t>inovec</t>
  </si>
  <si>
    <t>spotify</t>
  </si>
  <si>
    <t>paypal poplatok</t>
  </si>
  <si>
    <t>telekom penale</t>
  </si>
  <si>
    <t>nafta</t>
  </si>
  <si>
    <t>likvidacia pravne sluz</t>
  </si>
  <si>
    <t xml:space="preserve">nafta </t>
  </si>
  <si>
    <t>pokuta danovy dph</t>
  </si>
  <si>
    <t xml:space="preserve">    Zauctovane v Repre</t>
  </si>
  <si>
    <t>Datum</t>
  </si>
  <si>
    <t>Suma</t>
  </si>
  <si>
    <t xml:space="preserve">Spolu </t>
  </si>
  <si>
    <t>Spolu Repre</t>
  </si>
  <si>
    <t>Spolu pokuty</t>
  </si>
  <si>
    <t>Spolu</t>
  </si>
  <si>
    <t>z toho</t>
  </si>
  <si>
    <t xml:space="preserve"> </t>
  </si>
  <si>
    <t xml:space="preserve">   PHM Pausal 80% (narok iba na 80 perc nakladov z ceny bez DPH)</t>
  </si>
  <si>
    <t xml:space="preserve">   Neodpisane sluzobne auto prevedene do osobneho vl. (ucet 541)</t>
  </si>
  <si>
    <t xml:space="preserve">   Pokuty a penale</t>
  </si>
  <si>
    <t xml:space="preserve">   3.5</t>
  </si>
  <si>
    <t xml:space="preserve">    PzP a Havarijne poistenie (229 dni poistenia t.j. 285,43 EUR/365x229) danovo uznane</t>
  </si>
  <si>
    <t>uznanych</t>
  </si>
  <si>
    <t>danovo neuznatelnych</t>
  </si>
  <si>
    <t>phm 80% pausal</t>
  </si>
  <si>
    <t>mobilny telefon strata dokladu</t>
  </si>
  <si>
    <t xml:space="preserve">      Polozky zvysujuce ZD z roku 2013, ktore ponizili uctovnu stratu</t>
  </si>
  <si>
    <t xml:space="preserve">     DPH z Nafty PHM pausalu 80%</t>
  </si>
  <si>
    <t xml:space="preserve">   DPH z prevedeneho auta (ucet 543)</t>
  </si>
  <si>
    <t>Vypocet dane z prijmu:</t>
  </si>
  <si>
    <t>Zaklad dane</t>
  </si>
  <si>
    <t>1/4 straty min. obdobia</t>
  </si>
  <si>
    <t>Polozky pripoc. K ZD</t>
  </si>
  <si>
    <t>Upraveny zaklad dane</t>
  </si>
  <si>
    <t>Dan 22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</si>
</sst>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2" fontId="1" fillId="0" borderId="1" xfId="0" applyNumberFormat="1" applyFont="1" applyBorder="1"/>
    <xf numFmtId="0" fontId="1" fillId="0" borderId="1" xfId="0" applyFont="1" applyBorder="1"/>
    <xf numFmtId="14" fontId="0" fillId="0" borderId="1" xfId="0" applyNumberFormat="1" applyBorder="1"/>
    <xf numFmtId="14" fontId="1" fillId="0" borderId="1" xfId="0" applyNumberFormat="1" applyFont="1" applyBorder="1"/>
    <xf numFmtId="9" fontId="1" fillId="0" borderId="1" xfId="0" applyNumberFormat="1" applyFont="1" applyBorder="1"/>
    <xf numFmtId="16" fontId="0" fillId="0" borderId="1" xfId="0" applyNumberFormat="1" applyBorder="1"/>
    <xf numFmtId="0" fontId="0" fillId="0" borderId="1" xfId="0" applyFont="1" applyBorder="1"/>
    <xf numFmtId="0" fontId="0" fillId="0" borderId="1" xfId="0" applyBorder="1" applyAlignment="1">
      <alignment horizontal="right"/>
    </xf>
    <xf numFmtId="2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"/>
  <sheetViews>
    <sheetView tabSelected="1" workbookViewId="0">
      <selection activeCell="K12" sqref="K12"/>
    </sheetView>
  </sheetViews>
  <sheetFormatPr defaultRowHeight="15" x14ac:dyDescent="0.25"/>
  <cols>
    <col min="1" max="1" width="10.140625" bestFit="1" customWidth="1"/>
    <col min="2" max="2" width="20" bestFit="1" customWidth="1"/>
    <col min="3" max="3" width="8.5703125" bestFit="1" customWidth="1"/>
    <col min="9" max="9" width="2" customWidth="1"/>
    <col min="10" max="10" width="21.85546875" bestFit="1" customWidth="1"/>
  </cols>
  <sheetData>
    <row r="1" spans="1:12" ht="31.5" x14ac:dyDescent="0.5">
      <c r="A1" s="2" t="s">
        <v>0</v>
      </c>
      <c r="B1" s="3"/>
      <c r="C1" s="3"/>
      <c r="D1" s="3"/>
      <c r="E1" s="3"/>
      <c r="F1" s="3"/>
      <c r="G1" s="3"/>
      <c r="H1" s="3"/>
    </row>
    <row r="2" spans="1:12" x14ac:dyDescent="0.25">
      <c r="A2" s="3"/>
      <c r="B2" s="3" t="s">
        <v>14</v>
      </c>
      <c r="C2" s="4">
        <f>C17+C22+C61+C65+C71+C77+C80+C83</f>
        <v>16062.344000000001</v>
      </c>
      <c r="D2" s="3"/>
      <c r="E2" s="3"/>
      <c r="F2" s="3"/>
      <c r="G2" s="3"/>
      <c r="H2" s="3"/>
    </row>
    <row r="3" spans="1:12" x14ac:dyDescent="0.25">
      <c r="A3" s="3" t="s">
        <v>18</v>
      </c>
      <c r="B3" s="3"/>
      <c r="C3" s="3"/>
      <c r="D3" s="3"/>
      <c r="E3" s="3"/>
      <c r="F3" s="3"/>
      <c r="G3" s="3"/>
      <c r="H3" s="3"/>
      <c r="K3" s="12"/>
      <c r="L3" s="12"/>
    </row>
    <row r="4" spans="1:12" x14ac:dyDescent="0.25">
      <c r="A4" s="5" t="s">
        <v>11</v>
      </c>
      <c r="B4" s="3"/>
      <c r="C4" s="3"/>
      <c r="D4" s="3"/>
      <c r="E4" s="3"/>
      <c r="F4" s="3"/>
      <c r="G4" s="3"/>
      <c r="H4" s="3"/>
      <c r="K4" s="1"/>
    </row>
    <row r="5" spans="1:12" x14ac:dyDescent="0.25">
      <c r="A5" s="6">
        <v>41647</v>
      </c>
      <c r="B5" s="3" t="s">
        <v>1</v>
      </c>
      <c r="C5" s="3">
        <v>43.31</v>
      </c>
      <c r="D5" s="3"/>
      <c r="E5" s="3"/>
      <c r="F5" s="3"/>
      <c r="G5" s="3"/>
      <c r="H5" s="3"/>
    </row>
    <row r="6" spans="1:12" x14ac:dyDescent="0.25">
      <c r="A6" s="6">
        <v>41677</v>
      </c>
      <c r="B6" s="3" t="s">
        <v>2</v>
      </c>
      <c r="C6" s="3">
        <v>50</v>
      </c>
      <c r="D6" s="3"/>
      <c r="E6" s="3"/>
      <c r="F6" s="3"/>
      <c r="G6" s="3"/>
      <c r="H6" s="3"/>
    </row>
    <row r="7" spans="1:12" x14ac:dyDescent="0.25">
      <c r="A7" s="6">
        <v>41745</v>
      </c>
      <c r="B7" s="3" t="s">
        <v>3</v>
      </c>
      <c r="C7" s="3">
        <v>3.2</v>
      </c>
      <c r="D7" s="3"/>
      <c r="E7" s="3"/>
      <c r="F7" s="3"/>
      <c r="G7" s="3"/>
      <c r="H7" s="3"/>
      <c r="J7" s="13" t="s">
        <v>32</v>
      </c>
    </row>
    <row r="8" spans="1:12" x14ac:dyDescent="0.25">
      <c r="A8" s="6">
        <v>41779</v>
      </c>
      <c r="B8" s="3" t="s">
        <v>4</v>
      </c>
      <c r="C8" s="3">
        <v>5.99</v>
      </c>
      <c r="D8" s="3"/>
      <c r="E8" s="3"/>
      <c r="F8" s="3"/>
      <c r="G8" s="3"/>
      <c r="H8" s="3"/>
      <c r="J8" t="s">
        <v>33</v>
      </c>
      <c r="K8">
        <v>44035.61</v>
      </c>
    </row>
    <row r="9" spans="1:12" x14ac:dyDescent="0.25">
      <c r="A9" s="6">
        <v>41809</v>
      </c>
      <c r="B9" s="3" t="s">
        <v>4</v>
      </c>
      <c r="C9" s="3">
        <v>5.99</v>
      </c>
      <c r="D9" s="3"/>
      <c r="E9" s="3"/>
      <c r="F9" s="3"/>
      <c r="G9" s="3"/>
      <c r="H9" s="3"/>
      <c r="J9" t="s">
        <v>34</v>
      </c>
      <c r="K9">
        <v>-5752.97</v>
      </c>
    </row>
    <row r="10" spans="1:12" x14ac:dyDescent="0.25">
      <c r="A10" s="6">
        <v>41830</v>
      </c>
      <c r="B10" s="3" t="s">
        <v>5</v>
      </c>
      <c r="C10" s="3">
        <v>1.69</v>
      </c>
      <c r="D10" s="3"/>
      <c r="E10" s="3"/>
      <c r="F10" s="3"/>
      <c r="G10" s="3"/>
      <c r="H10" s="3"/>
      <c r="J10" t="s">
        <v>35</v>
      </c>
      <c r="K10" s="12">
        <f>C2</f>
        <v>16062.344000000001</v>
      </c>
      <c r="L10" s="12"/>
    </row>
    <row r="11" spans="1:12" x14ac:dyDescent="0.25">
      <c r="A11" s="6">
        <v>41830</v>
      </c>
      <c r="B11" s="3" t="s">
        <v>1</v>
      </c>
      <c r="C11" s="3">
        <v>23.65</v>
      </c>
      <c r="D11" s="3"/>
      <c r="E11" s="3"/>
      <c r="F11" s="3"/>
      <c r="G11" s="3"/>
      <c r="H11" s="3"/>
      <c r="J11" t="s">
        <v>36</v>
      </c>
      <c r="K11">
        <f>SUM(K8:K10)</f>
        <v>54344.983999999997</v>
      </c>
    </row>
    <row r="12" spans="1:12" x14ac:dyDescent="0.25">
      <c r="A12" s="6">
        <v>41841</v>
      </c>
      <c r="B12" s="3" t="s">
        <v>4</v>
      </c>
      <c r="C12" s="3">
        <v>5.99</v>
      </c>
      <c r="D12" s="3"/>
      <c r="E12" s="3"/>
      <c r="F12" s="3"/>
      <c r="G12" s="3"/>
      <c r="H12" s="3"/>
      <c r="J12" t="s">
        <v>37</v>
      </c>
      <c r="K12" s="12">
        <f>K11*0.22</f>
        <v>11955.896479999999</v>
      </c>
    </row>
    <row r="13" spans="1:12" x14ac:dyDescent="0.25">
      <c r="A13" s="6">
        <v>41975</v>
      </c>
      <c r="B13" s="3" t="s">
        <v>7</v>
      </c>
      <c r="C13" s="3">
        <v>54.78</v>
      </c>
      <c r="D13" s="3"/>
      <c r="E13" s="3"/>
      <c r="F13" s="3"/>
      <c r="G13" s="3"/>
      <c r="H13" s="3"/>
    </row>
    <row r="14" spans="1:12" x14ac:dyDescent="0.25">
      <c r="A14" s="6">
        <v>41969</v>
      </c>
      <c r="B14" s="3" t="s">
        <v>8</v>
      </c>
      <c r="C14" s="3">
        <v>0</v>
      </c>
      <c r="D14" s="3"/>
      <c r="E14" s="3"/>
      <c r="F14" s="3"/>
      <c r="G14" s="3"/>
      <c r="H14" s="3"/>
    </row>
    <row r="15" spans="1:12" x14ac:dyDescent="0.25">
      <c r="A15" s="6">
        <v>41984</v>
      </c>
      <c r="B15" s="3" t="s">
        <v>9</v>
      </c>
      <c r="C15" s="3">
        <v>51.5</v>
      </c>
      <c r="D15" s="3"/>
      <c r="E15" s="3"/>
      <c r="F15" s="3"/>
      <c r="G15" s="3"/>
      <c r="H15" s="3"/>
    </row>
    <row r="16" spans="1:12" x14ac:dyDescent="0.25">
      <c r="A16" s="6">
        <v>41984</v>
      </c>
      <c r="B16" s="3" t="s">
        <v>7</v>
      </c>
      <c r="C16" s="3">
        <v>117.96</v>
      </c>
      <c r="D16" s="3"/>
      <c r="E16" s="3"/>
      <c r="F16" s="3"/>
      <c r="G16" s="3" t="s">
        <v>19</v>
      </c>
      <c r="H16" s="3"/>
    </row>
    <row r="17" spans="1:8" x14ac:dyDescent="0.25">
      <c r="A17" s="7" t="s">
        <v>15</v>
      </c>
      <c r="B17" s="3"/>
      <c r="C17" s="5">
        <f>SUM(C5:C16)</f>
        <v>364.06</v>
      </c>
      <c r="D17" s="3"/>
      <c r="E17" s="3"/>
      <c r="F17" s="3"/>
      <c r="G17" s="3"/>
      <c r="H17" s="3"/>
    </row>
    <row r="18" spans="1:8" x14ac:dyDescent="0.25">
      <c r="A18" s="7"/>
      <c r="B18" s="3"/>
      <c r="C18" s="5"/>
      <c r="D18" s="3"/>
      <c r="E18" s="3"/>
      <c r="F18" s="3"/>
      <c r="G18" s="3"/>
      <c r="H18" s="3"/>
    </row>
    <row r="19" spans="1:8" x14ac:dyDescent="0.25">
      <c r="A19" s="7" t="s">
        <v>22</v>
      </c>
      <c r="B19" s="3"/>
      <c r="C19" s="3"/>
      <c r="D19" s="3"/>
      <c r="E19" s="3"/>
      <c r="F19" s="3"/>
      <c r="G19" s="3"/>
      <c r="H19" s="3"/>
    </row>
    <row r="20" spans="1:8" x14ac:dyDescent="0.25">
      <c r="A20" s="6">
        <v>41715</v>
      </c>
      <c r="B20" s="3" t="s">
        <v>10</v>
      </c>
      <c r="C20" s="3">
        <v>30</v>
      </c>
      <c r="D20" s="3"/>
      <c r="E20" s="3"/>
      <c r="F20" s="3"/>
      <c r="G20" s="3"/>
      <c r="H20" s="3"/>
    </row>
    <row r="21" spans="1:8" x14ac:dyDescent="0.25">
      <c r="A21" s="6">
        <v>41882</v>
      </c>
      <c r="B21" s="3" t="s">
        <v>6</v>
      </c>
      <c r="C21" s="3">
        <v>4.99</v>
      </c>
      <c r="D21" s="3"/>
      <c r="E21" s="3"/>
      <c r="F21" s="3"/>
      <c r="G21" s="3"/>
      <c r="H21" s="3"/>
    </row>
    <row r="22" spans="1:8" x14ac:dyDescent="0.25">
      <c r="A22" s="7" t="s">
        <v>16</v>
      </c>
      <c r="B22" s="5"/>
      <c r="C22" s="5">
        <f>SUM(C20:C21)</f>
        <v>34.99</v>
      </c>
      <c r="D22" s="3"/>
      <c r="E22" s="3"/>
      <c r="F22" s="3"/>
      <c r="G22" s="3"/>
      <c r="H22" s="3"/>
    </row>
    <row r="23" spans="1:8" x14ac:dyDescent="0.25">
      <c r="A23" s="7"/>
      <c r="B23" s="5"/>
      <c r="C23" s="5"/>
      <c r="D23" s="3"/>
      <c r="E23" s="3"/>
      <c r="F23" s="3"/>
      <c r="G23" s="3"/>
      <c r="H23" s="3"/>
    </row>
    <row r="24" spans="1:8" x14ac:dyDescent="0.25">
      <c r="A24" s="5" t="s">
        <v>20</v>
      </c>
      <c r="B24" s="5"/>
      <c r="C24" s="5"/>
      <c r="D24" s="3"/>
      <c r="E24" s="3"/>
      <c r="F24" s="3"/>
      <c r="G24" s="3"/>
      <c r="H24" s="3"/>
    </row>
    <row r="25" spans="1:8" x14ac:dyDescent="0.25">
      <c r="A25" s="5" t="s">
        <v>12</v>
      </c>
      <c r="B25" s="5" t="s">
        <v>13</v>
      </c>
      <c r="C25" s="8">
        <v>0.2</v>
      </c>
      <c r="D25" s="3"/>
      <c r="E25" s="3"/>
      <c r="F25" s="3"/>
      <c r="G25" s="3"/>
      <c r="H25" s="3"/>
    </row>
    <row r="26" spans="1:8" x14ac:dyDescent="0.25">
      <c r="A26" s="9">
        <v>42028</v>
      </c>
      <c r="B26" s="3">
        <v>107.57</v>
      </c>
      <c r="C26" s="3">
        <f>B26*0.2</f>
        <v>21.513999999999999</v>
      </c>
      <c r="D26" s="3"/>
      <c r="E26" s="3"/>
      <c r="F26" s="3"/>
      <c r="G26" s="3"/>
      <c r="H26" s="3"/>
    </row>
    <row r="27" spans="1:8" x14ac:dyDescent="0.25">
      <c r="A27" s="9">
        <v>42015</v>
      </c>
      <c r="B27" s="3">
        <v>105.65</v>
      </c>
      <c r="C27" s="3">
        <f t="shared" ref="C27:C60" si="0">B27*0.2</f>
        <v>21.130000000000003</v>
      </c>
      <c r="D27" s="3"/>
      <c r="E27" s="3"/>
      <c r="F27" s="3"/>
      <c r="G27" s="3"/>
      <c r="H27" s="3"/>
    </row>
    <row r="28" spans="1:8" x14ac:dyDescent="0.25">
      <c r="A28" s="9">
        <v>42039</v>
      </c>
      <c r="B28" s="3">
        <v>107.35</v>
      </c>
      <c r="C28" s="3">
        <f t="shared" si="0"/>
        <v>21.47</v>
      </c>
      <c r="D28" s="3"/>
      <c r="E28" s="3"/>
      <c r="F28" s="3"/>
      <c r="G28" s="3"/>
      <c r="H28" s="3"/>
    </row>
    <row r="29" spans="1:8" x14ac:dyDescent="0.25">
      <c r="A29" s="9">
        <v>42052</v>
      </c>
      <c r="B29" s="3">
        <v>106.04</v>
      </c>
      <c r="C29" s="3">
        <f t="shared" si="0"/>
        <v>21.208000000000002</v>
      </c>
      <c r="D29" s="3"/>
      <c r="E29" s="3"/>
      <c r="F29" s="3"/>
      <c r="G29" s="3"/>
      <c r="H29" s="3"/>
    </row>
    <row r="30" spans="1:8" x14ac:dyDescent="0.25">
      <c r="A30" s="9">
        <v>42060</v>
      </c>
      <c r="B30" s="3">
        <v>110.83</v>
      </c>
      <c r="C30" s="3">
        <f t="shared" si="0"/>
        <v>22.166</v>
      </c>
      <c r="D30" s="3"/>
      <c r="E30" s="3"/>
      <c r="F30" s="3"/>
      <c r="G30" s="3"/>
      <c r="H30" s="3"/>
    </row>
    <row r="31" spans="1:8" x14ac:dyDescent="0.25">
      <c r="A31" s="9">
        <v>42088</v>
      </c>
      <c r="B31" s="3">
        <v>105.96</v>
      </c>
      <c r="C31" s="3">
        <f t="shared" si="0"/>
        <v>21.192</v>
      </c>
      <c r="D31" s="3"/>
      <c r="E31" s="3"/>
      <c r="F31" s="3"/>
      <c r="G31" s="3"/>
      <c r="H31" s="3"/>
    </row>
    <row r="32" spans="1:8" x14ac:dyDescent="0.25">
      <c r="A32" s="9">
        <v>42069</v>
      </c>
      <c r="B32" s="3">
        <v>103.69</v>
      </c>
      <c r="C32" s="3">
        <f t="shared" si="0"/>
        <v>20.738</v>
      </c>
      <c r="D32" s="3"/>
      <c r="E32" s="3"/>
      <c r="F32" s="3"/>
      <c r="G32" s="3"/>
      <c r="H32" s="3"/>
    </row>
    <row r="33" spans="1:8" x14ac:dyDescent="0.25">
      <c r="A33" s="9">
        <v>42081</v>
      </c>
      <c r="B33" s="3">
        <v>103.69</v>
      </c>
      <c r="C33" s="3">
        <f t="shared" si="0"/>
        <v>20.738</v>
      </c>
      <c r="D33" s="3"/>
      <c r="E33" s="3"/>
      <c r="F33" s="3"/>
      <c r="G33" s="3"/>
      <c r="H33" s="3"/>
    </row>
    <row r="34" spans="1:8" x14ac:dyDescent="0.25">
      <c r="A34" s="9">
        <v>42122</v>
      </c>
      <c r="B34" s="3">
        <v>104.52</v>
      </c>
      <c r="C34" s="3">
        <f t="shared" si="0"/>
        <v>20.904</v>
      </c>
      <c r="D34" s="3"/>
      <c r="E34" s="3"/>
      <c r="F34" s="3"/>
      <c r="G34" s="3"/>
      <c r="H34" s="3"/>
    </row>
    <row r="35" spans="1:8" x14ac:dyDescent="0.25">
      <c r="A35" s="9">
        <v>42105</v>
      </c>
      <c r="B35" s="3">
        <v>104.52</v>
      </c>
      <c r="C35" s="3">
        <f t="shared" si="0"/>
        <v>20.904</v>
      </c>
      <c r="D35" s="3"/>
      <c r="E35" s="3"/>
      <c r="F35" s="3"/>
      <c r="G35" s="3"/>
      <c r="H35" s="3"/>
    </row>
    <row r="36" spans="1:8" x14ac:dyDescent="0.25">
      <c r="A36" s="9">
        <v>42097</v>
      </c>
      <c r="B36" s="3">
        <v>104.61</v>
      </c>
      <c r="C36" s="3">
        <f t="shared" si="0"/>
        <v>20.922000000000001</v>
      </c>
      <c r="D36" s="3"/>
      <c r="E36" s="3"/>
      <c r="F36" s="3"/>
      <c r="G36" s="3"/>
      <c r="H36" s="3"/>
    </row>
    <row r="37" spans="1:8" x14ac:dyDescent="0.25">
      <c r="A37" s="9">
        <v>42117</v>
      </c>
      <c r="B37" s="3">
        <v>98.4</v>
      </c>
      <c r="C37" s="3">
        <f t="shared" si="0"/>
        <v>19.680000000000003</v>
      </c>
      <c r="D37" s="3"/>
      <c r="E37" s="3"/>
      <c r="F37" s="3"/>
      <c r="G37" s="3"/>
      <c r="H37" s="3"/>
    </row>
    <row r="38" spans="1:8" x14ac:dyDescent="0.25">
      <c r="A38" s="9">
        <v>42151</v>
      </c>
      <c r="B38" s="3">
        <v>48.47</v>
      </c>
      <c r="C38" s="3">
        <f t="shared" si="0"/>
        <v>9.6940000000000008</v>
      </c>
      <c r="D38" s="3"/>
      <c r="E38" s="3"/>
      <c r="F38" s="3"/>
      <c r="G38" s="3"/>
      <c r="H38" s="3"/>
    </row>
    <row r="39" spans="1:8" x14ac:dyDescent="0.25">
      <c r="A39" s="9">
        <v>42136</v>
      </c>
      <c r="B39" s="3">
        <v>50.27</v>
      </c>
      <c r="C39" s="3">
        <f t="shared" si="0"/>
        <v>10.054000000000002</v>
      </c>
      <c r="D39" s="3"/>
      <c r="E39" s="3"/>
      <c r="F39" s="3"/>
      <c r="G39" s="3"/>
      <c r="H39" s="3"/>
    </row>
    <row r="40" spans="1:8" x14ac:dyDescent="0.25">
      <c r="A40" s="9">
        <v>42126</v>
      </c>
      <c r="B40" s="3">
        <v>45.25</v>
      </c>
      <c r="C40" s="3">
        <f t="shared" si="0"/>
        <v>9.0500000000000007</v>
      </c>
      <c r="D40" s="3"/>
      <c r="E40" s="3"/>
      <c r="F40" s="3"/>
      <c r="G40" s="3"/>
      <c r="H40" s="3"/>
    </row>
    <row r="41" spans="1:8" x14ac:dyDescent="0.25">
      <c r="A41" s="9">
        <v>42144</v>
      </c>
      <c r="B41" s="3">
        <v>42.78</v>
      </c>
      <c r="C41" s="3">
        <f t="shared" si="0"/>
        <v>8.5560000000000009</v>
      </c>
      <c r="D41" s="3"/>
      <c r="E41" s="3"/>
      <c r="F41" s="3"/>
      <c r="G41" s="3"/>
      <c r="H41" s="3"/>
    </row>
    <row r="42" spans="1:8" x14ac:dyDescent="0.25">
      <c r="A42" s="9">
        <v>42131</v>
      </c>
      <c r="B42" s="3">
        <v>48.54</v>
      </c>
      <c r="C42" s="3">
        <f t="shared" si="0"/>
        <v>9.7080000000000002</v>
      </c>
      <c r="D42" s="3"/>
      <c r="E42" s="3"/>
      <c r="F42" s="3"/>
      <c r="G42" s="3"/>
      <c r="H42" s="3"/>
    </row>
    <row r="43" spans="1:8" x14ac:dyDescent="0.25">
      <c r="A43" s="9">
        <v>42157</v>
      </c>
      <c r="B43" s="3">
        <v>48.68</v>
      </c>
      <c r="C43" s="3">
        <f t="shared" si="0"/>
        <v>9.7360000000000007</v>
      </c>
      <c r="D43" s="3"/>
      <c r="E43" s="3"/>
      <c r="F43" s="3"/>
      <c r="G43" s="3"/>
      <c r="H43" s="3"/>
    </row>
    <row r="44" spans="1:8" x14ac:dyDescent="0.25">
      <c r="A44" s="9">
        <v>42165</v>
      </c>
      <c r="B44" s="3">
        <v>52.42</v>
      </c>
      <c r="C44" s="3">
        <f t="shared" si="0"/>
        <v>10.484000000000002</v>
      </c>
      <c r="D44" s="3"/>
      <c r="E44" s="3"/>
      <c r="F44" s="3"/>
      <c r="G44" s="3"/>
      <c r="H44" s="3"/>
    </row>
    <row r="45" spans="1:8" x14ac:dyDescent="0.25">
      <c r="A45" s="9">
        <v>42172</v>
      </c>
      <c r="B45" s="3">
        <v>51.46</v>
      </c>
      <c r="C45" s="3">
        <f t="shared" si="0"/>
        <v>10.292000000000002</v>
      </c>
      <c r="D45" s="3"/>
      <c r="E45" s="3"/>
      <c r="F45" s="3"/>
      <c r="G45" s="3"/>
      <c r="H45" s="3"/>
    </row>
    <row r="46" spans="1:8" x14ac:dyDescent="0.25">
      <c r="A46" s="9">
        <v>42179</v>
      </c>
      <c r="B46" s="3">
        <v>48.47</v>
      </c>
      <c r="C46" s="3">
        <f t="shared" si="0"/>
        <v>9.6940000000000008</v>
      </c>
      <c r="D46" s="3"/>
      <c r="E46" s="3"/>
      <c r="F46" s="3"/>
      <c r="G46" s="3"/>
      <c r="H46" s="3"/>
    </row>
    <row r="47" spans="1:8" x14ac:dyDescent="0.25">
      <c r="A47" s="9">
        <v>42221</v>
      </c>
      <c r="B47" s="3">
        <v>48.36</v>
      </c>
      <c r="C47" s="3">
        <f t="shared" si="0"/>
        <v>9.6720000000000006</v>
      </c>
      <c r="D47" s="3"/>
      <c r="E47" s="3"/>
      <c r="F47" s="3"/>
      <c r="G47" s="3"/>
      <c r="H47" s="3"/>
    </row>
    <row r="48" spans="1:8" x14ac:dyDescent="0.25">
      <c r="A48" s="9">
        <v>42230</v>
      </c>
      <c r="B48" s="3">
        <v>49.58</v>
      </c>
      <c r="C48" s="3">
        <f t="shared" si="0"/>
        <v>9.9160000000000004</v>
      </c>
      <c r="D48" s="3"/>
      <c r="E48" s="3"/>
      <c r="F48" s="3"/>
      <c r="G48" s="3"/>
      <c r="H48" s="3"/>
    </row>
    <row r="49" spans="1:8" x14ac:dyDescent="0.25">
      <c r="A49" s="9">
        <v>42238</v>
      </c>
      <c r="B49" s="3">
        <v>52.52</v>
      </c>
      <c r="C49" s="3">
        <f t="shared" si="0"/>
        <v>10.504000000000001</v>
      </c>
      <c r="D49" s="3"/>
      <c r="E49" s="3"/>
      <c r="F49" s="3"/>
      <c r="G49" s="3"/>
      <c r="H49" s="3"/>
    </row>
    <row r="50" spans="1:8" x14ac:dyDescent="0.25">
      <c r="A50" s="9">
        <v>42265</v>
      </c>
      <c r="B50" s="3">
        <v>48.32</v>
      </c>
      <c r="C50" s="3">
        <f t="shared" si="0"/>
        <v>9.6640000000000015</v>
      </c>
      <c r="D50" s="3"/>
      <c r="E50" s="3"/>
      <c r="F50" s="3"/>
      <c r="G50" s="3"/>
      <c r="H50" s="3"/>
    </row>
    <row r="51" spans="1:8" x14ac:dyDescent="0.25">
      <c r="A51" s="9">
        <v>42272</v>
      </c>
      <c r="B51" s="3">
        <v>48.78</v>
      </c>
      <c r="C51" s="3">
        <f t="shared" si="0"/>
        <v>9.7560000000000002</v>
      </c>
      <c r="D51" s="3"/>
      <c r="E51" s="3"/>
      <c r="F51" s="3"/>
      <c r="G51" s="3"/>
      <c r="H51" s="3"/>
    </row>
    <row r="52" spans="1:8" x14ac:dyDescent="0.25">
      <c r="A52" s="9">
        <v>42249</v>
      </c>
      <c r="B52" s="3">
        <v>46.36</v>
      </c>
      <c r="C52" s="3">
        <f t="shared" si="0"/>
        <v>9.2720000000000002</v>
      </c>
      <c r="D52" s="3"/>
      <c r="E52" s="3"/>
      <c r="F52" s="3"/>
      <c r="G52" s="3"/>
      <c r="H52" s="3"/>
    </row>
    <row r="53" spans="1:8" x14ac:dyDescent="0.25">
      <c r="A53" s="9">
        <v>42257</v>
      </c>
      <c r="B53" s="3">
        <v>49.3</v>
      </c>
      <c r="C53" s="3">
        <f t="shared" si="0"/>
        <v>9.86</v>
      </c>
      <c r="D53" s="3"/>
      <c r="E53" s="3"/>
      <c r="F53" s="3"/>
      <c r="G53" s="3"/>
      <c r="H53" s="3"/>
    </row>
    <row r="54" spans="1:8" x14ac:dyDescent="0.25">
      <c r="A54" s="9">
        <v>42279</v>
      </c>
      <c r="B54" s="3">
        <v>49.12</v>
      </c>
      <c r="C54" s="3">
        <f t="shared" si="0"/>
        <v>9.8239999999999998</v>
      </c>
      <c r="D54" s="3"/>
      <c r="E54" s="3"/>
      <c r="F54" s="3"/>
      <c r="G54" s="3"/>
      <c r="H54" s="3"/>
    </row>
    <row r="55" spans="1:8" x14ac:dyDescent="0.25">
      <c r="A55" s="9">
        <v>42286</v>
      </c>
      <c r="B55" s="3">
        <v>48.16</v>
      </c>
      <c r="C55" s="3">
        <f t="shared" si="0"/>
        <v>9.6319999999999997</v>
      </c>
      <c r="D55" s="3"/>
      <c r="E55" s="3"/>
      <c r="F55" s="3"/>
      <c r="G55" s="3"/>
      <c r="H55" s="3"/>
    </row>
    <row r="56" spans="1:8" x14ac:dyDescent="0.25">
      <c r="A56" s="9">
        <v>42293</v>
      </c>
      <c r="B56" s="3">
        <v>48.8</v>
      </c>
      <c r="C56" s="3">
        <f t="shared" si="0"/>
        <v>9.76</v>
      </c>
      <c r="D56" s="3"/>
      <c r="E56" s="3"/>
      <c r="F56" s="3"/>
      <c r="G56" s="3"/>
      <c r="H56" s="3"/>
    </row>
    <row r="57" spans="1:8" x14ac:dyDescent="0.25">
      <c r="A57" s="9">
        <v>42300</v>
      </c>
      <c r="B57" s="3">
        <v>48.82</v>
      </c>
      <c r="C57" s="3">
        <f t="shared" si="0"/>
        <v>9.7640000000000011</v>
      </c>
      <c r="D57" s="3"/>
      <c r="E57" s="3"/>
      <c r="F57" s="3"/>
      <c r="G57" s="3"/>
      <c r="H57" s="3"/>
    </row>
    <row r="58" spans="1:8" x14ac:dyDescent="0.25">
      <c r="A58" s="9">
        <v>42306</v>
      </c>
      <c r="B58" s="3">
        <v>46.59</v>
      </c>
      <c r="C58" s="3">
        <f t="shared" si="0"/>
        <v>9.3180000000000014</v>
      </c>
      <c r="D58" s="3"/>
      <c r="E58" s="3"/>
      <c r="F58" s="3"/>
      <c r="G58" s="3"/>
      <c r="H58" s="3"/>
    </row>
    <row r="59" spans="1:8" x14ac:dyDescent="0.25">
      <c r="A59" s="9">
        <v>42315</v>
      </c>
      <c r="B59" s="3">
        <v>43.87</v>
      </c>
      <c r="C59" s="3">
        <f t="shared" si="0"/>
        <v>8.7739999999999991</v>
      </c>
      <c r="D59" s="3"/>
      <c r="E59" s="3"/>
      <c r="F59" s="3"/>
      <c r="G59" s="3"/>
      <c r="H59" s="3"/>
    </row>
    <row r="60" spans="1:8" x14ac:dyDescent="0.25">
      <c r="A60" s="9">
        <v>42328</v>
      </c>
      <c r="B60" s="3">
        <v>46.2</v>
      </c>
      <c r="C60" s="3">
        <f t="shared" si="0"/>
        <v>9.24</v>
      </c>
      <c r="D60" s="3"/>
      <c r="E60" s="3"/>
      <c r="F60" s="3"/>
      <c r="G60" s="3"/>
      <c r="H60" s="3"/>
    </row>
    <row r="61" spans="1:8" x14ac:dyDescent="0.25">
      <c r="A61" s="5" t="s">
        <v>17</v>
      </c>
      <c r="B61" s="10"/>
      <c r="C61" s="5">
        <f>SUM(C26:C60)</f>
        <v>474.79</v>
      </c>
      <c r="D61" s="3"/>
      <c r="E61" s="3"/>
      <c r="F61" s="3"/>
      <c r="G61" s="3"/>
      <c r="H61" s="3"/>
    </row>
    <row r="62" spans="1:8" x14ac:dyDescent="0.25">
      <c r="A62" s="3"/>
      <c r="B62" s="3"/>
      <c r="C62" s="3"/>
      <c r="D62" s="3"/>
      <c r="E62" s="3"/>
      <c r="F62" s="3"/>
      <c r="G62" s="3"/>
      <c r="H62" s="3"/>
    </row>
    <row r="63" spans="1:8" x14ac:dyDescent="0.25">
      <c r="A63" s="5" t="s">
        <v>21</v>
      </c>
      <c r="B63" s="3"/>
      <c r="C63" s="3"/>
      <c r="D63" s="3"/>
      <c r="E63" s="3"/>
      <c r="F63" s="3"/>
      <c r="G63" s="3"/>
      <c r="H63" s="3"/>
    </row>
    <row r="64" spans="1:8" x14ac:dyDescent="0.25">
      <c r="A64" s="6">
        <v>42003</v>
      </c>
      <c r="B64" s="3">
        <v>12152.33</v>
      </c>
      <c r="C64" s="3"/>
      <c r="D64" s="3"/>
      <c r="E64" s="3"/>
      <c r="F64" s="3"/>
      <c r="G64" s="3"/>
      <c r="H64" s="3"/>
    </row>
    <row r="65" spans="1:8" x14ac:dyDescent="0.25">
      <c r="A65" s="3" t="s">
        <v>17</v>
      </c>
      <c r="B65" s="3"/>
      <c r="C65" s="5">
        <f>B64</f>
        <v>12152.33</v>
      </c>
      <c r="D65" s="3"/>
      <c r="E65" s="3"/>
      <c r="F65" s="3"/>
      <c r="G65" s="3"/>
      <c r="H65" s="3"/>
    </row>
    <row r="66" spans="1:8" x14ac:dyDescent="0.25">
      <c r="A66" s="5" t="s">
        <v>24</v>
      </c>
      <c r="B66" s="3"/>
      <c r="C66" s="3"/>
      <c r="D66" s="3"/>
      <c r="E66" s="3"/>
      <c r="F66" s="3"/>
      <c r="G66" s="3"/>
      <c r="H66" s="3"/>
    </row>
    <row r="67" spans="1:8" x14ac:dyDescent="0.25">
      <c r="A67" s="11" t="s">
        <v>23</v>
      </c>
      <c r="B67" s="3">
        <v>104.4</v>
      </c>
      <c r="C67" s="3"/>
      <c r="D67" s="3"/>
      <c r="E67" s="3"/>
      <c r="F67" s="3"/>
      <c r="G67" s="3"/>
      <c r="H67" s="3"/>
    </row>
    <row r="68" spans="1:8" x14ac:dyDescent="0.25">
      <c r="A68" s="9">
        <v>42130</v>
      </c>
      <c r="B68" s="3">
        <v>181.03</v>
      </c>
      <c r="C68" s="3"/>
      <c r="D68" s="3"/>
      <c r="E68" s="3"/>
      <c r="F68" s="3"/>
      <c r="G68" s="3"/>
      <c r="H68" s="3"/>
    </row>
    <row r="69" spans="1:8" x14ac:dyDescent="0.25">
      <c r="A69" s="3"/>
      <c r="B69" s="5">
        <f>SUM(B67:B68)</f>
        <v>285.43</v>
      </c>
      <c r="C69" s="5">
        <f>B69/365</f>
        <v>0.78200000000000003</v>
      </c>
      <c r="D69" s="3">
        <v>229</v>
      </c>
      <c r="E69" s="4">
        <f>D69*C69</f>
        <v>179.078</v>
      </c>
      <c r="F69" s="3" t="s">
        <v>25</v>
      </c>
      <c r="G69" s="3"/>
      <c r="H69" s="3"/>
    </row>
    <row r="70" spans="1:8" x14ac:dyDescent="0.25">
      <c r="A70" s="3"/>
      <c r="B70" s="3"/>
      <c r="C70" s="3"/>
      <c r="D70" s="3"/>
      <c r="E70" s="4">
        <f>B69-E69</f>
        <v>106.352</v>
      </c>
      <c r="F70" s="3" t="s">
        <v>26</v>
      </c>
      <c r="G70" s="3"/>
      <c r="H70" s="3"/>
    </row>
    <row r="71" spans="1:8" x14ac:dyDescent="0.25">
      <c r="A71" s="3" t="s">
        <v>14</v>
      </c>
      <c r="B71" s="3"/>
      <c r="C71" s="4">
        <f>E70</f>
        <v>106.352</v>
      </c>
      <c r="D71" s="3"/>
      <c r="E71" s="3"/>
      <c r="F71" s="3"/>
      <c r="G71" s="3"/>
      <c r="H71" s="3"/>
    </row>
    <row r="73" spans="1:8" x14ac:dyDescent="0.25">
      <c r="A73" s="1" t="s">
        <v>29</v>
      </c>
    </row>
    <row r="74" spans="1:8" x14ac:dyDescent="0.25">
      <c r="A74" t="s">
        <v>27</v>
      </c>
      <c r="B74">
        <v>108.66</v>
      </c>
      <c r="C74">
        <v>21.731999999999999</v>
      </c>
    </row>
    <row r="75" spans="1:8" x14ac:dyDescent="0.25">
      <c r="A75" t="s">
        <v>27</v>
      </c>
      <c r="B75">
        <v>101.4</v>
      </c>
      <c r="C75">
        <v>20.28</v>
      </c>
    </row>
    <row r="76" spans="1:8" x14ac:dyDescent="0.25">
      <c r="A76" t="s">
        <v>28</v>
      </c>
      <c r="C76">
        <v>375</v>
      </c>
    </row>
    <row r="77" spans="1:8" x14ac:dyDescent="0.25">
      <c r="A77" t="s">
        <v>17</v>
      </c>
      <c r="C77" s="1">
        <f>SUM(C74:C76)</f>
        <v>417.012</v>
      </c>
    </row>
    <row r="79" spans="1:8" x14ac:dyDescent="0.25">
      <c r="A79" s="1" t="s">
        <v>30</v>
      </c>
    </row>
    <row r="80" spans="1:8" x14ac:dyDescent="0.25">
      <c r="A80" s="1" t="s">
        <v>17</v>
      </c>
      <c r="C80" s="1">
        <v>82.34</v>
      </c>
    </row>
    <row r="82" spans="1:3" x14ac:dyDescent="0.25">
      <c r="A82" s="1" t="s">
        <v>31</v>
      </c>
    </row>
    <row r="83" spans="1:3" x14ac:dyDescent="0.25">
      <c r="A83" t="s">
        <v>17</v>
      </c>
      <c r="C83" s="1">
        <v>2430.4699999999998</v>
      </c>
    </row>
  </sheetData>
  <pageMargins left="0.7" right="0.7" top="0.75" bottom="0.75" header="0.3" footer="0.3"/>
  <pageSetup paperSize="9" scale="74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lilium</dc:creator>
  <cp:lastModifiedBy>lilium</cp:lastModifiedBy>
  <cp:lastPrinted>2015-03-28T18:32:37Z</cp:lastPrinted>
  <dcterms:created xsi:type="dcterms:W3CDTF">2015-01-12T22:22:45Z</dcterms:created>
  <dcterms:modified xsi:type="dcterms:W3CDTF">2015-03-28T18:37:43Z</dcterms:modified>
</cp:coreProperties>
</file>