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showInkAnnotation="0" autoCompressPictures="0"/>
  <bookViews>
    <workbookView xWindow="15" yWindow="60" windowWidth="17400" windowHeight="13080" tabRatio="500"/>
  </bookViews>
  <sheets>
    <sheet name="poznamky- cash flow" sheetId="1" r:id="rId1"/>
    <sheet name="poznámky - Odlozená dan " sheetId="2" r:id="rId2"/>
    <sheet name="Poznamky - splatna daň" sheetId="3" r:id="rId3"/>
  </sheets>
  <calcPr calcId="1445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16" i="2" l="1"/>
  <c r="E17" i="2" s="1"/>
  <c r="E21" i="2"/>
  <c r="E8" i="2"/>
  <c r="E5" i="2"/>
  <c r="C8" i="2"/>
  <c r="C16" i="2" s="1"/>
  <c r="C17" i="2" s="1"/>
  <c r="C5" i="2"/>
  <c r="C21" i="2"/>
  <c r="C23" i="2" s="1"/>
  <c r="G13" i="3"/>
  <c r="I10" i="3"/>
  <c r="K7" i="3"/>
  <c r="M7" i="3" s="1"/>
  <c r="K8" i="3"/>
  <c r="M8" i="3" s="1"/>
  <c r="K9" i="3"/>
  <c r="K10" i="3" s="1"/>
  <c r="M13" i="3"/>
  <c r="K14" i="3"/>
  <c r="E7" i="3"/>
  <c r="G7" i="3" s="1"/>
  <c r="E8" i="3"/>
  <c r="E10" i="3" s="1"/>
  <c r="E9" i="3"/>
  <c r="G9" i="3" s="1"/>
  <c r="E5" i="3"/>
  <c r="E14" i="3"/>
  <c r="C10" i="3"/>
  <c r="C63" i="1"/>
  <c r="C62" i="1"/>
  <c r="C58" i="1"/>
  <c r="C66" i="1"/>
  <c r="C67" i="1" s="1"/>
  <c r="C10" i="1"/>
  <c r="C12" i="1"/>
  <c r="C29" i="1"/>
  <c r="C19" i="1"/>
  <c r="C34" i="1" s="1"/>
  <c r="C27" i="1"/>
  <c r="E63" i="1"/>
  <c r="E27" i="1"/>
  <c r="E57" i="1"/>
  <c r="E58" i="1"/>
  <c r="E65" i="1"/>
  <c r="E5" i="1" s="1"/>
  <c r="E10" i="1" s="1"/>
  <c r="E12" i="1" s="1"/>
  <c r="E34" i="1" s="1"/>
  <c r="E29" i="1"/>
  <c r="E19" i="1"/>
  <c r="C65" i="1"/>
  <c r="E27" i="2" l="1"/>
  <c r="C18" i="2"/>
  <c r="G10" i="3"/>
  <c r="G12" i="3" s="1"/>
  <c r="G14" i="3" s="1"/>
  <c r="M9" i="3"/>
  <c r="M10" i="3" s="1"/>
  <c r="M12" i="3" s="1"/>
  <c r="M14" i="3" s="1"/>
  <c r="G8" i="3"/>
</calcChain>
</file>

<file path=xl/sharedStrings.xml><?xml version="1.0" encoding="utf-8"?>
<sst xmlns="http://schemas.openxmlformats.org/spreadsheetml/2006/main" count="89" uniqueCount="82">
  <si>
    <t>musí byť 0</t>
    <phoneticPr fontId="3" type="noConversion"/>
  </si>
  <si>
    <t xml:space="preserve">Dočasné rozdiely medzi účtovnou hodnotou majetku                 a daňovou základňou, z toho:                                                    </t>
  </si>
  <si>
    <t>– odpočítateľné</t>
  </si>
  <si>
    <t>– zdaniteľné</t>
  </si>
  <si>
    <t xml:space="preserve">Dočasné rozdiely medzi účtovnou hodnotou záväzkov               a daňovou základňou, z toho:                                                    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</si>
  <si>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</si>
  <si>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</si>
  <si>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</si>
  <si>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</si>
  <si>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</si>
  <si>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</si>
  <si>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</si>
  <si>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</si>
  <si>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</si>
  <si>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</si>
  <si>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Celkom odložená daň zaúčtovaná do nákladov</t>
  </si>
  <si>
    <t>Základ dane</t>
  </si>
  <si>
    <t>Daň</t>
  </si>
  <si>
    <t>Daň v %</t>
  </si>
  <si>
    <t>a</t>
  </si>
  <si>
    <t>b</t>
  </si>
  <si>
    <t>c</t>
  </si>
  <si>
    <t>d</t>
  </si>
  <si>
    <t>e</t>
  </si>
  <si>
    <t>f</t>
  </si>
  <si>
    <t>g</t>
  </si>
  <si>
    <t>Výsledok hospodárenia pred zdanením, z toho:</t>
  </si>
  <si>
    <t xml:space="preserve">teoretická daň                  </t>
  </si>
  <si>
    <t>Daňovo neuznané náklady</t>
  </si>
  <si>
    <t>Výnosy nepodliehajúce dani</t>
  </si>
  <si>
    <t>Umorenie daňovej straty</t>
  </si>
  <si>
    <t>Spolu</t>
  </si>
  <si>
    <t>Splatná daň z príjmov</t>
  </si>
  <si>
    <t>Odložená daň z príjmov</t>
  </si>
  <si>
    <t>Celková daň z príjmov</t>
  </si>
  <si>
    <t>(Úbytok) prírastok záväzkov (vrátane časového rozlíšenia pasív)</t>
  </si>
  <si>
    <t>musí byť 0</t>
    <phoneticPr fontId="3" type="noConversion"/>
  </si>
  <si>
    <t>Technické služby mesta Partizánske s.r.o.</t>
    <phoneticPr fontId="3" type="noConversion"/>
  </si>
  <si>
    <t>Výkaz o peňažných tokoch</t>
    <phoneticPr fontId="3" type="noConversion"/>
  </si>
  <si>
    <t>Peňažné toky z prevádzkovej činnosti</t>
  </si>
  <si>
    <t>Peňažné toky z prevádzky</t>
  </si>
  <si>
    <t>Zaplatené úroky</t>
  </si>
  <si>
    <t>Prijaté úroky</t>
  </si>
  <si>
    <t>Zaplatená daň z príjmov</t>
  </si>
  <si>
    <t>Vyplatené dividendy</t>
  </si>
  <si>
    <t>Peňažné toky pred mimoriadnymi položkami</t>
  </si>
  <si>
    <t>Príjmy z mimoriadnych položiek</t>
  </si>
  <si>
    <t>Čisté peňažné toky z prevádzkovej činnosti</t>
  </si>
  <si>
    <t>Peňažné toky z investičnej činnosti</t>
  </si>
  <si>
    <t>Nákup dlhodobého majetku</t>
  </si>
  <si>
    <t>Príjmy z predaja dlhodobého majetku</t>
  </si>
  <si>
    <t>Obstaranie investícií</t>
  </si>
  <si>
    <t>Prijaté dividendy</t>
  </si>
  <si>
    <t>Čisté peňažné toky z investičnej činnosti</t>
  </si>
  <si>
    <t>Peňažné toky z finančnej činnosti</t>
  </si>
  <si>
    <t>Príjmy zo zvýšenia základného imania</t>
  </si>
  <si>
    <t>Príjmy z úverov</t>
  </si>
  <si>
    <t>Splátky dlhodobých záväzkov</t>
  </si>
  <si>
    <t>Splátky prijatých úverov</t>
  </si>
  <si>
    <t>Výdavky na vyplatené dividendy</t>
  </si>
  <si>
    <t>Čisté peňažné toky z finančnej činnosti</t>
  </si>
  <si>
    <t>(Úbytok) prírastok peňažných prostriedkov a peňažných ekvivalentov</t>
  </si>
  <si>
    <t>Peňažné prostriedky a peňažné ekvivalenty na začiatku roka</t>
  </si>
  <si>
    <t>Peňažné prostriedky a peňažné ekvivalenty na konci roka</t>
  </si>
  <si>
    <t>Čistý zisk (pred odpočítaním úrokových, daňových a mimoriadnych položiek)</t>
  </si>
  <si>
    <t>Úpravy o nepeňažné operácie:</t>
  </si>
  <si>
    <t>Odpisy dlhodobého hmotného a nehmotného majetku</t>
  </si>
  <si>
    <t>Opravná položka k pohľadávkam</t>
  </si>
  <si>
    <t>Opravná položka k zásobám</t>
  </si>
  <si>
    <t>Opravná položka k dlhodobému hmotnému majetku</t>
  </si>
  <si>
    <t>Opravná položka k dlhodobému finančnému majetku</t>
  </si>
  <si>
    <t>Nerealizované kurzové straty</t>
  </si>
  <si>
    <t>Nerealizované kurzové zisky</t>
  </si>
  <si>
    <t>Rezervy</t>
  </si>
  <si>
    <t>Strata (zisk) z predaja dlhodobého majetku</t>
  </si>
  <si>
    <t>Výnosy z dlhodobého finančného majetku</t>
  </si>
  <si>
    <t>Rozdiel medzi uznanou hodnotou vkladu a účtovnou hodnotou majetku</t>
  </si>
  <si>
    <t>Iné nepeňažné operácie</t>
  </si>
  <si>
    <t>Zisk z prevádzky pred zmenou pracovného kapitálu</t>
  </si>
  <si>
    <t>Zmena pracovného kapitálu:</t>
  </si>
  <si>
    <t>Úbytok (prírastok) pohľadávok z obchodného styku a iných pohľadávok (vrátane časového rozlíšenia aktív)</t>
  </si>
  <si>
    <t>Úbytok (prírastok) zásob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</si>
</sst>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\ %"/>
  </numFmts>
  <fonts count="11" x14ac:knownFonts="1">
    <font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10"/>
      <name val="Times New Roman"/>
    </font>
    <font>
      <sz val="10"/>
      <color indexed="10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3" fontId="4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5" fillId="2" borderId="0" xfId="0" applyNumberFormat="1" applyFont="1" applyFill="1"/>
    <xf numFmtId="3" fontId="8" fillId="2" borderId="3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3" fontId="4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vertical="top"/>
    </xf>
    <xf numFmtId="3" fontId="8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3" fontId="4" fillId="2" borderId="0" xfId="0" applyNumberFormat="1" applyFont="1" applyFill="1"/>
    <xf numFmtId="0" fontId="4" fillId="2" borderId="0" xfId="0" applyFont="1" applyFill="1" applyBorder="1"/>
    <xf numFmtId="3" fontId="4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center"/>
    </xf>
    <xf numFmtId="3" fontId="4" fillId="2" borderId="0" xfId="0" applyNumberFormat="1" applyFont="1" applyFill="1" applyBorder="1"/>
    <xf numFmtId="0" fontId="0" fillId="2" borderId="0" xfId="0" applyFill="1" applyBorder="1"/>
    <xf numFmtId="0" fontId="9" fillId="2" borderId="0" xfId="0" applyFont="1" applyFill="1" applyAlignment="1">
      <alignment vertical="top" wrapText="1"/>
    </xf>
    <xf numFmtId="3" fontId="9" fillId="2" borderId="0" xfId="0" applyNumberFormat="1" applyFont="1" applyFill="1" applyBorder="1" applyAlignment="1">
      <alignment horizontal="right" vertical="center"/>
    </xf>
    <xf numFmtId="0" fontId="8" fillId="2" borderId="0" xfId="0" applyFont="1" applyFill="1"/>
    <xf numFmtId="0" fontId="10" fillId="2" borderId="0" xfId="0" applyFont="1" applyFill="1"/>
    <xf numFmtId="3" fontId="10" fillId="2" borderId="0" xfId="0" applyNumberFormat="1" applyFont="1" applyFill="1"/>
    <xf numFmtId="0" fontId="10" fillId="2" borderId="0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 vertical="top"/>
    </xf>
    <xf numFmtId="3" fontId="4" fillId="2" borderId="0" xfId="1" applyNumberFormat="1" applyFont="1" applyFill="1" applyAlignment="1">
      <alignment horizontal="right" vertical="top"/>
    </xf>
    <xf numFmtId="3" fontId="8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3" fontId="8" fillId="2" borderId="1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3" fontId="4" fillId="2" borderId="0" xfId="0" applyNumberFormat="1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horizontal="center" vertical="top" wrapText="1"/>
    </xf>
    <xf numFmtId="165" fontId="4" fillId="2" borderId="0" xfId="1" applyNumberFormat="1" applyFont="1" applyFill="1" applyAlignment="1">
      <alignment horizontal="right" vertical="top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165" fontId="4" fillId="2" borderId="0" xfId="1" applyNumberFormat="1" applyFont="1" applyFill="1" applyAlignment="1">
      <alignment horizontal="center" vertical="top"/>
    </xf>
    <xf numFmtId="3" fontId="4" fillId="2" borderId="0" xfId="0" applyNumberFormat="1" applyFont="1" applyFill="1" applyBorder="1" applyAlignment="1">
      <alignment horizontal="right" vertical="top"/>
    </xf>
    <xf numFmtId="165" fontId="4" fillId="2" borderId="0" xfId="1" applyNumberFormat="1" applyFont="1" applyFill="1" applyBorder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165" fontId="4" fillId="2" borderId="2" xfId="1" applyNumberFormat="1" applyFont="1" applyFill="1" applyBorder="1" applyAlignment="1">
      <alignment horizontal="right" vertical="top"/>
    </xf>
    <xf numFmtId="3" fontId="8" fillId="2" borderId="0" xfId="0" applyNumberFormat="1" applyFont="1" applyFill="1" applyAlignment="1">
      <alignment horizontal="right" vertical="top"/>
    </xf>
    <xf numFmtId="165" fontId="8" fillId="2" borderId="0" xfId="1" applyNumberFormat="1" applyFont="1" applyFill="1" applyAlignment="1">
      <alignment horizontal="right" vertical="top"/>
    </xf>
    <xf numFmtId="3" fontId="4" fillId="2" borderId="4" xfId="0" applyNumberFormat="1" applyFont="1" applyFill="1" applyBorder="1" applyAlignment="1">
      <alignment horizontal="right" vertical="top"/>
    </xf>
    <xf numFmtId="165" fontId="4" fillId="2" borderId="4" xfId="1" applyNumberFormat="1" applyFont="1" applyFill="1" applyBorder="1" applyAlignment="1">
      <alignment horizontal="right" vertical="top"/>
    </xf>
    <xf numFmtId="165" fontId="8" fillId="2" borderId="1" xfId="1" applyNumberFormat="1" applyFont="1" applyFill="1" applyBorder="1" applyAlignment="1">
      <alignment horizontal="right" vertical="top"/>
    </xf>
    <xf numFmtId="0" fontId="4" fillId="2" borderId="0" xfId="0" applyNumberFormat="1" applyFont="1" applyFill="1" applyAlignment="1">
      <alignment horizontal="right"/>
    </xf>
    <xf numFmtId="165" fontId="8" fillId="2" borderId="3" xfId="1" applyNumberFormat="1" applyFont="1" applyFill="1" applyBorder="1" applyAlignment="1">
      <alignment horizontal="right" vertical="top"/>
    </xf>
    <xf numFmtId="0" fontId="2" fillId="3" borderId="0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vertical="top"/>
    </xf>
  </cellXfs>
  <cellStyles count="2">
    <cellStyle name="Normálna" xfId="0" builtinId="0"/>
    <cellStyle name="Percentá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8"/>
  <sheetViews>
    <sheetView tabSelected="1" zoomScale="150" zoomScaleNormal="150" zoomScalePageLayoutView="150" workbookViewId="0">
      <selection activeCell="G57" sqref="G57"/>
    </sheetView>
  </sheetViews>
  <sheetFormatPr defaultColWidth="10.75" defaultRowHeight="12.75" x14ac:dyDescent="0.2"/>
  <cols>
    <col min="1" max="1" width="35.75" style="1" customWidth="1"/>
    <col min="2" max="2" width="1.625" style="1" customWidth="1"/>
    <col min="3" max="3" width="7.625" style="1" customWidth="1"/>
    <col min="4" max="4" width="1.875" style="27" customWidth="1"/>
    <col min="5" max="5" width="8.375" style="1" customWidth="1"/>
    <col min="6" max="16384" width="10.75" style="1"/>
  </cols>
  <sheetData>
    <row r="1" spans="1:256" x14ac:dyDescent="0.2">
      <c r="A1" s="68" t="s">
        <v>38</v>
      </c>
      <c r="B1" s="68"/>
      <c r="C1" s="68"/>
      <c r="D1" s="68"/>
      <c r="E1" s="68"/>
    </row>
    <row r="2" spans="1:256" ht="15" x14ac:dyDescent="0.25">
      <c r="A2" s="30" t="s">
        <v>37</v>
      </c>
      <c r="B2" s="2"/>
      <c r="C2" s="3"/>
      <c r="D2" s="21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8.95" customHeight="1" x14ac:dyDescent="0.25">
      <c r="A3" s="2"/>
      <c r="B3" s="2"/>
      <c r="C3" s="5">
        <v>2014</v>
      </c>
      <c r="D3" s="22"/>
      <c r="E3" s="5">
        <v>2013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ht="15" x14ac:dyDescent="0.25">
      <c r="A4" s="7" t="s">
        <v>39</v>
      </c>
      <c r="B4" s="2"/>
      <c r="C4" s="6"/>
      <c r="D4" s="22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ht="15" x14ac:dyDescent="0.25">
      <c r="A5" s="8" t="s">
        <v>40</v>
      </c>
      <c r="B5" s="2"/>
      <c r="C5" s="9">
        <v>436204</v>
      </c>
      <c r="D5" s="23"/>
      <c r="E5" s="9">
        <f>E65</f>
        <v>308900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15" x14ac:dyDescent="0.25">
      <c r="A6" s="8" t="s">
        <v>41</v>
      </c>
      <c r="B6" s="2"/>
      <c r="C6" s="9">
        <v>-44182</v>
      </c>
      <c r="D6" s="23"/>
      <c r="E6" s="9">
        <v>-52109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5" x14ac:dyDescent="0.25">
      <c r="A7" s="8" t="s">
        <v>42</v>
      </c>
      <c r="B7" s="2"/>
      <c r="C7" s="9">
        <v>606</v>
      </c>
      <c r="D7" s="23"/>
      <c r="E7" s="9">
        <v>1755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5" x14ac:dyDescent="0.25">
      <c r="A8" s="8" t="s">
        <v>43</v>
      </c>
      <c r="B8" s="2"/>
      <c r="C8" s="9"/>
      <c r="D8" s="23"/>
      <c r="E8" s="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5" x14ac:dyDescent="0.25">
      <c r="A9" s="8" t="s">
        <v>44</v>
      </c>
      <c r="B9" s="2"/>
      <c r="C9" s="10"/>
      <c r="D9" s="23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5" x14ac:dyDescent="0.25">
      <c r="A10" s="8" t="s">
        <v>45</v>
      </c>
      <c r="B10" s="2"/>
      <c r="C10" s="9">
        <f>SUM(C5:C9)</f>
        <v>392628</v>
      </c>
      <c r="D10" s="23"/>
      <c r="E10" s="9">
        <f t="shared" ref="E10" si="0">SUM(E5:E9)</f>
        <v>258546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5" x14ac:dyDescent="0.25">
      <c r="A11" s="8" t="s">
        <v>46</v>
      </c>
      <c r="B11" s="2"/>
      <c r="C11" s="9"/>
      <c r="D11" s="23"/>
      <c r="E11" s="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5.75" thickBot="1" x14ac:dyDescent="0.3">
      <c r="A12" s="7" t="s">
        <v>47</v>
      </c>
      <c r="B12" s="2"/>
      <c r="C12" s="11">
        <f>SUM(C10:C11)</f>
        <v>392628</v>
      </c>
      <c r="D12" s="14"/>
      <c r="E12" s="11">
        <f>SUM(E10:E11)</f>
        <v>258546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5" x14ac:dyDescent="0.25">
      <c r="A13" s="8"/>
      <c r="B13" s="2"/>
      <c r="C13" s="9"/>
      <c r="D13" s="23"/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15" x14ac:dyDescent="0.25">
      <c r="A14" s="7" t="s">
        <v>48</v>
      </c>
      <c r="B14" s="2"/>
      <c r="C14" s="9"/>
      <c r="D14" s="23"/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5" x14ac:dyDescent="0.25">
      <c r="A15" s="8" t="s">
        <v>49</v>
      </c>
      <c r="B15" s="2"/>
      <c r="C15" s="9">
        <v>-123068</v>
      </c>
      <c r="D15" s="23"/>
      <c r="E15" s="9">
        <v>-149578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ht="15" x14ac:dyDescent="0.25">
      <c r="A16" s="8" t="s">
        <v>50</v>
      </c>
      <c r="B16" s="2"/>
      <c r="C16" s="9"/>
      <c r="D16" s="23"/>
      <c r="E16" s="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ht="15" x14ac:dyDescent="0.25">
      <c r="A17" s="8" t="s">
        <v>51</v>
      </c>
      <c r="B17" s="2"/>
      <c r="C17" s="9"/>
      <c r="D17" s="23"/>
      <c r="E17" s="9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ht="15" x14ac:dyDescent="0.25">
      <c r="A18" s="8" t="s">
        <v>52</v>
      </c>
      <c r="B18" s="2"/>
      <c r="C18" s="9"/>
      <c r="D18" s="23"/>
      <c r="E18" s="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ht="15.75" thickBot="1" x14ac:dyDescent="0.3">
      <c r="A19" s="7" t="s">
        <v>53</v>
      </c>
      <c r="B19" s="2"/>
      <c r="C19" s="11">
        <f>SUM(C15:C18)</f>
        <v>-123068</v>
      </c>
      <c r="D19" s="23"/>
      <c r="E19" s="11">
        <f>SUM(E15:E18)</f>
        <v>-149578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ht="15" x14ac:dyDescent="0.25">
      <c r="A20" s="8"/>
      <c r="B20" s="2"/>
      <c r="C20" s="9"/>
      <c r="D20" s="23"/>
      <c r="E20" s="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ht="15" x14ac:dyDescent="0.25">
      <c r="A21" s="7" t="s">
        <v>54</v>
      </c>
      <c r="B21" s="2"/>
      <c r="C21" s="9"/>
      <c r="D21" s="23"/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ht="15" x14ac:dyDescent="0.25">
      <c r="A22" s="8" t="s">
        <v>55</v>
      </c>
      <c r="B22" s="2"/>
      <c r="C22" s="9"/>
      <c r="D22" s="23"/>
      <c r="E22" s="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ht="15" x14ac:dyDescent="0.25">
      <c r="A23" s="8" t="s">
        <v>56</v>
      </c>
      <c r="B23" s="2"/>
      <c r="C23" s="9"/>
      <c r="D23" s="23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ht="15" x14ac:dyDescent="0.25">
      <c r="A24" s="8" t="s">
        <v>57</v>
      </c>
      <c r="B24" s="2"/>
      <c r="C24" s="9"/>
      <c r="D24" s="23"/>
      <c r="E24" s="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ht="15" x14ac:dyDescent="0.25">
      <c r="A25" s="8" t="s">
        <v>58</v>
      </c>
      <c r="B25" s="2"/>
      <c r="C25" s="9">
        <v>-311070</v>
      </c>
      <c r="D25" s="23"/>
      <c r="E25" s="9">
        <v>-363450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ht="15" x14ac:dyDescent="0.25">
      <c r="A26" s="8" t="s">
        <v>59</v>
      </c>
      <c r="B26" s="2"/>
      <c r="C26" s="9"/>
      <c r="D26" s="23"/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ht="15.75" thickBot="1" x14ac:dyDescent="0.3">
      <c r="A27" s="7" t="s">
        <v>60</v>
      </c>
      <c r="B27" s="2"/>
      <c r="C27" s="11">
        <f>SUM(C22:C26)</f>
        <v>-311070</v>
      </c>
      <c r="D27" s="23"/>
      <c r="E27" s="11">
        <f>SUM(E23:E26)</f>
        <v>-363450</v>
      </c>
      <c r="F27" s="1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ht="15" x14ac:dyDescent="0.25">
      <c r="A28" s="8"/>
      <c r="B28" s="2"/>
      <c r="C28" s="9"/>
      <c r="D28" s="23"/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ht="24" x14ac:dyDescent="0.25">
      <c r="A29" s="8" t="s">
        <v>61</v>
      </c>
      <c r="B29" s="2"/>
      <c r="C29" s="9">
        <f>C33-C31</f>
        <v>-41510.010000000009</v>
      </c>
      <c r="D29" s="23"/>
      <c r="E29" s="9">
        <f>E33-E31</f>
        <v>-254482</v>
      </c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ht="15" x14ac:dyDescent="0.25">
      <c r="A30" s="8"/>
      <c r="B30" s="2"/>
      <c r="C30" s="9"/>
      <c r="D30" s="23"/>
      <c r="E30" s="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ht="24" x14ac:dyDescent="0.25">
      <c r="A31" s="8" t="s">
        <v>62</v>
      </c>
      <c r="B31" s="2"/>
      <c r="C31" s="9">
        <v>327474</v>
      </c>
      <c r="D31" s="23"/>
      <c r="E31" s="9">
        <v>581956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ht="15" x14ac:dyDescent="0.25">
      <c r="A32" s="8"/>
      <c r="B32" s="2"/>
      <c r="C32" s="10"/>
      <c r="D32" s="23"/>
      <c r="E32" s="1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ht="15.95" customHeight="1" thickBot="1" x14ac:dyDescent="0.3">
      <c r="A33" s="7" t="s">
        <v>63</v>
      </c>
      <c r="B33" s="2"/>
      <c r="C33" s="13">
        <v>285963.99</v>
      </c>
      <c r="D33" s="23"/>
      <c r="E33" s="13">
        <v>327474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ht="17.100000000000001" hidden="1" customHeight="1" x14ac:dyDescent="0.25">
      <c r="A34" s="28" t="s">
        <v>36</v>
      </c>
      <c r="B34" s="2"/>
      <c r="C34" s="29">
        <f>C12+C19+C27-C29</f>
        <v>1.0000000009313226E-2</v>
      </c>
      <c r="D34" s="23"/>
      <c r="E34" s="29">
        <f>E12+E19+E27-E29</f>
        <v>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ht="13.5" thickTop="1" x14ac:dyDescent="0.2"/>
    <row r="41" spans="1:256" x14ac:dyDescent="0.2">
      <c r="A41" s="2"/>
      <c r="B41" s="2"/>
      <c r="C41" s="15">
        <v>2014</v>
      </c>
      <c r="D41" s="24"/>
      <c r="E41" s="15">
        <v>2013</v>
      </c>
    </row>
    <row r="42" spans="1:256" ht="5.0999999999999996" customHeight="1" x14ac:dyDescent="0.2">
      <c r="A42" s="2"/>
      <c r="B42" s="2"/>
      <c r="C42" s="16"/>
      <c r="D42" s="25"/>
      <c r="E42" s="16"/>
    </row>
    <row r="43" spans="1:256" ht="24" x14ac:dyDescent="0.2">
      <c r="A43" s="7" t="s">
        <v>64</v>
      </c>
      <c r="B43" s="17"/>
      <c r="C43" s="18">
        <v>-9433</v>
      </c>
      <c r="D43" s="14"/>
      <c r="E43" s="18">
        <v>66567</v>
      </c>
    </row>
    <row r="44" spans="1:256" x14ac:dyDescent="0.2">
      <c r="A44" s="8"/>
      <c r="B44" s="17"/>
      <c r="C44" s="9"/>
      <c r="D44" s="23"/>
      <c r="E44" s="9"/>
    </row>
    <row r="45" spans="1:256" x14ac:dyDescent="0.2">
      <c r="A45" s="8" t="s">
        <v>65</v>
      </c>
      <c r="B45" s="17"/>
      <c r="C45" s="9"/>
      <c r="D45" s="23"/>
      <c r="E45" s="9"/>
    </row>
    <row r="46" spans="1:256" x14ac:dyDescent="0.2">
      <c r="A46" s="8" t="s">
        <v>66</v>
      </c>
      <c r="B46" s="17"/>
      <c r="C46" s="9">
        <v>468229.92</v>
      </c>
      <c r="D46" s="23"/>
      <c r="E46" s="9">
        <v>457045</v>
      </c>
    </row>
    <row r="47" spans="1:256" x14ac:dyDescent="0.2">
      <c r="A47" s="8" t="s">
        <v>67</v>
      </c>
      <c r="B47" s="17"/>
      <c r="C47" s="9">
        <v>-1872</v>
      </c>
      <c r="D47" s="23"/>
      <c r="E47" s="9"/>
    </row>
    <row r="48" spans="1:256" x14ac:dyDescent="0.2">
      <c r="A48" s="8" t="s">
        <v>68</v>
      </c>
      <c r="B48" s="17"/>
      <c r="C48" s="9"/>
      <c r="D48" s="23"/>
      <c r="E48" s="9"/>
    </row>
    <row r="49" spans="1:6" x14ac:dyDescent="0.2">
      <c r="A49" s="8" t="s">
        <v>69</v>
      </c>
      <c r="B49" s="17"/>
      <c r="C49" s="9"/>
      <c r="D49" s="23"/>
      <c r="E49" s="9"/>
    </row>
    <row r="50" spans="1:6" x14ac:dyDescent="0.2">
      <c r="A50" s="8" t="s">
        <v>70</v>
      </c>
      <c r="B50" s="17"/>
      <c r="C50" s="9"/>
      <c r="D50" s="23"/>
      <c r="E50" s="9"/>
    </row>
    <row r="51" spans="1:6" x14ac:dyDescent="0.2">
      <c r="A51" s="8" t="s">
        <v>71</v>
      </c>
      <c r="B51" s="17"/>
      <c r="C51" s="9"/>
      <c r="D51" s="23"/>
      <c r="E51" s="9"/>
    </row>
    <row r="52" spans="1:6" x14ac:dyDescent="0.2">
      <c r="A52" s="8" t="s">
        <v>72</v>
      </c>
      <c r="B52" s="17"/>
      <c r="C52" s="9"/>
      <c r="D52" s="23"/>
      <c r="E52" s="9"/>
    </row>
    <row r="53" spans="1:6" x14ac:dyDescent="0.2">
      <c r="A53" s="8" t="s">
        <v>73</v>
      </c>
      <c r="B53" s="17"/>
      <c r="C53" s="9">
        <v>-48781.58</v>
      </c>
      <c r="D53" s="23"/>
      <c r="E53" s="9">
        <v>48651</v>
      </c>
    </row>
    <row r="54" spans="1:6" x14ac:dyDescent="0.2">
      <c r="A54" s="8" t="s">
        <v>74</v>
      </c>
      <c r="B54" s="17"/>
      <c r="C54" s="9"/>
      <c r="D54" s="23"/>
      <c r="E54" s="9"/>
    </row>
    <row r="55" spans="1:6" x14ac:dyDescent="0.2">
      <c r="A55" s="8" t="s">
        <v>75</v>
      </c>
      <c r="B55" s="17"/>
      <c r="C55" s="9"/>
      <c r="D55" s="23"/>
      <c r="E55" s="9"/>
    </row>
    <row r="56" spans="1:6" ht="24" x14ac:dyDescent="0.2">
      <c r="A56" s="8" t="s">
        <v>76</v>
      </c>
      <c r="B56" s="17"/>
      <c r="C56" s="9"/>
      <c r="D56" s="23"/>
      <c r="E56" s="9"/>
    </row>
    <row r="57" spans="1:6" x14ac:dyDescent="0.2">
      <c r="A57" s="8" t="s">
        <v>77</v>
      </c>
      <c r="B57" s="17"/>
      <c r="C57" s="10"/>
      <c r="D57" s="23"/>
      <c r="E57" s="10">
        <f>-104904+50765</f>
        <v>-54139</v>
      </c>
    </row>
    <row r="58" spans="1:6" x14ac:dyDescent="0.2">
      <c r="A58" s="8" t="s">
        <v>78</v>
      </c>
      <c r="B58" s="17"/>
      <c r="C58" s="9">
        <f>SUM(C43:C57)</f>
        <v>408143.33999999997</v>
      </c>
      <c r="D58" s="23"/>
      <c r="E58" s="9">
        <f>SUM(E43:E57)</f>
        <v>518124</v>
      </c>
      <c r="F58" s="19"/>
    </row>
    <row r="59" spans="1:6" x14ac:dyDescent="0.2">
      <c r="A59" s="8"/>
      <c r="B59" s="17"/>
      <c r="C59" s="9"/>
      <c r="D59" s="23"/>
      <c r="E59" s="9"/>
    </row>
    <row r="60" spans="1:6" x14ac:dyDescent="0.2">
      <c r="A60" s="8" t="s">
        <v>79</v>
      </c>
      <c r="B60" s="17"/>
      <c r="C60" s="9"/>
      <c r="D60" s="23"/>
      <c r="E60" s="9"/>
    </row>
    <row r="61" spans="1:6" ht="24" x14ac:dyDescent="0.2">
      <c r="A61" s="8" t="s">
        <v>80</v>
      </c>
      <c r="B61" s="17"/>
      <c r="C61" s="9">
        <v>-65108</v>
      </c>
      <c r="D61" s="23"/>
      <c r="E61" s="9">
        <v>103695</v>
      </c>
    </row>
    <row r="62" spans="1:6" x14ac:dyDescent="0.2">
      <c r="A62" s="8" t="s">
        <v>81</v>
      </c>
      <c r="B62" s="17"/>
      <c r="C62" s="9">
        <f>-(106841-121124)</f>
        <v>14283</v>
      </c>
      <c r="D62" s="23"/>
      <c r="E62" s="9">
        <v>-7682</v>
      </c>
    </row>
    <row r="63" spans="1:6" ht="24" x14ac:dyDescent="0.2">
      <c r="A63" s="8" t="s">
        <v>35</v>
      </c>
      <c r="B63" s="17"/>
      <c r="C63" s="9">
        <f>69453+9433</f>
        <v>78886</v>
      </c>
      <c r="D63" s="23"/>
      <c r="E63" s="9">
        <f>-719041+413804</f>
        <v>-305237</v>
      </c>
      <c r="F63" s="19"/>
    </row>
    <row r="64" spans="1:6" x14ac:dyDescent="0.2">
      <c r="A64" s="8"/>
      <c r="B64" s="17"/>
      <c r="C64" s="10"/>
      <c r="D64" s="23"/>
      <c r="E64" s="10"/>
    </row>
    <row r="65" spans="1:5" ht="13.5" thickBot="1" x14ac:dyDescent="0.25">
      <c r="A65" s="7" t="s">
        <v>40</v>
      </c>
      <c r="B65" s="17"/>
      <c r="C65" s="13">
        <f>C5</f>
        <v>436204</v>
      </c>
      <c r="D65" s="23"/>
      <c r="E65" s="13">
        <f>SUM(E58:E64)</f>
        <v>308900</v>
      </c>
    </row>
    <row r="66" spans="1:5" hidden="1" x14ac:dyDescent="0.2">
      <c r="A66" s="2"/>
      <c r="B66" s="2"/>
      <c r="C66" s="20">
        <f>SUM(C58:C64)</f>
        <v>436204.33999999997</v>
      </c>
      <c r="D66" s="26"/>
      <c r="E66" s="20"/>
    </row>
    <row r="67" spans="1:5" s="31" customFormat="1" hidden="1" x14ac:dyDescent="0.2">
      <c r="A67" s="31" t="s">
        <v>0</v>
      </c>
      <c r="C67" s="32">
        <f>C66-C65</f>
        <v>0.33999999996740371</v>
      </c>
      <c r="D67" s="33"/>
    </row>
    <row r="68" spans="1:5" ht="13.5" thickTop="1" x14ac:dyDescent="0.2"/>
  </sheetData>
  <mergeCells count="1">
    <mergeCell ref="A1:E1"/>
  </mergeCells>
  <phoneticPr fontId="3" type="noConversion"/>
  <pageMargins left="0.75" right="0.75" top="1" bottom="1" header="0.5" footer="0.5"/>
  <pageSetup paperSize="10" orientation="portrait" horizontalDpi="4294967292" verticalDpi="4294967292"/>
  <rowBreaks count="1" manualBreakCount="1">
    <brk id="35" max="16383" man="1"/>
  </row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Layout" topLeftCell="A16" zoomScale="150" zoomScalePageLayoutView="150" workbookViewId="0">
      <selection activeCell="A32" sqref="A32"/>
    </sheetView>
  </sheetViews>
  <sheetFormatPr defaultColWidth="7.625" defaultRowHeight="12" x14ac:dyDescent="0.2"/>
  <cols>
    <col min="1" max="1" width="32.625" style="2" customWidth="1"/>
    <col min="2" max="2" width="2" style="2" customWidth="1"/>
    <col min="3" max="3" width="9.75" style="2" customWidth="1"/>
    <col min="4" max="4" width="2" style="2" customWidth="1"/>
    <col min="5" max="5" width="9.625" style="2" customWidth="1"/>
    <col min="6" max="256" width="7.625" style="2"/>
    <col min="257" max="257" width="38.125" style="2" customWidth="1"/>
    <col min="258" max="258" width="2" style="2" customWidth="1"/>
    <col min="259" max="259" width="13" style="2" customWidth="1"/>
    <col min="260" max="260" width="2" style="2" customWidth="1"/>
    <col min="261" max="261" width="13" style="2" customWidth="1"/>
    <col min="262" max="512" width="7.625" style="2"/>
    <col min="513" max="513" width="38.125" style="2" customWidth="1"/>
    <col min="514" max="514" width="2" style="2" customWidth="1"/>
    <col min="515" max="515" width="13" style="2" customWidth="1"/>
    <col min="516" max="516" width="2" style="2" customWidth="1"/>
    <col min="517" max="517" width="13" style="2" customWidth="1"/>
    <col min="518" max="768" width="7.625" style="2"/>
    <col min="769" max="769" width="38.125" style="2" customWidth="1"/>
    <col min="770" max="770" width="2" style="2" customWidth="1"/>
    <col min="771" max="771" width="13" style="2" customWidth="1"/>
    <col min="772" max="772" width="2" style="2" customWidth="1"/>
    <col min="773" max="773" width="13" style="2" customWidth="1"/>
    <col min="774" max="1024" width="7.625" style="2"/>
    <col min="1025" max="1025" width="38.125" style="2" customWidth="1"/>
    <col min="1026" max="1026" width="2" style="2" customWidth="1"/>
    <col min="1027" max="1027" width="13" style="2" customWidth="1"/>
    <col min="1028" max="1028" width="2" style="2" customWidth="1"/>
    <col min="1029" max="1029" width="13" style="2" customWidth="1"/>
    <col min="1030" max="1280" width="7.625" style="2"/>
    <col min="1281" max="1281" width="38.125" style="2" customWidth="1"/>
    <col min="1282" max="1282" width="2" style="2" customWidth="1"/>
    <col min="1283" max="1283" width="13" style="2" customWidth="1"/>
    <col min="1284" max="1284" width="2" style="2" customWidth="1"/>
    <col min="1285" max="1285" width="13" style="2" customWidth="1"/>
    <col min="1286" max="1536" width="7.625" style="2"/>
    <col min="1537" max="1537" width="38.125" style="2" customWidth="1"/>
    <col min="1538" max="1538" width="2" style="2" customWidth="1"/>
    <col min="1539" max="1539" width="13" style="2" customWidth="1"/>
    <col min="1540" max="1540" width="2" style="2" customWidth="1"/>
    <col min="1541" max="1541" width="13" style="2" customWidth="1"/>
    <col min="1542" max="1792" width="7.625" style="2"/>
    <col min="1793" max="1793" width="38.125" style="2" customWidth="1"/>
    <col min="1794" max="1794" width="2" style="2" customWidth="1"/>
    <col min="1795" max="1795" width="13" style="2" customWidth="1"/>
    <col min="1796" max="1796" width="2" style="2" customWidth="1"/>
    <col min="1797" max="1797" width="13" style="2" customWidth="1"/>
    <col min="1798" max="2048" width="7.625" style="2"/>
    <col min="2049" max="2049" width="38.125" style="2" customWidth="1"/>
    <col min="2050" max="2050" width="2" style="2" customWidth="1"/>
    <col min="2051" max="2051" width="13" style="2" customWidth="1"/>
    <col min="2052" max="2052" width="2" style="2" customWidth="1"/>
    <col min="2053" max="2053" width="13" style="2" customWidth="1"/>
    <col min="2054" max="2304" width="7.625" style="2"/>
    <col min="2305" max="2305" width="38.125" style="2" customWidth="1"/>
    <col min="2306" max="2306" width="2" style="2" customWidth="1"/>
    <col min="2307" max="2307" width="13" style="2" customWidth="1"/>
    <col min="2308" max="2308" width="2" style="2" customWidth="1"/>
    <col min="2309" max="2309" width="13" style="2" customWidth="1"/>
    <col min="2310" max="2560" width="7.625" style="2"/>
    <col min="2561" max="2561" width="38.125" style="2" customWidth="1"/>
    <col min="2562" max="2562" width="2" style="2" customWidth="1"/>
    <col min="2563" max="2563" width="13" style="2" customWidth="1"/>
    <col min="2564" max="2564" width="2" style="2" customWidth="1"/>
    <col min="2565" max="2565" width="13" style="2" customWidth="1"/>
    <col min="2566" max="2816" width="7.625" style="2"/>
    <col min="2817" max="2817" width="38.125" style="2" customWidth="1"/>
    <col min="2818" max="2818" width="2" style="2" customWidth="1"/>
    <col min="2819" max="2819" width="13" style="2" customWidth="1"/>
    <col min="2820" max="2820" width="2" style="2" customWidth="1"/>
    <col min="2821" max="2821" width="13" style="2" customWidth="1"/>
    <col min="2822" max="3072" width="7.625" style="2"/>
    <col min="3073" max="3073" width="38.125" style="2" customWidth="1"/>
    <col min="3074" max="3074" width="2" style="2" customWidth="1"/>
    <col min="3075" max="3075" width="13" style="2" customWidth="1"/>
    <col min="3076" max="3076" width="2" style="2" customWidth="1"/>
    <col min="3077" max="3077" width="13" style="2" customWidth="1"/>
    <col min="3078" max="3328" width="7.625" style="2"/>
    <col min="3329" max="3329" width="38.125" style="2" customWidth="1"/>
    <col min="3330" max="3330" width="2" style="2" customWidth="1"/>
    <col min="3331" max="3331" width="13" style="2" customWidth="1"/>
    <col min="3332" max="3332" width="2" style="2" customWidth="1"/>
    <col min="3333" max="3333" width="13" style="2" customWidth="1"/>
    <col min="3334" max="3584" width="7.625" style="2"/>
    <col min="3585" max="3585" width="38.125" style="2" customWidth="1"/>
    <col min="3586" max="3586" width="2" style="2" customWidth="1"/>
    <col min="3587" max="3587" width="13" style="2" customWidth="1"/>
    <col min="3588" max="3588" width="2" style="2" customWidth="1"/>
    <col min="3589" max="3589" width="13" style="2" customWidth="1"/>
    <col min="3590" max="3840" width="7.625" style="2"/>
    <col min="3841" max="3841" width="38.125" style="2" customWidth="1"/>
    <col min="3842" max="3842" width="2" style="2" customWidth="1"/>
    <col min="3843" max="3843" width="13" style="2" customWidth="1"/>
    <col min="3844" max="3844" width="2" style="2" customWidth="1"/>
    <col min="3845" max="3845" width="13" style="2" customWidth="1"/>
    <col min="3846" max="4096" width="7.625" style="2"/>
    <col min="4097" max="4097" width="38.125" style="2" customWidth="1"/>
    <col min="4098" max="4098" width="2" style="2" customWidth="1"/>
    <col min="4099" max="4099" width="13" style="2" customWidth="1"/>
    <col min="4100" max="4100" width="2" style="2" customWidth="1"/>
    <col min="4101" max="4101" width="13" style="2" customWidth="1"/>
    <col min="4102" max="4352" width="7.625" style="2"/>
    <col min="4353" max="4353" width="38.125" style="2" customWidth="1"/>
    <col min="4354" max="4354" width="2" style="2" customWidth="1"/>
    <col min="4355" max="4355" width="13" style="2" customWidth="1"/>
    <col min="4356" max="4356" width="2" style="2" customWidth="1"/>
    <col min="4357" max="4357" width="13" style="2" customWidth="1"/>
    <col min="4358" max="4608" width="7.625" style="2"/>
    <col min="4609" max="4609" width="38.125" style="2" customWidth="1"/>
    <col min="4610" max="4610" width="2" style="2" customWidth="1"/>
    <col min="4611" max="4611" width="13" style="2" customWidth="1"/>
    <col min="4612" max="4612" width="2" style="2" customWidth="1"/>
    <col min="4613" max="4613" width="13" style="2" customWidth="1"/>
    <col min="4614" max="4864" width="7.625" style="2"/>
    <col min="4865" max="4865" width="38.125" style="2" customWidth="1"/>
    <col min="4866" max="4866" width="2" style="2" customWidth="1"/>
    <col min="4867" max="4867" width="13" style="2" customWidth="1"/>
    <col min="4868" max="4868" width="2" style="2" customWidth="1"/>
    <col min="4869" max="4869" width="13" style="2" customWidth="1"/>
    <col min="4870" max="5120" width="7.625" style="2"/>
    <col min="5121" max="5121" width="38.125" style="2" customWidth="1"/>
    <col min="5122" max="5122" width="2" style="2" customWidth="1"/>
    <col min="5123" max="5123" width="13" style="2" customWidth="1"/>
    <col min="5124" max="5124" width="2" style="2" customWidth="1"/>
    <col min="5125" max="5125" width="13" style="2" customWidth="1"/>
    <col min="5126" max="5376" width="7.625" style="2"/>
    <col min="5377" max="5377" width="38.125" style="2" customWidth="1"/>
    <col min="5378" max="5378" width="2" style="2" customWidth="1"/>
    <col min="5379" max="5379" width="13" style="2" customWidth="1"/>
    <col min="5380" max="5380" width="2" style="2" customWidth="1"/>
    <col min="5381" max="5381" width="13" style="2" customWidth="1"/>
    <col min="5382" max="5632" width="7.625" style="2"/>
    <col min="5633" max="5633" width="38.125" style="2" customWidth="1"/>
    <col min="5634" max="5634" width="2" style="2" customWidth="1"/>
    <col min="5635" max="5635" width="13" style="2" customWidth="1"/>
    <col min="5636" max="5636" width="2" style="2" customWidth="1"/>
    <col min="5637" max="5637" width="13" style="2" customWidth="1"/>
    <col min="5638" max="5888" width="7.625" style="2"/>
    <col min="5889" max="5889" width="38.125" style="2" customWidth="1"/>
    <col min="5890" max="5890" width="2" style="2" customWidth="1"/>
    <col min="5891" max="5891" width="13" style="2" customWidth="1"/>
    <col min="5892" max="5892" width="2" style="2" customWidth="1"/>
    <col min="5893" max="5893" width="13" style="2" customWidth="1"/>
    <col min="5894" max="6144" width="7.625" style="2"/>
    <col min="6145" max="6145" width="38.125" style="2" customWidth="1"/>
    <col min="6146" max="6146" width="2" style="2" customWidth="1"/>
    <col min="6147" max="6147" width="13" style="2" customWidth="1"/>
    <col min="6148" max="6148" width="2" style="2" customWidth="1"/>
    <col min="6149" max="6149" width="13" style="2" customWidth="1"/>
    <col min="6150" max="6400" width="7.625" style="2"/>
    <col min="6401" max="6401" width="38.125" style="2" customWidth="1"/>
    <col min="6402" max="6402" width="2" style="2" customWidth="1"/>
    <col min="6403" max="6403" width="13" style="2" customWidth="1"/>
    <col min="6404" max="6404" width="2" style="2" customWidth="1"/>
    <col min="6405" max="6405" width="13" style="2" customWidth="1"/>
    <col min="6406" max="6656" width="7.625" style="2"/>
    <col min="6657" max="6657" width="38.125" style="2" customWidth="1"/>
    <col min="6658" max="6658" width="2" style="2" customWidth="1"/>
    <col min="6659" max="6659" width="13" style="2" customWidth="1"/>
    <col min="6660" max="6660" width="2" style="2" customWidth="1"/>
    <col min="6661" max="6661" width="13" style="2" customWidth="1"/>
    <col min="6662" max="6912" width="7.625" style="2"/>
    <col min="6913" max="6913" width="38.125" style="2" customWidth="1"/>
    <col min="6914" max="6914" width="2" style="2" customWidth="1"/>
    <col min="6915" max="6915" width="13" style="2" customWidth="1"/>
    <col min="6916" max="6916" width="2" style="2" customWidth="1"/>
    <col min="6917" max="6917" width="13" style="2" customWidth="1"/>
    <col min="6918" max="7168" width="7.625" style="2"/>
    <col min="7169" max="7169" width="38.125" style="2" customWidth="1"/>
    <col min="7170" max="7170" width="2" style="2" customWidth="1"/>
    <col min="7171" max="7171" width="13" style="2" customWidth="1"/>
    <col min="7172" max="7172" width="2" style="2" customWidth="1"/>
    <col min="7173" max="7173" width="13" style="2" customWidth="1"/>
    <col min="7174" max="7424" width="7.625" style="2"/>
    <col min="7425" max="7425" width="38.125" style="2" customWidth="1"/>
    <col min="7426" max="7426" width="2" style="2" customWidth="1"/>
    <col min="7427" max="7427" width="13" style="2" customWidth="1"/>
    <col min="7428" max="7428" width="2" style="2" customWidth="1"/>
    <col min="7429" max="7429" width="13" style="2" customWidth="1"/>
    <col min="7430" max="7680" width="7.625" style="2"/>
    <col min="7681" max="7681" width="38.125" style="2" customWidth="1"/>
    <col min="7682" max="7682" width="2" style="2" customWidth="1"/>
    <col min="7683" max="7683" width="13" style="2" customWidth="1"/>
    <col min="7684" max="7684" width="2" style="2" customWidth="1"/>
    <col min="7685" max="7685" width="13" style="2" customWidth="1"/>
    <col min="7686" max="7936" width="7.625" style="2"/>
    <col min="7937" max="7937" width="38.125" style="2" customWidth="1"/>
    <col min="7938" max="7938" width="2" style="2" customWidth="1"/>
    <col min="7939" max="7939" width="13" style="2" customWidth="1"/>
    <col min="7940" max="7940" width="2" style="2" customWidth="1"/>
    <col min="7941" max="7941" width="13" style="2" customWidth="1"/>
    <col min="7942" max="8192" width="7.625" style="2"/>
    <col min="8193" max="8193" width="38.125" style="2" customWidth="1"/>
    <col min="8194" max="8194" width="2" style="2" customWidth="1"/>
    <col min="8195" max="8195" width="13" style="2" customWidth="1"/>
    <col min="8196" max="8196" width="2" style="2" customWidth="1"/>
    <col min="8197" max="8197" width="13" style="2" customWidth="1"/>
    <col min="8198" max="8448" width="7.625" style="2"/>
    <col min="8449" max="8449" width="38.125" style="2" customWidth="1"/>
    <col min="8450" max="8450" width="2" style="2" customWidth="1"/>
    <col min="8451" max="8451" width="13" style="2" customWidth="1"/>
    <col min="8452" max="8452" width="2" style="2" customWidth="1"/>
    <col min="8453" max="8453" width="13" style="2" customWidth="1"/>
    <col min="8454" max="8704" width="7.625" style="2"/>
    <col min="8705" max="8705" width="38.125" style="2" customWidth="1"/>
    <col min="8706" max="8706" width="2" style="2" customWidth="1"/>
    <col min="8707" max="8707" width="13" style="2" customWidth="1"/>
    <col min="8708" max="8708" width="2" style="2" customWidth="1"/>
    <col min="8709" max="8709" width="13" style="2" customWidth="1"/>
    <col min="8710" max="8960" width="7.625" style="2"/>
    <col min="8961" max="8961" width="38.125" style="2" customWidth="1"/>
    <col min="8962" max="8962" width="2" style="2" customWidth="1"/>
    <col min="8963" max="8963" width="13" style="2" customWidth="1"/>
    <col min="8964" max="8964" width="2" style="2" customWidth="1"/>
    <col min="8965" max="8965" width="13" style="2" customWidth="1"/>
    <col min="8966" max="9216" width="7.625" style="2"/>
    <col min="9217" max="9217" width="38.125" style="2" customWidth="1"/>
    <col min="9218" max="9218" width="2" style="2" customWidth="1"/>
    <col min="9219" max="9219" width="13" style="2" customWidth="1"/>
    <col min="9220" max="9220" width="2" style="2" customWidth="1"/>
    <col min="9221" max="9221" width="13" style="2" customWidth="1"/>
    <col min="9222" max="9472" width="7.625" style="2"/>
    <col min="9473" max="9473" width="38.125" style="2" customWidth="1"/>
    <col min="9474" max="9474" width="2" style="2" customWidth="1"/>
    <col min="9475" max="9475" width="13" style="2" customWidth="1"/>
    <col min="9476" max="9476" width="2" style="2" customWidth="1"/>
    <col min="9477" max="9477" width="13" style="2" customWidth="1"/>
    <col min="9478" max="9728" width="7.625" style="2"/>
    <col min="9729" max="9729" width="38.125" style="2" customWidth="1"/>
    <col min="9730" max="9730" width="2" style="2" customWidth="1"/>
    <col min="9731" max="9731" width="13" style="2" customWidth="1"/>
    <col min="9732" max="9732" width="2" style="2" customWidth="1"/>
    <col min="9733" max="9733" width="13" style="2" customWidth="1"/>
    <col min="9734" max="9984" width="7.625" style="2"/>
    <col min="9985" max="9985" width="38.125" style="2" customWidth="1"/>
    <col min="9986" max="9986" width="2" style="2" customWidth="1"/>
    <col min="9987" max="9987" width="13" style="2" customWidth="1"/>
    <col min="9988" max="9988" width="2" style="2" customWidth="1"/>
    <col min="9989" max="9989" width="13" style="2" customWidth="1"/>
    <col min="9990" max="10240" width="7.625" style="2"/>
    <col min="10241" max="10241" width="38.125" style="2" customWidth="1"/>
    <col min="10242" max="10242" width="2" style="2" customWidth="1"/>
    <col min="10243" max="10243" width="13" style="2" customWidth="1"/>
    <col min="10244" max="10244" width="2" style="2" customWidth="1"/>
    <col min="10245" max="10245" width="13" style="2" customWidth="1"/>
    <col min="10246" max="10496" width="7.625" style="2"/>
    <col min="10497" max="10497" width="38.125" style="2" customWidth="1"/>
    <col min="10498" max="10498" width="2" style="2" customWidth="1"/>
    <col min="10499" max="10499" width="13" style="2" customWidth="1"/>
    <col min="10500" max="10500" width="2" style="2" customWidth="1"/>
    <col min="10501" max="10501" width="13" style="2" customWidth="1"/>
    <col min="10502" max="10752" width="7.625" style="2"/>
    <col min="10753" max="10753" width="38.125" style="2" customWidth="1"/>
    <col min="10754" max="10754" width="2" style="2" customWidth="1"/>
    <col min="10755" max="10755" width="13" style="2" customWidth="1"/>
    <col min="10756" max="10756" width="2" style="2" customWidth="1"/>
    <col min="10757" max="10757" width="13" style="2" customWidth="1"/>
    <col min="10758" max="11008" width="7.625" style="2"/>
    <col min="11009" max="11009" width="38.125" style="2" customWidth="1"/>
    <col min="11010" max="11010" width="2" style="2" customWidth="1"/>
    <col min="11011" max="11011" width="13" style="2" customWidth="1"/>
    <col min="11012" max="11012" width="2" style="2" customWidth="1"/>
    <col min="11013" max="11013" width="13" style="2" customWidth="1"/>
    <col min="11014" max="11264" width="7.625" style="2"/>
    <col min="11265" max="11265" width="38.125" style="2" customWidth="1"/>
    <col min="11266" max="11266" width="2" style="2" customWidth="1"/>
    <col min="11267" max="11267" width="13" style="2" customWidth="1"/>
    <col min="11268" max="11268" width="2" style="2" customWidth="1"/>
    <col min="11269" max="11269" width="13" style="2" customWidth="1"/>
    <col min="11270" max="11520" width="7.625" style="2"/>
    <col min="11521" max="11521" width="38.125" style="2" customWidth="1"/>
    <col min="11522" max="11522" width="2" style="2" customWidth="1"/>
    <col min="11523" max="11523" width="13" style="2" customWidth="1"/>
    <col min="11524" max="11524" width="2" style="2" customWidth="1"/>
    <col min="11525" max="11525" width="13" style="2" customWidth="1"/>
    <col min="11526" max="11776" width="7.625" style="2"/>
    <col min="11777" max="11777" width="38.125" style="2" customWidth="1"/>
    <col min="11778" max="11778" width="2" style="2" customWidth="1"/>
    <col min="11779" max="11779" width="13" style="2" customWidth="1"/>
    <col min="11780" max="11780" width="2" style="2" customWidth="1"/>
    <col min="11781" max="11781" width="13" style="2" customWidth="1"/>
    <col min="11782" max="12032" width="7.625" style="2"/>
    <col min="12033" max="12033" width="38.125" style="2" customWidth="1"/>
    <col min="12034" max="12034" width="2" style="2" customWidth="1"/>
    <col min="12035" max="12035" width="13" style="2" customWidth="1"/>
    <col min="12036" max="12036" width="2" style="2" customWidth="1"/>
    <col min="12037" max="12037" width="13" style="2" customWidth="1"/>
    <col min="12038" max="12288" width="7.625" style="2"/>
    <col min="12289" max="12289" width="38.125" style="2" customWidth="1"/>
    <col min="12290" max="12290" width="2" style="2" customWidth="1"/>
    <col min="12291" max="12291" width="13" style="2" customWidth="1"/>
    <col min="12292" max="12292" width="2" style="2" customWidth="1"/>
    <col min="12293" max="12293" width="13" style="2" customWidth="1"/>
    <col min="12294" max="12544" width="7.625" style="2"/>
    <col min="12545" max="12545" width="38.125" style="2" customWidth="1"/>
    <col min="12546" max="12546" width="2" style="2" customWidth="1"/>
    <col min="12547" max="12547" width="13" style="2" customWidth="1"/>
    <col min="12548" max="12548" width="2" style="2" customWidth="1"/>
    <col min="12549" max="12549" width="13" style="2" customWidth="1"/>
    <col min="12550" max="12800" width="7.625" style="2"/>
    <col min="12801" max="12801" width="38.125" style="2" customWidth="1"/>
    <col min="12802" max="12802" width="2" style="2" customWidth="1"/>
    <col min="12803" max="12803" width="13" style="2" customWidth="1"/>
    <col min="12804" max="12804" width="2" style="2" customWidth="1"/>
    <col min="12805" max="12805" width="13" style="2" customWidth="1"/>
    <col min="12806" max="13056" width="7.625" style="2"/>
    <col min="13057" max="13057" width="38.125" style="2" customWidth="1"/>
    <col min="13058" max="13058" width="2" style="2" customWidth="1"/>
    <col min="13059" max="13059" width="13" style="2" customWidth="1"/>
    <col min="13060" max="13060" width="2" style="2" customWidth="1"/>
    <col min="13061" max="13061" width="13" style="2" customWidth="1"/>
    <col min="13062" max="13312" width="7.625" style="2"/>
    <col min="13313" max="13313" width="38.125" style="2" customWidth="1"/>
    <col min="13314" max="13314" width="2" style="2" customWidth="1"/>
    <col min="13315" max="13315" width="13" style="2" customWidth="1"/>
    <col min="13316" max="13316" width="2" style="2" customWidth="1"/>
    <col min="13317" max="13317" width="13" style="2" customWidth="1"/>
    <col min="13318" max="13568" width="7.625" style="2"/>
    <col min="13569" max="13569" width="38.125" style="2" customWidth="1"/>
    <col min="13570" max="13570" width="2" style="2" customWidth="1"/>
    <col min="13571" max="13571" width="13" style="2" customWidth="1"/>
    <col min="13572" max="13572" width="2" style="2" customWidth="1"/>
    <col min="13573" max="13573" width="13" style="2" customWidth="1"/>
    <col min="13574" max="13824" width="7.625" style="2"/>
    <col min="13825" max="13825" width="38.125" style="2" customWidth="1"/>
    <col min="13826" max="13826" width="2" style="2" customWidth="1"/>
    <col min="13827" max="13827" width="13" style="2" customWidth="1"/>
    <col min="13828" max="13828" width="2" style="2" customWidth="1"/>
    <col min="13829" max="13829" width="13" style="2" customWidth="1"/>
    <col min="13830" max="14080" width="7.625" style="2"/>
    <col min="14081" max="14081" width="38.125" style="2" customWidth="1"/>
    <col min="14082" max="14082" width="2" style="2" customWidth="1"/>
    <col min="14083" max="14083" width="13" style="2" customWidth="1"/>
    <col min="14084" max="14084" width="2" style="2" customWidth="1"/>
    <col min="14085" max="14085" width="13" style="2" customWidth="1"/>
    <col min="14086" max="14336" width="7.625" style="2"/>
    <col min="14337" max="14337" width="38.125" style="2" customWidth="1"/>
    <col min="14338" max="14338" width="2" style="2" customWidth="1"/>
    <col min="14339" max="14339" width="13" style="2" customWidth="1"/>
    <col min="14340" max="14340" width="2" style="2" customWidth="1"/>
    <col min="14341" max="14341" width="13" style="2" customWidth="1"/>
    <col min="14342" max="14592" width="7.625" style="2"/>
    <col min="14593" max="14593" width="38.125" style="2" customWidth="1"/>
    <col min="14594" max="14594" width="2" style="2" customWidth="1"/>
    <col min="14595" max="14595" width="13" style="2" customWidth="1"/>
    <col min="14596" max="14596" width="2" style="2" customWidth="1"/>
    <col min="14597" max="14597" width="13" style="2" customWidth="1"/>
    <col min="14598" max="14848" width="7.625" style="2"/>
    <col min="14849" max="14849" width="38.125" style="2" customWidth="1"/>
    <col min="14850" max="14850" width="2" style="2" customWidth="1"/>
    <col min="14851" max="14851" width="13" style="2" customWidth="1"/>
    <col min="14852" max="14852" width="2" style="2" customWidth="1"/>
    <col min="14853" max="14853" width="13" style="2" customWidth="1"/>
    <col min="14854" max="15104" width="7.625" style="2"/>
    <col min="15105" max="15105" width="38.125" style="2" customWidth="1"/>
    <col min="15106" max="15106" width="2" style="2" customWidth="1"/>
    <col min="15107" max="15107" width="13" style="2" customWidth="1"/>
    <col min="15108" max="15108" width="2" style="2" customWidth="1"/>
    <col min="15109" max="15109" width="13" style="2" customWidth="1"/>
    <col min="15110" max="15360" width="7.625" style="2"/>
    <col min="15361" max="15361" width="38.125" style="2" customWidth="1"/>
    <col min="15362" max="15362" width="2" style="2" customWidth="1"/>
    <col min="15363" max="15363" width="13" style="2" customWidth="1"/>
    <col min="15364" max="15364" width="2" style="2" customWidth="1"/>
    <col min="15365" max="15365" width="13" style="2" customWidth="1"/>
    <col min="15366" max="15616" width="7.625" style="2"/>
    <col min="15617" max="15617" width="38.125" style="2" customWidth="1"/>
    <col min="15618" max="15618" width="2" style="2" customWidth="1"/>
    <col min="15619" max="15619" width="13" style="2" customWidth="1"/>
    <col min="15620" max="15620" width="2" style="2" customWidth="1"/>
    <col min="15621" max="15621" width="13" style="2" customWidth="1"/>
    <col min="15622" max="15872" width="7.625" style="2"/>
    <col min="15873" max="15873" width="38.125" style="2" customWidth="1"/>
    <col min="15874" max="15874" width="2" style="2" customWidth="1"/>
    <col min="15875" max="15875" width="13" style="2" customWidth="1"/>
    <col min="15876" max="15876" width="2" style="2" customWidth="1"/>
    <col min="15877" max="15877" width="13" style="2" customWidth="1"/>
    <col min="15878" max="16128" width="7.625" style="2"/>
    <col min="16129" max="16129" width="38.125" style="2" customWidth="1"/>
    <col min="16130" max="16130" width="2" style="2" customWidth="1"/>
    <col min="16131" max="16131" width="13" style="2" customWidth="1"/>
    <col min="16132" max="16132" width="2" style="2" customWidth="1"/>
    <col min="16133" max="16133" width="13" style="2" customWidth="1"/>
    <col min="16134" max="16384" width="7.625" style="2"/>
  </cols>
  <sheetData>
    <row r="1" spans="1:5" s="3" customFormat="1" x14ac:dyDescent="0.2">
      <c r="C1" s="66">
        <v>2014</v>
      </c>
      <c r="D1" s="66"/>
      <c r="E1" s="66">
        <v>2013</v>
      </c>
    </row>
    <row r="2" spans="1:5" s="3" customFormat="1" x14ac:dyDescent="0.2">
      <c r="A2" s="34"/>
      <c r="B2" s="34"/>
      <c r="C2" s="34"/>
      <c r="D2" s="34"/>
      <c r="E2" s="34"/>
    </row>
    <row r="3" spans="1:5" s="3" customFormat="1" ht="27" customHeight="1" x14ac:dyDescent="0.2">
      <c r="A3" s="8" t="s">
        <v>1</v>
      </c>
      <c r="B3" s="35"/>
      <c r="C3" s="36">
        <v>1264810.4299999997</v>
      </c>
      <c r="D3" s="36"/>
      <c r="E3" s="36">
        <v>1023302</v>
      </c>
    </row>
    <row r="4" spans="1:5" s="3" customFormat="1" x14ac:dyDescent="0.2">
      <c r="A4" s="37" t="s">
        <v>2</v>
      </c>
      <c r="B4" s="35"/>
      <c r="C4" s="36"/>
      <c r="D4" s="36"/>
      <c r="E4" s="36"/>
    </row>
    <row r="5" spans="1:5" s="3" customFormat="1" x14ac:dyDescent="0.2">
      <c r="A5" s="37" t="s">
        <v>3</v>
      </c>
      <c r="B5" s="35"/>
      <c r="C5" s="36">
        <f>C3</f>
        <v>1264810.4299999997</v>
      </c>
      <c r="D5" s="36"/>
      <c r="E5" s="36">
        <f>E3</f>
        <v>1023302</v>
      </c>
    </row>
    <row r="6" spans="1:5" s="3" customFormat="1" ht="9.9499999999999993" customHeight="1" x14ac:dyDescent="0.2">
      <c r="A6" s="37"/>
      <c r="B6" s="35"/>
      <c r="C6" s="36"/>
      <c r="D6" s="36"/>
      <c r="E6" s="36"/>
    </row>
    <row r="7" spans="1:5" ht="23.1" customHeight="1" x14ac:dyDescent="0.2">
      <c r="A7" s="8" t="s">
        <v>4</v>
      </c>
      <c r="C7" s="36">
        <v>385831</v>
      </c>
      <c r="D7" s="36"/>
      <c r="E7" s="36">
        <v>306466</v>
      </c>
    </row>
    <row r="8" spans="1:5" x14ac:dyDescent="0.2">
      <c r="A8" s="37" t="s">
        <v>2</v>
      </c>
      <c r="C8" s="36">
        <f>C7</f>
        <v>385831</v>
      </c>
      <c r="D8" s="38"/>
      <c r="E8" s="36">
        <f>E7</f>
        <v>306466</v>
      </c>
    </row>
    <row r="9" spans="1:5" x14ac:dyDescent="0.2">
      <c r="A9" s="37" t="s">
        <v>3</v>
      </c>
      <c r="C9" s="36"/>
      <c r="D9" s="38"/>
      <c r="E9" s="36"/>
    </row>
    <row r="10" spans="1:5" x14ac:dyDescent="0.2">
      <c r="A10" s="37"/>
      <c r="C10" s="36"/>
      <c r="D10" s="38"/>
      <c r="E10" s="36"/>
    </row>
    <row r="11" spans="1:5" ht="15.95" customHeight="1" x14ac:dyDescent="0.2">
      <c r="A11" s="8" t="s">
        <v>5</v>
      </c>
      <c r="C11" s="36">
        <v>411276</v>
      </c>
      <c r="D11" s="38"/>
      <c r="E11" s="36">
        <v>198857</v>
      </c>
    </row>
    <row r="12" spans="1:5" s="3" customFormat="1" x14ac:dyDescent="0.2">
      <c r="A12" s="39" t="s">
        <v>6</v>
      </c>
      <c r="B12" s="35"/>
      <c r="C12" s="40"/>
      <c r="D12" s="40"/>
      <c r="E12" s="40"/>
    </row>
    <row r="13" spans="1:5" s="3" customFormat="1" ht="9.9499999999999993" customHeight="1" x14ac:dyDescent="0.2">
      <c r="A13" s="39"/>
      <c r="B13" s="35"/>
      <c r="C13" s="40"/>
      <c r="D13" s="40"/>
      <c r="E13" s="40"/>
    </row>
    <row r="14" spans="1:5" ht="17.100000000000001" customHeight="1" x14ac:dyDescent="0.2">
      <c r="A14" s="8" t="s">
        <v>7</v>
      </c>
      <c r="C14" s="41">
        <v>22</v>
      </c>
      <c r="D14" s="38"/>
      <c r="E14" s="41">
        <v>22</v>
      </c>
    </row>
    <row r="15" spans="1:5" ht="8.1" customHeight="1" x14ac:dyDescent="0.2">
      <c r="A15" s="8"/>
      <c r="C15" s="41"/>
      <c r="D15" s="38"/>
      <c r="E15" s="41"/>
    </row>
    <row r="16" spans="1:5" s="30" customFormat="1" x14ac:dyDescent="0.2">
      <c r="A16" s="30" t="s">
        <v>8</v>
      </c>
      <c r="C16" s="42">
        <f>(C8+C11)*0.22</f>
        <v>175363.54</v>
      </c>
      <c r="D16" s="43"/>
      <c r="E16" s="42">
        <f>(E8+E11)*0.22</f>
        <v>111171.06</v>
      </c>
    </row>
    <row r="17" spans="1:5" s="30" customFormat="1" ht="12.75" thickBot="1" x14ac:dyDescent="0.25">
      <c r="A17" s="30" t="s">
        <v>9</v>
      </c>
      <c r="C17" s="44">
        <f>C16</f>
        <v>175363.54</v>
      </c>
      <c r="D17" s="45"/>
      <c r="E17" s="44">
        <f>E16</f>
        <v>111171.06</v>
      </c>
    </row>
    <row r="18" spans="1:5" x14ac:dyDescent="0.2">
      <c r="A18" s="2" t="s">
        <v>10</v>
      </c>
      <c r="C18" s="46">
        <f>E17-C17</f>
        <v>-64192.48000000001</v>
      </c>
      <c r="D18" s="17"/>
      <c r="E18" s="46"/>
    </row>
    <row r="19" spans="1:5" x14ac:dyDescent="0.2">
      <c r="A19" s="2" t="s">
        <v>11</v>
      </c>
      <c r="C19" s="46">
        <v>0</v>
      </c>
      <c r="D19" s="17"/>
      <c r="E19" s="17"/>
    </row>
    <row r="20" spans="1:5" x14ac:dyDescent="0.2">
      <c r="C20" s="46"/>
      <c r="D20" s="17"/>
      <c r="E20" s="17"/>
    </row>
    <row r="21" spans="1:5" s="30" customFormat="1" ht="12.95" customHeight="1" thickBot="1" x14ac:dyDescent="0.25">
      <c r="A21" s="7" t="s">
        <v>12</v>
      </c>
      <c r="C21" s="44">
        <f>C5*0.22</f>
        <v>278258.29459999996</v>
      </c>
      <c r="D21" s="45"/>
      <c r="E21" s="44">
        <f>E5*0.22</f>
        <v>225126.44</v>
      </c>
    </row>
    <row r="22" spans="1:5" x14ac:dyDescent="0.2">
      <c r="C22" s="46"/>
      <c r="D22" s="17"/>
      <c r="E22" s="17"/>
    </row>
    <row r="23" spans="1:5" s="30" customFormat="1" x14ac:dyDescent="0.2">
      <c r="A23" s="30" t="s">
        <v>13</v>
      </c>
      <c r="C23" s="42">
        <f>C21-E21</f>
        <v>53131.854599999962</v>
      </c>
      <c r="D23" s="42"/>
      <c r="E23" s="42">
        <v>77392</v>
      </c>
    </row>
    <row r="24" spans="1:5" x14ac:dyDescent="0.2">
      <c r="A24" s="2" t="s">
        <v>14</v>
      </c>
      <c r="C24" s="46">
        <v>-11061</v>
      </c>
      <c r="D24" s="46"/>
      <c r="E24" s="46">
        <v>77392</v>
      </c>
    </row>
    <row r="25" spans="1:5" x14ac:dyDescent="0.2">
      <c r="A25" s="2" t="s">
        <v>11</v>
      </c>
      <c r="C25" s="46"/>
      <c r="D25" s="46"/>
      <c r="E25" s="46"/>
    </row>
    <row r="26" spans="1:5" ht="6" customHeight="1" x14ac:dyDescent="0.2"/>
    <row r="27" spans="1:5" x14ac:dyDescent="0.2">
      <c r="A27" s="2" t="s">
        <v>15</v>
      </c>
      <c r="C27" s="20">
        <v>-11061</v>
      </c>
      <c r="E27" s="20">
        <f>E17-E24</f>
        <v>33779.06</v>
      </c>
    </row>
  </sheetData>
  <phoneticPr fontId="3" type="noConversion"/>
  <pageMargins left="0.75" right="0.75" top="1" bottom="1" header="0.5" footer="0.5"/>
  <pageSetup paperSize="10" orientation="portrait" horizontalDpi="4294967292" verticalDpi="4294967292" r:id="rId1"/>
  <headerFooter>
    <oddHeader>&amp;COdložená daňová pohľadávka / záväzok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50" zoomScaleNormal="125" zoomScalePageLayoutView="125" workbookViewId="0">
      <selection activeCell="I40" sqref="I40"/>
    </sheetView>
  </sheetViews>
  <sheetFormatPr defaultColWidth="11" defaultRowHeight="12.75" x14ac:dyDescent="0.2"/>
  <cols>
    <col min="1" max="1" width="17.375" customWidth="1"/>
    <col min="2" max="2" width="1.125" customWidth="1"/>
    <col min="3" max="3" width="8.375" customWidth="1"/>
    <col min="4" max="4" width="1" customWidth="1"/>
    <col min="5" max="5" width="7.875" customWidth="1"/>
    <col min="6" max="6" width="1.125" customWidth="1"/>
    <col min="7" max="7" width="7.5" customWidth="1"/>
    <col min="8" max="8" width="1.125" customWidth="1"/>
    <col min="9" max="9" width="7.75" customWidth="1"/>
    <col min="10" max="10" width="1" customWidth="1"/>
    <col min="11" max="11" width="7.75" customWidth="1"/>
    <col min="12" max="12" width="1.125" customWidth="1"/>
    <col min="13" max="13" width="7.125" customWidth="1"/>
  </cols>
  <sheetData>
    <row r="1" spans="1:13" x14ac:dyDescent="0.2">
      <c r="A1" s="17"/>
      <c r="B1" s="17"/>
      <c r="C1" s="69">
        <v>2014</v>
      </c>
      <c r="D1" s="69"/>
      <c r="E1" s="69"/>
      <c r="F1" s="69"/>
      <c r="G1" s="69"/>
      <c r="H1" s="47"/>
      <c r="I1" s="69">
        <v>2013</v>
      </c>
      <c r="J1" s="69"/>
      <c r="K1" s="69"/>
      <c r="L1" s="69"/>
      <c r="M1" s="69"/>
    </row>
    <row r="2" spans="1:13" ht="24" x14ac:dyDescent="0.2">
      <c r="A2" s="48"/>
      <c r="B2" s="48"/>
      <c r="C2" s="49" t="s">
        <v>16</v>
      </c>
      <c r="D2" s="49"/>
      <c r="E2" s="49" t="s">
        <v>17</v>
      </c>
      <c r="F2" s="49"/>
      <c r="G2" s="49" t="s">
        <v>18</v>
      </c>
      <c r="H2" s="49"/>
      <c r="I2" s="49" t="s">
        <v>16</v>
      </c>
      <c r="J2" s="49"/>
      <c r="K2" s="49" t="s">
        <v>17</v>
      </c>
      <c r="L2" s="49"/>
      <c r="M2" s="49" t="s">
        <v>18</v>
      </c>
    </row>
    <row r="3" spans="1:13" x14ac:dyDescent="0.2">
      <c r="A3" s="50" t="s">
        <v>19</v>
      </c>
      <c r="B3" s="51"/>
      <c r="C3" s="52" t="s">
        <v>20</v>
      </c>
      <c r="D3" s="52"/>
      <c r="E3" s="52" t="s">
        <v>21</v>
      </c>
      <c r="F3" s="52"/>
      <c r="G3" s="52" t="s">
        <v>22</v>
      </c>
      <c r="H3" s="52"/>
      <c r="I3" s="52" t="s">
        <v>23</v>
      </c>
      <c r="J3" s="52"/>
      <c r="K3" s="52" t="s">
        <v>24</v>
      </c>
      <c r="L3" s="52"/>
      <c r="M3" s="52" t="s">
        <v>25</v>
      </c>
    </row>
    <row r="4" spans="1:13" ht="26.1" customHeight="1" x14ac:dyDescent="0.2">
      <c r="A4" s="8" t="s">
        <v>26</v>
      </c>
      <c r="B4" s="17"/>
      <c r="C4" s="36">
        <v>-9433</v>
      </c>
      <c r="D4" s="36"/>
      <c r="E4" s="36"/>
      <c r="F4" s="38"/>
      <c r="G4" s="53">
        <v>1</v>
      </c>
      <c r="H4" s="38"/>
      <c r="I4" s="36">
        <v>66234</v>
      </c>
      <c r="J4" s="36"/>
      <c r="K4" s="36"/>
      <c r="L4" s="38"/>
      <c r="M4" s="53">
        <v>1</v>
      </c>
    </row>
    <row r="5" spans="1:13" x14ac:dyDescent="0.2">
      <c r="A5" s="8" t="s">
        <v>27</v>
      </c>
      <c r="B5" s="17"/>
      <c r="C5" s="36"/>
      <c r="D5" s="36"/>
      <c r="E5" s="36">
        <f>ROUND(C4*G5,0)</f>
        <v>-2075</v>
      </c>
      <c r="F5" s="38"/>
      <c r="G5" s="53">
        <v>0.22</v>
      </c>
      <c r="H5" s="38"/>
      <c r="I5" s="36"/>
      <c r="J5" s="36"/>
      <c r="K5" s="36">
        <v>15234</v>
      </c>
      <c r="L5" s="38"/>
      <c r="M5" s="53">
        <v>0.23</v>
      </c>
    </row>
    <row r="6" spans="1:13" ht="6" customHeight="1" x14ac:dyDescent="0.2">
      <c r="A6" s="8"/>
      <c r="B6" s="17"/>
      <c r="C6" s="54"/>
      <c r="D6" s="54"/>
      <c r="E6" s="54"/>
      <c r="F6" s="55"/>
      <c r="G6" s="56"/>
      <c r="H6" s="55"/>
      <c r="I6" s="54"/>
      <c r="J6" s="54"/>
      <c r="K6" s="54"/>
      <c r="L6" s="55"/>
      <c r="M6" s="56"/>
    </row>
    <row r="7" spans="1:13" x14ac:dyDescent="0.2">
      <c r="A7" s="8" t="s">
        <v>28</v>
      </c>
      <c r="B7" s="17"/>
      <c r="C7" s="36">
        <v>84483</v>
      </c>
      <c r="D7" s="36"/>
      <c r="E7" s="36">
        <f>ROUND(C7*$G$5,0)</f>
        <v>18586</v>
      </c>
      <c r="F7" s="38"/>
      <c r="G7" s="53">
        <f>E7/$C$4</f>
        <v>-1.9703169723311778</v>
      </c>
      <c r="H7" s="38"/>
      <c r="I7" s="36">
        <v>232945</v>
      </c>
      <c r="J7" s="36"/>
      <c r="K7" s="36">
        <f>ROUND(I7*$M$5,0)</f>
        <v>53577</v>
      </c>
      <c r="L7" s="38"/>
      <c r="M7" s="53">
        <f>K7/$I$4</f>
        <v>0.80890479210073374</v>
      </c>
    </row>
    <row r="8" spans="1:13" ht="18" customHeight="1" x14ac:dyDescent="0.2">
      <c r="A8" s="8" t="s">
        <v>29</v>
      </c>
      <c r="B8" s="17"/>
      <c r="C8" s="57">
        <v>-340661</v>
      </c>
      <c r="D8" s="57"/>
      <c r="E8" s="57">
        <f>ROUND(C8*$G$5,0)</f>
        <v>-74945</v>
      </c>
      <c r="F8" s="40"/>
      <c r="G8" s="53">
        <f>E8/$C$4</f>
        <v>7.9449803879995757</v>
      </c>
      <c r="H8" s="40"/>
      <c r="I8" s="57">
        <v>-289528</v>
      </c>
      <c r="J8" s="57"/>
      <c r="K8" s="57">
        <f>ROUND(I8*$M$5,0)</f>
        <v>-66591</v>
      </c>
      <c r="L8" s="40"/>
      <c r="M8" s="58">
        <f>K8/$I$4</f>
        <v>-1.0053899809765376</v>
      </c>
    </row>
    <row r="9" spans="1:13" x14ac:dyDescent="0.2">
      <c r="A9" s="8" t="s">
        <v>30</v>
      </c>
      <c r="B9" s="17"/>
      <c r="C9" s="59"/>
      <c r="D9" s="36"/>
      <c r="E9" s="59">
        <f>ROUND(C9*$G$5,0)</f>
        <v>0</v>
      </c>
      <c r="F9" s="38"/>
      <c r="G9" s="60">
        <f>E9/$C$4</f>
        <v>0</v>
      </c>
      <c r="H9" s="38"/>
      <c r="I9" s="59">
        <v>-9651</v>
      </c>
      <c r="J9" s="36"/>
      <c r="K9" s="59">
        <f>ROUND(I9*$M$5,0)</f>
        <v>-2220</v>
      </c>
      <c r="L9" s="38"/>
      <c r="M9" s="60">
        <f>K9/$I$4</f>
        <v>-3.3517528761663196E-2</v>
      </c>
    </row>
    <row r="10" spans="1:13" x14ac:dyDescent="0.2">
      <c r="A10" s="8" t="s">
        <v>31</v>
      </c>
      <c r="B10" s="17"/>
      <c r="C10" s="36">
        <f>SUM(C7:C9)+C4</f>
        <v>-265611</v>
      </c>
      <c r="D10" s="36"/>
      <c r="E10" s="36">
        <f>SUM(E7:E9)+E5</f>
        <v>-58434</v>
      </c>
      <c r="F10" s="38"/>
      <c r="G10" s="53">
        <f>SUM(G7:G9)+G5</f>
        <v>6.1946634156683977</v>
      </c>
      <c r="H10" s="38"/>
      <c r="I10" s="36">
        <f>SUM(I4:I9)</f>
        <v>0</v>
      </c>
      <c r="J10" s="36"/>
      <c r="K10" s="36">
        <f>SUM(K7:K9)+K5</f>
        <v>0</v>
      </c>
      <c r="L10" s="38"/>
      <c r="M10" s="53">
        <f>SUM(M7:M9)+M5</f>
        <v>-2.7176374670923042E-6</v>
      </c>
    </row>
    <row r="11" spans="1:13" ht="5.0999999999999996" customHeight="1" x14ac:dyDescent="0.2">
      <c r="A11" s="8"/>
      <c r="B11" s="17"/>
      <c r="C11" s="36"/>
      <c r="D11" s="36"/>
      <c r="E11" s="36"/>
      <c r="F11" s="38"/>
      <c r="G11" s="53"/>
      <c r="H11" s="38"/>
      <c r="I11" s="36"/>
      <c r="J11" s="36"/>
      <c r="K11" s="36"/>
      <c r="L11" s="38"/>
      <c r="M11" s="53"/>
    </row>
    <row r="12" spans="1:13" ht="15.95" customHeight="1" thickBot="1" x14ac:dyDescent="0.25">
      <c r="A12" s="7" t="s">
        <v>32</v>
      </c>
      <c r="B12" s="17"/>
      <c r="C12" s="36"/>
      <c r="D12" s="36"/>
      <c r="E12" s="61">
        <v>0</v>
      </c>
      <c r="F12" s="38"/>
      <c r="G12" s="67">
        <f>G10</f>
        <v>6.1946634156683977</v>
      </c>
      <c r="H12" s="38"/>
      <c r="I12" s="36"/>
      <c r="J12" s="36"/>
      <c r="K12" s="61">
        <v>333</v>
      </c>
      <c r="L12" s="38"/>
      <c r="M12" s="62">
        <f>M10</f>
        <v>-2.7176374670923042E-6</v>
      </c>
    </row>
    <row r="13" spans="1:13" ht="15.95" customHeight="1" thickTop="1" x14ac:dyDescent="0.2">
      <c r="A13" s="8" t="s">
        <v>33</v>
      </c>
      <c r="B13" s="17"/>
      <c r="C13" s="36"/>
      <c r="D13" s="36"/>
      <c r="E13" s="63">
        <v>-11061</v>
      </c>
      <c r="F13" s="38"/>
      <c r="G13" s="53">
        <f>E13/$C$4</f>
        <v>1.1725856037315807</v>
      </c>
      <c r="H13" s="38"/>
      <c r="I13" s="36"/>
      <c r="J13" s="36"/>
      <c r="K13" s="63">
        <v>38480</v>
      </c>
      <c r="L13" s="38"/>
      <c r="M13" s="64">
        <f>K13/$I$4</f>
        <v>0.58097049853549532</v>
      </c>
    </row>
    <row r="14" spans="1:13" ht="15" customHeight="1" thickBot="1" x14ac:dyDescent="0.25">
      <c r="A14" s="7" t="s">
        <v>34</v>
      </c>
      <c r="B14" s="17"/>
      <c r="C14" s="36"/>
      <c r="D14" s="36"/>
      <c r="E14" s="44">
        <f>E12+E13</f>
        <v>-11061</v>
      </c>
      <c r="F14" s="45"/>
      <c r="G14" s="65">
        <f>G12+G13</f>
        <v>7.3672490193999787</v>
      </c>
      <c r="H14" s="45"/>
      <c r="I14" s="61"/>
      <c r="J14" s="61"/>
      <c r="K14" s="44">
        <f>K12+K13</f>
        <v>38813</v>
      </c>
      <c r="L14" s="45"/>
      <c r="M14" s="65">
        <f>M12+M13</f>
        <v>0.58096778089802825</v>
      </c>
    </row>
  </sheetData>
  <mergeCells count="2">
    <mergeCell ref="C1:G1"/>
    <mergeCell ref="I1:M1"/>
  </mergeCells>
  <phoneticPr fontId="3" type="noConversion"/>
  <pageMargins left="0.75" right="0.75" top="1" bottom="1" header="0.5" footer="0.5"/>
  <pageSetup paperSize="10" scale="93" orientation="portrait" horizontalDpi="4294967292" verticalDpi="4294967292"/>
  <colBreaks count="1" manualBreakCount="1">
    <brk id="13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poznamky- cash flow</vt:lpstr>
      <vt:lpstr>poznámky - Odlozená dan </vt:lpstr>
      <vt:lpstr>Poznamky - splatna daň</vt:lpstr>
    </vt:vector>
  </TitlesOfParts>
  <Company>Stanislav Caniga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Caniga</dc:creator>
  <cp:lastModifiedBy>Admin</cp:lastModifiedBy>
  <cp:lastPrinted>2015-03-29T19:59:34Z</cp:lastPrinted>
  <dcterms:created xsi:type="dcterms:W3CDTF">2015-03-29T15:09:23Z</dcterms:created>
  <dcterms:modified xsi:type="dcterms:W3CDTF">2015-03-31T05:19:57Z</dcterms:modified>
</cp:coreProperties>
</file>