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2120"/>
  </bookViews>
  <sheets>
    <sheet name="CF-slovensky" sheetId="1" r:id="rId1"/>
  </sheets>
  <definedNames>
    <definedName name="_xlnm.Print_Titles" localSheetId="0">'CF-slovensky'!$4:$5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/>
  <c r="D25"/>
  <c r="D80"/>
  <c r="D78"/>
  <c r="D76"/>
  <c r="D24" l="1"/>
  <c r="D75"/>
  <c r="D15"/>
  <c r="E9"/>
  <c r="E33" s="1"/>
  <c r="E94"/>
  <c r="D70"/>
  <c r="E70"/>
  <c r="E88" s="1"/>
  <c r="D61"/>
  <c r="E59"/>
  <c r="D59"/>
  <c r="E23"/>
  <c r="D23"/>
  <c r="D9"/>
  <c r="E8"/>
  <c r="E28" s="1"/>
  <c r="D8"/>
  <c r="D33" l="1"/>
  <c r="E37"/>
  <c r="E89" s="1"/>
  <c r="E91" s="1"/>
  <c r="E93" s="1"/>
  <c r="E110" s="1"/>
  <c r="D88"/>
  <c r="D28"/>
  <c r="D37" s="1"/>
  <c r="D89" l="1"/>
  <c r="D91" s="1"/>
  <c r="D93" s="1"/>
  <c r="D110" l="1"/>
</calcChain>
</file>

<file path=xl/sharedStrings.xml><?xml version="1.0" encoding="utf-8"?>
<sst xmlns="http://schemas.openxmlformats.org/spreadsheetml/2006/main" count="190" uniqueCount="187">
  <si>
    <t>PREHĽAD PEŇAŽNÝCH TOKOV S POUŽITÍM NEPRIAMEJ METÓDY VYKAZOVANIA:</t>
  </si>
  <si>
    <t>Označenie položky</t>
  </si>
  <si>
    <t>Obsah položky</t>
  </si>
  <si>
    <t>Bežné účtovné obdobie</t>
  </si>
  <si>
    <t>Minulé účtovné obdobie</t>
  </si>
  <si>
    <t>v EUR</t>
  </si>
  <si>
    <t>Z/S</t>
  </si>
  <si>
    <t xml:space="preserve"> Výsledok hospodárenia  z bežnej činnosti pred zdanením daňou z príjmov z bežnej činnosti (+/-)</t>
  </si>
  <si>
    <t xml:space="preserve"> Z.</t>
  </si>
  <si>
    <t xml:space="preserve"> Zisk</t>
  </si>
  <si>
    <t xml:space="preserve"> S.</t>
  </si>
  <si>
    <t xml:space="preserve"> Strata</t>
  </si>
  <si>
    <t xml:space="preserve"> A.1.</t>
  </si>
  <si>
    <t xml:space="preserve"> Nepeňažné operácie ovplyvňujúce výsledok hospodárenia z bežnej činnosti pred zdanením daňou z príjmov (+/-)</t>
  </si>
  <si>
    <t xml:space="preserve"> A.1.1.</t>
  </si>
  <si>
    <t xml:space="preserve"> Odpisy dlhodobého nehmotného a hmotného majetku (+)</t>
  </si>
  <si>
    <t xml:space="preserve"> A.1.2.</t>
  </si>
  <si>
    <t xml:space="preserve"> Zostatková hodnota dlhodobého nehmotného a hmotného majetku účtovaná pri vyradení tohto majetku do nákladov na bežnú činnosť s výnimkou jeho predaja (+)</t>
  </si>
  <si>
    <t xml:space="preserve"> A.1.3.</t>
  </si>
  <si>
    <t xml:space="preserve"> Odpis opravnej položky k nadobudnutému majetku (+/-)</t>
  </si>
  <si>
    <t xml:space="preserve"> A.1.4.</t>
  </si>
  <si>
    <t xml:space="preserve"> Zmena stavu dlhodobých rezerv (+/-)</t>
  </si>
  <si>
    <t xml:space="preserve"> A.1.5.</t>
  </si>
  <si>
    <t xml:space="preserve"> Zmena stavu opravných položiek (+/-)</t>
  </si>
  <si>
    <t xml:space="preserve"> A.1.6.</t>
  </si>
  <si>
    <t xml:space="preserve"> Zmena stavu položiek časového rozlíšenia nákladov a výnosov (+/-)</t>
  </si>
  <si>
    <t xml:space="preserve"> A.1.7.</t>
  </si>
  <si>
    <t xml:space="preserve"> Dividendy a iné podiely na zisku účtované do výnosov (-)</t>
  </si>
  <si>
    <t xml:space="preserve"> A.1.8.</t>
  </si>
  <si>
    <t xml:space="preserve"> Úroky účtované do nákladov (+)</t>
  </si>
  <si>
    <t xml:space="preserve"> A.1.9.</t>
  </si>
  <si>
    <t xml:space="preserve"> Úroky účtované do výnosov (-)</t>
  </si>
  <si>
    <t xml:space="preserve"> A.1.10.</t>
  </si>
  <si>
    <t xml:space="preserve"> Kurzový zisk vyčíslený k peňažným prostriedkom a peňažným ekvivalentom ku dňu, ku ktorému sa zostavuje účtovná závierka (-)</t>
  </si>
  <si>
    <t xml:space="preserve"> A.1.11.</t>
  </si>
  <si>
    <t xml:space="preserve"> Kurzová strata vyčíslená k peňažným prostriedkom a peňažným ekvivalentom ku dňu, ku ktorému sa zostavuje účtovná závierka (+)</t>
  </si>
  <si>
    <t xml:space="preserve"> A.1.12.</t>
  </si>
  <si>
    <t xml:space="preserve"> Výsledok z predaja dlhodobého majetku, s výnimkou majetku, ktorý sa považuje za peňažný ekvivalent (+/-)</t>
  </si>
  <si>
    <t xml:space="preserve"> A.1.13.</t>
  </si>
  <si>
    <t xml:space="preserve"> 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</si>
  <si>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</si>
  <si>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 xml:space="preserve"> Vplyv zmien stavu pracovného kapitálu( ktorým sa účely tohto opatrenia rozumie rozdiel medzi obežným majetkom a krátkodobými záväzkami s výnimkou položiek obežného majetku, ktoré sú súčasťou peňažných prostriedkov a peňažných ekvivalentov) na výsledok hospodárenia z bežnej činnosti</t>
  </si>
  <si>
    <t xml:space="preserve"> A.2.1.</t>
  </si>
  <si>
    <t xml:space="preserve"> Zmena stavu pohľadávok z prevádzkovej činnosti (-/+)</t>
  </si>
  <si>
    <t xml:space="preserve"> A.2.2.</t>
  </si>
  <si>
    <t xml:space="preserve"> Zmena stavu záväzkov z prevádzkovej činnosti (+/-)</t>
  </si>
  <si>
    <t xml:space="preserve"> A.2.3.</t>
  </si>
  <si>
    <t xml:space="preserve"> Zmena stavu zásob (-/+)</t>
  </si>
  <si>
    <t xml:space="preserve"> A.2.4.</t>
  </si>
  <si>
    <t xml:space="preserve"> Zmena stavu krátkodobého finančného majetku, s výnimkou majetku, ktorý je súčasťou peňažných prostriedkov a peňažných ekvivalentov (-/+)</t>
  </si>
  <si>
    <t xml:space="preserve"> Peňažné toky z prevádzkovej činnosti s výnimkou príjmov a výdavkov, ktoré sa uvádzajú osobitne v iných častiach prehľadu peňažných tokov (+/-) (súčet Z/S+A1+A2)</t>
  </si>
  <si>
    <t xml:space="preserve"> A.3.</t>
  </si>
  <si>
    <t xml:space="preserve"> Prijaté úroky, s výnimkou tých, ktoré sa začleňujú do investičných činností (+)</t>
  </si>
  <si>
    <t xml:space="preserve"> A.4.</t>
  </si>
  <si>
    <t xml:space="preserve"> Výdavky na zaplatené úroky, s výnimkou tých, ktoré sa začleňujú do investičných činností (-)</t>
  </si>
  <si>
    <t xml:space="preserve"> A.5.</t>
  </si>
  <si>
    <t xml:space="preserve"> Príjmy z dividend a iných podielov na zisku, s výnimkou tých, ktoré sa začleňujú do investičných činností (+)</t>
  </si>
  <si>
    <t xml:space="preserve"> A.6.</t>
  </si>
  <si>
    <t xml:space="preserve"> Výdavky na vyplatené dividendy a iné podiely na zisku, s výnimkou tých, ktoré sa začleňujú do finančných činností (-)</t>
  </si>
  <si>
    <t xml:space="preserve"> Peňažné toky z prevádzkovej činnosti (+/-)(súčet A 1 až A 6)</t>
  </si>
  <si>
    <t xml:space="preserve"> A.7.</t>
  </si>
  <si>
    <t xml:space="preserve"> Výdavky na daň z príjmov účtovnej jednotky, s výnimkou tých, ktoré sa začleňujú do investičných alebo finančných činností (-/+)</t>
  </si>
  <si>
    <t xml:space="preserve"> A.8.</t>
  </si>
  <si>
    <t xml:space="preserve"> Príjmy mimoriadneho charakteru vzťahujúce sa na prevádzkovú činnosť (+)</t>
  </si>
  <si>
    <t xml:space="preserve"> A.9.</t>
  </si>
  <si>
    <t xml:space="preserve"> Výdavky mimoriadneho charakteru vzťahujúce sa na prevádzkovú činnosť  (-)</t>
  </si>
  <si>
    <t>A.</t>
  </si>
  <si>
    <t xml:space="preserve"> Čistý peňažné toky z prevádzkovej činnosti (súčet A 1 až A 9)</t>
  </si>
  <si>
    <t xml:space="preserve"> Peňažné toky z investičnej činnosti </t>
  </si>
  <si>
    <t xml:space="preserve"> B.1.</t>
  </si>
  <si>
    <t xml:space="preserve"> Výdavky na obstaranie dlhodobého nehmotného majetku (-)</t>
  </si>
  <si>
    <t xml:space="preserve"> B.2.</t>
  </si>
  <si>
    <t xml:space="preserve"> Výdavky na obstaranie dlhodobého hmotného majetku (-)</t>
  </si>
  <si>
    <t xml:space="preserve"> B.3.</t>
  </si>
  <si>
    <t xml:space="preserve"> Výdavky na obstaranie dlhodobých cenných papierov a podielov v iných účtovných jednotkách, s výnimkou CP, ktoré sa považujú za peňažné ekvivalenty a CP určených na predaj alebo na obchodovanie (-)</t>
  </si>
  <si>
    <t xml:space="preserve"> B.4.</t>
  </si>
  <si>
    <t xml:space="preserve"> Príjmy z predaja dlhodobého nehmotného majetku (+)</t>
  </si>
  <si>
    <t xml:space="preserve"> B.5.</t>
  </si>
  <si>
    <t xml:space="preserve"> Príjmy z predaja dlhodobého hmotného majetku (+)</t>
  </si>
  <si>
    <t xml:space="preserve"> B.6.</t>
  </si>
  <si>
    <t xml:space="preserve"> Príjmy z predaja dlhodobých CP a podielov v iných účtovných jednotkách, s výnimkou CP, ktoré sa považujú za peňažné ekvivalenty a CP určených na predaj alebo na obchodovanie (+)</t>
  </si>
  <si>
    <t xml:space="preserve"> B.7.</t>
  </si>
  <si>
    <t xml:space="preserve"> Výdavky na dlhodobé pôžičky poskytnuté účtovnou jednotkou inej účtovnej jednotke, ktorá je súčasťou konsolidovaného celku (-)</t>
  </si>
  <si>
    <t xml:space="preserve"> B.8.</t>
  </si>
  <si>
    <t xml:space="preserve"> Príjmy zo splácania dlhodobých pôžičiek poskytnutých účtovnou jednotkou inej účtovnej jednotke, ktorá je súčasťou konsolidovaného celku (+)</t>
  </si>
  <si>
    <t xml:space="preserve"> </t>
  </si>
  <si>
    <t xml:space="preserve"> B.9.</t>
  </si>
  <si>
    <t xml:space="preserve"> Výdavky na dlhodobé pôžičky poskytnuté účtovnou jednotkou tretím osobám s výnimkou dlhodobých pôžičiek poskytnutých účtovnej jednotke, ktorá je súčasťou konsolidovaného celku (-)</t>
  </si>
  <si>
    <t xml:space="preserve"> B. 10. </t>
  </si>
  <si>
    <t xml:space="preserve"> Príjmy zo splácania pôžičiek poskytnutých účtovnou jednotkou tretím osobám s výnimkou pôžičiek poskytnutých účtovnej jednotke, ktorá je súčasťou konsolidovaného celku (+)</t>
  </si>
  <si>
    <t xml:space="preserve"> B.11.</t>
  </si>
  <si>
    <t xml:space="preserve"> Príjmy z prenájmu súboru hnuteľného a nehnuteľného majetku používaného a odpisovaného nájomcom (+)</t>
  </si>
  <si>
    <t xml:space="preserve"> B.12.</t>
  </si>
  <si>
    <t xml:space="preserve"> Prijaté úroky s výnimkou tých, ktoré sa začleňujú do prevádzkových činností (+)</t>
  </si>
  <si>
    <t xml:space="preserve"> B.13.</t>
  </si>
  <si>
    <t xml:space="preserve"> Príjmy z dividend a iných podielov na zisku, s výnimkou tých, ktoré sa začleňujú do prevádzkových činností (+)</t>
  </si>
  <si>
    <t xml:space="preserve"> B.14.</t>
  </si>
  <si>
    <t xml:space="preserve"> Výdavky súvisiace s derivátmi s výnimkou, ak sú určené na predaj alebo na obchodovanie, alebo ak sa tieto výdavky považujú za peňažné toky z finančnej činnosti (-)</t>
  </si>
  <si>
    <t xml:space="preserve"> B.15..</t>
  </si>
  <si>
    <t xml:space="preserve"> Príjmy súvisiace s derivátmi s výnimkou, ak sú určené na predaj alebo na obchodovanie, alebo ak sa tieto výdavky považujú za peňažné toky z finančnej činnosti (+)</t>
  </si>
  <si>
    <t xml:space="preserve"> B.16.</t>
  </si>
  <si>
    <t xml:space="preserve"> Výdavky na daň z príjmov účtovnej jednotky, ak je ju možné začleniť do investičných činností (-)</t>
  </si>
  <si>
    <t xml:space="preserve"> B.17.</t>
  </si>
  <si>
    <t xml:space="preserve"> Príjmy mimoriadneho charakteru vzťahujúce sa na investičnú činnosť (+)</t>
  </si>
  <si>
    <t xml:space="preserve"> B.18.</t>
  </si>
  <si>
    <t xml:space="preserve"> Výdavky mimoriadneho charakteru vzťahujúce sa na investičnú činnosť (-)</t>
  </si>
  <si>
    <t xml:space="preserve"> B.19.</t>
  </si>
  <si>
    <t xml:space="preserve"> Ostatné príjmy vzťahujúce sa na investičnú činnosť (+)</t>
  </si>
  <si>
    <t xml:space="preserve"> B.20.</t>
  </si>
  <si>
    <t xml:space="preserve"> Ostatné výdavky vzťahujúce na investičnú činnosť (-)</t>
  </si>
  <si>
    <t xml:space="preserve"> B.</t>
  </si>
  <si>
    <t>Čisté peňažné toky z investičnej činnosti (súčet B1 až B 20)</t>
  </si>
  <si>
    <t xml:space="preserve"> Peňažné toky z finančnej činnosti </t>
  </si>
  <si>
    <t xml:space="preserve"> C.1.</t>
  </si>
  <si>
    <t xml:space="preserve"> Peňažné toky vo vlastnom imaní (súčet C 1.1 až C 1.8)</t>
  </si>
  <si>
    <t xml:space="preserve"> C.1.1.</t>
  </si>
  <si>
    <t xml:space="preserve"> Príjmy z upísaných akcií a obchodných podielov (+)</t>
  </si>
  <si>
    <t xml:space="preserve"> C.1.2.</t>
  </si>
  <si>
    <t xml:space="preserve"> Príjmy z ďalších vkladov do vlastného imania spoločníkmi alebo fyzickou osobou, ktorá je účtovnou jednotkou (+)</t>
  </si>
  <si>
    <t xml:space="preserve"> C.1.3.</t>
  </si>
  <si>
    <t xml:space="preserve"> Prijaté peňažné dary (+)</t>
  </si>
  <si>
    <t xml:space="preserve"> C.1.4.</t>
  </si>
  <si>
    <t xml:space="preserve"> Príjmy z úhrady straty spoločníkmi (+)</t>
  </si>
  <si>
    <t xml:space="preserve"> C.1.5.</t>
  </si>
  <si>
    <t xml:space="preserve"> Výdavky na obstaranie alebo spätné odkúpenie vlastných akcií a vlastných obchodných podielov (-)</t>
  </si>
  <si>
    <t xml:space="preserve"> C.1.6</t>
  </si>
  <si>
    <t xml:space="preserve"> Výdavky spojené so znížením fondov vytvorených účtovnou jednotkou (-)</t>
  </si>
  <si>
    <t xml:space="preserve"> C.1.7.</t>
  </si>
  <si>
    <t xml:space="preserve"> Výdavky na vyplatenie podielu na vlastnom imaní spoločníkmi účtovnej jednotky a fyzickou osobou, ktorá je účtovnou jednotkou (-)</t>
  </si>
  <si>
    <t xml:space="preserve"> C.1.8.</t>
  </si>
  <si>
    <t xml:space="preserve"> Výdavky z iných dôvodov, ktoré súvisia so znížením vlastného imania (-)</t>
  </si>
  <si>
    <t xml:space="preserve"> C.2.</t>
  </si>
  <si>
    <t xml:space="preserve"> Peňažné toky vznikajúce z dlhodobých záväzkov a krátkodobých záväzkov z finančnej činnosti (súčet C 2. 1 až C 2.10)</t>
  </si>
  <si>
    <t xml:space="preserve"> C.2.1.</t>
  </si>
  <si>
    <t xml:space="preserve"> Príjmy z emisie dlhových CP (+)</t>
  </si>
  <si>
    <t xml:space="preserve"> C.2.2.</t>
  </si>
  <si>
    <t xml:space="preserve"> Výdavky na úhradu záväzkov z dlhových CP (-)</t>
  </si>
  <si>
    <t xml:space="preserve"> C.2.3.</t>
  </si>
  <si>
    <t xml:space="preserve"> Príjmy z úverov, ktoré účtovnej jednotke poskytla banka alebo pobočka zahraničnej banky, s výnimkou úverov, ktoré boli poskytnuté na zabezpečenie hlavného predmetu činnosti (+)</t>
  </si>
  <si>
    <t xml:space="preserve"> C.2.4.</t>
  </si>
  <si>
    <t xml:space="preserve"> Výdavky na splácanie úverov, ktoré účtovnej jednotke poskytla banka alebo pobočka zahraničnej banky, s výnimkou úverov, ktoré boli poskytnuté n a zabezpečenie hlavného predmetu činnosti (-)</t>
  </si>
  <si>
    <t xml:space="preserve"> C.2.5.</t>
  </si>
  <si>
    <t xml:space="preserve"> Príjmy z prijatých pôžičiek (+)</t>
  </si>
  <si>
    <t xml:space="preserve"> C.2.6.</t>
  </si>
  <si>
    <t xml:space="preserve"> Výdavky na splácanie pôžičiek (-)</t>
  </si>
  <si>
    <t xml:space="preserve"> C.2.7.</t>
  </si>
  <si>
    <t xml:space="preserve"> Výdavky na úhradu záväzkov z používania majetku, ktorý je predmetom zmluvy o kúpe prenajatej veci (-)</t>
  </si>
  <si>
    <t xml:space="preserve"> C.2.8.</t>
  </si>
  <si>
    <t xml:space="preserve"> Výdavky na úhradu záväzkov za prenájom súboru hnuteľného majetku a nehnuteľného majetku používaného a odpisovaného nájomcom (-)</t>
  </si>
  <si>
    <t xml:space="preserve"> C.2.9.</t>
  </si>
  <si>
    <t xml:space="preserve"> 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</si>
  <si>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</si>
  <si>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 xml:space="preserve"> Výdavky na splácanie ostatných dlhodobých záväzkov a krátkodobých záväzkov vyplývajúcich z finančnej činnosti účtovnej jednotky, s výnimkou tých, ktoré sa uvádzajú osobitne v inej časti prehľadu peňažných tokov (-)</t>
  </si>
  <si>
    <t xml:space="preserve"> C.3.</t>
  </si>
  <si>
    <t xml:space="preserve"> Výdavky na zaplatené úroky, s výnimkou tých, ktoré sa začleňujú do prevádzkových činností (-)</t>
  </si>
  <si>
    <t xml:space="preserve"> C.4.</t>
  </si>
  <si>
    <t xml:space="preserve"> Výdavky na vyplatené dividendy a iné podiely na zisku, s výnimkou tých, ktoré sa začleňujú do prevádzkových činností (-)</t>
  </si>
  <si>
    <t xml:space="preserve"> C.5.</t>
  </si>
  <si>
    <t xml:space="preserve"> Výdavky súvisiace s derivátmi, s výnimkou, ak sú určené na predaj alebo na obchodovanie, alebo ak sa považujú za peňažné toky z investičnej činnosti (-)</t>
  </si>
  <si>
    <t xml:space="preserve"> C.6.</t>
  </si>
  <si>
    <t xml:space="preserve"> Príjmy súvisiace s derivátmi, s výnimkou, ak sú určené na predaj alebo na obchodovanie, alebo ak sa považujú za peňažné toky z investičnej činnosti (+)</t>
  </si>
  <si>
    <t xml:space="preserve"> C.7.</t>
  </si>
  <si>
    <t xml:space="preserve"> Výdavky na daň z príjmov účtovnej jednotky, ak ich možno začleniť do finančných činností (-)</t>
  </si>
  <si>
    <t xml:space="preserve"> C.8.</t>
  </si>
  <si>
    <t xml:space="preserve"> Príjmy mimoriadneho charakteru vzťahujúce sa na finančnú činnosť (+)</t>
  </si>
  <si>
    <t xml:space="preserve"> C.9.</t>
  </si>
  <si>
    <t xml:space="preserve"> Výdavky mimoriadneho charakteru vzťahujúce na finančnú činnosť (-)</t>
  </si>
  <si>
    <t xml:space="preserve"> C.</t>
  </si>
  <si>
    <t xml:space="preserve"> Čisté peňažné toky z finančnej činnosti (súčet C 1 až C 9)</t>
  </si>
  <si>
    <t xml:space="preserve"> D.</t>
  </si>
  <si>
    <t xml:space="preserve"> Čisté zvýšenie alebo čisté zníženie peňažných prostriedkov (súčet A + B +C)</t>
  </si>
  <si>
    <t xml:space="preserve"> E.</t>
  </si>
  <si>
    <t xml:space="preserve"> Stav peňažných prostriedkov a peňažných ekvivalentov na začiatku účtovného obdobia (+/-)</t>
  </si>
  <si>
    <t xml:space="preserve"> F.</t>
  </si>
  <si>
    <t xml:space="preserve"> 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</si>
  <si>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</si>
  <si>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 xml:space="preserve"> Kurzové rozdiely vyčíslené k peňažným prostriedkom a peňažným ekvivalentom ku dňu, ku ktorému sa zostavuje účtovná závierka (+/-)</t>
  </si>
  <si>
    <t xml:space="preserve"> H.</t>
  </si>
  <si>
    <t xml:space="preserve"> Zostatok peňažných prostriedkov a peňažných ekvivalentov na konci účtovného obdobia, upravený o kurzové rozdiely vyčíslené ku dňu, ku ktorému sa zostavuje účtovná závierka  (+/-)</t>
  </si>
  <si>
    <t>Zostavené</t>
  </si>
  <si>
    <t>dňa:</t>
  </si>
  <si>
    <t>Schválené:</t>
  </si>
  <si>
    <t xml:space="preserve">Podpisový záznam člena štatutárnoho orgánu účtovnej jednotky alebo fyzickej </t>
  </si>
  <si>
    <t>osoby, ktorá je účtovnou jednotkou:</t>
  </si>
  <si>
    <t>Podpisový záznam osoby zodpovednej za zostavenie účtovnej závierky:</t>
  </si>
  <si>
    <t>Podpisový záznam osoby zodpovednej za vedenie účtovníctva:</t>
  </si>
  <si>
    <t>(ZA ROK 2014)</t>
  </si>
</sst>
</file>

<file path=xl/styles.xml><?xml version="1.0" encoding="utf-8"?>
<styleSheet xmlns="http://schemas.openxmlformats.org/spreadsheetml/2006/main">
  <fonts count="5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sz val="9"/>
      <color theme="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3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3" fontId="2" fillId="0" borderId="2" xfId="0" applyNumberFormat="1" applyFont="1" applyBorder="1" applyAlignment="1">
      <alignment wrapText="1"/>
    </xf>
    <xf numFmtId="3" fontId="2" fillId="0" borderId="3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4" xfId="0" applyFont="1" applyBorder="1"/>
    <xf numFmtId="0" fontId="2" fillId="0" borderId="5" xfId="0" applyFont="1" applyBorder="1" applyAlignment="1">
      <alignment horizontal="left" wrapText="1"/>
    </xf>
    <xf numFmtId="3" fontId="2" fillId="0" borderId="5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wrapText="1"/>
    </xf>
    <xf numFmtId="3" fontId="2" fillId="2" borderId="5" xfId="0" applyNumberFormat="1" applyFont="1" applyFill="1" applyBorder="1"/>
    <xf numFmtId="0" fontId="2" fillId="0" borderId="5" xfId="0" applyFont="1" applyBorder="1" applyAlignment="1">
      <alignment horizontal="center" wrapText="1"/>
    </xf>
    <xf numFmtId="3" fontId="2" fillId="0" borderId="5" xfId="0" applyNumberFormat="1" applyFont="1" applyBorder="1"/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3" fontId="3" fillId="0" borderId="5" xfId="0" applyNumberFormat="1" applyFont="1" applyBorder="1"/>
    <xf numFmtId="0" fontId="1" fillId="2" borderId="5" xfId="0" applyFont="1" applyFill="1" applyBorder="1" applyAlignment="1">
      <alignment horizontal="left" wrapText="1"/>
    </xf>
    <xf numFmtId="3" fontId="1" fillId="2" borderId="5" xfId="0" applyNumberFormat="1" applyFont="1" applyFill="1" applyBorder="1"/>
    <xf numFmtId="3" fontId="2" fillId="0" borderId="5" xfId="0" applyNumberFormat="1" applyFont="1" applyFill="1" applyBorder="1"/>
    <xf numFmtId="0" fontId="1" fillId="2" borderId="4" xfId="0" applyFont="1" applyFill="1" applyBorder="1"/>
    <xf numFmtId="0" fontId="1" fillId="0" borderId="5" xfId="0" applyFont="1" applyBorder="1" applyAlignment="1">
      <alignment horizontal="left" wrapText="1"/>
    </xf>
    <xf numFmtId="3" fontId="1" fillId="0" borderId="5" xfId="0" applyNumberFormat="1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3" fontId="2" fillId="0" borderId="8" xfId="0" applyNumberFormat="1" applyFont="1" applyBorder="1"/>
    <xf numFmtId="0" fontId="2" fillId="0" borderId="9" xfId="0" applyFont="1" applyBorder="1"/>
    <xf numFmtId="0" fontId="2" fillId="0" borderId="10" xfId="0" applyFont="1" applyBorder="1" applyAlignment="1">
      <alignment horizontal="left" wrapText="1"/>
    </xf>
    <xf numFmtId="0" fontId="2" fillId="0" borderId="12" xfId="0" applyFont="1" applyBorder="1"/>
    <xf numFmtId="0" fontId="2" fillId="0" borderId="13" xfId="0" applyFont="1" applyBorder="1" applyAlignment="1">
      <alignment horizontal="left" wrapText="1"/>
    </xf>
    <xf numFmtId="0" fontId="2" fillId="0" borderId="15" xfId="0" applyFont="1" applyBorder="1"/>
    <xf numFmtId="0" fontId="2" fillId="0" borderId="16" xfId="0" applyFont="1" applyBorder="1" applyAlignment="1">
      <alignment horizontal="left" wrapText="1"/>
    </xf>
    <xf numFmtId="0" fontId="2" fillId="0" borderId="18" xfId="0" applyFont="1" applyBorder="1"/>
    <xf numFmtId="0" fontId="2" fillId="0" borderId="19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 applyAlignment="1">
      <alignment horizontal="left" wrapText="1"/>
    </xf>
    <xf numFmtId="3" fontId="4" fillId="0" borderId="0" xfId="0" applyNumberFormat="1" applyFont="1"/>
    <xf numFmtId="14" fontId="4" fillId="0" borderId="11" xfId="0" applyNumberFormat="1" applyFont="1" applyBorder="1"/>
    <xf numFmtId="14" fontId="4" fillId="0" borderId="14" xfId="0" applyNumberFormat="1" applyFont="1" applyBorder="1"/>
    <xf numFmtId="3" fontId="4" fillId="0" borderId="17" xfId="0" applyNumberFormat="1" applyFont="1" applyBorder="1"/>
    <xf numFmtId="14" fontId="4" fillId="0" borderId="20" xfId="0" applyNumberFormat="1" applyFont="1" applyBorder="1"/>
    <xf numFmtId="3" fontId="4" fillId="0" borderId="14" xfId="0" applyNumberFormat="1" applyFont="1" applyBorder="1"/>
    <xf numFmtId="3" fontId="4" fillId="0" borderId="20" xfId="0" applyNumberFormat="1" applyFont="1" applyBorder="1"/>
    <xf numFmtId="3" fontId="4" fillId="0" borderId="23" xfId="0" applyNumberFormat="1" applyFont="1" applyBorder="1"/>
    <xf numFmtId="3" fontId="2" fillId="0" borderId="0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tabSelected="1" topLeftCell="A68" zoomScaleNormal="100" workbookViewId="0">
      <selection activeCell="D80" sqref="D80"/>
    </sheetView>
  </sheetViews>
  <sheetFormatPr defaultColWidth="9.140625" defaultRowHeight="12.75"/>
  <cols>
    <col min="1" max="1" width="9.140625" style="4" customWidth="1"/>
    <col min="2" max="2" width="54.7109375" style="2" customWidth="1"/>
    <col min="3" max="3" width="3.7109375" style="2" customWidth="1"/>
    <col min="4" max="5" width="13.28515625" style="3" customWidth="1"/>
    <col min="6" max="6" width="15.5703125" style="4" customWidth="1"/>
    <col min="7" max="7" width="9.140625" customWidth="1"/>
    <col min="8" max="16384" width="9.140625" style="4"/>
  </cols>
  <sheetData>
    <row r="1" spans="1:6">
      <c r="A1" s="1" t="s">
        <v>0</v>
      </c>
    </row>
    <row r="2" spans="1:6">
      <c r="A2" s="4" t="s">
        <v>186</v>
      </c>
    </row>
    <row r="3" spans="1:6" ht="13.5" thickBot="1">
      <c r="B3" s="5"/>
      <c r="C3" s="5"/>
    </row>
    <row r="4" spans="1:6" ht="24">
      <c r="A4" s="6" t="s">
        <v>1</v>
      </c>
      <c r="B4" s="7" t="s">
        <v>2</v>
      </c>
      <c r="C4" s="7"/>
      <c r="D4" s="8" t="s">
        <v>3</v>
      </c>
      <c r="E4" s="9" t="s">
        <v>4</v>
      </c>
      <c r="F4" s="10"/>
    </row>
    <row r="5" spans="1:6">
      <c r="A5" s="11"/>
      <c r="B5" s="12"/>
      <c r="C5" s="12"/>
      <c r="D5" s="13" t="s">
        <v>5</v>
      </c>
      <c r="E5" s="14" t="s">
        <v>5</v>
      </c>
    </row>
    <row r="6" spans="1:6" ht="24">
      <c r="A6" s="15" t="s">
        <v>6</v>
      </c>
      <c r="B6" s="16" t="s">
        <v>7</v>
      </c>
      <c r="C6" s="17">
        <v>1</v>
      </c>
      <c r="D6" s="18">
        <v>-850263</v>
      </c>
      <c r="E6" s="18">
        <v>-866636</v>
      </c>
    </row>
    <row r="7" spans="1:6">
      <c r="A7" s="11" t="s">
        <v>8</v>
      </c>
      <c r="B7" s="12" t="s">
        <v>9</v>
      </c>
      <c r="C7" s="19">
        <v>2</v>
      </c>
      <c r="D7" s="20"/>
      <c r="E7" s="20"/>
    </row>
    <row r="8" spans="1:6">
      <c r="A8" s="11" t="s">
        <v>10</v>
      </c>
      <c r="B8" s="12" t="s">
        <v>11</v>
      </c>
      <c r="C8" s="19">
        <v>3</v>
      </c>
      <c r="D8" s="20">
        <f>D6</f>
        <v>-850263</v>
      </c>
      <c r="E8" s="20">
        <f>E6</f>
        <v>-866636</v>
      </c>
    </row>
    <row r="9" spans="1:6" ht="24">
      <c r="A9" s="21" t="s">
        <v>12</v>
      </c>
      <c r="B9" s="22" t="s">
        <v>13</v>
      </c>
      <c r="C9" s="19">
        <v>4</v>
      </c>
      <c r="D9" s="23">
        <f>SUM(D10:D22)</f>
        <v>1824715</v>
      </c>
      <c r="E9" s="23">
        <f>SUM(E10:E22)-1</f>
        <v>1813791</v>
      </c>
    </row>
    <row r="10" spans="1:6">
      <c r="A10" s="11" t="s">
        <v>14</v>
      </c>
      <c r="B10" s="12" t="s">
        <v>15</v>
      </c>
      <c r="C10" s="19">
        <v>5</v>
      </c>
      <c r="D10" s="20">
        <v>1232318</v>
      </c>
      <c r="E10" s="20">
        <v>1100406</v>
      </c>
    </row>
    <row r="11" spans="1:6" ht="36">
      <c r="A11" s="11" t="s">
        <v>16</v>
      </c>
      <c r="B11" s="12" t="s">
        <v>17</v>
      </c>
      <c r="C11" s="19">
        <v>6</v>
      </c>
      <c r="D11" s="20"/>
      <c r="E11" s="20"/>
    </row>
    <row r="12" spans="1:6">
      <c r="A12" s="11" t="s">
        <v>18</v>
      </c>
      <c r="B12" s="12" t="s">
        <v>19</v>
      </c>
      <c r="C12" s="19">
        <v>7</v>
      </c>
      <c r="D12" s="20"/>
      <c r="E12" s="20"/>
    </row>
    <row r="13" spans="1:6">
      <c r="A13" s="11" t="s">
        <v>20</v>
      </c>
      <c r="B13" s="12" t="s">
        <v>21</v>
      </c>
      <c r="C13" s="19">
        <v>8</v>
      </c>
      <c r="D13" s="20"/>
      <c r="E13" s="20"/>
    </row>
    <row r="14" spans="1:6">
      <c r="A14" s="11" t="s">
        <v>22</v>
      </c>
      <c r="B14" s="12" t="s">
        <v>23</v>
      </c>
      <c r="C14" s="19">
        <v>9</v>
      </c>
      <c r="D14" s="20">
        <v>7769</v>
      </c>
      <c r="E14" s="20"/>
    </row>
    <row r="15" spans="1:6" ht="24">
      <c r="A15" s="11" t="s">
        <v>24</v>
      </c>
      <c r="B15" s="12" t="s">
        <v>25</v>
      </c>
      <c r="C15" s="19">
        <v>10</v>
      </c>
      <c r="D15" s="20">
        <f>-7273-15896+317-16629</f>
        <v>-39481</v>
      </c>
      <c r="E15" s="20">
        <v>-138397</v>
      </c>
    </row>
    <row r="16" spans="1:6">
      <c r="A16" s="11" t="s">
        <v>26</v>
      </c>
      <c r="B16" s="12" t="s">
        <v>27</v>
      </c>
      <c r="C16" s="19">
        <v>11</v>
      </c>
      <c r="D16" s="20"/>
      <c r="E16" s="20"/>
    </row>
    <row r="17" spans="1:5">
      <c r="A17" s="11" t="s">
        <v>28</v>
      </c>
      <c r="B17" s="12" t="s">
        <v>29</v>
      </c>
      <c r="C17" s="19">
        <v>12</v>
      </c>
      <c r="D17" s="20">
        <v>625972</v>
      </c>
      <c r="E17" s="20">
        <v>853698</v>
      </c>
    </row>
    <row r="18" spans="1:5">
      <c r="A18" s="11" t="s">
        <v>30</v>
      </c>
      <c r="B18" s="12" t="s">
        <v>31</v>
      </c>
      <c r="C18" s="19">
        <v>13</v>
      </c>
      <c r="D18" s="20">
        <v>-3369</v>
      </c>
      <c r="E18" s="20">
        <v>-1915</v>
      </c>
    </row>
    <row r="19" spans="1:5" ht="24">
      <c r="A19" s="11" t="s">
        <v>32</v>
      </c>
      <c r="B19" s="12" t="s">
        <v>33</v>
      </c>
      <c r="C19" s="19">
        <v>14</v>
      </c>
      <c r="D19" s="20"/>
      <c r="E19" s="20"/>
    </row>
    <row r="20" spans="1:5" ht="24">
      <c r="A20" s="11" t="s">
        <v>34</v>
      </c>
      <c r="B20" s="12" t="s">
        <v>35</v>
      </c>
      <c r="C20" s="19">
        <v>15</v>
      </c>
      <c r="D20" s="20"/>
      <c r="E20" s="20"/>
    </row>
    <row r="21" spans="1:5" ht="24">
      <c r="A21" s="11" t="s">
        <v>36</v>
      </c>
      <c r="B21" s="12" t="s">
        <v>37</v>
      </c>
      <c r="C21" s="19">
        <v>16</v>
      </c>
      <c r="D21" s="20">
        <v>1506</v>
      </c>
      <c r="E21" s="20"/>
    </row>
    <row r="22" spans="1:5" ht="36">
      <c r="A22" s="11" t="s">
        <v>38</v>
      </c>
      <c r="B22" s="12" t="s">
        <v>39</v>
      </c>
      <c r="C22" s="19">
        <v>17</v>
      </c>
      <c r="D22" s="20"/>
      <c r="E22" s="20"/>
    </row>
    <row r="23" spans="1:5" ht="60">
      <c r="A23" s="21" t="s">
        <v>40</v>
      </c>
      <c r="B23" s="22" t="s">
        <v>41</v>
      </c>
      <c r="C23" s="19">
        <v>18</v>
      </c>
      <c r="D23" s="23">
        <f>SUM(D24:D27)</f>
        <v>269332</v>
      </c>
      <c r="E23" s="23">
        <f>SUM(E24:E27)</f>
        <v>668190</v>
      </c>
    </row>
    <row r="24" spans="1:5">
      <c r="A24" s="11" t="s">
        <v>42</v>
      </c>
      <c r="B24" s="12" t="s">
        <v>43</v>
      </c>
      <c r="C24" s="19">
        <v>19</v>
      </c>
      <c r="D24" s="20">
        <f>-588573</f>
        <v>-588573</v>
      </c>
      <c r="E24" s="20">
        <v>452122</v>
      </c>
    </row>
    <row r="25" spans="1:5">
      <c r="A25" s="11" t="s">
        <v>44</v>
      </c>
      <c r="B25" s="12" t="s">
        <v>45</v>
      </c>
      <c r="C25" s="19">
        <v>20</v>
      </c>
      <c r="D25" s="20">
        <f>64164+1975+7002+8073+787606+452+2481</f>
        <v>871753</v>
      </c>
      <c r="E25" s="20">
        <v>246644</v>
      </c>
    </row>
    <row r="26" spans="1:5">
      <c r="A26" s="11" t="s">
        <v>46</v>
      </c>
      <c r="B26" s="12" t="s">
        <v>47</v>
      </c>
      <c r="C26" s="19">
        <v>21</v>
      </c>
      <c r="D26" s="20">
        <v>-13848</v>
      </c>
      <c r="E26" s="20">
        <v>-30576</v>
      </c>
    </row>
    <row r="27" spans="1:5" ht="36" hidden="1">
      <c r="A27" s="11" t="s">
        <v>48</v>
      </c>
      <c r="B27" s="12" t="s">
        <v>49</v>
      </c>
      <c r="C27" s="19">
        <v>22</v>
      </c>
      <c r="D27" s="20"/>
      <c r="E27" s="20"/>
    </row>
    <row r="28" spans="1:5" ht="36">
      <c r="A28" s="15"/>
      <c r="B28" s="24" t="s">
        <v>50</v>
      </c>
      <c r="C28" s="17">
        <v>23</v>
      </c>
      <c r="D28" s="25">
        <f>D7+D8+D9+D23</f>
        <v>1243784</v>
      </c>
      <c r="E28" s="25">
        <f>E7+E8+E9+E23+1</f>
        <v>1615346</v>
      </c>
    </row>
    <row r="29" spans="1:5" ht="24">
      <c r="A29" s="21" t="s">
        <v>51</v>
      </c>
      <c r="B29" s="22" t="s">
        <v>52</v>
      </c>
      <c r="C29" s="19">
        <v>24</v>
      </c>
      <c r="D29" s="20">
        <v>31</v>
      </c>
      <c r="E29" s="20">
        <v>4</v>
      </c>
    </row>
    <row r="30" spans="1:5" ht="24">
      <c r="A30" s="21" t="s">
        <v>53</v>
      </c>
      <c r="B30" s="22" t="s">
        <v>54</v>
      </c>
      <c r="C30" s="19">
        <v>25</v>
      </c>
      <c r="D30" s="20">
        <v>-529120</v>
      </c>
      <c r="E30" s="20">
        <v>-533513</v>
      </c>
    </row>
    <row r="31" spans="1:5" ht="24">
      <c r="A31" s="21" t="s">
        <v>55</v>
      </c>
      <c r="B31" s="22" t="s">
        <v>56</v>
      </c>
      <c r="C31" s="19">
        <v>26</v>
      </c>
      <c r="D31" s="20"/>
      <c r="E31" s="20"/>
    </row>
    <row r="32" spans="1:5" ht="24">
      <c r="A32" s="21" t="s">
        <v>57</v>
      </c>
      <c r="B32" s="22" t="s">
        <v>58</v>
      </c>
      <c r="C32" s="19">
        <v>27</v>
      </c>
      <c r="D32" s="20"/>
      <c r="E32" s="20"/>
    </row>
    <row r="33" spans="1:5">
      <c r="A33" s="21"/>
      <c r="B33" s="22" t="s">
        <v>59</v>
      </c>
      <c r="C33" s="19">
        <v>28</v>
      </c>
      <c r="D33" s="23">
        <f>D9+D23+D29+D30+D31+D32</f>
        <v>1564958</v>
      </c>
      <c r="E33" s="23">
        <f>E9+E23+E29+E30+E31+E32+1</f>
        <v>1948473</v>
      </c>
    </row>
    <row r="34" spans="1:5" ht="24">
      <c r="A34" s="21" t="s">
        <v>60</v>
      </c>
      <c r="B34" s="22" t="s">
        <v>61</v>
      </c>
      <c r="C34" s="19">
        <v>29</v>
      </c>
      <c r="D34" s="26"/>
      <c r="E34" s="26"/>
    </row>
    <row r="35" spans="1:5" ht="24">
      <c r="A35" s="21" t="s">
        <v>62</v>
      </c>
      <c r="B35" s="22" t="s">
        <v>63</v>
      </c>
      <c r="C35" s="19">
        <v>30</v>
      </c>
      <c r="D35" s="20"/>
      <c r="E35" s="20"/>
    </row>
    <row r="36" spans="1:5" ht="24">
      <c r="A36" s="21" t="s">
        <v>64</v>
      </c>
      <c r="B36" s="22" t="s">
        <v>65</v>
      </c>
      <c r="C36" s="19">
        <v>31</v>
      </c>
      <c r="D36" s="20"/>
      <c r="E36" s="20"/>
    </row>
    <row r="37" spans="1:5">
      <c r="A37" s="27" t="s">
        <v>66</v>
      </c>
      <c r="B37" s="24" t="s">
        <v>67</v>
      </c>
      <c r="C37" s="17">
        <v>32</v>
      </c>
      <c r="D37" s="25">
        <f>D28+D34+D35+D36+D30+D29</f>
        <v>714695</v>
      </c>
      <c r="E37" s="25">
        <f>E28+E34+E35+E36+E30+E29</f>
        <v>1081837</v>
      </c>
    </row>
    <row r="38" spans="1:5">
      <c r="A38" s="11"/>
      <c r="B38" s="28" t="s">
        <v>68</v>
      </c>
      <c r="C38" s="19">
        <v>33</v>
      </c>
      <c r="D38" s="20"/>
      <c r="E38" s="20"/>
    </row>
    <row r="39" spans="1:5">
      <c r="A39" s="21" t="s">
        <v>69</v>
      </c>
      <c r="B39" s="22" t="s">
        <v>70</v>
      </c>
      <c r="C39" s="19">
        <v>34</v>
      </c>
      <c r="D39" s="20"/>
      <c r="E39" s="20"/>
    </row>
    <row r="40" spans="1:5">
      <c r="A40" s="21" t="s">
        <v>71</v>
      </c>
      <c r="B40" s="22" t="s">
        <v>72</v>
      </c>
      <c r="C40" s="19">
        <v>35</v>
      </c>
      <c r="D40" s="26">
        <f>-1160156+112790+343935+31215+46118+56008</f>
        <v>-570090</v>
      </c>
      <c r="E40" s="26">
        <v>-480529</v>
      </c>
    </row>
    <row r="41" spans="1:5" ht="48">
      <c r="A41" s="21" t="s">
        <v>73</v>
      </c>
      <c r="B41" s="22" t="s">
        <v>74</v>
      </c>
      <c r="C41" s="19">
        <v>36</v>
      </c>
      <c r="D41" s="20"/>
      <c r="E41" s="20"/>
    </row>
    <row r="42" spans="1:5">
      <c r="A42" s="21" t="s">
        <v>75</v>
      </c>
      <c r="B42" s="22" t="s">
        <v>76</v>
      </c>
      <c r="C42" s="19">
        <v>37</v>
      </c>
      <c r="D42" s="20"/>
      <c r="E42" s="20"/>
    </row>
    <row r="43" spans="1:5">
      <c r="A43" s="21" t="s">
        <v>77</v>
      </c>
      <c r="B43" s="22" t="s">
        <v>78</v>
      </c>
      <c r="C43" s="19">
        <v>38</v>
      </c>
      <c r="D43" s="20">
        <v>9500</v>
      </c>
      <c r="E43" s="20"/>
    </row>
    <row r="44" spans="1:5" ht="36">
      <c r="A44" s="21" t="s">
        <v>79</v>
      </c>
      <c r="B44" s="22" t="s">
        <v>80</v>
      </c>
      <c r="C44" s="19">
        <v>39</v>
      </c>
      <c r="D44" s="20"/>
      <c r="E44" s="20"/>
    </row>
    <row r="45" spans="1:5" ht="36">
      <c r="A45" s="21" t="s">
        <v>81</v>
      </c>
      <c r="B45" s="22" t="s">
        <v>82</v>
      </c>
      <c r="C45" s="19">
        <v>40</v>
      </c>
      <c r="D45" s="20"/>
      <c r="E45" s="20"/>
    </row>
    <row r="46" spans="1:5" ht="36">
      <c r="A46" s="21" t="s">
        <v>83</v>
      </c>
      <c r="B46" s="22" t="s">
        <v>84</v>
      </c>
      <c r="C46" s="19">
        <v>41</v>
      </c>
      <c r="D46" s="20" t="s">
        <v>85</v>
      </c>
      <c r="E46" s="20" t="s">
        <v>85</v>
      </c>
    </row>
    <row r="47" spans="1:5" ht="36">
      <c r="A47" s="21" t="s">
        <v>86</v>
      </c>
      <c r="B47" s="22" t="s">
        <v>87</v>
      </c>
      <c r="C47" s="19">
        <v>42</v>
      </c>
      <c r="D47" s="20"/>
      <c r="E47" s="20"/>
    </row>
    <row r="48" spans="1:5" ht="36">
      <c r="A48" s="21" t="s">
        <v>88</v>
      </c>
      <c r="B48" s="22" t="s">
        <v>89</v>
      </c>
      <c r="C48" s="19">
        <v>43</v>
      </c>
      <c r="D48" s="20"/>
      <c r="E48" s="20"/>
    </row>
    <row r="49" spans="1:5" ht="24">
      <c r="A49" s="21" t="s">
        <v>90</v>
      </c>
      <c r="B49" s="22" t="s">
        <v>91</v>
      </c>
      <c r="C49" s="19">
        <v>44</v>
      </c>
      <c r="D49" s="20"/>
      <c r="E49" s="20"/>
    </row>
    <row r="50" spans="1:5" ht="24">
      <c r="A50" s="21" t="s">
        <v>92</v>
      </c>
      <c r="B50" s="22" t="s">
        <v>93</v>
      </c>
      <c r="C50" s="19">
        <v>45</v>
      </c>
      <c r="D50" s="20"/>
      <c r="E50" s="20"/>
    </row>
    <row r="51" spans="1:5" ht="24">
      <c r="A51" s="21" t="s">
        <v>94</v>
      </c>
      <c r="B51" s="22" t="s">
        <v>95</v>
      </c>
      <c r="C51" s="19">
        <v>46</v>
      </c>
      <c r="D51" s="20"/>
      <c r="E51" s="20"/>
    </row>
    <row r="52" spans="1:5" ht="36">
      <c r="A52" s="21" t="s">
        <v>96</v>
      </c>
      <c r="B52" s="22" t="s">
        <v>97</v>
      </c>
      <c r="C52" s="19">
        <v>47</v>
      </c>
      <c r="D52" s="20"/>
      <c r="E52" s="20"/>
    </row>
    <row r="53" spans="1:5" ht="36">
      <c r="A53" s="21" t="s">
        <v>98</v>
      </c>
      <c r="B53" s="22" t="s">
        <v>99</v>
      </c>
      <c r="C53" s="19">
        <v>48</v>
      </c>
      <c r="D53" s="20"/>
      <c r="E53" s="20"/>
    </row>
    <row r="54" spans="1:5" ht="24">
      <c r="A54" s="21" t="s">
        <v>100</v>
      </c>
      <c r="B54" s="22" t="s">
        <v>101</v>
      </c>
      <c r="C54" s="19">
        <v>49</v>
      </c>
      <c r="D54" s="20"/>
      <c r="E54" s="20"/>
    </row>
    <row r="55" spans="1:5" ht="24">
      <c r="A55" s="21" t="s">
        <v>102</v>
      </c>
      <c r="B55" s="22" t="s">
        <v>103</v>
      </c>
      <c r="C55" s="19">
        <v>50</v>
      </c>
      <c r="D55" s="20"/>
      <c r="E55" s="20"/>
    </row>
    <row r="56" spans="1:5" ht="24">
      <c r="A56" s="21" t="s">
        <v>104</v>
      </c>
      <c r="B56" s="22" t="s">
        <v>105</v>
      </c>
      <c r="C56" s="19">
        <v>51</v>
      </c>
      <c r="D56" s="20"/>
      <c r="E56" s="20"/>
    </row>
    <row r="57" spans="1:5">
      <c r="A57" s="21" t="s">
        <v>106</v>
      </c>
      <c r="B57" s="22" t="s">
        <v>107</v>
      </c>
      <c r="C57" s="19">
        <v>52</v>
      </c>
      <c r="D57" s="20"/>
      <c r="E57" s="20"/>
    </row>
    <row r="58" spans="1:5">
      <c r="A58" s="21" t="s">
        <v>108</v>
      </c>
      <c r="B58" s="22" t="s">
        <v>109</v>
      </c>
      <c r="C58" s="19">
        <v>53</v>
      </c>
      <c r="D58" s="20"/>
      <c r="E58" s="20"/>
    </row>
    <row r="59" spans="1:5">
      <c r="A59" s="27" t="s">
        <v>110</v>
      </c>
      <c r="B59" s="24" t="s">
        <v>111</v>
      </c>
      <c r="C59" s="17">
        <v>54</v>
      </c>
      <c r="D59" s="25">
        <f>SUM(D40:D58)</f>
        <v>-560590</v>
      </c>
      <c r="E59" s="25">
        <f>SUM(E40:E58)</f>
        <v>-480529</v>
      </c>
    </row>
    <row r="60" spans="1:5">
      <c r="A60" s="11" t="s">
        <v>85</v>
      </c>
      <c r="B60" s="28" t="s">
        <v>112</v>
      </c>
      <c r="C60" s="19">
        <v>55</v>
      </c>
      <c r="D60" s="20"/>
      <c r="E60" s="20"/>
    </row>
    <row r="61" spans="1:5">
      <c r="A61" s="21" t="s">
        <v>113</v>
      </c>
      <c r="B61" s="22" t="s">
        <v>114</v>
      </c>
      <c r="C61" s="19">
        <v>56</v>
      </c>
      <c r="D61" s="23">
        <f>SUM(D62:D69)</f>
        <v>0</v>
      </c>
      <c r="E61" s="23"/>
    </row>
    <row r="62" spans="1:5">
      <c r="A62" s="11" t="s">
        <v>115</v>
      </c>
      <c r="B62" s="12" t="s">
        <v>116</v>
      </c>
      <c r="C62" s="19">
        <v>57</v>
      </c>
      <c r="D62" s="20"/>
      <c r="E62" s="20"/>
    </row>
    <row r="63" spans="1:5" ht="24">
      <c r="A63" s="11" t="s">
        <v>117</v>
      </c>
      <c r="B63" s="12" t="s">
        <v>118</v>
      </c>
      <c r="C63" s="19">
        <v>58</v>
      </c>
      <c r="D63" s="20"/>
      <c r="E63" s="20"/>
    </row>
    <row r="64" spans="1:5">
      <c r="A64" s="11" t="s">
        <v>119</v>
      </c>
      <c r="B64" s="12" t="s">
        <v>120</v>
      </c>
      <c r="C64" s="19">
        <v>59</v>
      </c>
      <c r="D64" s="20"/>
      <c r="E64" s="20"/>
    </row>
    <row r="65" spans="1:7">
      <c r="A65" s="11" t="s">
        <v>121</v>
      </c>
      <c r="B65" s="12" t="s">
        <v>122</v>
      </c>
      <c r="C65" s="19">
        <v>60</v>
      </c>
      <c r="D65" s="20"/>
      <c r="E65" s="20"/>
    </row>
    <row r="66" spans="1:7" ht="24">
      <c r="A66" s="11" t="s">
        <v>123</v>
      </c>
      <c r="B66" s="12" t="s">
        <v>124</v>
      </c>
      <c r="C66" s="19">
        <v>61</v>
      </c>
      <c r="D66" s="20"/>
      <c r="E66" s="20"/>
    </row>
    <row r="67" spans="1:7" ht="24">
      <c r="A67" s="11" t="s">
        <v>125</v>
      </c>
      <c r="B67" s="12" t="s">
        <v>126</v>
      </c>
      <c r="C67" s="19">
        <v>62</v>
      </c>
      <c r="D67" s="20"/>
      <c r="E67" s="20"/>
    </row>
    <row r="68" spans="1:7" ht="24">
      <c r="A68" s="11" t="s">
        <v>127</v>
      </c>
      <c r="B68" s="12" t="s">
        <v>128</v>
      </c>
      <c r="C68" s="19">
        <v>63</v>
      </c>
      <c r="D68" s="20"/>
      <c r="E68" s="20"/>
    </row>
    <row r="69" spans="1:7" ht="24">
      <c r="A69" s="11" t="s">
        <v>129</v>
      </c>
      <c r="B69" s="12" t="s">
        <v>130</v>
      </c>
      <c r="C69" s="19">
        <v>64</v>
      </c>
      <c r="D69" s="20"/>
      <c r="E69" s="20"/>
    </row>
    <row r="70" spans="1:7" ht="36">
      <c r="A70" s="21" t="s">
        <v>131</v>
      </c>
      <c r="B70" s="22" t="s">
        <v>132</v>
      </c>
      <c r="C70" s="19">
        <v>65</v>
      </c>
      <c r="D70" s="29">
        <f>SUM(D71:D80)</f>
        <v>-489152</v>
      </c>
      <c r="E70" s="29">
        <f>SUM(E71:E80)</f>
        <v>-366750</v>
      </c>
    </row>
    <row r="71" spans="1:7">
      <c r="A71" s="11" t="s">
        <v>133</v>
      </c>
      <c r="B71" s="12" t="s">
        <v>134</v>
      </c>
      <c r="C71" s="19">
        <v>66</v>
      </c>
      <c r="D71" s="20"/>
      <c r="E71" s="20"/>
    </row>
    <row r="72" spans="1:7">
      <c r="A72" s="11" t="s">
        <v>135</v>
      </c>
      <c r="B72" s="12" t="s">
        <v>136</v>
      </c>
      <c r="C72" s="19">
        <v>67</v>
      </c>
      <c r="D72" s="20"/>
      <c r="E72" s="20"/>
    </row>
    <row r="73" spans="1:7" ht="36">
      <c r="A73" s="11" t="s">
        <v>137</v>
      </c>
      <c r="B73" s="12" t="s">
        <v>138</v>
      </c>
      <c r="C73" s="19">
        <v>68</v>
      </c>
      <c r="D73" s="20"/>
      <c r="E73" s="20"/>
    </row>
    <row r="74" spans="1:7" ht="36">
      <c r="A74" s="11" t="s">
        <v>139</v>
      </c>
      <c r="B74" s="12" t="s">
        <v>140</v>
      </c>
      <c r="C74" s="19">
        <v>69</v>
      </c>
      <c r="D74" s="20">
        <v>-1418709</v>
      </c>
      <c r="E74" s="20">
        <v>-1186750</v>
      </c>
    </row>
    <row r="75" spans="1:7">
      <c r="A75" s="11" t="s">
        <v>141</v>
      </c>
      <c r="B75" s="12" t="s">
        <v>142</v>
      </c>
      <c r="C75" s="19">
        <v>70</v>
      </c>
      <c r="D75" s="20">
        <f>800000+350000+300000+100000+190000</f>
        <v>1740000</v>
      </c>
      <c r="E75" s="20">
        <v>820000</v>
      </c>
    </row>
    <row r="76" spans="1:7">
      <c r="A76" s="11" t="s">
        <v>143</v>
      </c>
      <c r="B76" s="12" t="s">
        <v>144</v>
      </c>
      <c r="C76" s="19">
        <v>71</v>
      </c>
      <c r="D76" s="20">
        <f>-400000-80000-200000</f>
        <v>-680000</v>
      </c>
      <c r="E76" s="20"/>
    </row>
    <row r="77" spans="1:7" ht="24">
      <c r="A77" s="11" t="s">
        <v>145</v>
      </c>
      <c r="B77" s="12" t="s">
        <v>146</v>
      </c>
      <c r="C77" s="19">
        <v>72</v>
      </c>
      <c r="D77" s="20"/>
      <c r="E77" s="20"/>
    </row>
    <row r="78" spans="1:7" ht="36">
      <c r="A78" s="11" t="s">
        <v>147</v>
      </c>
      <c r="B78" s="12" t="s">
        <v>148</v>
      </c>
      <c r="C78" s="19">
        <v>73</v>
      </c>
      <c r="D78" s="20">
        <f>-62024-3863-16000-37223</f>
        <v>-119110</v>
      </c>
      <c r="E78" s="20"/>
    </row>
    <row r="79" spans="1:7" ht="48">
      <c r="A79" s="11" t="s">
        <v>149</v>
      </c>
      <c r="B79" s="12" t="s">
        <v>150</v>
      </c>
      <c r="C79" s="19">
        <v>74</v>
      </c>
      <c r="D79" s="20"/>
      <c r="E79" s="20"/>
    </row>
    <row r="80" spans="1:7" ht="48">
      <c r="A80" s="11" t="s">
        <v>151</v>
      </c>
      <c r="B80" s="12" t="s">
        <v>152</v>
      </c>
      <c r="C80" s="19">
        <v>75</v>
      </c>
      <c r="D80" s="20">
        <f>-3657-7676</f>
        <v>-11333</v>
      </c>
      <c r="E80" s="20"/>
      <c r="G80" s="53"/>
    </row>
    <row r="81" spans="1:6" ht="24">
      <c r="A81" s="21" t="s">
        <v>153</v>
      </c>
      <c r="B81" s="22" t="s">
        <v>154</v>
      </c>
      <c r="C81" s="19">
        <v>76</v>
      </c>
      <c r="D81" s="20"/>
      <c r="E81" s="20"/>
    </row>
    <row r="82" spans="1:6" ht="24">
      <c r="A82" s="21" t="s">
        <v>155</v>
      </c>
      <c r="B82" s="22" t="s">
        <v>156</v>
      </c>
      <c r="C82" s="19">
        <v>77</v>
      </c>
      <c r="D82" s="20"/>
      <c r="E82" s="20"/>
    </row>
    <row r="83" spans="1:6" ht="36">
      <c r="A83" s="21" t="s">
        <v>157</v>
      </c>
      <c r="B83" s="22" t="s">
        <v>158</v>
      </c>
      <c r="C83" s="19">
        <v>78</v>
      </c>
      <c r="D83" s="20"/>
      <c r="E83" s="20"/>
    </row>
    <row r="84" spans="1:6" ht="36">
      <c r="A84" s="21" t="s">
        <v>159</v>
      </c>
      <c r="B84" s="22" t="s">
        <v>160</v>
      </c>
      <c r="C84" s="19">
        <v>79</v>
      </c>
      <c r="D84" s="20"/>
      <c r="E84" s="20"/>
    </row>
    <row r="85" spans="1:6" ht="24">
      <c r="A85" s="21" t="s">
        <v>161</v>
      </c>
      <c r="B85" s="22" t="s">
        <v>162</v>
      </c>
      <c r="C85" s="19">
        <v>80</v>
      </c>
      <c r="D85" s="20"/>
      <c r="E85" s="20"/>
    </row>
    <row r="86" spans="1:6" ht="24">
      <c r="A86" s="21" t="s">
        <v>163</v>
      </c>
      <c r="B86" s="22" t="s">
        <v>164</v>
      </c>
      <c r="C86" s="19">
        <v>81</v>
      </c>
      <c r="D86" s="20"/>
      <c r="E86" s="20"/>
    </row>
    <row r="87" spans="1:6" ht="24">
      <c r="A87" s="21" t="s">
        <v>165</v>
      </c>
      <c r="B87" s="22" t="s">
        <v>166</v>
      </c>
      <c r="C87" s="19">
        <v>82</v>
      </c>
      <c r="D87" s="20"/>
      <c r="E87" s="20"/>
    </row>
    <row r="88" spans="1:6">
      <c r="A88" s="27" t="s">
        <v>167</v>
      </c>
      <c r="B88" s="24" t="s">
        <v>168</v>
      </c>
      <c r="C88" s="17">
        <v>83</v>
      </c>
      <c r="D88" s="25">
        <f>D61+D70+D81+D82+D83+D84+D85+D86+D87</f>
        <v>-489152</v>
      </c>
      <c r="E88" s="25">
        <f>E61+E70+E81+E82+E83+E84+E85+E86+E87</f>
        <v>-366750</v>
      </c>
    </row>
    <row r="89" spans="1:6" ht="24">
      <c r="A89" s="30" t="s">
        <v>169</v>
      </c>
      <c r="B89" s="28" t="s">
        <v>170</v>
      </c>
      <c r="C89" s="19">
        <v>84</v>
      </c>
      <c r="D89" s="29">
        <f>D37+D59+D88</f>
        <v>-335047</v>
      </c>
      <c r="E89" s="29">
        <f>E37+E59+E88</f>
        <v>234558</v>
      </c>
    </row>
    <row r="90" spans="1:6" ht="24">
      <c r="A90" s="30" t="s">
        <v>171</v>
      </c>
      <c r="B90" s="28" t="s">
        <v>172</v>
      </c>
      <c r="C90" s="19">
        <v>85</v>
      </c>
      <c r="D90" s="20">
        <v>-278656</v>
      </c>
      <c r="E90" s="20">
        <v>-513214</v>
      </c>
    </row>
    <row r="91" spans="1:6" ht="48">
      <c r="A91" s="30" t="s">
        <v>173</v>
      </c>
      <c r="B91" s="28" t="s">
        <v>174</v>
      </c>
      <c r="C91" s="19">
        <v>86</v>
      </c>
      <c r="D91" s="20">
        <f>D90+D89</f>
        <v>-613703</v>
      </c>
      <c r="E91" s="20">
        <f>E90+E89</f>
        <v>-278656</v>
      </c>
    </row>
    <row r="92" spans="1:6" ht="36">
      <c r="A92" s="30" t="s">
        <v>175</v>
      </c>
      <c r="B92" s="28" t="s">
        <v>176</v>
      </c>
      <c r="C92" s="19">
        <v>87</v>
      </c>
      <c r="D92" s="20"/>
      <c r="E92" s="20"/>
    </row>
    <row r="93" spans="1:6" ht="36.75" thickBot="1">
      <c r="A93" s="31" t="s">
        <v>177</v>
      </c>
      <c r="B93" s="32" t="s">
        <v>178</v>
      </c>
      <c r="C93" s="33">
        <v>88</v>
      </c>
      <c r="D93" s="34">
        <f>D91+D92</f>
        <v>-613703</v>
      </c>
      <c r="E93" s="34">
        <f>E91+E92</f>
        <v>-278656</v>
      </c>
    </row>
    <row r="94" spans="1:6">
      <c r="D94" s="45">
        <v>-278656.21999999997</v>
      </c>
      <c r="E94" s="45">
        <f>50443.03-563656.81</f>
        <v>-513213.78</v>
      </c>
    </row>
    <row r="95" spans="1:6" hidden="1">
      <c r="D95" s="45"/>
      <c r="E95" s="45"/>
    </row>
    <row r="96" spans="1:6" hidden="1">
      <c r="D96" s="45"/>
      <c r="E96" s="45"/>
      <c r="F96" s="3"/>
    </row>
    <row r="97" spans="1:6" hidden="1">
      <c r="A97" s="35" t="s">
        <v>179</v>
      </c>
      <c r="B97" s="36"/>
      <c r="C97" s="36"/>
      <c r="D97" s="46">
        <v>41719</v>
      </c>
      <c r="E97" s="45"/>
      <c r="F97" s="3"/>
    </row>
    <row r="98" spans="1:6" hidden="1">
      <c r="A98" s="37" t="s">
        <v>180</v>
      </c>
      <c r="B98" s="38"/>
      <c r="C98" s="38"/>
      <c r="D98" s="47"/>
      <c r="E98" s="45"/>
      <c r="F98" s="3"/>
    </row>
    <row r="99" spans="1:6" hidden="1">
      <c r="A99" s="39"/>
      <c r="B99" s="40"/>
      <c r="C99" s="40"/>
      <c r="D99" s="48"/>
      <c r="E99" s="45"/>
    </row>
    <row r="100" spans="1:6" hidden="1">
      <c r="A100" s="41" t="s">
        <v>181</v>
      </c>
      <c r="B100" s="42"/>
      <c r="C100" s="42"/>
      <c r="D100" s="49"/>
      <c r="E100" s="45"/>
    </row>
    <row r="101" spans="1:6" hidden="1">
      <c r="A101" s="37"/>
      <c r="B101" s="38"/>
      <c r="C101" s="38"/>
      <c r="D101" s="50"/>
      <c r="E101" s="45"/>
    </row>
    <row r="102" spans="1:6" hidden="1">
      <c r="A102" s="39" t="s">
        <v>182</v>
      </c>
      <c r="B102" s="40"/>
      <c r="C102" s="40"/>
      <c r="D102" s="48"/>
      <c r="E102" s="45"/>
    </row>
    <row r="103" spans="1:6" hidden="1">
      <c r="A103" s="41" t="s">
        <v>183</v>
      </c>
      <c r="B103" s="42"/>
      <c r="C103" s="42"/>
      <c r="D103" s="51"/>
      <c r="E103" s="45"/>
    </row>
    <row r="104" spans="1:6" hidden="1">
      <c r="A104" s="37"/>
      <c r="B104" s="38"/>
      <c r="C104" s="38"/>
      <c r="D104" s="50"/>
      <c r="E104" s="45"/>
    </row>
    <row r="105" spans="1:6" hidden="1">
      <c r="A105" s="39" t="s">
        <v>184</v>
      </c>
      <c r="B105" s="40"/>
      <c r="C105" s="40"/>
      <c r="D105" s="48"/>
      <c r="E105" s="45"/>
    </row>
    <row r="106" spans="1:6" hidden="1">
      <c r="A106" s="37"/>
      <c r="B106" s="38"/>
      <c r="C106" s="38"/>
      <c r="D106" s="50"/>
      <c r="E106" s="45"/>
    </row>
    <row r="107" spans="1:6" hidden="1">
      <c r="A107" s="39" t="s">
        <v>185</v>
      </c>
      <c r="B107" s="40"/>
      <c r="C107" s="40"/>
      <c r="D107" s="48"/>
      <c r="E107" s="45"/>
    </row>
    <row r="108" spans="1:6" ht="13.5" hidden="1" thickBot="1">
      <c r="A108" s="43"/>
      <c r="B108" s="44"/>
      <c r="C108" s="44"/>
      <c r="D108" s="52"/>
      <c r="E108" s="45"/>
    </row>
    <row r="109" spans="1:6" hidden="1">
      <c r="D109" s="45"/>
      <c r="E109" s="45"/>
    </row>
    <row r="110" spans="1:6">
      <c r="D110" s="45">
        <f>D94-D93</f>
        <v>335046.78000000003</v>
      </c>
      <c r="E110" s="45">
        <f>E94-E93</f>
        <v>-234557.78000000003</v>
      </c>
    </row>
    <row r="115" spans="6:6">
      <c r="F115" s="3"/>
    </row>
  </sheetData>
  <pageMargins left="0.74803149606299213" right="0.74803149606299213" top="0.98425196850393704" bottom="0.98425196850393704" header="0.51181102362204722" footer="0.51181102362204722"/>
  <pageSetup paperSize="9" scale="93" fitToHeight="3" orientation="portrait" r:id="rId1"/>
  <headerFooter alignWithMargins="0">
    <oddHeader>&amp;RKOMPALA a.s.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CF-slovensky</vt:lpstr>
      <vt:lpstr>'CF-slovensky'!Názvy_tlače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VCI</dc:creator>
  <cp:lastModifiedBy>Účtovníctvo</cp:lastModifiedBy>
  <cp:lastPrinted>2015-04-30T07:25:28Z</cp:lastPrinted>
  <dcterms:created xsi:type="dcterms:W3CDTF">2014-06-28T10:09:03Z</dcterms:created>
  <dcterms:modified xsi:type="dcterms:W3CDTF">2015-04-30T07:26:27Z</dcterms:modified>
</cp:coreProperties>
</file>