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RMDZAM04\Documents\RMD AUDIT\Rok 2014\Biopalivo\ÚZ 2014\"/>
    </mc:Choice>
  </mc:AlternateContent>
  <bookViews>
    <workbookView xWindow="360" yWindow="375" windowWidth="14835" windowHeight="8445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CF!$A$1:$D$125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52511"/>
</workbook>
</file>

<file path=xl/calcChain.xml><?xml version="1.0" encoding="utf-8"?>
<calcChain xmlns="http://schemas.openxmlformats.org/spreadsheetml/2006/main">
  <c r="C79" i="12" l="1"/>
  <c r="C78" i="12"/>
  <c r="C34" i="12"/>
  <c r="C26" i="12"/>
  <c r="C25" i="12"/>
  <c r="C24" i="12"/>
  <c r="C21" i="12"/>
  <c r="C15" i="12"/>
  <c r="C23" i="12" l="1"/>
  <c r="C66" i="12"/>
  <c r="C9" i="12"/>
  <c r="C33" i="12" s="1"/>
  <c r="C75" i="12"/>
  <c r="C64" i="12"/>
  <c r="D23" i="12"/>
  <c r="D9" i="12"/>
  <c r="D28" i="12" s="1"/>
  <c r="D75" i="12"/>
  <c r="D93" i="12" s="1"/>
  <c r="D99" i="12"/>
  <c r="D66" i="12"/>
  <c r="C99" i="12"/>
  <c r="D64" i="12"/>
  <c r="C93" i="12" l="1"/>
  <c r="C28" i="12"/>
  <c r="C37" i="12"/>
  <c r="D33" i="12"/>
  <c r="D37" i="12"/>
  <c r="D95" i="12" s="1"/>
  <c r="D100" i="12" s="1"/>
  <c r="C95" i="12" l="1"/>
  <c r="C100" i="12" s="1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<sst xmlns="http://schemas.openxmlformats.org/spreadsheetml/2006/main" count="190" uniqueCount="190">
  <si>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</si>
  <si>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</si>
  <si>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</si>
  <si>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</si>
  <si>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</si>
  <si>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</si>
  <si>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</si>
  <si>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</si>
  <si>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</si>
  <si>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</si>
  <si>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</si>
  <si>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</si>
  <si>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</si>
  <si>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</si>
  <si>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</si>
  <si>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</si>
  <si>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</si>
  <si>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</si>
  <si>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</si>
  <si>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</si>
  <si>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</si>
  <si>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</si>
  <si>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</si>
  <si>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</si>
  <si>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</si>
  <si>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</si>
  <si>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</si>
  <si>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</si>
  <si>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</si>
  <si>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</si>
  <si>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</si>
  <si>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</si>
  <si>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</si>
  <si>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</si>
  <si>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</si>
  <si>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</si>
  <si>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</si>
  <si>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</si>
  <si>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</si>
  <si>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</si>
  <si>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</si>
  <si>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</si>
  <si>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</si>
  <si>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</si>
  <si>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</si>
  <si>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</si>
  <si>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</si>
  <si>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</si>
  <si>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</si>
  <si>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</si>
  <si>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</si>
  <si>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</si>
  <si>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</si>
  <si>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</si>
  <si>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</si>
  <si>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</si>
  <si>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</si>
  <si>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</si>
  <si>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</si>
  <si>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</si>
  <si>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</si>
  <si>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</si>
  <si>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</si>
  <si>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</si>
  <si>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</si>
  <si>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</si>
  <si>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</si>
  <si>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</si>
  <si>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</si>
  <si>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</si>
  <si>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</si>
  <si>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</si>
  <si>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</si>
  <si>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</si>
  <si>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</si>
  <si>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</si>
  <si>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</si>
  <si>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</si>
  <si>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</si>
  <si>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</si>
  <si>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</si>
  <si>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</si>
  <si>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</si>
  <si>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</si>
  <si>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</si>
  <si>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</si>
  <si>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</si>
  <si>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</si>
  <si>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</si>
  <si>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</si>
  <si>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</si>
  <si>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</si>
  <si>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</si>
  <si>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</si>
  <si>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</si>
  <si>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</si>
  <si>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</si>
  <si>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</si>
  <si>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</si>
  <si>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</si>
  <si>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</si>
  <si>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</si>
  <si>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</si>
  <si>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</si>
  <si>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</si>
  <si>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</si>
  <si>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</si>
  <si>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</si>
  <si>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</si>
  <si>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</si>
  <si>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</si>
  <si>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</si>
  <si>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</si>
  <si>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</si>
  <si>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</si>
  <si>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</si>
  <si>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</si>
  <si>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</si>
  <si>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</si>
  <si>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</si>
  <si>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</si>
  <si>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</si>
  <si>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</si>
  <si>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</si>
  <si>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</si>
  <si>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</si>
  <si>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</si>
  <si>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</si>
  <si>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>Výdavky na zaplatené úroky, s výnimkou tých, ktoré sa začleňujú do finančných činností (-)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</si>
  <si>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</si>
  <si>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</si>
  <si>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</si>
  <si>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</si>
  <si>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</si>
  <si>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</si>
  <si>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</si>
  <si>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</si>
  <si>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</si>
  <si>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</si>
  <si>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</si>
  <si>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</si>
  <si>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</si>
  <si>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</si>
  <si>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</si>
  <si>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</si>
  <si>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</si>
  <si>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</si>
  <si>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</si>
  <si>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</si>
  <si>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</si>
  <si>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</si>
  <si>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</si>
  <si>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</si>
  <si>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</si>
  <si>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</si>
  <si>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r>
      <t>Peňažné toky z prevádzkovej činnosti</t>
    </r>
    <r>
      <rPr>
        <i/>
        <sz val="10"/>
        <rFont val="Times New Roman CE"/>
        <family val="1"/>
        <charset val="238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</si>
  <si>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TimesNewRoman"/>
        <charset val="238"/>
      </rPr>
      <t>pozostávajú z pokladnice a bankových účtov</t>
    </r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</si>
  <si>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</si>
  <si>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</si>
  <si>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</si>
  <si>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</si>
  <si>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</si>
  <si>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</si>
  <si>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</si>
  <si>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</si>
  <si>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</si>
  <si>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</si>
  <si>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</si>
  <si>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</si>
  <si>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</si>
  <si>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</si>
  <si>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</si>
  <si>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</si>
  <si>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</si>
  <si>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</si>
  <si>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</si>
  <si>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</si>
  <si>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</si>
  <si>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</si>
  <si>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</si>
  <si>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</si>
  <si>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</si>
  <si>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</si>
  <si>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</si>
  <si>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</si>
  <si>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</si>
  <si>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</si>
  <si>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>za obdobie roka 2014</t>
  </si>
  <si>
    <t xml:space="preserve">oproti roku 2013: </t>
  </si>
  <si>
    <t>BIOPALIVO,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</si>
</sst>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sz val="7.5"/>
      <name val="Times New Roman CE"/>
      <family val="1"/>
      <charset val="238"/>
    </font>
    <font>
      <i/>
      <sz val="9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</font>
    <font>
      <sz val="10"/>
      <name val="Times New Roman CE"/>
    </font>
    <font>
      <b/>
      <sz val="12"/>
      <name val="TimesNewRoman,Bold"/>
    </font>
    <font>
      <b/>
      <sz val="10"/>
      <name val="TimesNewRoman"/>
      <charset val="238"/>
    </font>
    <font>
      <sz val="10"/>
      <name val="TimesNewRoman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51">
    <xf numFmtId="0" fontId="0" fillId="0" borderId="0" xfId="0"/>
    <xf numFmtId="0" fontId="15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left" vertical="center" wrapText="1" indent="1" shrinkToFit="1"/>
    </xf>
    <xf numFmtId="0" fontId="6" fillId="0" borderId="0" xfId="5" applyFont="1"/>
    <xf numFmtId="0" fontId="16" fillId="0" borderId="0" xfId="5" applyFont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0" fillId="0" borderId="7" xfId="5" applyFont="1" applyBorder="1"/>
    <xf numFmtId="0" fontId="18" fillId="0" borderId="7" xfId="5" applyFont="1" applyBorder="1" applyAlignment="1">
      <alignment horizontal="left" indent="1"/>
    </xf>
    <xf numFmtId="3" fontId="8" fillId="0" borderId="8" xfId="5" applyNumberFormat="1" applyFont="1" applyBorder="1" applyAlignment="1"/>
    <xf numFmtId="0" fontId="9" fillId="0" borderId="1" xfId="5" applyFont="1" applyBorder="1" applyAlignment="1">
      <alignment vertical="center"/>
    </xf>
    <xf numFmtId="0" fontId="9" fillId="0" borderId="1" xfId="0" applyFont="1" applyBorder="1" applyAlignment="1">
      <alignment horizontal="left" vertical="center" wrapText="1" indent="1" shrinkToFit="1"/>
    </xf>
    <xf numFmtId="3" fontId="10" fillId="0" borderId="1" xfId="6" applyNumberFormat="1" applyFont="1" applyBorder="1" applyAlignment="1">
      <alignment vertical="center"/>
    </xf>
    <xf numFmtId="3" fontId="10" fillId="0" borderId="1" xfId="5" applyNumberFormat="1" applyFont="1" applyBorder="1" applyAlignment="1">
      <alignment vertical="center"/>
    </xf>
    <xf numFmtId="0" fontId="14" fillId="0" borderId="0" xfId="5" applyFo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12" fillId="0" borderId="1" xfId="5" applyNumberFormat="1" applyFont="1" applyBorder="1" applyAlignment="1">
      <alignment vertical="center"/>
    </xf>
    <xf numFmtId="0" fontId="12" fillId="0" borderId="0" xfId="5" applyFont="1"/>
    <xf numFmtId="0" fontId="7" fillId="2" borderId="1" xfId="5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 wrapText="1" indent="1" shrinkToFit="1"/>
    </xf>
    <xf numFmtId="3" fontId="10" fillId="2" borderId="1" xfId="5" applyNumberFormat="1" applyFont="1" applyFill="1" applyBorder="1" applyAlignment="1">
      <alignment vertical="center"/>
    </xf>
    <xf numFmtId="0" fontId="6" fillId="0" borderId="0" xfId="5" applyFont="1" applyAlignment="1">
      <alignment horizontal="left" indent="1"/>
    </xf>
    <xf numFmtId="0" fontId="10" fillId="0" borderId="7" xfId="5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 indent="1" shrinkToFit="1"/>
    </xf>
    <xf numFmtId="3" fontId="10" fillId="0" borderId="7" xfId="5" applyNumberFormat="1" applyFont="1" applyBorder="1" applyAlignment="1"/>
    <xf numFmtId="0" fontId="6" fillId="0" borderId="1" xfId="5" applyFont="1" applyBorder="1" applyAlignment="1">
      <alignment vertical="center"/>
    </xf>
    <xf numFmtId="0" fontId="19" fillId="0" borderId="1" xfId="5" applyFont="1" applyBorder="1"/>
    <xf numFmtId="0" fontId="15" fillId="0" borderId="1" xfId="0" applyFont="1" applyBorder="1" applyAlignment="1">
      <alignment horizontal="left" vertical="center" wrapText="1" indent="1" shrinkToFit="1"/>
    </xf>
    <xf numFmtId="0" fontId="6" fillId="2" borderId="1" xfId="0" applyFont="1" applyFill="1" applyBorder="1" applyAlignment="1">
      <alignment horizontal="left" vertical="center" wrapText="1" indent="1" shrinkToFit="1"/>
    </xf>
    <xf numFmtId="0" fontId="7" fillId="0" borderId="1" xfId="5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 indent="1" shrinkToFit="1"/>
    </xf>
    <xf numFmtId="3" fontId="10" fillId="0" borderId="1" xfId="5" applyNumberFormat="1" applyFont="1" applyFill="1" applyBorder="1" applyAlignment="1">
      <alignment vertical="center"/>
    </xf>
    <xf numFmtId="0" fontId="7" fillId="0" borderId="1" xfId="5" applyFont="1" applyBorder="1" applyAlignment="1">
      <alignment vertical="center"/>
    </xf>
    <xf numFmtId="0" fontId="11" fillId="0" borderId="0" xfId="0" applyFont="1" applyBorder="1" applyAlignment="1">
      <alignment horizontal="right" vertical="center" wrapText="1" shrinkToFit="1"/>
    </xf>
    <xf numFmtId="3" fontId="6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20" fillId="0" borderId="0" xfId="0" applyFont="1"/>
    <xf numFmtId="0" fontId="22" fillId="0" borderId="0" xfId="0" applyFont="1"/>
    <xf numFmtId="0" fontId="10" fillId="0" borderId="0" xfId="0" applyFont="1" applyBorder="1" applyAlignment="1">
      <alignment vertical="center" wrapText="1" shrinkToFit="1"/>
    </xf>
    <xf numFmtId="0" fontId="10" fillId="0" borderId="0" xfId="5" applyFont="1" applyAlignment="1">
      <alignment horizontal="right"/>
    </xf>
    <xf numFmtId="0" fontId="6" fillId="0" borderId="0" xfId="5" applyFont="1" applyBorder="1"/>
    <xf numFmtId="3" fontId="17" fillId="0" borderId="0" xfId="5" applyNumberFormat="1" applyFont="1" applyAlignment="1">
      <alignment horizontal="center"/>
    </xf>
    <xf numFmtId="0" fontId="11" fillId="2" borderId="8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/>
    </xf>
    <xf numFmtId="0" fontId="7" fillId="0" borderId="0" xfId="4" applyFont="1" applyAlignment="1">
      <alignment horizontal="center"/>
    </xf>
  </cellXfs>
  <cellStyles count="7">
    <cellStyle name="Followed Hyperlink" xfId="1"/>
    <cellStyle name="Hyperlink" xfId="2"/>
    <cellStyle name="Normal_250496_headcount" xfId="3"/>
    <cellStyle name="Normálne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10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3"/>
  <sheetViews>
    <sheetView showGridLines="0" showZeros="0" tabSelected="1" zoomScale="110" zoomScaleNormal="110" workbookViewId="0">
      <selection activeCell="B7" sqref="B7"/>
    </sheetView>
  </sheetViews>
  <sheetFormatPr defaultRowHeight="11.45" customHeight="1"/>
  <cols>
    <col min="1" max="1" width="6.5703125" style="3" bestFit="1" customWidth="1"/>
    <col min="2" max="2" width="66.42578125" style="3" customWidth="1"/>
    <col min="3" max="3" width="9.85546875" style="3" bestFit="1" customWidth="1"/>
    <col min="4" max="4" width="9.85546875" style="3" customWidth="1"/>
    <col min="5" max="16384" width="9.140625" style="3"/>
  </cols>
  <sheetData>
    <row r="1" spans="1:4" ht="15.75">
      <c r="A1" s="49" t="s">
        <v>59</v>
      </c>
      <c r="B1" s="49"/>
      <c r="C1" s="49"/>
      <c r="D1" s="49"/>
    </row>
    <row r="2" spans="1:4" ht="15.75">
      <c r="A2" s="49" t="s">
        <v>187</v>
      </c>
      <c r="B2" s="49"/>
      <c r="C2" s="49"/>
      <c r="D2" s="49"/>
    </row>
    <row r="3" spans="1:4" ht="15.75">
      <c r="A3" s="50" t="s">
        <v>189</v>
      </c>
      <c r="B3" s="50"/>
      <c r="C3" s="50"/>
      <c r="D3" s="50"/>
    </row>
    <row r="4" spans="1:4" ht="15">
      <c r="B4" s="46"/>
      <c r="C4" s="4"/>
      <c r="D4" s="4"/>
    </row>
    <row r="5" spans="1:4" ht="12.75">
      <c r="A5" s="5"/>
      <c r="B5" s="6"/>
      <c r="C5" s="47" t="s">
        <v>181</v>
      </c>
      <c r="D5" s="48"/>
    </row>
    <row r="6" spans="1:4" ht="36">
      <c r="A6" s="7" t="s">
        <v>60</v>
      </c>
      <c r="B6" s="8" t="s">
        <v>61</v>
      </c>
      <c r="C6" s="9" t="s">
        <v>122</v>
      </c>
      <c r="D6" s="10" t="s">
        <v>62</v>
      </c>
    </row>
    <row r="7" spans="1:4" ht="27" customHeight="1">
      <c r="A7" s="11" t="s">
        <v>111</v>
      </c>
      <c r="B7" s="12" t="s">
        <v>155</v>
      </c>
      <c r="C7" s="13"/>
      <c r="D7" s="13"/>
    </row>
    <row r="8" spans="1:4" ht="12.75">
      <c r="A8" s="14" t="s">
        <v>112</v>
      </c>
      <c r="B8" s="15" t="s">
        <v>113</v>
      </c>
      <c r="C8" s="16">
        <v>344381</v>
      </c>
      <c r="D8" s="16">
        <v>627867</v>
      </c>
    </row>
    <row r="9" spans="1:4" ht="24">
      <c r="A9" s="14" t="s">
        <v>114</v>
      </c>
      <c r="B9" s="15" t="s">
        <v>115</v>
      </c>
      <c r="C9" s="17">
        <f>SUM(C10:C22)</f>
        <v>535227</v>
      </c>
      <c r="D9" s="17">
        <f>SUM(D10:D22)</f>
        <v>156150</v>
      </c>
    </row>
    <row r="10" spans="1:4" ht="12.75">
      <c r="A10" s="14" t="s">
        <v>116</v>
      </c>
      <c r="B10" s="15" t="s">
        <v>63</v>
      </c>
      <c r="C10" s="17">
        <v>232960</v>
      </c>
      <c r="D10" s="17">
        <v>212682</v>
      </c>
    </row>
    <row r="11" spans="1:4" ht="36">
      <c r="A11" s="14" t="s">
        <v>64</v>
      </c>
      <c r="B11" s="15" t="s">
        <v>65</v>
      </c>
      <c r="C11" s="17"/>
      <c r="D11" s="17"/>
    </row>
    <row r="12" spans="1:4" ht="12.75">
      <c r="A12" s="14" t="s">
        <v>66</v>
      </c>
      <c r="B12" s="15" t="s">
        <v>67</v>
      </c>
      <c r="C12" s="17"/>
      <c r="D12" s="17"/>
    </row>
    <row r="13" spans="1:4" ht="12.75">
      <c r="A13" s="14" t="s">
        <v>68</v>
      </c>
      <c r="B13" s="15" t="s">
        <v>69</v>
      </c>
      <c r="C13" s="17"/>
      <c r="D13" s="17"/>
    </row>
    <row r="14" spans="1:4" ht="12.75">
      <c r="A14" s="14" t="s">
        <v>117</v>
      </c>
      <c r="B14" s="15" t="s">
        <v>118</v>
      </c>
      <c r="C14" s="17"/>
      <c r="D14" s="17">
        <v>-4039</v>
      </c>
    </row>
    <row r="15" spans="1:4" ht="12.75">
      <c r="A15" s="14" t="s">
        <v>119</v>
      </c>
      <c r="B15" s="15" t="s">
        <v>120</v>
      </c>
      <c r="C15" s="17">
        <f>6969-9835+193318-755</f>
        <v>189697</v>
      </c>
      <c r="D15" s="17">
        <v>896</v>
      </c>
    </row>
    <row r="16" spans="1:4" ht="12.75">
      <c r="A16" s="14" t="s">
        <v>121</v>
      </c>
      <c r="B16" s="15" t="s">
        <v>70</v>
      </c>
      <c r="D16" s="17"/>
    </row>
    <row r="17" spans="1:21" ht="12.75">
      <c r="A17" s="14" t="s">
        <v>71</v>
      </c>
      <c r="B17" s="15" t="s">
        <v>72</v>
      </c>
      <c r="C17" s="17">
        <v>7187</v>
      </c>
      <c r="D17" s="17">
        <v>15530</v>
      </c>
    </row>
    <row r="18" spans="1:21" ht="12.75">
      <c r="A18" s="14" t="s">
        <v>73</v>
      </c>
      <c r="B18" s="15" t="s">
        <v>74</v>
      </c>
      <c r="C18" s="17">
        <v>-472</v>
      </c>
      <c r="D18" s="17">
        <v>-1212</v>
      </c>
    </row>
    <row r="19" spans="1:21" ht="24">
      <c r="A19" s="14" t="s">
        <v>75</v>
      </c>
      <c r="B19" s="15" t="s">
        <v>76</v>
      </c>
      <c r="C19" s="17"/>
      <c r="D19" s="17"/>
    </row>
    <row r="20" spans="1:21" ht="24">
      <c r="A20" s="14" t="s">
        <v>77</v>
      </c>
      <c r="B20" s="15" t="s">
        <v>78</v>
      </c>
      <c r="C20" s="17"/>
      <c r="D20" s="17"/>
    </row>
    <row r="21" spans="1:21" ht="24">
      <c r="A21" s="14" t="s">
        <v>79</v>
      </c>
      <c r="B21" s="15" t="s">
        <v>80</v>
      </c>
      <c r="C21" s="17">
        <f>-17000+19685</f>
        <v>2685</v>
      </c>
      <c r="D21" s="17">
        <v>6960</v>
      </c>
    </row>
    <row r="22" spans="1:21" ht="36">
      <c r="A22" s="14" t="s">
        <v>81</v>
      </c>
      <c r="B22" s="15" t="s">
        <v>82</v>
      </c>
      <c r="C22" s="17">
        <v>103170</v>
      </c>
      <c r="D22" s="17">
        <v>-74667</v>
      </c>
    </row>
    <row r="23" spans="1:21" ht="48">
      <c r="A23" s="14" t="s">
        <v>83</v>
      </c>
      <c r="B23" s="15" t="s">
        <v>182</v>
      </c>
      <c r="C23" s="17">
        <f>SUM(C24:C26)</f>
        <v>-100712</v>
      </c>
      <c r="D23" s="17">
        <f>SUM(D24:D26)</f>
        <v>-35993</v>
      </c>
      <c r="U23" s="18"/>
    </row>
    <row r="24" spans="1:21" ht="12.75">
      <c r="A24" s="14" t="s">
        <v>84</v>
      </c>
      <c r="B24" s="15" t="s">
        <v>85</v>
      </c>
      <c r="C24" s="17">
        <f>472106-707367</f>
        <v>-235261</v>
      </c>
      <c r="D24" s="17">
        <v>-84914</v>
      </c>
    </row>
    <row r="25" spans="1:21" ht="12.75">
      <c r="A25" s="14" t="s">
        <v>86</v>
      </c>
      <c r="B25" s="15" t="s">
        <v>87</v>
      </c>
      <c r="C25" s="17">
        <f>81605-89043-(80765-88275)+242670-190006+9693-10571</f>
        <v>51858</v>
      </c>
      <c r="D25" s="17">
        <v>49706</v>
      </c>
    </row>
    <row r="26" spans="1:21" ht="12.75">
      <c r="A26" s="14" t="s">
        <v>88</v>
      </c>
      <c r="B26" s="15" t="s">
        <v>89</v>
      </c>
      <c r="C26" s="17">
        <f>326109-243418</f>
        <v>82691</v>
      </c>
      <c r="D26" s="17">
        <v>-785</v>
      </c>
    </row>
    <row r="27" spans="1:21" ht="24">
      <c r="A27" s="14" t="s">
        <v>90</v>
      </c>
      <c r="B27" s="15" t="s">
        <v>91</v>
      </c>
      <c r="C27" s="17"/>
      <c r="D27" s="17"/>
    </row>
    <row r="28" spans="1:21" ht="24">
      <c r="A28" s="19"/>
      <c r="B28" s="20" t="s">
        <v>185</v>
      </c>
      <c r="C28" s="21">
        <f>C8+C9+C23</f>
        <v>778896</v>
      </c>
      <c r="D28" s="21">
        <f>D8+D9+D23</f>
        <v>748024</v>
      </c>
      <c r="U28" s="22"/>
    </row>
    <row r="29" spans="1:21" ht="12.75">
      <c r="A29" s="14" t="s">
        <v>125</v>
      </c>
      <c r="B29" s="15" t="s">
        <v>126</v>
      </c>
      <c r="C29" s="17">
        <v>472</v>
      </c>
      <c r="D29" s="17">
        <v>1212</v>
      </c>
    </row>
    <row r="30" spans="1:21" ht="21.75" customHeight="1">
      <c r="A30" s="14" t="s">
        <v>127</v>
      </c>
      <c r="B30" s="15" t="s">
        <v>128</v>
      </c>
      <c r="C30" s="17">
        <v>-7187</v>
      </c>
      <c r="D30" s="17">
        <v>-15530</v>
      </c>
    </row>
    <row r="31" spans="1:21" ht="24">
      <c r="A31" s="14" t="s">
        <v>129</v>
      </c>
      <c r="B31" s="15" t="s">
        <v>130</v>
      </c>
      <c r="C31" s="17"/>
      <c r="D31" s="17"/>
    </row>
    <row r="32" spans="1:21" ht="24">
      <c r="A32" s="14" t="s">
        <v>131</v>
      </c>
      <c r="B32" s="15" t="s">
        <v>124</v>
      </c>
      <c r="C32" s="17"/>
      <c r="D32" s="17"/>
    </row>
    <row r="33" spans="1:4" ht="13.5">
      <c r="A33" s="19"/>
      <c r="B33" s="20" t="s">
        <v>184</v>
      </c>
      <c r="C33" s="21">
        <f>C8+C9+C23+C29+C30+C31+C32</f>
        <v>772181</v>
      </c>
      <c r="D33" s="21">
        <f>D8+D9+D23+D29+D30+D31+D32</f>
        <v>733706</v>
      </c>
    </row>
    <row r="34" spans="1:4" ht="24">
      <c r="A34" s="14" t="s">
        <v>17</v>
      </c>
      <c r="B34" s="15" t="s">
        <v>18</v>
      </c>
      <c r="C34" s="17">
        <f>-3-58977-128439</f>
        <v>-187419</v>
      </c>
      <c r="D34" s="17">
        <v>-56284</v>
      </c>
    </row>
    <row r="35" spans="1:4" ht="12.75">
      <c r="A35" s="14" t="s">
        <v>19</v>
      </c>
      <c r="B35" s="15" t="s">
        <v>20</v>
      </c>
      <c r="C35" s="17"/>
      <c r="D35" s="17"/>
    </row>
    <row r="36" spans="1:4" ht="12.75">
      <c r="A36" s="14" t="s">
        <v>21</v>
      </c>
      <c r="B36" s="15" t="s">
        <v>22</v>
      </c>
      <c r="C36" s="17"/>
      <c r="D36" s="17"/>
    </row>
    <row r="37" spans="1:4" ht="15.75">
      <c r="A37" s="23"/>
      <c r="B37" s="24" t="s">
        <v>183</v>
      </c>
      <c r="C37" s="25">
        <f>C8+C9+C23+C29+C30+C31+C32+C34+C35+C36</f>
        <v>584762</v>
      </c>
      <c r="D37" s="25">
        <f>D8+D9+D23+D29+D30+D31+D32+D34+D35+D36</f>
        <v>677422</v>
      </c>
    </row>
    <row r="38" spans="1:4" ht="12.75">
      <c r="B38" s="26"/>
    </row>
    <row r="39" spans="1:4" ht="12.75">
      <c r="B39" s="26"/>
    </row>
    <row r="40" spans="1:4" ht="12.75">
      <c r="B40" s="26"/>
    </row>
    <row r="41" spans="1:4" ht="12.75">
      <c r="B41" s="26"/>
    </row>
    <row r="42" spans="1:4" ht="12.75">
      <c r="B42" s="26"/>
    </row>
    <row r="43" spans="1:4" ht="33" customHeight="1">
      <c r="A43" s="27" t="s">
        <v>123</v>
      </c>
      <c r="B43" s="28" t="s">
        <v>132</v>
      </c>
      <c r="C43" s="29"/>
      <c r="D43" s="29"/>
    </row>
    <row r="44" spans="1:4" ht="12.75">
      <c r="A44" s="30" t="s">
        <v>154</v>
      </c>
      <c r="B44" s="15" t="s">
        <v>133</v>
      </c>
      <c r="C44" s="17"/>
      <c r="D44" s="17"/>
    </row>
    <row r="45" spans="1:4" ht="12.75">
      <c r="A45" s="30" t="s">
        <v>134</v>
      </c>
      <c r="B45" s="15" t="s">
        <v>135</v>
      </c>
      <c r="C45" s="17">
        <v>-1030106</v>
      </c>
      <c r="D45" s="17">
        <v>-40300</v>
      </c>
    </row>
    <row r="46" spans="1:4" ht="36">
      <c r="A46" s="30" t="s">
        <v>136</v>
      </c>
      <c r="B46" s="15" t="s">
        <v>137</v>
      </c>
      <c r="C46" s="17"/>
      <c r="D46" s="17"/>
    </row>
    <row r="47" spans="1:4" ht="12.75">
      <c r="A47" s="30" t="s">
        <v>138</v>
      </c>
      <c r="B47" s="15" t="s">
        <v>139</v>
      </c>
      <c r="C47" s="17"/>
      <c r="D47" s="17"/>
    </row>
    <row r="48" spans="1:4" ht="12.75">
      <c r="A48" s="30" t="s">
        <v>140</v>
      </c>
      <c r="B48" s="15" t="s">
        <v>141</v>
      </c>
      <c r="C48" s="17">
        <v>17000</v>
      </c>
      <c r="D48" s="17">
        <v>9200</v>
      </c>
    </row>
    <row r="49" spans="1:4" ht="36">
      <c r="A49" s="30" t="s">
        <v>142</v>
      </c>
      <c r="B49" s="15" t="s">
        <v>153</v>
      </c>
      <c r="C49" s="17"/>
      <c r="D49" s="17"/>
    </row>
    <row r="50" spans="1:4" ht="24">
      <c r="A50" s="30" t="s">
        <v>143</v>
      </c>
      <c r="B50" s="15" t="s">
        <v>144</v>
      </c>
      <c r="C50" s="17"/>
      <c r="D50" s="17"/>
    </row>
    <row r="51" spans="1:4" ht="24">
      <c r="A51" s="30" t="s">
        <v>145</v>
      </c>
      <c r="B51" s="15" t="s">
        <v>146</v>
      </c>
      <c r="C51" s="17"/>
      <c r="D51" s="17"/>
    </row>
    <row r="52" spans="1:4" ht="36">
      <c r="A52" s="30" t="s">
        <v>147</v>
      </c>
      <c r="B52" s="15" t="s">
        <v>148</v>
      </c>
      <c r="C52" s="17"/>
      <c r="D52" s="17"/>
    </row>
    <row r="53" spans="1:4" ht="36">
      <c r="A53" s="30" t="s">
        <v>149</v>
      </c>
      <c r="B53" s="15" t="s">
        <v>150</v>
      </c>
      <c r="C53" s="17"/>
      <c r="D53" s="17"/>
    </row>
    <row r="54" spans="1:4" ht="24">
      <c r="A54" s="30" t="s">
        <v>151</v>
      </c>
      <c r="B54" s="15" t="s">
        <v>152</v>
      </c>
      <c r="C54" s="17"/>
      <c r="D54" s="17"/>
    </row>
    <row r="55" spans="1:4" ht="12.75">
      <c r="A55" s="30" t="s">
        <v>23</v>
      </c>
      <c r="B55" s="15" t="s">
        <v>24</v>
      </c>
      <c r="C55" s="17"/>
      <c r="D55" s="17"/>
    </row>
    <row r="56" spans="1:4" ht="24">
      <c r="A56" s="30" t="s">
        <v>25</v>
      </c>
      <c r="B56" s="15" t="s">
        <v>26</v>
      </c>
      <c r="C56" s="17"/>
      <c r="D56" s="17"/>
    </row>
    <row r="57" spans="1:4" ht="24">
      <c r="A57" s="30" t="s">
        <v>27</v>
      </c>
      <c r="B57" s="15" t="s">
        <v>28</v>
      </c>
      <c r="C57" s="17"/>
      <c r="D57" s="17"/>
    </row>
    <row r="58" spans="1:4" ht="24">
      <c r="A58" s="30" t="s">
        <v>29</v>
      </c>
      <c r="B58" s="15" t="s">
        <v>30</v>
      </c>
      <c r="C58" s="17"/>
      <c r="D58" s="17"/>
    </row>
    <row r="59" spans="1:4" ht="24">
      <c r="A59" s="30" t="s">
        <v>31</v>
      </c>
      <c r="B59" s="15" t="s">
        <v>32</v>
      </c>
      <c r="C59" s="17"/>
      <c r="D59" s="17"/>
    </row>
    <row r="60" spans="1:4" ht="12.75">
      <c r="A60" s="30" t="s">
        <v>33</v>
      </c>
      <c r="B60" s="15" t="s">
        <v>34</v>
      </c>
      <c r="C60" s="17"/>
      <c r="D60" s="17"/>
    </row>
    <row r="61" spans="1:4" ht="12.75">
      <c r="A61" s="30" t="s">
        <v>35</v>
      </c>
      <c r="B61" s="15" t="s">
        <v>36</v>
      </c>
      <c r="C61" s="17"/>
      <c r="D61" s="17"/>
    </row>
    <row r="62" spans="1:4" ht="12.75">
      <c r="A62" s="30" t="s">
        <v>37</v>
      </c>
      <c r="B62" s="15" t="s">
        <v>38</v>
      </c>
      <c r="C62" s="17"/>
      <c r="D62" s="17"/>
    </row>
    <row r="63" spans="1:4" ht="12.75">
      <c r="A63" s="30" t="s">
        <v>39</v>
      </c>
      <c r="B63" s="15" t="s">
        <v>40</v>
      </c>
      <c r="C63" s="17"/>
      <c r="D63" s="17"/>
    </row>
    <row r="64" spans="1:4" ht="15.75">
      <c r="A64" s="23"/>
      <c r="B64" s="24" t="s">
        <v>41</v>
      </c>
      <c r="C64" s="25">
        <f>SUM(C44:C63)</f>
        <v>-1013106</v>
      </c>
      <c r="D64" s="25">
        <f>SUM(D44:D63)</f>
        <v>-31100</v>
      </c>
    </row>
    <row r="65" spans="1:4" ht="32.25" customHeight="1">
      <c r="A65" s="27" t="s">
        <v>157</v>
      </c>
      <c r="B65" s="28" t="s">
        <v>42</v>
      </c>
      <c r="C65" s="29"/>
      <c r="D65" s="29"/>
    </row>
    <row r="66" spans="1:4" ht="12.75">
      <c r="A66" s="31" t="s">
        <v>43</v>
      </c>
      <c r="B66" s="15" t="s">
        <v>44</v>
      </c>
      <c r="C66" s="17">
        <f>SUM(C67:C74)</f>
        <v>0</v>
      </c>
      <c r="D66" s="17">
        <f>SUM(D67:D74)</f>
        <v>0</v>
      </c>
    </row>
    <row r="67" spans="1:4" ht="12.75">
      <c r="A67" s="31" t="s">
        <v>45</v>
      </c>
      <c r="B67" s="15" t="s">
        <v>46</v>
      </c>
      <c r="C67" s="17"/>
      <c r="D67" s="17"/>
    </row>
    <row r="68" spans="1:4" ht="24">
      <c r="A68" s="31" t="s">
        <v>47</v>
      </c>
      <c r="B68" s="15" t="s">
        <v>48</v>
      </c>
      <c r="C68" s="17"/>
      <c r="D68" s="17"/>
    </row>
    <row r="69" spans="1:4" ht="12.75">
      <c r="A69" s="31" t="s">
        <v>49</v>
      </c>
      <c r="B69" s="15" t="s">
        <v>50</v>
      </c>
      <c r="C69" s="17"/>
      <c r="D69" s="17"/>
    </row>
    <row r="70" spans="1:4" ht="12.75">
      <c r="A70" s="31" t="s">
        <v>51</v>
      </c>
      <c r="B70" s="15" t="s">
        <v>52</v>
      </c>
      <c r="C70" s="17"/>
      <c r="D70" s="17"/>
    </row>
    <row r="71" spans="1:4" ht="24">
      <c r="A71" s="31" t="s">
        <v>53</v>
      </c>
      <c r="B71" s="15" t="s">
        <v>54</v>
      </c>
      <c r="C71" s="17"/>
      <c r="D71" s="17"/>
    </row>
    <row r="72" spans="1:4" ht="12.75">
      <c r="A72" s="31" t="s">
        <v>55</v>
      </c>
      <c r="B72" s="15" t="s">
        <v>56</v>
      </c>
      <c r="C72" s="17"/>
      <c r="D72" s="17"/>
    </row>
    <row r="73" spans="1:4" ht="24">
      <c r="A73" s="31" t="s">
        <v>57</v>
      </c>
      <c r="B73" s="15" t="s">
        <v>58</v>
      </c>
      <c r="C73" s="17"/>
      <c r="D73" s="17"/>
    </row>
    <row r="74" spans="1:4" ht="12.75">
      <c r="A74" s="31" t="s">
        <v>158</v>
      </c>
      <c r="B74" s="15" t="s">
        <v>159</v>
      </c>
      <c r="C74" s="17"/>
      <c r="D74" s="17"/>
    </row>
    <row r="75" spans="1:4" ht="24">
      <c r="A75" s="31" t="s">
        <v>160</v>
      </c>
      <c r="B75" s="15" t="s">
        <v>161</v>
      </c>
      <c r="C75" s="17">
        <f>SUM(C76:C85)</f>
        <v>303498</v>
      </c>
      <c r="D75" s="17">
        <f>SUM(D76:D85)</f>
        <v>-491260</v>
      </c>
    </row>
    <row r="76" spans="1:4" ht="12.75">
      <c r="A76" s="31" t="s">
        <v>162</v>
      </c>
      <c r="B76" s="15" t="s">
        <v>163</v>
      </c>
      <c r="C76" s="17"/>
      <c r="D76" s="17"/>
    </row>
    <row r="77" spans="1:4" ht="12.75">
      <c r="A77" s="31" t="s">
        <v>164</v>
      </c>
      <c r="B77" s="15" t="s">
        <v>165</v>
      </c>
      <c r="C77" s="17"/>
      <c r="D77" s="17"/>
    </row>
    <row r="78" spans="1:4" ht="36">
      <c r="A78" s="31" t="s">
        <v>166</v>
      </c>
      <c r="B78" s="15" t="s">
        <v>167</v>
      </c>
      <c r="C78" s="17">
        <f>104766+9500</f>
        <v>114266</v>
      </c>
      <c r="D78" s="17"/>
    </row>
    <row r="79" spans="1:4" ht="36">
      <c r="A79" s="31" t="s">
        <v>168</v>
      </c>
      <c r="B79" s="15" t="s">
        <v>169</v>
      </c>
      <c r="C79" s="17">
        <f>-23899-63069-78100-36200-9500</f>
        <v>-210768</v>
      </c>
      <c r="D79" s="17">
        <v>-101260</v>
      </c>
    </row>
    <row r="80" spans="1:4" ht="12.75">
      <c r="A80" s="31" t="s">
        <v>170</v>
      </c>
      <c r="B80" s="15" t="s">
        <v>171</v>
      </c>
      <c r="C80" s="17">
        <v>408500</v>
      </c>
      <c r="D80" s="17"/>
    </row>
    <row r="81" spans="1:4" ht="12.75">
      <c r="A81" s="31" t="s">
        <v>172</v>
      </c>
      <c r="B81" s="15" t="s">
        <v>173</v>
      </c>
      <c r="C81" s="17">
        <v>-8500</v>
      </c>
      <c r="D81" s="17">
        <v>-390000</v>
      </c>
    </row>
    <row r="82" spans="1:4" ht="24">
      <c r="A82" s="31" t="s">
        <v>174</v>
      </c>
      <c r="B82" s="15" t="s">
        <v>175</v>
      </c>
      <c r="C82" s="17">
        <v>0</v>
      </c>
      <c r="D82" s="17"/>
    </row>
    <row r="83" spans="1:4" ht="24">
      <c r="A83" s="31" t="s">
        <v>176</v>
      </c>
      <c r="B83" s="15" t="s">
        <v>177</v>
      </c>
      <c r="C83" s="17"/>
      <c r="D83" s="17"/>
    </row>
    <row r="84" spans="1:4" ht="36">
      <c r="A84" s="31" t="s">
        <v>178</v>
      </c>
      <c r="B84" s="15" t="s">
        <v>179</v>
      </c>
      <c r="C84" s="17"/>
      <c r="D84" s="17"/>
    </row>
    <row r="85" spans="1:4" ht="36">
      <c r="A85" s="31" t="s">
        <v>180</v>
      </c>
      <c r="B85" s="15" t="s">
        <v>0</v>
      </c>
      <c r="C85" s="17"/>
      <c r="D85" s="17"/>
    </row>
    <row r="86" spans="1:4" ht="24">
      <c r="A86" s="31" t="s">
        <v>1</v>
      </c>
      <c r="B86" s="15" t="s">
        <v>2</v>
      </c>
      <c r="C86" s="17"/>
      <c r="D86" s="17"/>
    </row>
    <row r="87" spans="1:4" ht="24">
      <c r="A87" s="31" t="s">
        <v>3</v>
      </c>
      <c r="B87" s="15" t="s">
        <v>4</v>
      </c>
      <c r="C87" s="17"/>
      <c r="D87" s="17"/>
    </row>
    <row r="88" spans="1:4" ht="24">
      <c r="A88" s="31" t="s">
        <v>5</v>
      </c>
      <c r="B88" s="15" t="s">
        <v>92</v>
      </c>
      <c r="C88" s="17"/>
      <c r="D88" s="17"/>
    </row>
    <row r="89" spans="1:4" ht="24">
      <c r="A89" s="31" t="s">
        <v>93</v>
      </c>
      <c r="B89" s="15" t="s">
        <v>94</v>
      </c>
      <c r="C89" s="17"/>
      <c r="D89" s="17"/>
    </row>
    <row r="90" spans="1:4" ht="24">
      <c r="A90" s="31" t="s">
        <v>95</v>
      </c>
      <c r="B90" s="15" t="s">
        <v>96</v>
      </c>
      <c r="C90" s="17"/>
      <c r="D90" s="17"/>
    </row>
    <row r="91" spans="1:4" ht="12.75">
      <c r="A91" s="31" t="s">
        <v>97</v>
      </c>
      <c r="B91" s="15" t="s">
        <v>98</v>
      </c>
      <c r="C91" s="17"/>
      <c r="D91" s="17"/>
    </row>
    <row r="92" spans="1:4" ht="12.75">
      <c r="A92" s="31" t="s">
        <v>99</v>
      </c>
      <c r="B92" s="15" t="s">
        <v>100</v>
      </c>
      <c r="C92" s="17"/>
      <c r="D92" s="17"/>
    </row>
    <row r="93" spans="1:4" ht="15.75">
      <c r="A93" s="23"/>
      <c r="B93" s="24" t="s">
        <v>101</v>
      </c>
      <c r="C93" s="25">
        <f>C66+C75+C86+C87+C88+C89+C90+C91+C92</f>
        <v>303498</v>
      </c>
      <c r="D93" s="25">
        <f>D66+D75+D86+D87+D88+D89+D90+D91+D92</f>
        <v>-491260</v>
      </c>
    </row>
    <row r="94" spans="1:4" ht="12.75">
      <c r="A94" s="1"/>
      <c r="B94" s="32"/>
      <c r="C94" s="1"/>
      <c r="D94" s="1"/>
    </row>
    <row r="95" spans="1:4" ht="25.5" customHeight="1">
      <c r="A95" s="30" t="s">
        <v>102</v>
      </c>
      <c r="B95" s="15" t="s">
        <v>103</v>
      </c>
      <c r="C95" s="17">
        <f>C93+C64+C37</f>
        <v>-124846</v>
      </c>
      <c r="D95" s="17">
        <f>D93+D64+D37</f>
        <v>155062</v>
      </c>
    </row>
    <row r="96" spans="1:4" ht="25.5" customHeight="1">
      <c r="A96" s="23" t="s">
        <v>104</v>
      </c>
      <c r="B96" s="33" t="s">
        <v>105</v>
      </c>
      <c r="C96" s="25">
        <v>326917</v>
      </c>
      <c r="D96" s="25">
        <v>171855</v>
      </c>
    </row>
    <row r="97" spans="1:4" ht="38.25">
      <c r="A97" s="34" t="s">
        <v>106</v>
      </c>
      <c r="B97" s="35" t="s">
        <v>107</v>
      </c>
      <c r="C97" s="36">
        <v>202071</v>
      </c>
      <c r="D97" s="36">
        <v>326917</v>
      </c>
    </row>
    <row r="98" spans="1:4" ht="25.5">
      <c r="A98" s="37" t="s">
        <v>108</v>
      </c>
      <c r="B98" s="2" t="s">
        <v>109</v>
      </c>
      <c r="C98" s="17"/>
      <c r="D98" s="17"/>
    </row>
    <row r="99" spans="1:4" ht="38.25">
      <c r="A99" s="23" t="s">
        <v>110</v>
      </c>
      <c r="B99" s="33" t="s">
        <v>6</v>
      </c>
      <c r="C99" s="25">
        <f>C97+C98</f>
        <v>202071</v>
      </c>
      <c r="D99" s="25">
        <f>D97+D98</f>
        <v>326917</v>
      </c>
    </row>
    <row r="100" spans="1:4" ht="12.75">
      <c r="B100" s="38">
        <v>0</v>
      </c>
      <c r="C100" s="39">
        <f>C95+C96-C99</f>
        <v>0</v>
      </c>
      <c r="D100" s="39">
        <f>D95+D96-D99</f>
        <v>0</v>
      </c>
    </row>
    <row r="101" spans="1:4" ht="12.75">
      <c r="B101" s="38">
        <v>0</v>
      </c>
    </row>
    <row r="102" spans="1:4" ht="12.75">
      <c r="B102" s="40"/>
    </row>
    <row r="103" spans="1:4" ht="12.75">
      <c r="B103" s="40"/>
    </row>
    <row r="104" spans="1:4" ht="12.75">
      <c r="B104" s="40"/>
    </row>
    <row r="105" spans="1:4" ht="12.75">
      <c r="B105" s="40"/>
    </row>
    <row r="106" spans="1:4" ht="15.75">
      <c r="A106" s="41" t="s">
        <v>186</v>
      </c>
      <c r="B106" s="40"/>
    </row>
    <row r="107" spans="1:4" ht="12.75">
      <c r="B107" s="40"/>
    </row>
    <row r="108" spans="1:4" ht="12.75">
      <c r="A108" s="42" t="s">
        <v>156</v>
      </c>
      <c r="B108" s="40"/>
    </row>
    <row r="109" spans="1:4" ht="12.75">
      <c r="A109" s="42"/>
      <c r="B109" s="40"/>
    </row>
    <row r="110" spans="1:4" ht="12.75">
      <c r="A110" s="42" t="s">
        <v>7</v>
      </c>
      <c r="B110" s="40"/>
    </row>
    <row r="111" spans="1:4" ht="12.75">
      <c r="A111" s="42"/>
      <c r="B111" s="43"/>
    </row>
    <row r="112" spans="1:4" ht="12.75">
      <c r="A112" s="42"/>
      <c r="B112" s="43"/>
    </row>
    <row r="113" spans="1:3" ht="12.75">
      <c r="A113" s="42" t="s">
        <v>8</v>
      </c>
      <c r="B113" s="40"/>
    </row>
    <row r="114" spans="1:3" ht="12.75">
      <c r="A114" s="42" t="s">
        <v>188</v>
      </c>
      <c r="C114" s="44" t="s">
        <v>9</v>
      </c>
    </row>
    <row r="115" spans="1:3" ht="12.75">
      <c r="A115" s="42"/>
      <c r="B115" s="40"/>
    </row>
    <row r="116" spans="1:3" ht="12.75">
      <c r="A116" s="42" t="s">
        <v>10</v>
      </c>
      <c r="B116" s="40"/>
      <c r="C116" s="44" t="s">
        <v>11</v>
      </c>
    </row>
    <row r="117" spans="1:3" ht="12.75">
      <c r="A117" s="42" t="s">
        <v>12</v>
      </c>
      <c r="B117" s="40"/>
    </row>
    <row r="118" spans="1:3" ht="12.75">
      <c r="B118" s="40"/>
    </row>
    <row r="119" spans="1:3" ht="12.75">
      <c r="A119" s="42" t="s">
        <v>13</v>
      </c>
      <c r="B119" s="40"/>
    </row>
    <row r="120" spans="1:3" ht="12.75">
      <c r="B120" s="42" t="s">
        <v>14</v>
      </c>
    </row>
    <row r="121" spans="1:3" ht="12.75">
      <c r="B121" s="42" t="s">
        <v>15</v>
      </c>
    </row>
    <row r="122" spans="1:3" ht="12.75">
      <c r="A122" s="42"/>
      <c r="B122" s="42" t="s">
        <v>16</v>
      </c>
    </row>
    <row r="123" spans="1:3" ht="12.75"/>
    <row r="124" spans="1:3" ht="12.75">
      <c r="A124" s="42"/>
      <c r="B124" s="40"/>
    </row>
    <row r="125" spans="1:3" ht="12.75">
      <c r="A125" s="42"/>
      <c r="B125" s="40"/>
    </row>
    <row r="126" spans="1:3" ht="12.75">
      <c r="B126" s="40"/>
    </row>
    <row r="127" spans="1:3" ht="12.75">
      <c r="B127" s="40"/>
    </row>
    <row r="128" spans="1:3" ht="12.75">
      <c r="B128" s="40"/>
    </row>
    <row r="129" spans="2:2" ht="12.75">
      <c r="B129" s="40"/>
    </row>
    <row r="130" spans="2:2" ht="12.75">
      <c r="B130" s="40"/>
    </row>
    <row r="131" spans="2:2" ht="12.75">
      <c r="B131" s="40"/>
    </row>
    <row r="132" spans="2:2" ht="12.75">
      <c r="B132" s="40"/>
    </row>
    <row r="133" spans="2:2" ht="12.75">
      <c r="B133" s="40"/>
    </row>
    <row r="134" spans="2:2" ht="12.75">
      <c r="B134" s="40"/>
    </row>
    <row r="135" spans="2:2" ht="12.75">
      <c r="B135" s="40"/>
    </row>
    <row r="136" spans="2:2" ht="12.75">
      <c r="B136" s="40"/>
    </row>
    <row r="137" spans="2:2" ht="12.75">
      <c r="B137" s="40"/>
    </row>
    <row r="138" spans="2:2" ht="12.75">
      <c r="B138" s="40"/>
    </row>
    <row r="139" spans="2:2" ht="12.75">
      <c r="B139" s="40"/>
    </row>
    <row r="140" spans="2:2" ht="12.75">
      <c r="B140" s="40"/>
    </row>
    <row r="141" spans="2:2" ht="12.75">
      <c r="B141" s="40"/>
    </row>
    <row r="142" spans="2:2" ht="12.75">
      <c r="B142" s="40"/>
    </row>
    <row r="143" spans="2:2" ht="12.75">
      <c r="B143" s="40"/>
    </row>
    <row r="144" spans="2:2" ht="12.75">
      <c r="B144" s="40"/>
    </row>
    <row r="145" spans="2:2" ht="12.75">
      <c r="B145" s="40"/>
    </row>
    <row r="146" spans="2:2" ht="12.75">
      <c r="B146" s="40"/>
    </row>
    <row r="147" spans="2:2" ht="12.75">
      <c r="B147" s="40"/>
    </row>
    <row r="148" spans="2:2" ht="12.75">
      <c r="B148" s="40"/>
    </row>
    <row r="149" spans="2:2" ht="12.75">
      <c r="B149" s="40"/>
    </row>
    <row r="150" spans="2:2" ht="12.75">
      <c r="B150" s="40"/>
    </row>
    <row r="151" spans="2:2" ht="12.75">
      <c r="B151" s="40"/>
    </row>
    <row r="152" spans="2:2" ht="12.75">
      <c r="B152" s="40"/>
    </row>
    <row r="153" spans="2:2" ht="12.75">
      <c r="B153" s="40"/>
    </row>
    <row r="154" spans="2:2" ht="12.75">
      <c r="B154" s="40"/>
    </row>
    <row r="155" spans="2:2" ht="12.75">
      <c r="B155" s="40"/>
    </row>
    <row r="156" spans="2:2" ht="12.75">
      <c r="B156" s="40"/>
    </row>
    <row r="157" spans="2:2" ht="12.75">
      <c r="B157" s="40"/>
    </row>
    <row r="158" spans="2:2" ht="12.75">
      <c r="B158" s="45"/>
    </row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</sheetData>
  <mergeCells count="4">
    <mergeCell ref="C5:D5"/>
    <mergeCell ref="A1:D1"/>
    <mergeCell ref="A2:D2"/>
    <mergeCell ref="A3:D3"/>
  </mergeCells>
  <phoneticPr fontId="0" type="noConversion"/>
  <printOptions horizontalCentered="1"/>
  <pageMargins left="0.78740157480314965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CF 2013</dc:title>
  <dc:creator>TP</dc:creator>
  <cp:lastModifiedBy>TP</cp:lastModifiedBy>
  <cp:lastPrinted>2009-07-27T10:24:44Z</cp:lastPrinted>
  <dcterms:created xsi:type="dcterms:W3CDTF">2004-06-30T12:17:23Z</dcterms:created>
  <dcterms:modified xsi:type="dcterms:W3CDTF">2015-06-16T15:28:46Z</dcterms:modified>
</cp:coreProperties>
</file>