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MDZAM04\Documents\Daňové poradenstvo\Klienti\Fontionnel&amp;Co\Instalmat\"/>
    </mc:Choice>
  </mc:AlternateContent>
  <bookViews>
    <workbookView xWindow="0" yWindow="0" windowWidth="23040" windowHeight="11250" activeTab="2"/>
  </bookViews>
  <sheets>
    <sheet name="Analýza 2014" sheetId="1" r:id="rId1"/>
    <sheet name="Záväzky podľa rozpisu" sheetId="2" r:id="rId2"/>
    <sheet name="Analýza 2015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9" i="4" l="1"/>
  <c r="C28" i="4"/>
  <c r="C8" i="4"/>
  <c r="C18" i="4"/>
  <c r="B17" i="4" l="1"/>
  <c r="B18" i="4" s="1"/>
  <c r="B9" i="4"/>
  <c r="C9" i="4"/>
  <c r="C30" i="4" l="1"/>
  <c r="C31" i="4" s="1"/>
  <c r="C35" i="1"/>
  <c r="B10" i="2" l="1"/>
  <c r="C9" i="2"/>
  <c r="C8" i="2"/>
  <c r="C7" i="2"/>
  <c r="C6" i="2"/>
  <c r="C5" i="2"/>
  <c r="C4" i="2"/>
  <c r="C3" i="2"/>
  <c r="C2" i="2"/>
  <c r="C10" i="2" s="1"/>
  <c r="B16" i="1"/>
  <c r="B17" i="1" s="1"/>
  <c r="C21" i="1"/>
  <c r="C9" i="1"/>
  <c r="B9" i="1"/>
  <c r="C16" i="1" l="1"/>
  <c r="C34" i="1" s="1"/>
  <c r="C36" i="1" s="1"/>
  <c r="C37" i="1" s="1"/>
  <c r="C17" i="1" l="1"/>
</calcChain>
</file>

<file path=xl/sharedStrings.xml><?xml version="1.0" encoding="utf-8"?>
<sst xmlns="http://schemas.openxmlformats.org/spreadsheetml/2006/main" count="129" uniqueCount="68">
  <si>
    <t>Účet</t>
  </si>
  <si>
    <t>Popis</t>
  </si>
  <si>
    <t>022</t>
  </si>
  <si>
    <t>082</t>
  </si>
  <si>
    <t>029</t>
  </si>
  <si>
    <t>089</t>
  </si>
  <si>
    <t>311</t>
  </si>
  <si>
    <t>211</t>
  </si>
  <si>
    <t>411</t>
  </si>
  <si>
    <t>421</t>
  </si>
  <si>
    <t>429</t>
  </si>
  <si>
    <t>321</t>
  </si>
  <si>
    <t>379</t>
  </si>
  <si>
    <t>Je možné vyradiť - ale nevieme čo a ako bolo zaradené</t>
  </si>
  <si>
    <t>MD</t>
  </si>
  <si>
    <t>D</t>
  </si>
  <si>
    <t>Suma</t>
  </si>
  <si>
    <t>648</t>
  </si>
  <si>
    <t>Samtek Nitra</t>
  </si>
  <si>
    <t>Záväzok</t>
  </si>
  <si>
    <t>Intertess Nitra</t>
  </si>
  <si>
    <t>Braun Levice</t>
  </si>
  <si>
    <t>Behun Žilina</t>
  </si>
  <si>
    <t>Barcik</t>
  </si>
  <si>
    <t>Intercom Bratislava</t>
  </si>
  <si>
    <t>Salvar Bratislava</t>
  </si>
  <si>
    <t>Samtek Bratislava</t>
  </si>
  <si>
    <t>Spolu</t>
  </si>
  <si>
    <t>Zostatok po úpravách
v EUR</t>
  </si>
  <si>
    <t>Zostatok
v EUR</t>
  </si>
  <si>
    <t>Aktíva spolu</t>
  </si>
  <si>
    <t>Suma záväzku
v EUR</t>
  </si>
  <si>
    <t>Suma záväzku
v SKK</t>
  </si>
  <si>
    <t>Pasíva spolu</t>
  </si>
  <si>
    <t>Výsledok hospodárenia</t>
  </si>
  <si>
    <t>odpis záväzkov do daňových výnosov</t>
  </si>
  <si>
    <t>vyradenie majetku</t>
  </si>
  <si>
    <t>Daňová povinnosť:</t>
  </si>
  <si>
    <t>Pokuta za nepodanie DP v termíne:</t>
  </si>
  <si>
    <t>Úrok z omeškania pri oneskorene zaplatenej dani:</t>
  </si>
  <si>
    <t>15% p.a.</t>
  </si>
  <si>
    <t>30 - 16000 EUR</t>
  </si>
  <si>
    <t>počíta sa za dni omeškania</t>
  </si>
  <si>
    <t>546</t>
  </si>
  <si>
    <t>Odpis pohľadávky do nákladov - nedaňový</t>
  </si>
  <si>
    <t>Daňová licencia je 480 EUR.</t>
  </si>
  <si>
    <t>Ak bolo podané oznámenie o predĺžení lehoty na podanie, nehrozí.</t>
  </si>
  <si>
    <t>odpis záväzkov do výnosov a zdaní sa.</t>
  </si>
  <si>
    <t>odpis pohľadávky do nákladov - nedaňový, preto beovplyvní základ dane a bude ako pripočítateľná položka.</t>
  </si>
  <si>
    <t>strata</t>
  </si>
  <si>
    <t>pripočítateľná položka v DP:</t>
  </si>
  <si>
    <t>Základ dane:</t>
  </si>
  <si>
    <t>Súvaha k 31.12.2014</t>
  </si>
  <si>
    <t>Výkaz ziskov a strát k 31.12.2014</t>
  </si>
  <si>
    <t>Účtovné prípady k 31.12.2014</t>
  </si>
  <si>
    <t>591</t>
  </si>
  <si>
    <t>daňová povinnosť/licencia za rok 2014</t>
  </si>
  <si>
    <t>341</t>
  </si>
  <si>
    <t>daňová povinnosť na úhradu</t>
  </si>
  <si>
    <t>Súvaha k 31.3.2015</t>
  </si>
  <si>
    <t>Výkaz ziskov a strát k 31.3.2015</t>
  </si>
  <si>
    <t>Účtovné prípady k 31.3.2015</t>
  </si>
  <si>
    <t>VH z roku 2014</t>
  </si>
  <si>
    <t>Výsledok hospodárenia pred zdanením:</t>
  </si>
  <si>
    <t>Zostatok na začiatku roka
v EUR</t>
  </si>
  <si>
    <t>Zostatok ku dňu pred vstupom do likvidácie
v EUR</t>
  </si>
  <si>
    <t>zaplatenie dane za rok 2014 - poštová poukážka</t>
  </si>
  <si>
    <t>Likvidačný zostatokby mal teda byť vo výške 217 EUR. Z neho sa bude potom platiť zdravotné poistenie. 
Likvidačný zostatok nie je predmetom dane z príjmov.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</si>
</sst>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EUR]"/>
  </numFmts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Font="1"/>
    <xf numFmtId="0" fontId="0" fillId="0" borderId="3" xfId="0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4" fontId="0" fillId="0" borderId="5" xfId="0" applyNumberFormat="1" applyBorder="1"/>
    <xf numFmtId="4" fontId="0" fillId="0" borderId="6" xfId="0" applyNumberFormat="1" applyBorder="1"/>
    <xf numFmtId="4" fontId="0" fillId="0" borderId="7" xfId="0" applyNumberFormat="1" applyBorder="1"/>
    <xf numFmtId="4" fontId="1" fillId="0" borderId="7" xfId="0" applyNumberFormat="1" applyFont="1" applyBorder="1"/>
    <xf numFmtId="4" fontId="1" fillId="0" borderId="6" xfId="0" applyNumberFormat="1" applyFont="1" applyBorder="1"/>
    <xf numFmtId="0" fontId="0" fillId="0" borderId="5" xfId="0" quotePrefix="1" applyBorder="1"/>
    <xf numFmtId="0" fontId="0" fillId="0" borderId="6" xfId="0" quotePrefix="1" applyBorder="1"/>
    <xf numFmtId="0" fontId="0" fillId="0" borderId="7" xfId="0" quotePrefix="1" applyBorder="1"/>
    <xf numFmtId="0" fontId="1" fillId="0" borderId="7" xfId="0" quotePrefix="1" applyFont="1" applyBorder="1"/>
    <xf numFmtId="0" fontId="1" fillId="0" borderId="6" xfId="0" quotePrefix="1" applyFont="1" applyBorder="1"/>
    <xf numFmtId="0" fontId="0" fillId="0" borderId="1" xfId="0" quotePrefix="1" applyBorder="1"/>
    <xf numFmtId="4" fontId="0" fillId="0" borderId="1" xfId="0" applyNumberFormat="1" applyBorder="1"/>
    <xf numFmtId="0" fontId="0" fillId="0" borderId="9" xfId="0" quotePrefix="1" applyBorder="1"/>
    <xf numFmtId="4" fontId="0" fillId="0" borderId="9" xfId="0" applyNumberFormat="1" applyBorder="1"/>
    <xf numFmtId="0" fontId="0" fillId="0" borderId="10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quotePrefix="1" applyFont="1" applyBorder="1"/>
    <xf numFmtId="4" fontId="0" fillId="0" borderId="1" xfId="0" applyNumberFormat="1" applyFont="1" applyBorder="1"/>
    <xf numFmtId="0" fontId="0" fillId="0" borderId="1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0" fillId="0" borderId="9" xfId="0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5" xfId="0" applyFont="1" applyFill="1" applyBorder="1"/>
    <xf numFmtId="0" fontId="1" fillId="2" borderId="5" xfId="0" applyFont="1" applyFill="1" applyBorder="1" applyAlignment="1">
      <alignment wrapText="1"/>
    </xf>
    <xf numFmtId="0" fontId="1" fillId="2" borderId="2" xfId="0" applyFont="1" applyFill="1" applyBorder="1" applyAlignment="1">
      <alignment wrapText="1"/>
    </xf>
    <xf numFmtId="0" fontId="1" fillId="2" borderId="1" xfId="0" applyFont="1" applyFill="1" applyBorder="1"/>
    <xf numFmtId="0" fontId="0" fillId="0" borderId="0" xfId="0" applyAlignment="1">
      <alignment horizontal="right"/>
    </xf>
    <xf numFmtId="164" fontId="0" fillId="0" borderId="0" xfId="0" applyNumberFormat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164" fontId="1" fillId="0" borderId="0" xfId="0" applyNumberFormat="1" applyFont="1"/>
    <xf numFmtId="0" fontId="0" fillId="0" borderId="8" xfId="0" applyFill="1" applyBorder="1" applyAlignment="1">
      <alignment wrapText="1"/>
    </xf>
    <xf numFmtId="0" fontId="0" fillId="0" borderId="0" xfId="0" applyFill="1" applyBorder="1"/>
    <xf numFmtId="0" fontId="0" fillId="0" borderId="2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1" fillId="0" borderId="0" xfId="0" applyFont="1" applyAlignment="1">
      <alignment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1"/>
  <sheetViews>
    <sheetView topLeftCell="A10" workbookViewId="0">
      <selection activeCell="A42" sqref="A42:XFD42"/>
    </sheetView>
  </sheetViews>
  <sheetFormatPr defaultRowHeight="15" x14ac:dyDescent="0.25"/>
  <cols>
    <col min="1" max="1" width="21.85546875" customWidth="1"/>
    <col min="2" max="2" width="14.140625" bestFit="1" customWidth="1"/>
    <col min="3" max="3" width="20" bestFit="1" customWidth="1"/>
    <col min="4" max="4" width="56.85546875" style="1" customWidth="1"/>
    <col min="5" max="5" width="14.28515625" customWidth="1"/>
    <col min="6" max="6" width="13.7109375" customWidth="1"/>
  </cols>
  <sheetData>
    <row r="1" spans="1:4" x14ac:dyDescent="0.25">
      <c r="A1" s="2" t="s">
        <v>52</v>
      </c>
    </row>
    <row r="2" spans="1:4" s="2" customFormat="1" ht="30" x14ac:dyDescent="0.25">
      <c r="A2" s="31" t="s">
        <v>0</v>
      </c>
      <c r="B2" s="32" t="s">
        <v>29</v>
      </c>
      <c r="C2" s="32" t="s">
        <v>28</v>
      </c>
      <c r="D2" s="33" t="s">
        <v>1</v>
      </c>
    </row>
    <row r="3" spans="1:4" x14ac:dyDescent="0.25">
      <c r="A3" s="12" t="s">
        <v>2</v>
      </c>
      <c r="B3" s="7">
        <v>929</v>
      </c>
      <c r="C3" s="7">
        <v>0</v>
      </c>
      <c r="D3" s="42" t="s">
        <v>13</v>
      </c>
    </row>
    <row r="4" spans="1:4" x14ac:dyDescent="0.25">
      <c r="A4" s="13" t="s">
        <v>3</v>
      </c>
      <c r="B4" s="8">
        <v>-929</v>
      </c>
      <c r="C4" s="8">
        <v>0</v>
      </c>
      <c r="D4" s="43"/>
    </row>
    <row r="5" spans="1:4" x14ac:dyDescent="0.25">
      <c r="A5" s="12" t="s">
        <v>4</v>
      </c>
      <c r="B5" s="7">
        <v>1295</v>
      </c>
      <c r="C5" s="7">
        <v>0</v>
      </c>
      <c r="D5" s="42" t="s">
        <v>13</v>
      </c>
    </row>
    <row r="6" spans="1:4" x14ac:dyDescent="0.25">
      <c r="A6" s="13" t="s">
        <v>5</v>
      </c>
      <c r="B6" s="8">
        <v>-1295</v>
      </c>
      <c r="C6" s="8">
        <v>0</v>
      </c>
      <c r="D6" s="43"/>
    </row>
    <row r="7" spans="1:4" ht="30" x14ac:dyDescent="0.25">
      <c r="A7" s="17" t="s">
        <v>6</v>
      </c>
      <c r="B7" s="18">
        <v>6008</v>
      </c>
      <c r="C7" s="18">
        <v>0</v>
      </c>
      <c r="D7" s="40" t="s">
        <v>48</v>
      </c>
    </row>
    <row r="8" spans="1:4" ht="15.75" thickBot="1" x14ac:dyDescent="0.3">
      <c r="A8" s="19" t="s">
        <v>7</v>
      </c>
      <c r="B8" s="20">
        <v>697</v>
      </c>
      <c r="C8" s="20">
        <v>697</v>
      </c>
      <c r="D8" s="21"/>
    </row>
    <row r="9" spans="1:4" s="2" customFormat="1" ht="15.75" thickTop="1" x14ac:dyDescent="0.25">
      <c r="A9" s="15" t="s">
        <v>30</v>
      </c>
      <c r="B9" s="10">
        <f>SUM(B3:B8)</f>
        <v>6705</v>
      </c>
      <c r="C9" s="10">
        <f>SUM(C3:C8)</f>
        <v>697</v>
      </c>
      <c r="D9" s="5"/>
    </row>
    <row r="10" spans="1:4" x14ac:dyDescent="0.25">
      <c r="A10" s="12" t="s">
        <v>8</v>
      </c>
      <c r="B10" s="7">
        <v>-6639</v>
      </c>
      <c r="C10" s="7">
        <v>-6639</v>
      </c>
      <c r="D10" s="22"/>
    </row>
    <row r="11" spans="1:4" x14ac:dyDescent="0.25">
      <c r="A11" s="14" t="s">
        <v>9</v>
      </c>
      <c r="B11" s="9">
        <v>-398</v>
      </c>
      <c r="C11" s="9">
        <v>-398</v>
      </c>
      <c r="D11" s="4"/>
    </row>
    <row r="12" spans="1:4" x14ac:dyDescent="0.25">
      <c r="A12" s="13" t="s">
        <v>10</v>
      </c>
      <c r="B12" s="8">
        <v>1660</v>
      </c>
      <c r="C12" s="8">
        <v>1660</v>
      </c>
      <c r="D12" s="23"/>
    </row>
    <row r="13" spans="1:4" x14ac:dyDescent="0.25">
      <c r="A13" s="12" t="s">
        <v>11</v>
      </c>
      <c r="B13" s="7">
        <v>-1295</v>
      </c>
      <c r="C13" s="7">
        <v>0</v>
      </c>
      <c r="D13" s="46" t="s">
        <v>47</v>
      </c>
    </row>
    <row r="14" spans="1:4" x14ac:dyDescent="0.25">
      <c r="A14" s="13" t="s">
        <v>12</v>
      </c>
      <c r="B14" s="8">
        <v>-33</v>
      </c>
      <c r="C14" s="8">
        <v>0</v>
      </c>
      <c r="D14" s="47"/>
    </row>
    <row r="15" spans="1:4" x14ac:dyDescent="0.25">
      <c r="A15" s="14" t="s">
        <v>57</v>
      </c>
      <c r="B15" s="9">
        <v>0</v>
      </c>
      <c r="C15" s="9">
        <v>-480</v>
      </c>
      <c r="D15" s="4" t="s">
        <v>58</v>
      </c>
    </row>
    <row r="16" spans="1:4" ht="15.75" thickBot="1" x14ac:dyDescent="0.3">
      <c r="A16" s="19" t="s">
        <v>34</v>
      </c>
      <c r="B16" s="20">
        <f>SUM(B21)</f>
        <v>0</v>
      </c>
      <c r="C16" s="20">
        <f>SUM(C21:C23)</f>
        <v>5160</v>
      </c>
      <c r="D16" s="21"/>
    </row>
    <row r="17" spans="1:4" s="2" customFormat="1" ht="15.75" thickTop="1" x14ac:dyDescent="0.25">
      <c r="A17" s="16" t="s">
        <v>33</v>
      </c>
      <c r="B17" s="11">
        <f>SUM(B10:B16)</f>
        <v>-6705</v>
      </c>
      <c r="C17" s="11">
        <f>SUM(C10:C16)</f>
        <v>-697</v>
      </c>
      <c r="D17" s="6"/>
    </row>
    <row r="19" spans="1:4" x14ac:dyDescent="0.25">
      <c r="A19" s="2" t="s">
        <v>53</v>
      </c>
    </row>
    <row r="20" spans="1:4" s="2" customFormat="1" ht="30" x14ac:dyDescent="0.25">
      <c r="A20" s="31" t="s">
        <v>0</v>
      </c>
      <c r="B20" s="32" t="s">
        <v>29</v>
      </c>
      <c r="C20" s="32" t="s">
        <v>28</v>
      </c>
      <c r="D20" s="33" t="s">
        <v>1</v>
      </c>
    </row>
    <row r="21" spans="1:4" x14ac:dyDescent="0.25">
      <c r="A21" s="17" t="s">
        <v>17</v>
      </c>
      <c r="B21" s="18">
        <v>0</v>
      </c>
      <c r="C21" s="18">
        <f>-(C29+C30)</f>
        <v>-1328</v>
      </c>
      <c r="D21" s="24" t="s">
        <v>35</v>
      </c>
    </row>
    <row r="22" spans="1:4" x14ac:dyDescent="0.25">
      <c r="A22" s="17" t="s">
        <v>43</v>
      </c>
      <c r="B22" s="18">
        <v>0</v>
      </c>
      <c r="C22" s="18">
        <v>6008</v>
      </c>
      <c r="D22" s="24" t="s">
        <v>44</v>
      </c>
    </row>
    <row r="23" spans="1:4" x14ac:dyDescent="0.25">
      <c r="A23" s="17" t="s">
        <v>55</v>
      </c>
      <c r="B23" s="18">
        <v>0</v>
      </c>
      <c r="C23" s="18">
        <v>480</v>
      </c>
      <c r="D23" s="24" t="s">
        <v>56</v>
      </c>
    </row>
    <row r="25" spans="1:4" x14ac:dyDescent="0.25">
      <c r="A25" s="2" t="s">
        <v>54</v>
      </c>
    </row>
    <row r="26" spans="1:4" x14ac:dyDescent="0.25">
      <c r="A26" s="34" t="s">
        <v>14</v>
      </c>
      <c r="B26" s="34" t="s">
        <v>15</v>
      </c>
      <c r="C26" s="34" t="s">
        <v>16</v>
      </c>
      <c r="D26" s="30" t="s">
        <v>1</v>
      </c>
    </row>
    <row r="27" spans="1:4" s="3" customFormat="1" x14ac:dyDescent="0.25">
      <c r="A27" s="25" t="s">
        <v>2</v>
      </c>
      <c r="B27" s="25" t="s">
        <v>3</v>
      </c>
      <c r="C27" s="26">
        <v>929</v>
      </c>
      <c r="D27" s="27" t="s">
        <v>36</v>
      </c>
    </row>
    <row r="28" spans="1:4" x14ac:dyDescent="0.25">
      <c r="A28" s="17" t="s">
        <v>5</v>
      </c>
      <c r="B28" s="17" t="s">
        <v>4</v>
      </c>
      <c r="C28" s="18">
        <v>1295</v>
      </c>
      <c r="D28" s="24" t="s">
        <v>36</v>
      </c>
    </row>
    <row r="29" spans="1:4" x14ac:dyDescent="0.25">
      <c r="A29" s="17" t="s">
        <v>11</v>
      </c>
      <c r="B29" s="17" t="s">
        <v>17</v>
      </c>
      <c r="C29" s="18">
        <v>1295</v>
      </c>
      <c r="D29" s="24" t="s">
        <v>35</v>
      </c>
    </row>
    <row r="30" spans="1:4" x14ac:dyDescent="0.25">
      <c r="A30" s="17" t="s">
        <v>12</v>
      </c>
      <c r="B30" s="17" t="s">
        <v>17</v>
      </c>
      <c r="C30" s="18">
        <v>33</v>
      </c>
      <c r="D30" s="24" t="s">
        <v>35</v>
      </c>
    </row>
    <row r="31" spans="1:4" x14ac:dyDescent="0.25">
      <c r="A31" s="17" t="s">
        <v>43</v>
      </c>
      <c r="B31" s="17" t="s">
        <v>6</v>
      </c>
      <c r="C31" s="18">
        <v>6008</v>
      </c>
      <c r="D31" s="24" t="s">
        <v>44</v>
      </c>
    </row>
    <row r="32" spans="1:4" x14ac:dyDescent="0.25">
      <c r="A32" s="17" t="s">
        <v>55</v>
      </c>
      <c r="B32" s="17" t="s">
        <v>57</v>
      </c>
      <c r="C32" s="18">
        <v>480</v>
      </c>
      <c r="D32" s="24" t="s">
        <v>56</v>
      </c>
    </row>
    <row r="34" spans="1:4" x14ac:dyDescent="0.25">
      <c r="A34" s="41" t="s">
        <v>63</v>
      </c>
      <c r="C34" s="36">
        <f>-C16+C32</f>
        <v>-4680</v>
      </c>
      <c r="D34" s="1" t="s">
        <v>49</v>
      </c>
    </row>
    <row r="35" spans="1:4" x14ac:dyDescent="0.25">
      <c r="A35" s="41" t="s">
        <v>50</v>
      </c>
      <c r="C35" s="36">
        <f>C22</f>
        <v>6008</v>
      </c>
    </row>
    <row r="36" spans="1:4" x14ac:dyDescent="0.25">
      <c r="A36" s="41" t="s">
        <v>51</v>
      </c>
      <c r="C36" s="36">
        <f>C34+C35</f>
        <v>1328</v>
      </c>
    </row>
    <row r="37" spans="1:4" x14ac:dyDescent="0.25">
      <c r="A37" s="44" t="s">
        <v>37</v>
      </c>
      <c r="B37" s="44"/>
      <c r="C37" s="36">
        <f>C36*0.22</f>
        <v>292.16000000000003</v>
      </c>
    </row>
    <row r="38" spans="1:4" x14ac:dyDescent="0.25">
      <c r="A38" t="s">
        <v>45</v>
      </c>
      <c r="C38" s="39">
        <v>480</v>
      </c>
    </row>
    <row r="39" spans="1:4" x14ac:dyDescent="0.25">
      <c r="C39" s="39"/>
    </row>
    <row r="40" spans="1:4" ht="30" x14ac:dyDescent="0.25">
      <c r="A40" s="44" t="s">
        <v>38</v>
      </c>
      <c r="B40" s="44"/>
      <c r="C40" s="35" t="s">
        <v>41</v>
      </c>
      <c r="D40" s="1" t="s">
        <v>46</v>
      </c>
    </row>
    <row r="41" spans="1:4" ht="30" customHeight="1" x14ac:dyDescent="0.25">
      <c r="A41" s="45" t="s">
        <v>39</v>
      </c>
      <c r="B41" s="45"/>
      <c r="C41" s="35" t="s">
        <v>40</v>
      </c>
      <c r="D41" s="1" t="s">
        <v>42</v>
      </c>
    </row>
  </sheetData>
  <mergeCells count="6">
    <mergeCell ref="D3:D4"/>
    <mergeCell ref="D5:D6"/>
    <mergeCell ref="A37:B37"/>
    <mergeCell ref="A40:B40"/>
    <mergeCell ref="A41:B41"/>
    <mergeCell ref="D13:D14"/>
  </mergeCells>
  <pageMargins left="0.39" right="0.39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3" sqref="B13"/>
    </sheetView>
  </sheetViews>
  <sheetFormatPr defaultRowHeight="15" x14ac:dyDescent="0.25"/>
  <cols>
    <col min="1" max="3" width="19.28515625" customWidth="1"/>
  </cols>
  <sheetData>
    <row r="1" spans="1:3" ht="30" x14ac:dyDescent="0.25">
      <c r="A1" s="30" t="s">
        <v>19</v>
      </c>
      <c r="B1" s="30" t="s">
        <v>32</v>
      </c>
      <c r="C1" s="30" t="s">
        <v>31</v>
      </c>
    </row>
    <row r="2" spans="1:3" x14ac:dyDescent="0.25">
      <c r="A2" s="24" t="s">
        <v>18</v>
      </c>
      <c r="B2" s="18">
        <v>912</v>
      </c>
      <c r="C2" s="18">
        <f t="shared" ref="C2:C9" si="0">ROUND(B2/30.126,2)</f>
        <v>30.27</v>
      </c>
    </row>
    <row r="3" spans="1:3" x14ac:dyDescent="0.25">
      <c r="A3" s="24" t="s">
        <v>20</v>
      </c>
      <c r="B3" s="18">
        <v>3301.2</v>
      </c>
      <c r="C3" s="18">
        <f t="shared" si="0"/>
        <v>109.58</v>
      </c>
    </row>
    <row r="4" spans="1:3" x14ac:dyDescent="0.25">
      <c r="A4" s="24" t="s">
        <v>21</v>
      </c>
      <c r="B4" s="18">
        <v>1980</v>
      </c>
      <c r="C4" s="18">
        <f t="shared" si="0"/>
        <v>65.72</v>
      </c>
    </row>
    <row r="5" spans="1:3" x14ac:dyDescent="0.25">
      <c r="A5" s="24" t="s">
        <v>22</v>
      </c>
      <c r="B5" s="18">
        <v>12142</v>
      </c>
      <c r="C5" s="18">
        <f t="shared" si="0"/>
        <v>403.04</v>
      </c>
    </row>
    <row r="6" spans="1:3" x14ac:dyDescent="0.25">
      <c r="A6" s="24" t="s">
        <v>23</v>
      </c>
      <c r="B6" s="18">
        <v>3654.7</v>
      </c>
      <c r="C6" s="18">
        <f t="shared" si="0"/>
        <v>121.31</v>
      </c>
    </row>
    <row r="7" spans="1:3" x14ac:dyDescent="0.25">
      <c r="A7" s="24" t="s">
        <v>24</v>
      </c>
      <c r="B7" s="18">
        <v>16383</v>
      </c>
      <c r="C7" s="18">
        <f t="shared" si="0"/>
        <v>543.82000000000005</v>
      </c>
    </row>
    <row r="8" spans="1:3" x14ac:dyDescent="0.25">
      <c r="A8" s="24" t="s">
        <v>25</v>
      </c>
      <c r="B8" s="18">
        <v>2640.2</v>
      </c>
      <c r="C8" s="18">
        <f t="shared" si="0"/>
        <v>87.64</v>
      </c>
    </row>
    <row r="9" spans="1:3" ht="15.75" thickBot="1" x14ac:dyDescent="0.3">
      <c r="A9" s="29" t="s">
        <v>26</v>
      </c>
      <c r="B9" s="20">
        <v>-1575</v>
      </c>
      <c r="C9" s="20">
        <f t="shared" si="0"/>
        <v>-52.28</v>
      </c>
    </row>
    <row r="10" spans="1:3" s="2" customFormat="1" ht="15.75" thickTop="1" x14ac:dyDescent="0.25">
      <c r="A10" s="28" t="s">
        <v>27</v>
      </c>
      <c r="B10" s="11">
        <f>SUM(B2:B9)</f>
        <v>39438.1</v>
      </c>
      <c r="C10" s="11">
        <f>SUM(C2:C9)</f>
        <v>1309.1000000000004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3"/>
  <sheetViews>
    <sheetView tabSelected="1" workbookViewId="0">
      <selection activeCell="F29" sqref="F29"/>
    </sheetView>
  </sheetViews>
  <sheetFormatPr defaultRowHeight="15" x14ac:dyDescent="0.25"/>
  <cols>
    <col min="1" max="1" width="21.85546875" customWidth="1"/>
    <col min="2" max="2" width="14.140625" bestFit="1" customWidth="1"/>
    <col min="3" max="3" width="21.28515625" customWidth="1"/>
    <col min="4" max="4" width="56.85546875" style="1" customWidth="1"/>
    <col min="5" max="5" width="14.28515625" customWidth="1"/>
    <col min="6" max="6" width="13.7109375" customWidth="1"/>
  </cols>
  <sheetData>
    <row r="1" spans="1:4" x14ac:dyDescent="0.25">
      <c r="A1" s="2" t="s">
        <v>59</v>
      </c>
    </row>
    <row r="2" spans="1:4" s="2" customFormat="1" ht="45" x14ac:dyDescent="0.25">
      <c r="A2" s="31" t="s">
        <v>0</v>
      </c>
      <c r="B2" s="32" t="s">
        <v>64</v>
      </c>
      <c r="C2" s="32" t="s">
        <v>65</v>
      </c>
      <c r="D2" s="33" t="s">
        <v>1</v>
      </c>
    </row>
    <row r="3" spans="1:4" x14ac:dyDescent="0.25">
      <c r="A3" s="12" t="s">
        <v>2</v>
      </c>
      <c r="B3" s="7">
        <v>0</v>
      </c>
      <c r="C3" s="7">
        <v>0</v>
      </c>
      <c r="D3" s="42" t="s">
        <v>13</v>
      </c>
    </row>
    <row r="4" spans="1:4" x14ac:dyDescent="0.25">
      <c r="A4" s="13" t="s">
        <v>3</v>
      </c>
      <c r="B4" s="8">
        <v>0</v>
      </c>
      <c r="C4" s="8">
        <v>0</v>
      </c>
      <c r="D4" s="43"/>
    </row>
    <row r="5" spans="1:4" x14ac:dyDescent="0.25">
      <c r="A5" s="12" t="s">
        <v>4</v>
      </c>
      <c r="B5" s="7">
        <v>0</v>
      </c>
      <c r="C5" s="7">
        <v>0</v>
      </c>
      <c r="D5" s="42" t="s">
        <v>13</v>
      </c>
    </row>
    <row r="6" spans="1:4" x14ac:dyDescent="0.25">
      <c r="A6" s="13" t="s">
        <v>5</v>
      </c>
      <c r="B6" s="8">
        <v>0</v>
      </c>
      <c r="C6" s="8">
        <v>0</v>
      </c>
      <c r="D6" s="43"/>
    </row>
    <row r="7" spans="1:4" ht="30" x14ac:dyDescent="0.25">
      <c r="A7" s="17" t="s">
        <v>6</v>
      </c>
      <c r="B7" s="18">
        <v>0</v>
      </c>
      <c r="C7" s="18">
        <v>0</v>
      </c>
      <c r="D7" s="40" t="s">
        <v>48</v>
      </c>
    </row>
    <row r="8" spans="1:4" ht="15.75" thickBot="1" x14ac:dyDescent="0.3">
      <c r="A8" s="19" t="s">
        <v>7</v>
      </c>
      <c r="B8" s="20">
        <v>697</v>
      </c>
      <c r="C8" s="20">
        <f>697-480</f>
        <v>217</v>
      </c>
      <c r="D8" s="21"/>
    </row>
    <row r="9" spans="1:4" s="2" customFormat="1" ht="15.75" thickTop="1" x14ac:dyDescent="0.25">
      <c r="A9" s="15" t="s">
        <v>30</v>
      </c>
      <c r="B9" s="10">
        <f>SUM(B3:B8)</f>
        <v>697</v>
      </c>
      <c r="C9" s="10">
        <f>SUM(C3:C8)</f>
        <v>217</v>
      </c>
      <c r="D9" s="5"/>
    </row>
    <row r="10" spans="1:4" x14ac:dyDescent="0.25">
      <c r="A10" s="12" t="s">
        <v>8</v>
      </c>
      <c r="B10" s="7">
        <v>-6639</v>
      </c>
      <c r="C10" s="7">
        <v>-6639</v>
      </c>
      <c r="D10" s="37"/>
    </row>
    <row r="11" spans="1:4" x14ac:dyDescent="0.25">
      <c r="A11" s="14" t="s">
        <v>9</v>
      </c>
      <c r="B11" s="9">
        <v>-398</v>
      </c>
      <c r="C11" s="9">
        <v>-398</v>
      </c>
      <c r="D11" s="4"/>
    </row>
    <row r="12" spans="1:4" x14ac:dyDescent="0.25">
      <c r="A12" s="14" t="s">
        <v>10</v>
      </c>
      <c r="B12" s="9">
        <v>5160</v>
      </c>
      <c r="C12" s="9">
        <v>5160</v>
      </c>
      <c r="D12" s="4" t="s">
        <v>62</v>
      </c>
    </row>
    <row r="13" spans="1:4" x14ac:dyDescent="0.25">
      <c r="A13" s="13" t="s">
        <v>10</v>
      </c>
      <c r="B13" s="8">
        <v>1660</v>
      </c>
      <c r="C13" s="8">
        <v>1660</v>
      </c>
      <c r="D13" s="38"/>
    </row>
    <row r="14" spans="1:4" x14ac:dyDescent="0.25">
      <c r="A14" s="12" t="s">
        <v>11</v>
      </c>
      <c r="B14" s="7">
        <v>0</v>
      </c>
      <c r="C14" s="7">
        <v>0</v>
      </c>
      <c r="D14" s="46" t="s">
        <v>47</v>
      </c>
    </row>
    <row r="15" spans="1:4" x14ac:dyDescent="0.25">
      <c r="A15" s="13" t="s">
        <v>12</v>
      </c>
      <c r="B15" s="8">
        <v>0</v>
      </c>
      <c r="C15" s="8">
        <v>0</v>
      </c>
      <c r="D15" s="47"/>
    </row>
    <row r="16" spans="1:4" x14ac:dyDescent="0.25">
      <c r="A16" s="14" t="s">
        <v>57</v>
      </c>
      <c r="B16" s="9">
        <v>-480</v>
      </c>
      <c r="C16" s="9">
        <v>0</v>
      </c>
      <c r="D16" s="4" t="s">
        <v>58</v>
      </c>
    </row>
    <row r="17" spans="1:4" ht="15.75" thickBot="1" x14ac:dyDescent="0.3">
      <c r="A17" s="19" t="s">
        <v>34</v>
      </c>
      <c r="B17" s="20">
        <f>SUM(B22:B22)</f>
        <v>0</v>
      </c>
      <c r="C17" s="20">
        <v>0</v>
      </c>
      <c r="D17" s="21"/>
    </row>
    <row r="18" spans="1:4" s="2" customFormat="1" ht="15.75" thickTop="1" x14ac:dyDescent="0.25">
      <c r="A18" s="16" t="s">
        <v>33</v>
      </c>
      <c r="B18" s="11">
        <f>SUM(B10:B17)</f>
        <v>-697</v>
      </c>
      <c r="C18" s="11">
        <f>SUM(C10:C17)</f>
        <v>-217</v>
      </c>
      <c r="D18" s="6"/>
    </row>
    <row r="20" spans="1:4" x14ac:dyDescent="0.25">
      <c r="A20" s="2" t="s">
        <v>60</v>
      </c>
    </row>
    <row r="21" spans="1:4" s="2" customFormat="1" ht="30" x14ac:dyDescent="0.25">
      <c r="A21" s="31" t="s">
        <v>0</v>
      </c>
      <c r="B21" s="32" t="s">
        <v>29</v>
      </c>
      <c r="C21" s="32" t="s">
        <v>28</v>
      </c>
      <c r="D21" s="33" t="s">
        <v>1</v>
      </c>
    </row>
    <row r="22" spans="1:4" x14ac:dyDescent="0.25">
      <c r="A22" s="17"/>
      <c r="B22" s="18"/>
      <c r="C22" s="18"/>
      <c r="D22" s="24"/>
    </row>
    <row r="24" spans="1:4" x14ac:dyDescent="0.25">
      <c r="A24" s="2" t="s">
        <v>61</v>
      </c>
    </row>
    <row r="25" spans="1:4" x14ac:dyDescent="0.25">
      <c r="A25" s="34" t="s">
        <v>14</v>
      </c>
      <c r="B25" s="34" t="s">
        <v>15</v>
      </c>
      <c r="C25" s="34" t="s">
        <v>16</v>
      </c>
      <c r="D25" s="30" t="s">
        <v>1</v>
      </c>
    </row>
    <row r="26" spans="1:4" s="3" customFormat="1" x14ac:dyDescent="0.25">
      <c r="A26" s="25" t="s">
        <v>57</v>
      </c>
      <c r="B26" s="25" t="s">
        <v>7</v>
      </c>
      <c r="C26" s="26">
        <v>480</v>
      </c>
      <c r="D26" s="27" t="s">
        <v>66</v>
      </c>
    </row>
    <row r="28" spans="1:4" x14ac:dyDescent="0.25">
      <c r="A28" s="41" t="s">
        <v>63</v>
      </c>
      <c r="C28" s="36">
        <f>-C17</f>
        <v>0</v>
      </c>
      <c r="D28" s="1" t="s">
        <v>49</v>
      </c>
    </row>
    <row r="29" spans="1:4" x14ac:dyDescent="0.25">
      <c r="A29" s="41" t="s">
        <v>50</v>
      </c>
      <c r="C29" s="36">
        <f>0</f>
        <v>0</v>
      </c>
    </row>
    <row r="30" spans="1:4" x14ac:dyDescent="0.25">
      <c r="A30" s="41" t="s">
        <v>51</v>
      </c>
      <c r="C30" s="36">
        <f>C28+C29</f>
        <v>0</v>
      </c>
    </row>
    <row r="31" spans="1:4" x14ac:dyDescent="0.25">
      <c r="A31" s="44" t="s">
        <v>37</v>
      </c>
      <c r="B31" s="44"/>
      <c r="C31" s="36">
        <f>C30*0.22</f>
        <v>0</v>
      </c>
    </row>
    <row r="32" spans="1:4" x14ac:dyDescent="0.25">
      <c r="C32" s="39"/>
    </row>
    <row r="33" spans="1:4" ht="30.75" customHeight="1" x14ac:dyDescent="0.25">
      <c r="A33" s="48" t="s">
        <v>67</v>
      </c>
      <c r="B33" s="48"/>
      <c r="C33" s="48"/>
      <c r="D33" s="48"/>
    </row>
  </sheetData>
  <mergeCells count="5">
    <mergeCell ref="A33:D33"/>
    <mergeCell ref="D3:D4"/>
    <mergeCell ref="D5:D6"/>
    <mergeCell ref="D14:D15"/>
    <mergeCell ref="A31:B31"/>
  </mergeCells>
  <pageMargins left="0.39" right="0.39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Analýza 2014</vt:lpstr>
      <vt:lpstr>Záväzky podľa rozpisu</vt:lpstr>
      <vt:lpstr>Analýza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TP</dc:creator>
  <cp:lastModifiedBy>TP</cp:lastModifiedBy>
  <cp:lastPrinted>2015-04-07T21:25:32Z</cp:lastPrinted>
  <dcterms:created xsi:type="dcterms:W3CDTF">2015-04-02T20:44:56Z</dcterms:created>
  <dcterms:modified xsi:type="dcterms:W3CDTF">2015-04-07T21:41:19Z</dcterms:modified>
</cp:coreProperties>
</file>