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45"/>
  </bookViews>
  <sheets>
    <sheet name="DNM_2015" sheetId="6" r:id="rId1"/>
    <sheet name="DNM_2014" sheetId="2" r:id="rId2"/>
    <sheet name="DHM_2015" sheetId="7" r:id="rId3"/>
    <sheet name="DHM_2014" sheetId="9" r:id="rId4"/>
  </sheets>
  <definedNames>
    <definedName name="_xlnm.Print_Area" localSheetId="3">DHM_2014!$A$1:$Q$33</definedName>
    <definedName name="_xlnm.Print_Area" localSheetId="2">DHM_2015!$A$1:$Q$33</definedName>
    <definedName name="_xlnm.Print_Area" localSheetId="1">DNM_2014!$A$1:$Q$33</definedName>
    <definedName name="_xlnm.Print_Area" localSheetId="0">DNM_2015!$A$1:$Q$33</definedName>
  </definedNames>
  <calcPr calcId="152511"/>
</workbook>
</file>

<file path=xl/calcChain.xml><?xml version="1.0" encoding="utf-8"?>
<calcChain xmlns="http://schemas.openxmlformats.org/spreadsheetml/2006/main">
  <c r="D10" i="6" l="1"/>
  <c r="H12" i="6"/>
  <c r="E10" i="7" l="1"/>
  <c r="E12" i="7"/>
  <c r="I12" i="7"/>
  <c r="C13" i="2" l="1"/>
  <c r="C25" i="2"/>
  <c r="E25" i="2"/>
  <c r="C19" i="2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H28" i="6"/>
  <c r="H28" i="7"/>
  <c r="G28" i="6"/>
  <c r="J28" i="7"/>
  <c r="F28" i="7"/>
  <c r="D28" i="9"/>
  <c r="C28" i="7"/>
  <c r="F28" i="2"/>
  <c r="J13" i="2"/>
  <c r="D28" i="2"/>
  <c r="J28" i="9"/>
  <c r="K25" i="7"/>
  <c r="J25" i="6"/>
  <c r="E28" i="6"/>
  <c r="J19" i="6"/>
  <c r="C28" i="6"/>
  <c r="J25" i="2"/>
  <c r="K12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<sst xmlns="http://schemas.openxmlformats.org/spreadsheetml/2006/main" count="184" uniqueCount="45">
  <si>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</si>
  <si>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</si>
  <si>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</si>
  <si>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</si>
  <si>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</si>
  <si>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</si>
  <si>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</si>
  <si>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</si>
  <si>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</si>
  <si>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</si>
  <si>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</si>
  <si>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</si>
  <si>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</si>
  <si>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</si>
  <si>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</si>
  <si>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</si>
  <si>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</si>
  <si>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</si>
  <si>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</si>
  <si>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</si>
  <si>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</si>
  <si>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</si>
  <si>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</si>
  <si>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</si>
  <si>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</si>
  <si>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</si>
  <si>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</si>
  <si>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</si>
  <si>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</si>
  <si>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</si>
  <si>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</si>
  <si>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</si>
  <si>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</si>
  <si>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</si>
  <si>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</si>
  <si>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</si>
  <si>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</si>
  <si>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</si>
  <si>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</si>
  <si>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</si>
  <si>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</si>
  <si>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</si>
  <si>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</si>
  <si>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</si>
  <si>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AS Selecta,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</si>
</sst>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árka" xfId="1" builtinId="3"/>
    <cellStyle name="Normal 2" xfId="2"/>
    <cellStyle name="Normal 3" xf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33"/>
  <sheetViews>
    <sheetView tabSelected="1" zoomScaleNormal="100" zoomScaleSheetLayoutView="80" workbookViewId="0">
      <selection activeCell="J28" sqref="J28"/>
    </sheetView>
  </sheetViews>
  <sheetFormatPr defaultColWidth="9.140625"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59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17</v>
      </c>
      <c r="B1" s="75" t="s">
        <v>44</v>
      </c>
      <c r="C1" s="75"/>
      <c r="D1" s="75"/>
      <c r="E1" s="75"/>
      <c r="F1" s="75"/>
      <c r="G1" s="75"/>
      <c r="H1" s="75"/>
      <c r="I1" s="75"/>
      <c r="J1" s="75"/>
      <c r="K1" s="40"/>
      <c r="O1" s="73" t="s">
        <v>43</v>
      </c>
    </row>
    <row r="2" spans="1:15" x14ac:dyDescent="0.25">
      <c r="A2" s="70"/>
      <c r="B2" s="76" t="s">
        <v>40</v>
      </c>
      <c r="C2" s="76"/>
      <c r="D2" s="76"/>
      <c r="E2" s="76"/>
      <c r="F2" s="76"/>
      <c r="G2" s="76"/>
      <c r="H2" s="76"/>
      <c r="I2" s="76"/>
      <c r="J2" s="76"/>
      <c r="K2" s="40"/>
      <c r="O2" s="74"/>
    </row>
    <row r="3" spans="1:15" x14ac:dyDescent="0.25">
      <c r="A3" s="70"/>
      <c r="B3" s="77">
        <v>42277</v>
      </c>
      <c r="C3" s="77"/>
      <c r="D3" s="77"/>
      <c r="E3" s="77"/>
      <c r="F3" s="77"/>
      <c r="G3" s="77"/>
      <c r="H3" s="77"/>
      <c r="I3" s="77"/>
      <c r="J3" s="77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x14ac:dyDescent="0.25">
      <c r="A5" s="70"/>
      <c r="B5" s="78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0"/>
      <c r="O5" s="74"/>
    </row>
    <row r="6" spans="1:15" ht="60" customHeight="1" x14ac:dyDescent="0.25">
      <c r="A6" s="70"/>
      <c r="B6" s="79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45"/>
      <c r="K8" s="40"/>
      <c r="O8" s="59"/>
    </row>
    <row r="9" spans="1:15" ht="15" customHeight="1" x14ac:dyDescent="0.25">
      <c r="A9" s="70"/>
      <c r="B9" s="35" t="s">
        <v>13</v>
      </c>
      <c r="C9" s="19">
        <v>0</v>
      </c>
      <c r="D9" s="19">
        <v>427512</v>
      </c>
      <c r="E9" s="19">
        <v>0</v>
      </c>
      <c r="F9" s="19">
        <v>266242</v>
      </c>
      <c r="G9" s="19">
        <v>0</v>
      </c>
      <c r="H9" s="19">
        <v>2000</v>
      </c>
      <c r="I9" s="19">
        <v>0</v>
      </c>
      <c r="J9" s="51">
        <f>SUM(C9:I9)</f>
        <v>695754</v>
      </c>
      <c r="K9" s="40"/>
      <c r="O9" s="59"/>
    </row>
    <row r="10" spans="1:15" ht="15" customHeight="1" x14ac:dyDescent="0.25">
      <c r="A10" s="70"/>
      <c r="B10" s="37" t="s">
        <v>6</v>
      </c>
      <c r="C10" s="19">
        <v>0</v>
      </c>
      <c r="D10" s="19">
        <f>51128-D12</f>
        <v>49128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51">
        <f>SUM(C10:I10)</f>
        <v>49128</v>
      </c>
      <c r="K10" s="40"/>
      <c r="O10" s="59"/>
    </row>
    <row r="11" spans="1:15" ht="15" customHeight="1" x14ac:dyDescent="0.25">
      <c r="A11" s="70"/>
      <c r="B11" s="37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51">
        <f>SUM(C11:I11)</f>
        <v>0</v>
      </c>
      <c r="K11" s="40"/>
      <c r="O11" s="59"/>
    </row>
    <row r="12" spans="1:15" ht="15" customHeight="1" x14ac:dyDescent="0.25">
      <c r="A12" s="70"/>
      <c r="B12" s="37" t="s">
        <v>8</v>
      </c>
      <c r="C12" s="19">
        <v>0</v>
      </c>
      <c r="D12" s="19">
        <v>2000</v>
      </c>
      <c r="E12" s="19">
        <v>0</v>
      </c>
      <c r="F12" s="19">
        <v>0</v>
      </c>
      <c r="G12" s="19">
        <v>0</v>
      </c>
      <c r="H12" s="19">
        <f>-2000</f>
        <v>-2000</v>
      </c>
      <c r="I12" s="19">
        <v>0</v>
      </c>
      <c r="J12" s="51">
        <f>SUM(C12:I12)</f>
        <v>0</v>
      </c>
      <c r="K12" s="40"/>
      <c r="O12" s="59"/>
    </row>
    <row r="13" spans="1:15" ht="15" customHeight="1" x14ac:dyDescent="0.25">
      <c r="A13" s="70"/>
      <c r="B13" s="38" t="s">
        <v>14</v>
      </c>
      <c r="C13" s="52">
        <f>SUM(C9,C10,-C11,C12)</f>
        <v>0</v>
      </c>
      <c r="D13" s="69">
        <f>SUM(D9,D10,-D11,D12)</f>
        <v>478640</v>
      </c>
      <c r="E13" s="69">
        <f t="shared" ref="E13:I13" si="0">SUM(E9,E10,-E11,E12)</f>
        <v>0</v>
      </c>
      <c r="F13" s="69">
        <f t="shared" si="0"/>
        <v>266242</v>
      </c>
      <c r="G13" s="69">
        <f>SUM(G9,G10,-G11,G12)</f>
        <v>0</v>
      </c>
      <c r="H13" s="69">
        <f t="shared" si="0"/>
        <v>0</v>
      </c>
      <c r="I13" s="69">
        <f t="shared" si="0"/>
        <v>0</v>
      </c>
      <c r="J13" s="51">
        <f>SUM(C13:I13)</f>
        <v>744882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55"/>
      <c r="D14" s="55"/>
      <c r="E14" s="55"/>
      <c r="F14" s="55"/>
      <c r="G14" s="55"/>
      <c r="H14" s="55"/>
      <c r="I14" s="55"/>
      <c r="J14" s="53"/>
      <c r="K14" s="40"/>
      <c r="M14" s="60"/>
      <c r="O14" s="60"/>
    </row>
    <row r="15" spans="1:15" ht="15" customHeight="1" x14ac:dyDescent="0.25">
      <c r="A15" s="70"/>
      <c r="B15" s="35" t="s">
        <v>13</v>
      </c>
      <c r="C15" s="19">
        <v>0</v>
      </c>
      <c r="D15" s="19">
        <v>157769</v>
      </c>
      <c r="E15" s="19">
        <v>0</v>
      </c>
      <c r="F15" s="19">
        <v>266242</v>
      </c>
      <c r="G15" s="19">
        <v>0</v>
      </c>
      <c r="H15" s="19">
        <v>0</v>
      </c>
      <c r="I15" s="19">
        <v>0</v>
      </c>
      <c r="J15" s="51">
        <f>SUM(C15:I15)</f>
        <v>424011</v>
      </c>
      <c r="K15" s="40"/>
      <c r="O15" s="59"/>
    </row>
    <row r="16" spans="1:15" ht="15" customHeight="1" x14ac:dyDescent="0.25">
      <c r="A16" s="70"/>
      <c r="B16" s="37" t="s">
        <v>6</v>
      </c>
      <c r="C16" s="19">
        <v>0</v>
      </c>
      <c r="D16" s="19">
        <v>102964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51">
        <f>SUM(C16:I16)</f>
        <v>102964</v>
      </c>
      <c r="K16" s="40"/>
      <c r="O16" s="59"/>
    </row>
    <row r="17" spans="1:15" ht="15" customHeight="1" x14ac:dyDescent="0.25">
      <c r="A17" s="70"/>
      <c r="B17" s="37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51">
        <f>SUM(C17:I17)</f>
        <v>0</v>
      </c>
      <c r="K17" s="40"/>
      <c r="O17" s="59"/>
    </row>
    <row r="18" spans="1:15" ht="15" customHeight="1" x14ac:dyDescent="0.25">
      <c r="A18" s="70"/>
      <c r="B18" s="37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51">
        <f>SUM(C18:I18)</f>
        <v>0</v>
      </c>
      <c r="K18" s="40"/>
      <c r="O18" s="59"/>
    </row>
    <row r="19" spans="1:15" ht="15" customHeight="1" x14ac:dyDescent="0.25">
      <c r="A19" s="70"/>
      <c r="B19" s="38" t="s">
        <v>14</v>
      </c>
      <c r="C19" s="52">
        <f t="shared" ref="C19:I19" si="1">SUM(C15:C16,-C17,C18)</f>
        <v>0</v>
      </c>
      <c r="D19" s="52">
        <f t="shared" si="1"/>
        <v>260733</v>
      </c>
      <c r="E19" s="52">
        <f t="shared" si="1"/>
        <v>0</v>
      </c>
      <c r="F19" s="52">
        <f t="shared" si="1"/>
        <v>266242</v>
      </c>
      <c r="G19" s="52">
        <f t="shared" si="1"/>
        <v>0</v>
      </c>
      <c r="H19" s="52">
        <f t="shared" si="1"/>
        <v>0</v>
      </c>
      <c r="I19" s="52">
        <f t="shared" si="1"/>
        <v>0</v>
      </c>
      <c r="J19" s="51">
        <f>SUM(C19:I19)</f>
        <v>526975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55"/>
      <c r="D20" s="55"/>
      <c r="E20" s="55"/>
      <c r="F20" s="55"/>
      <c r="G20" s="55"/>
      <c r="H20" s="55"/>
      <c r="I20" s="55"/>
      <c r="J20" s="53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51">
        <f>SUM(C21:I21)</f>
        <v>0</v>
      </c>
      <c r="K21" s="40"/>
      <c r="M21" s="72"/>
      <c r="N21" s="57"/>
      <c r="O21" s="71"/>
    </row>
    <row r="22" spans="1:15" ht="15" customHeight="1" x14ac:dyDescent="0.25">
      <c r="A22" s="70"/>
      <c r="B22" s="37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51">
        <f>SUM(C22:I22)</f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51">
        <f>SUM(C23:I23)</f>
        <v>0</v>
      </c>
      <c r="K23" s="40"/>
      <c r="M23" s="64">
        <v>0</v>
      </c>
      <c r="N23" s="57"/>
      <c r="O23" s="62"/>
    </row>
    <row r="24" spans="1:15" ht="15" customHeight="1" x14ac:dyDescent="0.25">
      <c r="A24" s="70"/>
      <c r="B24" s="37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51">
        <f>SUM(C24:I24)</f>
        <v>0</v>
      </c>
      <c r="K24" s="40"/>
      <c r="M24" s="63">
        <v>2</v>
      </c>
      <c r="N24" s="57"/>
      <c r="O24" s="63">
        <v>3</v>
      </c>
    </row>
    <row r="25" spans="1:15" ht="15" customHeight="1" x14ac:dyDescent="0.25">
      <c r="A25" s="70"/>
      <c r="B25" s="38" t="s">
        <v>14</v>
      </c>
      <c r="C25" s="69">
        <f t="shared" ref="C25:I25" si="2">SUM(C21,C22,-C23,C24)</f>
        <v>0</v>
      </c>
      <c r="D25" s="69">
        <f t="shared" si="2"/>
        <v>0</v>
      </c>
      <c r="E25" s="69">
        <f t="shared" si="2"/>
        <v>0</v>
      </c>
      <c r="F25" s="69">
        <f t="shared" si="2"/>
        <v>0</v>
      </c>
      <c r="G25" s="69">
        <f t="shared" si="2"/>
        <v>0</v>
      </c>
      <c r="H25" s="69">
        <f t="shared" si="2"/>
        <v>0</v>
      </c>
      <c r="I25" s="69">
        <f t="shared" si="2"/>
        <v>0</v>
      </c>
      <c r="J25" s="51">
        <f>SUM(C25:I25)</f>
        <v>0</v>
      </c>
      <c r="K25" s="40"/>
      <c r="M25" s="64">
        <v>0</v>
      </c>
      <c r="N25" s="57"/>
      <c r="O25" s="64">
        <v>5</v>
      </c>
    </row>
    <row r="26" spans="1:15" s="46" customFormat="1" ht="15" customHeight="1" x14ac:dyDescent="0.25">
      <c r="A26" s="70"/>
      <c r="B26" s="34" t="s">
        <v>15</v>
      </c>
      <c r="C26" s="55"/>
      <c r="D26" s="55"/>
      <c r="E26" s="55"/>
      <c r="F26" s="55"/>
      <c r="G26" s="55"/>
      <c r="H26" s="55"/>
      <c r="I26" s="55"/>
      <c r="J26" s="53"/>
      <c r="K26" s="40"/>
      <c r="M26" s="63">
        <v>2</v>
      </c>
      <c r="N26" s="57"/>
      <c r="O26" s="63">
        <v>7</v>
      </c>
    </row>
    <row r="27" spans="1:15" ht="15" customHeight="1" x14ac:dyDescent="0.25">
      <c r="A27" s="70"/>
      <c r="B27" s="35" t="s">
        <v>13</v>
      </c>
      <c r="C27" s="50">
        <f>SUM(C9,-C15,-C21)</f>
        <v>0</v>
      </c>
      <c r="D27" s="50">
        <f>SUM(D9,-D15,-D21)</f>
        <v>269743</v>
      </c>
      <c r="E27" s="50">
        <f t="shared" ref="E27:I27" si="3">SUM(E9,-E15,-E21)</f>
        <v>0</v>
      </c>
      <c r="F27" s="50">
        <f>SUM(F9,-F15,-F21)</f>
        <v>0</v>
      </c>
      <c r="G27" s="50">
        <f t="shared" si="3"/>
        <v>0</v>
      </c>
      <c r="H27" s="50">
        <f t="shared" si="3"/>
        <v>2000</v>
      </c>
      <c r="I27" s="50">
        <f t="shared" si="3"/>
        <v>0</v>
      </c>
      <c r="J27" s="51">
        <f>SUM(C27:I27)</f>
        <v>271743</v>
      </c>
      <c r="K27" s="40"/>
      <c r="M27" s="64">
        <v>5</v>
      </c>
      <c r="N27" s="57"/>
      <c r="O27" s="64">
        <v>3</v>
      </c>
    </row>
    <row r="28" spans="1:15" ht="15" customHeight="1" x14ac:dyDescent="0.25">
      <c r="A28" s="70"/>
      <c r="B28" s="38" t="s">
        <v>14</v>
      </c>
      <c r="C28" s="52">
        <f>SUM(C13,-C19,-C25)</f>
        <v>0</v>
      </c>
      <c r="D28" s="52">
        <f t="shared" ref="D28:I28" si="4">SUM(D13,-D19,-D25)</f>
        <v>217907</v>
      </c>
      <c r="E28" s="52">
        <f>SUM(E13,-E19,-E25)</f>
        <v>0</v>
      </c>
      <c r="F28" s="52">
        <f t="shared" si="4"/>
        <v>0</v>
      </c>
      <c r="G28" s="52">
        <f t="shared" si="4"/>
        <v>0</v>
      </c>
      <c r="H28" s="52">
        <f>SUM(H13,-H19,-H25)</f>
        <v>0</v>
      </c>
      <c r="I28" s="52">
        <f t="shared" si="4"/>
        <v>0</v>
      </c>
      <c r="J28" s="54">
        <f>SUM(C28:I28)</f>
        <v>217907</v>
      </c>
      <c r="K28" s="40"/>
      <c r="M28" s="63">
        <v>1</v>
      </c>
      <c r="N28" s="57"/>
      <c r="O28" s="63">
        <v>0</v>
      </c>
    </row>
    <row r="29" spans="1:15" x14ac:dyDescent="0.25">
      <c r="A29" s="70"/>
      <c r="K29" s="40"/>
      <c r="M29" s="64">
        <v>0</v>
      </c>
      <c r="N29" s="57"/>
      <c r="O29" s="64">
        <v>6</v>
      </c>
    </row>
    <row r="30" spans="1:15" x14ac:dyDescent="0.25">
      <c r="A30" s="70"/>
      <c r="K30" s="40"/>
      <c r="M30" s="64">
        <v>9</v>
      </c>
      <c r="N30" s="57"/>
      <c r="O30" s="64">
        <v>2</v>
      </c>
    </row>
    <row r="31" spans="1:15" x14ac:dyDescent="0.25">
      <c r="A31" s="70"/>
      <c r="M31" s="65">
        <v>0</v>
      </c>
      <c r="N31" s="57"/>
      <c r="O31" s="65">
        <v>5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1 B10 E10:J10 E9 B17:J26 B15:C15 E15 G9 G15:J15 I9:J9 B16:C16 E16:J16 B13:J14 B12:C12 I12:J12 E12:G1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showWhiteSpace="0" topLeftCell="A7" zoomScaleNormal="100" zoomScaleSheetLayoutView="80" workbookViewId="0">
      <selection activeCell="D15" sqref="D15"/>
    </sheetView>
  </sheetViews>
  <sheetFormatPr defaultColWidth="9.140625"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40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18</v>
      </c>
      <c r="B1" s="75" t="s">
        <v>44</v>
      </c>
      <c r="C1" s="75"/>
      <c r="D1" s="75"/>
      <c r="E1" s="75"/>
      <c r="F1" s="75"/>
      <c r="G1" s="75"/>
      <c r="H1" s="75"/>
      <c r="I1" s="75"/>
      <c r="J1" s="75"/>
      <c r="K1" s="40"/>
      <c r="O1" s="73" t="s">
        <v>43</v>
      </c>
    </row>
    <row r="2" spans="1:15" x14ac:dyDescent="0.25">
      <c r="A2" s="70"/>
      <c r="B2" s="76" t="s">
        <v>40</v>
      </c>
      <c r="C2" s="76"/>
      <c r="D2" s="76"/>
      <c r="E2" s="76"/>
      <c r="F2" s="76"/>
      <c r="G2" s="76"/>
      <c r="H2" s="76"/>
      <c r="I2" s="76"/>
      <c r="J2" s="76"/>
      <c r="K2" s="40"/>
      <c r="O2" s="74"/>
    </row>
    <row r="3" spans="1:15" ht="15" customHeight="1" x14ac:dyDescent="0.25">
      <c r="A3" s="70"/>
      <c r="B3" s="77">
        <v>41912</v>
      </c>
      <c r="C3" s="77"/>
      <c r="D3" s="77"/>
      <c r="E3" s="77"/>
      <c r="F3" s="77"/>
      <c r="G3" s="77"/>
      <c r="H3" s="77"/>
      <c r="I3" s="77"/>
      <c r="J3" s="77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ht="15" customHeight="1" x14ac:dyDescent="0.25">
      <c r="A5" s="70"/>
      <c r="B5" s="78" t="s">
        <v>0</v>
      </c>
      <c r="C5" s="82" t="s">
        <v>16</v>
      </c>
      <c r="D5" s="82"/>
      <c r="E5" s="82"/>
      <c r="F5" s="82"/>
      <c r="G5" s="82"/>
      <c r="H5" s="82"/>
      <c r="I5" s="82"/>
      <c r="J5" s="82"/>
      <c r="K5" s="40"/>
      <c r="O5" s="74"/>
    </row>
    <row r="6" spans="1:15" ht="60" customHeight="1" x14ac:dyDescent="0.25">
      <c r="A6" s="70"/>
      <c r="B6" s="79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33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29"/>
      <c r="K8" s="40"/>
      <c r="O8" s="59"/>
    </row>
    <row r="9" spans="1:15" ht="15" customHeight="1" x14ac:dyDescent="0.25">
      <c r="A9" s="70"/>
      <c r="B9" s="35" t="s">
        <v>13</v>
      </c>
      <c r="C9" s="18">
        <v>0</v>
      </c>
      <c r="D9" s="18">
        <v>391139</v>
      </c>
      <c r="E9" s="18">
        <v>0</v>
      </c>
      <c r="F9" s="18">
        <v>266242</v>
      </c>
      <c r="G9" s="18">
        <v>0</v>
      </c>
      <c r="H9" s="18">
        <v>8035</v>
      </c>
      <c r="I9" s="18">
        <v>0</v>
      </c>
      <c r="J9" s="36">
        <f>SUM(C9:I9)</f>
        <v>665416</v>
      </c>
      <c r="K9" s="40"/>
      <c r="O9" s="59"/>
    </row>
    <row r="10" spans="1:15" ht="15" customHeight="1" x14ac:dyDescent="0.25">
      <c r="A10" s="70"/>
      <c r="B10" s="37" t="s">
        <v>6</v>
      </c>
      <c r="C10" s="18">
        <v>0</v>
      </c>
      <c r="D10" s="18">
        <v>28338</v>
      </c>
      <c r="E10" s="18">
        <v>0</v>
      </c>
      <c r="F10" s="18">
        <v>0</v>
      </c>
      <c r="G10" s="18">
        <v>0</v>
      </c>
      <c r="H10" s="18">
        <v>2000</v>
      </c>
      <c r="I10" s="18">
        <v>0</v>
      </c>
      <c r="J10" s="36">
        <f t="shared" ref="J10:J19" si="0">SUM(C10:I10)</f>
        <v>30338</v>
      </c>
      <c r="K10" s="40"/>
      <c r="O10" s="59"/>
    </row>
    <row r="11" spans="1:15" ht="15" customHeight="1" x14ac:dyDescent="0.25">
      <c r="A11" s="70"/>
      <c r="B11" s="37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6">
        <f t="shared" si="0"/>
        <v>0</v>
      </c>
      <c r="K11" s="40"/>
      <c r="O11" s="59"/>
    </row>
    <row r="12" spans="1:15" ht="15" customHeight="1" x14ac:dyDescent="0.25">
      <c r="A12" s="70"/>
      <c r="B12" s="37" t="s">
        <v>8</v>
      </c>
      <c r="C12" s="18">
        <v>0</v>
      </c>
      <c r="D12" s="18">
        <v>8035</v>
      </c>
      <c r="E12" s="18">
        <v>0</v>
      </c>
      <c r="F12" s="18">
        <v>0</v>
      </c>
      <c r="G12" s="18">
        <v>0</v>
      </c>
      <c r="H12" s="18">
        <v>-8035</v>
      </c>
      <c r="I12" s="18">
        <v>0</v>
      </c>
      <c r="J12" s="36">
        <f t="shared" si="0"/>
        <v>0</v>
      </c>
      <c r="K12" s="40"/>
      <c r="O12" s="59"/>
    </row>
    <row r="13" spans="1:15" ht="15" customHeight="1" x14ac:dyDescent="0.25">
      <c r="A13" s="70"/>
      <c r="B13" s="38" t="s">
        <v>14</v>
      </c>
      <c r="C13" s="28">
        <f>SUM(C9,C10,-C11,C12)</f>
        <v>0</v>
      </c>
      <c r="D13" s="28">
        <f t="shared" ref="D13:I13" si="1">SUM(D9,D10,-D11,D12)</f>
        <v>427512</v>
      </c>
      <c r="E13" s="28">
        <f t="shared" si="1"/>
        <v>0</v>
      </c>
      <c r="F13" s="28">
        <f t="shared" si="1"/>
        <v>266242</v>
      </c>
      <c r="G13" s="28">
        <f t="shared" si="1"/>
        <v>0</v>
      </c>
      <c r="H13" s="28">
        <f t="shared" si="1"/>
        <v>2000</v>
      </c>
      <c r="I13" s="28">
        <f t="shared" si="1"/>
        <v>0</v>
      </c>
      <c r="J13" s="39">
        <f t="shared" si="0"/>
        <v>695754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45"/>
      <c r="D14" s="45"/>
      <c r="E14" s="45"/>
      <c r="F14" s="45"/>
      <c r="G14" s="45"/>
      <c r="H14" s="45"/>
      <c r="I14" s="45"/>
      <c r="J14" s="29"/>
      <c r="K14" s="40"/>
      <c r="O14" s="60"/>
    </row>
    <row r="15" spans="1:15" ht="15" customHeight="1" x14ac:dyDescent="0.25">
      <c r="A15" s="70"/>
      <c r="B15" s="35" t="s">
        <v>13</v>
      </c>
      <c r="C15" s="18">
        <v>0</v>
      </c>
      <c r="D15" s="18">
        <v>79381</v>
      </c>
      <c r="E15" s="18">
        <v>0</v>
      </c>
      <c r="F15" s="18">
        <v>266242</v>
      </c>
      <c r="G15" s="18">
        <v>0</v>
      </c>
      <c r="H15" s="18">
        <v>0</v>
      </c>
      <c r="I15" s="18">
        <v>0</v>
      </c>
      <c r="J15" s="36">
        <f t="shared" si="0"/>
        <v>345623</v>
      </c>
      <c r="K15" s="40"/>
      <c r="O15" s="59"/>
    </row>
    <row r="16" spans="1:15" ht="15" customHeight="1" x14ac:dyDescent="0.25">
      <c r="A16" s="70"/>
      <c r="B16" s="37" t="s">
        <v>6</v>
      </c>
      <c r="C16" s="18">
        <v>0</v>
      </c>
      <c r="D16" s="18">
        <v>89509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36">
        <f t="shared" si="0"/>
        <v>89509</v>
      </c>
      <c r="K16" s="40"/>
      <c r="O16" s="59"/>
    </row>
    <row r="17" spans="1:15" ht="15" customHeight="1" x14ac:dyDescent="0.25">
      <c r="A17" s="70"/>
      <c r="B17" s="37" t="s">
        <v>7</v>
      </c>
      <c r="C17" s="18">
        <v>0</v>
      </c>
      <c r="D17" s="18">
        <v>11121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6">
        <f t="shared" si="0"/>
        <v>11121</v>
      </c>
      <c r="K17" s="40"/>
      <c r="O17" s="59"/>
    </row>
    <row r="18" spans="1:15" ht="15" customHeight="1" x14ac:dyDescent="0.25">
      <c r="A18" s="70"/>
      <c r="B18" s="37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6">
        <f t="shared" si="0"/>
        <v>0</v>
      </c>
      <c r="K18" s="40"/>
      <c r="O18" s="59"/>
    </row>
    <row r="19" spans="1:15" ht="15" customHeight="1" x14ac:dyDescent="0.25">
      <c r="A19" s="70"/>
      <c r="B19" s="38" t="s">
        <v>14</v>
      </c>
      <c r="C19" s="28">
        <f t="shared" ref="C19:I19" si="2">SUM(C15,C16,-C17,C18)</f>
        <v>0</v>
      </c>
      <c r="D19" s="28">
        <f t="shared" si="2"/>
        <v>157769</v>
      </c>
      <c r="E19" s="28">
        <f t="shared" si="2"/>
        <v>0</v>
      </c>
      <c r="F19" s="28">
        <f t="shared" si="2"/>
        <v>266242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39">
        <f t="shared" si="0"/>
        <v>424011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45"/>
      <c r="D20" s="45"/>
      <c r="E20" s="45"/>
      <c r="F20" s="45"/>
      <c r="G20" s="45"/>
      <c r="H20" s="45"/>
      <c r="I20" s="45"/>
      <c r="J20" s="29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6">
        <f t="shared" ref="J21:J25" si="3">SUM(C21:I21)</f>
        <v>0</v>
      </c>
      <c r="K21" s="40"/>
      <c r="M21" s="81"/>
      <c r="N21" s="57"/>
      <c r="O21" s="71"/>
    </row>
    <row r="22" spans="1:15" ht="15" customHeight="1" x14ac:dyDescent="0.25">
      <c r="A22" s="70"/>
      <c r="B22" s="37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6">
        <f t="shared" si="3"/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6">
        <f t="shared" si="3"/>
        <v>0</v>
      </c>
      <c r="K23" s="40"/>
      <c r="M23" s="64">
        <v>0</v>
      </c>
      <c r="N23" s="57"/>
      <c r="O23" s="61"/>
    </row>
    <row r="24" spans="1:15" ht="15" customHeight="1" x14ac:dyDescent="0.25">
      <c r="A24" s="70"/>
      <c r="B24" s="37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6">
        <f t="shared" si="3"/>
        <v>0</v>
      </c>
      <c r="K24" s="40"/>
      <c r="M24" s="64">
        <v>2</v>
      </c>
      <c r="N24" s="57"/>
      <c r="O24" s="64">
        <v>3</v>
      </c>
    </row>
    <row r="25" spans="1:15" ht="15" customHeight="1" x14ac:dyDescent="0.25">
      <c r="A25" s="70"/>
      <c r="B25" s="38" t="s">
        <v>14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39">
        <f t="shared" si="3"/>
        <v>0</v>
      </c>
      <c r="K25" s="40"/>
      <c r="M25" s="64">
        <v>0</v>
      </c>
      <c r="N25" s="57"/>
      <c r="O25" s="64">
        <v>5</v>
      </c>
    </row>
    <row r="26" spans="1:15" s="46" customFormat="1" ht="15" customHeight="1" x14ac:dyDescent="0.25">
      <c r="A26" s="70"/>
      <c r="B26" s="34" t="s">
        <v>15</v>
      </c>
      <c r="C26" s="45"/>
      <c r="D26" s="45"/>
      <c r="E26" s="45"/>
      <c r="F26" s="45"/>
      <c r="G26" s="45"/>
      <c r="H26" s="45"/>
      <c r="I26" s="45"/>
      <c r="J26" s="29"/>
      <c r="K26" s="40"/>
      <c r="M26" s="64">
        <v>2</v>
      </c>
      <c r="N26" s="57"/>
      <c r="O26" s="64">
        <v>7</v>
      </c>
    </row>
    <row r="27" spans="1:15" ht="15" customHeight="1" x14ac:dyDescent="0.25">
      <c r="A27" s="70"/>
      <c r="B27" s="35" t="s">
        <v>13</v>
      </c>
      <c r="C27" s="27">
        <f t="shared" ref="C27:I27" si="5">SUM(C9,-C15,-C21)</f>
        <v>0</v>
      </c>
      <c r="D27" s="27">
        <f t="shared" si="5"/>
        <v>311758</v>
      </c>
      <c r="E27" s="27">
        <f t="shared" si="5"/>
        <v>0</v>
      </c>
      <c r="F27" s="27">
        <f t="shared" si="5"/>
        <v>0</v>
      </c>
      <c r="G27" s="27">
        <f t="shared" si="5"/>
        <v>0</v>
      </c>
      <c r="H27" s="27">
        <f t="shared" si="5"/>
        <v>8035</v>
      </c>
      <c r="I27" s="27">
        <f t="shared" si="5"/>
        <v>0</v>
      </c>
      <c r="J27" s="36">
        <f>SUM(C27:I27)</f>
        <v>319793</v>
      </c>
      <c r="K27" s="40"/>
      <c r="M27" s="64">
        <v>5</v>
      </c>
      <c r="N27" s="57"/>
      <c r="O27" s="64">
        <v>3</v>
      </c>
    </row>
    <row r="28" spans="1:15" ht="15" customHeight="1" x14ac:dyDescent="0.25">
      <c r="A28" s="70"/>
      <c r="B28" s="38" t="s">
        <v>14</v>
      </c>
      <c r="C28" s="28">
        <f t="shared" ref="C28:I28" si="6">SUM(C13,-C19,-C25)</f>
        <v>0</v>
      </c>
      <c r="D28" s="28">
        <f t="shared" si="6"/>
        <v>269743</v>
      </c>
      <c r="E28" s="28">
        <f t="shared" si="6"/>
        <v>0</v>
      </c>
      <c r="F28" s="28">
        <f t="shared" si="6"/>
        <v>0</v>
      </c>
      <c r="G28" s="28">
        <f t="shared" si="6"/>
        <v>0</v>
      </c>
      <c r="H28" s="28">
        <f t="shared" si="6"/>
        <v>2000</v>
      </c>
      <c r="I28" s="28">
        <f t="shared" si="6"/>
        <v>0</v>
      </c>
      <c r="J28" s="39">
        <f>SUM(C28:I28)</f>
        <v>271743</v>
      </c>
      <c r="K28" s="40"/>
      <c r="M28" s="64">
        <v>1</v>
      </c>
      <c r="N28" s="57"/>
      <c r="O28" s="64">
        <v>0</v>
      </c>
    </row>
    <row r="29" spans="1:15" ht="15" customHeight="1" x14ac:dyDescent="0.25">
      <c r="A29" s="70"/>
      <c r="K29" s="40"/>
      <c r="M29" s="64">
        <v>0</v>
      </c>
      <c r="N29" s="57"/>
      <c r="O29" s="64">
        <v>6</v>
      </c>
    </row>
    <row r="30" spans="1:15" ht="15" customHeight="1" x14ac:dyDescent="0.25">
      <c r="A30" s="70"/>
      <c r="B30" s="49"/>
      <c r="K30" s="40"/>
      <c r="M30" s="64">
        <v>9</v>
      </c>
      <c r="N30" s="57"/>
      <c r="O30" s="64">
        <v>2</v>
      </c>
    </row>
    <row r="31" spans="1:15" ht="15" customHeight="1" x14ac:dyDescent="0.25">
      <c r="A31" s="70"/>
      <c r="M31" s="64">
        <v>0</v>
      </c>
      <c r="N31" s="57"/>
      <c r="O31" s="64">
        <v>5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1 B18:J24 B17:C17 F17:J17 B16 B15:C15 H15:J15 B14:J14 B13 D13:J13 B26:J28 B25:E25 F25:J25 B9 E9 G9 I9:J9 B10:C10 F10 I10:J10 B12:C12 E12:G12 I12:J12 F16 E15 H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O33"/>
  <sheetViews>
    <sheetView topLeftCell="A4" zoomScaleNormal="100" zoomScaleSheetLayoutView="80" workbookViewId="0">
      <selection activeCell="G13" sqref="G13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19</v>
      </c>
      <c r="B1" s="75" t="s">
        <v>44</v>
      </c>
      <c r="C1" s="75"/>
      <c r="D1" s="75"/>
      <c r="E1" s="75"/>
      <c r="F1" s="75"/>
      <c r="G1" s="75"/>
      <c r="H1" s="75"/>
      <c r="I1" s="75"/>
      <c r="J1" s="75"/>
      <c r="K1" s="75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77">
        <v>42277</v>
      </c>
      <c r="C3" s="77"/>
      <c r="D3" s="77"/>
      <c r="E3" s="77"/>
      <c r="F3" s="77"/>
      <c r="G3" s="77"/>
      <c r="H3" s="77"/>
      <c r="I3" s="77"/>
      <c r="J3" s="77"/>
      <c r="K3" s="77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0</v>
      </c>
      <c r="D9" s="19">
        <v>0</v>
      </c>
      <c r="E9" s="19">
        <v>4694045</v>
      </c>
      <c r="F9" s="19">
        <v>0</v>
      </c>
      <c r="G9" s="19">
        <v>0</v>
      </c>
      <c r="H9" s="19">
        <v>0</v>
      </c>
      <c r="I9" s="19">
        <v>61273</v>
      </c>
      <c r="J9" s="25">
        <v>0</v>
      </c>
      <c r="K9" s="20">
        <f>SUM(C9:J9)</f>
        <v>4755318</v>
      </c>
    </row>
    <row r="10" spans="1:15" ht="15" customHeight="1" x14ac:dyDescent="0.25">
      <c r="A10" s="70"/>
      <c r="B10" s="9" t="s">
        <v>6</v>
      </c>
      <c r="C10" s="19">
        <v>0</v>
      </c>
      <c r="D10" s="19">
        <v>0</v>
      </c>
      <c r="E10" s="19">
        <f>629558-E12</f>
        <v>568285</v>
      </c>
      <c r="F10" s="19">
        <v>0</v>
      </c>
      <c r="G10" s="19">
        <v>0</v>
      </c>
      <c r="H10" s="19">
        <v>0</v>
      </c>
      <c r="I10" s="19">
        <v>29657</v>
      </c>
      <c r="J10" s="25">
        <v>0</v>
      </c>
      <c r="K10" s="20">
        <f>SUM(C10:J10)</f>
        <v>597942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706154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706154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f>-I12</f>
        <v>61273</v>
      </c>
      <c r="F12" s="19">
        <v>0</v>
      </c>
      <c r="G12" s="19">
        <v>0</v>
      </c>
      <c r="H12" s="19">
        <v>0</v>
      </c>
      <c r="I12" s="19">
        <f>-I9</f>
        <v>-61273</v>
      </c>
      <c r="J12" s="25">
        <v>0</v>
      </c>
      <c r="K12" s="20">
        <f>SUM(C12:J12)</f>
        <v>0</v>
      </c>
    </row>
    <row r="13" spans="1:15" ht="15" customHeight="1" x14ac:dyDescent="0.25">
      <c r="A13" s="70"/>
      <c r="B13" s="10" t="s">
        <v>14</v>
      </c>
      <c r="C13" s="21">
        <f>SUM(C9,C10,-C11,C12)</f>
        <v>0</v>
      </c>
      <c r="D13" s="21">
        <f t="shared" ref="D13:I13" si="0">SUM(D9,D10,-D11,D12)</f>
        <v>0</v>
      </c>
      <c r="E13" s="21">
        <f>SUM(E9,E10,-E11,E12)</f>
        <v>4617449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29657</v>
      </c>
      <c r="J13" s="21">
        <f>SUM(J9,J10,-J11,J12)</f>
        <v>0</v>
      </c>
      <c r="K13" s="20">
        <f>SUM(C13:J13)</f>
        <v>4647106</v>
      </c>
    </row>
    <row r="14" spans="1:15" s="3" customFormat="1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  <c r="M14" s="67"/>
      <c r="O14" s="67"/>
    </row>
    <row r="15" spans="1:15" ht="15" customHeight="1" x14ac:dyDescent="0.25">
      <c r="A15" s="70"/>
      <c r="B15" s="8" t="s">
        <v>13</v>
      </c>
      <c r="C15" s="19">
        <v>0</v>
      </c>
      <c r="D15" s="19">
        <v>0</v>
      </c>
      <c r="E15" s="19">
        <v>3494010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3494010</v>
      </c>
    </row>
    <row r="16" spans="1:15" ht="15" customHeight="1" x14ac:dyDescent="0.25">
      <c r="A16" s="70"/>
      <c r="B16" s="9" t="s">
        <v>6</v>
      </c>
      <c r="C16" s="19">
        <v>0</v>
      </c>
      <c r="D16" s="19">
        <v>0</v>
      </c>
      <c r="E16" s="19">
        <v>484845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484845</v>
      </c>
      <c r="M16" s="68"/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676812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676812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ht="15" customHeight="1" x14ac:dyDescent="0.25">
      <c r="A19" s="70"/>
      <c r="B19" s="10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3302043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3302043</v>
      </c>
    </row>
    <row r="20" spans="1:15" s="3" customFormat="1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ht="15" customHeight="1" x14ac:dyDescent="0.25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5</v>
      </c>
    </row>
    <row r="26" spans="1:15" s="3" customFormat="1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2</v>
      </c>
      <c r="N26" s="58"/>
      <c r="O26" s="63">
        <v>7</v>
      </c>
    </row>
    <row r="27" spans="1:15" ht="15" customHeight="1" x14ac:dyDescent="0.25">
      <c r="A27" s="70"/>
      <c r="B27" s="8" t="s">
        <v>13</v>
      </c>
      <c r="C27" s="23">
        <f>SUM(C9,-C15,-C21)</f>
        <v>0</v>
      </c>
      <c r="D27" s="23">
        <f t="shared" ref="D27:J27" si="3">SUM(D9,-D15,-D21)</f>
        <v>0</v>
      </c>
      <c r="E27" s="23">
        <f t="shared" si="3"/>
        <v>1200035</v>
      </c>
      <c r="F27" s="23">
        <f>SUM(F9,-F15,-F21)</f>
        <v>0</v>
      </c>
      <c r="G27" s="23">
        <f t="shared" si="3"/>
        <v>0</v>
      </c>
      <c r="H27" s="23">
        <f t="shared" si="3"/>
        <v>0</v>
      </c>
      <c r="I27" s="23">
        <f t="shared" si="3"/>
        <v>61273</v>
      </c>
      <c r="J27" s="23">
        <f t="shared" si="3"/>
        <v>0</v>
      </c>
      <c r="K27" s="20">
        <f>SUM(C27:J27)</f>
        <v>1261308</v>
      </c>
      <c r="M27" s="64">
        <v>5</v>
      </c>
      <c r="N27" s="58"/>
      <c r="O27" s="64">
        <v>3</v>
      </c>
    </row>
    <row r="28" spans="1:15" ht="15" customHeight="1" x14ac:dyDescent="0.25">
      <c r="A28" s="70"/>
      <c r="B28" s="10" t="s">
        <v>14</v>
      </c>
      <c r="C28" s="21">
        <f>SUM(C13,-C19,-C25)</f>
        <v>0</v>
      </c>
      <c r="D28" s="21">
        <f t="shared" ref="D28:J28" si="4">SUM(D13,-D19,-D25)</f>
        <v>0</v>
      </c>
      <c r="E28" s="21">
        <f t="shared" si="4"/>
        <v>1315406</v>
      </c>
      <c r="F28" s="21">
        <f>SUM(F13,-F19,-F25)</f>
        <v>0</v>
      </c>
      <c r="G28" s="21">
        <f t="shared" si="4"/>
        <v>0</v>
      </c>
      <c r="H28" s="21">
        <f>SUM(H13,-H19,-H25)</f>
        <v>0</v>
      </c>
      <c r="I28" s="21">
        <f t="shared" si="4"/>
        <v>29657</v>
      </c>
      <c r="J28" s="21">
        <f t="shared" si="4"/>
        <v>0</v>
      </c>
      <c r="K28" s="24">
        <f>SUM(C28:J28)</f>
        <v>1345063</v>
      </c>
      <c r="M28" s="63">
        <v>1</v>
      </c>
      <c r="N28" s="58"/>
      <c r="O28" s="63">
        <v>0</v>
      </c>
    </row>
    <row r="29" spans="1:15" ht="15" customHeight="1" x14ac:dyDescent="0.25">
      <c r="A29" s="70"/>
      <c r="M29" s="64">
        <v>0</v>
      </c>
      <c r="N29" s="58"/>
      <c r="O29" s="64">
        <v>6</v>
      </c>
    </row>
    <row r="30" spans="1:15" ht="15" customHeight="1" x14ac:dyDescent="0.25">
      <c r="A30" s="70"/>
      <c r="M30" s="64">
        <v>9</v>
      </c>
      <c r="N30" s="58"/>
      <c r="O30" s="64">
        <v>2</v>
      </c>
    </row>
    <row r="31" spans="1:15" ht="15" customHeight="1" x14ac:dyDescent="0.25">
      <c r="A31" s="70"/>
      <c r="M31" s="65">
        <v>0</v>
      </c>
      <c r="N31" s="56"/>
      <c r="O31" s="65">
        <v>5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3"/>
  <sheetViews>
    <sheetView topLeftCell="A10" zoomScaleNormal="100" zoomScaleSheetLayoutView="80" workbookViewId="0">
      <selection activeCell="E16" sqref="E1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20</v>
      </c>
      <c r="B1" s="75" t="s">
        <v>44</v>
      </c>
      <c r="C1" s="75"/>
      <c r="D1" s="75"/>
      <c r="E1" s="75"/>
      <c r="F1" s="75"/>
      <c r="G1" s="75"/>
      <c r="H1" s="75"/>
      <c r="I1" s="75"/>
      <c r="J1" s="75"/>
      <c r="K1" s="75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77">
        <v>41912</v>
      </c>
      <c r="C3" s="77"/>
      <c r="D3" s="77"/>
      <c r="E3" s="77"/>
      <c r="F3" s="77"/>
      <c r="G3" s="77"/>
      <c r="H3" s="77"/>
      <c r="I3" s="77"/>
      <c r="J3" s="77"/>
      <c r="K3" s="77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16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0</v>
      </c>
      <c r="D9" s="19">
        <v>0</v>
      </c>
      <c r="E9" s="19">
        <v>4571750</v>
      </c>
      <c r="F9" s="19">
        <v>0</v>
      </c>
      <c r="G9" s="19">
        <v>0</v>
      </c>
      <c r="H9" s="19">
        <v>0</v>
      </c>
      <c r="I9" s="19">
        <v>37144</v>
      </c>
      <c r="J9" s="25">
        <v>0</v>
      </c>
      <c r="K9" s="20">
        <f>SUM(C9:J9)</f>
        <v>4608894</v>
      </c>
    </row>
    <row r="10" spans="1:15" ht="15" customHeight="1" x14ac:dyDescent="0.25">
      <c r="A10" s="70"/>
      <c r="B10" s="9" t="s">
        <v>6</v>
      </c>
      <c r="C10" s="19">
        <v>0</v>
      </c>
      <c r="D10" s="19">
        <v>0</v>
      </c>
      <c r="E10" s="19">
        <v>397350</v>
      </c>
      <c r="F10" s="19">
        <v>0</v>
      </c>
      <c r="G10" s="19">
        <v>0</v>
      </c>
      <c r="H10" s="19">
        <v>0</v>
      </c>
      <c r="I10" s="19">
        <v>61273</v>
      </c>
      <c r="J10" s="25">
        <v>0</v>
      </c>
      <c r="K10" s="20">
        <f>SUM(C10:J10)</f>
        <v>458623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312199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312199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v>37144</v>
      </c>
      <c r="F12" s="19">
        <v>0</v>
      </c>
      <c r="G12" s="19">
        <v>0</v>
      </c>
      <c r="H12" s="19">
        <v>0</v>
      </c>
      <c r="I12" s="19">
        <v>-37144</v>
      </c>
      <c r="J12" s="25">
        <v>0</v>
      </c>
      <c r="K12" s="20">
        <f>SUM(C12:J12)</f>
        <v>0</v>
      </c>
    </row>
    <row r="13" spans="1:15" s="3" customFormat="1" ht="15" customHeight="1" x14ac:dyDescent="0.2">
      <c r="A13" s="70"/>
      <c r="B13" s="10" t="s">
        <v>14</v>
      </c>
      <c r="C13" s="21">
        <f>SUM(C9,C10,-C11,C12)</f>
        <v>0</v>
      </c>
      <c r="D13" s="21">
        <f t="shared" ref="D13:I13" si="0">SUM(D9,D10,-D11,D12)</f>
        <v>0</v>
      </c>
      <c r="E13" s="21">
        <f t="shared" si="0"/>
        <v>4694045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61273</v>
      </c>
      <c r="J13" s="21">
        <f>SUM(J9,J10,-J11,J12)</f>
        <v>0</v>
      </c>
      <c r="K13" s="20">
        <f>SUM(C13:J13)</f>
        <v>4755318</v>
      </c>
      <c r="M13" s="67"/>
      <c r="O13" s="67"/>
    </row>
    <row r="14" spans="1:15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 x14ac:dyDescent="0.25">
      <c r="A15" s="70"/>
      <c r="B15" s="8" t="s">
        <v>13</v>
      </c>
      <c r="C15" s="19">
        <v>0</v>
      </c>
      <c r="D15" s="19">
        <v>0</v>
      </c>
      <c r="E15" s="19">
        <v>3304566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3304566</v>
      </c>
      <c r="M15" s="68"/>
    </row>
    <row r="16" spans="1:15" ht="15" customHeight="1" x14ac:dyDescent="0.25">
      <c r="A16" s="70"/>
      <c r="B16" s="9" t="s">
        <v>6</v>
      </c>
      <c r="C16" s="19">
        <v>0</v>
      </c>
      <c r="D16" s="19">
        <v>0</v>
      </c>
      <c r="E16" s="19">
        <v>484443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484443</v>
      </c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294999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294999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s="3" customFormat="1" ht="15" customHeight="1" x14ac:dyDescent="0.2">
      <c r="A19" s="70"/>
      <c r="B19" s="10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3494010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3494010</v>
      </c>
      <c r="M19" s="67"/>
      <c r="O19" s="67"/>
    </row>
    <row r="20" spans="1:15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s="3" customFormat="1" ht="15" customHeight="1" x14ac:dyDescent="0.2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5</v>
      </c>
    </row>
    <row r="26" spans="1:15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2</v>
      </c>
      <c r="N26" s="58"/>
      <c r="O26" s="63">
        <v>7</v>
      </c>
    </row>
    <row r="27" spans="1:15" ht="15" customHeight="1" x14ac:dyDescent="0.25">
      <c r="A27" s="70"/>
      <c r="B27" s="8" t="s">
        <v>13</v>
      </c>
      <c r="C27" s="23">
        <f t="shared" ref="C27:J27" si="3">SUM(C9,-C15,-C21)</f>
        <v>0</v>
      </c>
      <c r="D27" s="23">
        <f t="shared" si="3"/>
        <v>0</v>
      </c>
      <c r="E27" s="23">
        <f>SUM(E9,-E15,-E21)</f>
        <v>1267184</v>
      </c>
      <c r="F27" s="23">
        <f t="shared" si="3"/>
        <v>0</v>
      </c>
      <c r="G27" s="23">
        <f>SUM(G9,-G15,-G21)</f>
        <v>0</v>
      </c>
      <c r="H27" s="23">
        <f t="shared" si="3"/>
        <v>0</v>
      </c>
      <c r="I27" s="23">
        <f t="shared" si="3"/>
        <v>37144</v>
      </c>
      <c r="J27" s="23">
        <f t="shared" si="3"/>
        <v>0</v>
      </c>
      <c r="K27" s="20">
        <f>SUM(C27:J27)</f>
        <v>1304328</v>
      </c>
      <c r="M27" s="64">
        <v>5</v>
      </c>
      <c r="N27" s="58"/>
      <c r="O27" s="64">
        <v>3</v>
      </c>
    </row>
    <row r="28" spans="1:15" ht="15" customHeight="1" x14ac:dyDescent="0.25">
      <c r="A28" s="70"/>
      <c r="B28" s="10" t="s">
        <v>14</v>
      </c>
      <c r="C28" s="21">
        <f t="shared" ref="C28:H28" si="4">SUM(C13,-C19,-C25)</f>
        <v>0</v>
      </c>
      <c r="D28" s="21">
        <f>SUM(D13,-D19,-D25)</f>
        <v>0</v>
      </c>
      <c r="E28" s="21">
        <f t="shared" si="4"/>
        <v>1200035</v>
      </c>
      <c r="F28" s="21">
        <f>SUM(F13,-F19,-F25)</f>
        <v>0</v>
      </c>
      <c r="G28" s="21">
        <f t="shared" si="4"/>
        <v>0</v>
      </c>
      <c r="H28" s="21">
        <f t="shared" si="4"/>
        <v>0</v>
      </c>
      <c r="I28" s="21">
        <f>SUM(I13,-I19,-I25)</f>
        <v>61273</v>
      </c>
      <c r="J28" s="21">
        <f>SUM(J13,-J19,-J25)</f>
        <v>0</v>
      </c>
      <c r="K28" s="24">
        <f>SUM(C28:J28)</f>
        <v>1261308</v>
      </c>
      <c r="M28" s="63">
        <v>1</v>
      </c>
      <c r="N28" s="58"/>
      <c r="O28" s="63">
        <v>0</v>
      </c>
    </row>
    <row r="29" spans="1:15" ht="15" customHeight="1" x14ac:dyDescent="0.25">
      <c r="A29" s="70"/>
      <c r="M29" s="64">
        <v>0</v>
      </c>
      <c r="N29" s="58"/>
      <c r="O29" s="64">
        <v>6</v>
      </c>
    </row>
    <row r="30" spans="1:15" ht="15" customHeight="1" x14ac:dyDescent="0.25">
      <c r="A30" s="70"/>
      <c r="M30" s="64">
        <v>9</v>
      </c>
      <c r="N30" s="58"/>
      <c r="O30" s="64">
        <v>2</v>
      </c>
    </row>
    <row r="31" spans="1:15" ht="15" customHeight="1" x14ac:dyDescent="0.25">
      <c r="A31" s="70"/>
      <c r="M31" s="65">
        <v>0</v>
      </c>
      <c r="N31" s="56"/>
      <c r="O31" s="65">
        <v>5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b00f20d5-ceb3-4adf-8632-db85932f34e5"/>
    <ds:schemaRef ds:uri="http://schemas.openxmlformats.org/package/2006/metadata/core-properties"/>
    <ds:schemaRef ds:uri="cf981484-ed93-4090-baf6-fe2481f804a7"/>
    <ds:schemaRef ds:uri="http://schemas.microsoft.com/sharepoint/v3/field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DNM_2015</vt:lpstr>
      <vt:lpstr>DNM_2014</vt:lpstr>
      <vt:lpstr>DHM_2015</vt:lpstr>
      <vt:lpstr>DHM_2014</vt:lpstr>
      <vt:lpstr>DHM_2014!Oblast_tisku</vt:lpstr>
      <vt:lpstr>DHM_2015!Oblast_tisku</vt:lpstr>
      <vt:lpstr>DNM_2014!Oblast_tisku</vt:lpstr>
      <vt:lpstr>DNM_2015!Oblast_tisku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Lubica Brezikova</cp:lastModifiedBy>
  <cp:lastPrinted>2014-11-13T09:12:45Z</cp:lastPrinted>
  <dcterms:created xsi:type="dcterms:W3CDTF">2011-11-04T12:05:36Z</dcterms:created>
  <dcterms:modified xsi:type="dcterms:W3CDTF">2015-11-19T10:09:05Z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