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Moje dokumenty\2015\Vykazy 2015\CLL\"/>
    </mc:Choice>
  </mc:AlternateContent>
  <bookViews>
    <workbookView xWindow="0" yWindow="0" windowWidth="28800" windowHeight="12432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ÚJ'!$A$1:$J$1950</definedName>
    <definedName name="OLE_LINK1" localSheetId="1">'Poznámky ÚJ'!$A$242</definedName>
  </definedNames>
  <calcPr calcId="152511"/>
</workbook>
</file>

<file path=xl/calcChain.xml><?xml version="1.0" encoding="utf-8"?>
<calcChain xmlns="http://schemas.openxmlformats.org/spreadsheetml/2006/main">
  <c r="J1447" i="1" l="1"/>
  <c r="G1447" i="1"/>
  <c r="H1447" i="1" l="1"/>
  <c r="E1447" i="1"/>
  <c r="I1443" i="1" l="1"/>
  <c r="J1443" i="1" s="1"/>
  <c r="I1442" i="1"/>
  <c r="J1442" i="1" s="1"/>
  <c r="I1441" i="1"/>
  <c r="J1450" i="1"/>
  <c r="J1449" i="1"/>
  <c r="G1450" i="1"/>
  <c r="G1449" i="1"/>
  <c r="J1330" i="1" l="1"/>
  <c r="H1330" i="1"/>
  <c r="J1331" i="1"/>
  <c r="H1331" i="1"/>
  <c r="D1311" i="1" l="1"/>
  <c r="C1311" i="1"/>
  <c r="I1678" i="1" l="1"/>
  <c r="I1655" i="1"/>
  <c r="I1658" i="1"/>
  <c r="F1443" i="1"/>
  <c r="G1443" i="1" s="1"/>
  <c r="F1442" i="1"/>
  <c r="G1442" i="1" s="1"/>
  <c r="F1441" i="1"/>
  <c r="E1413" i="1"/>
  <c r="E1412" i="1" s="1"/>
  <c r="E1401" i="1"/>
  <c r="E1398" i="1"/>
  <c r="H1391" i="1"/>
  <c r="E1384" i="1"/>
  <c r="E1385" i="1" s="1"/>
  <c r="E1358" i="1"/>
  <c r="E1356" i="1" s="1"/>
  <c r="E1363" i="1"/>
  <c r="E1360" i="1" s="1"/>
  <c r="D1315" i="1"/>
  <c r="E1114" i="1"/>
  <c r="H1095" i="1"/>
  <c r="E732" i="1"/>
  <c r="E714" i="1"/>
  <c r="E715" i="1" s="1"/>
  <c r="G708" i="1"/>
  <c r="I708" i="1" s="1"/>
  <c r="H678" i="1"/>
  <c r="H683" i="1" s="1"/>
  <c r="D263" i="1"/>
  <c r="J263" i="1" s="1"/>
  <c r="D262" i="1"/>
  <c r="J262" i="1" s="1"/>
  <c r="D257" i="1"/>
  <c r="J257" i="1" s="1"/>
  <c r="D256" i="1"/>
  <c r="J256" i="1" s="1"/>
  <c r="J303" i="1"/>
  <c r="J302" i="1"/>
  <c r="J301" i="1"/>
  <c r="I298" i="1"/>
  <c r="I255" i="1" s="1"/>
  <c r="J269" i="1"/>
  <c r="J270" i="1"/>
  <c r="J268" i="1"/>
  <c r="J264" i="1"/>
  <c r="J258" i="1"/>
  <c r="B312" i="1"/>
  <c r="B310" i="1"/>
  <c r="B267" i="1" s="1"/>
  <c r="B271" i="1" s="1"/>
  <c r="J309" i="1"/>
  <c r="J308" i="1"/>
  <c r="J307" i="1"/>
  <c r="J306" i="1"/>
  <c r="J300" i="1"/>
  <c r="B304" i="1"/>
  <c r="B261" i="1" s="1"/>
  <c r="B265" i="1" s="1"/>
  <c r="D298" i="1"/>
  <c r="D255" i="1" s="1"/>
  <c r="B298" i="1"/>
  <c r="B255" i="1" s="1"/>
  <c r="B259" i="1" s="1"/>
  <c r="J295" i="1"/>
  <c r="J294" i="1"/>
  <c r="J297" i="1"/>
  <c r="J296" i="1"/>
  <c r="G1925" i="1"/>
  <c r="I1925" i="1"/>
  <c r="G1915" i="1"/>
  <c r="I1915" i="1"/>
  <c r="I1913" i="1"/>
  <c r="G1913" i="1"/>
  <c r="G1875" i="1"/>
  <c r="I1875" i="1"/>
  <c r="G1861" i="1"/>
  <c r="G1791" i="1"/>
  <c r="G1782" i="1"/>
  <c r="G1780" i="1"/>
  <c r="I1780" i="1"/>
  <c r="G1753" i="1"/>
  <c r="G1745" i="1"/>
  <c r="I1861" i="1"/>
  <c r="I1881" i="1" s="1"/>
  <c r="I1886" i="1" s="1"/>
  <c r="I1890" i="1" s="1"/>
  <c r="H1113" i="1"/>
  <c r="H1115" i="1" s="1"/>
  <c r="E1113" i="1"/>
  <c r="G702" i="1"/>
  <c r="I712" i="1"/>
  <c r="I713" i="1"/>
  <c r="I711" i="1"/>
  <c r="I710" i="1"/>
  <c r="I709" i="1"/>
  <c r="I699" i="1"/>
  <c r="E702" i="1"/>
  <c r="I697" i="1"/>
  <c r="I701" i="1"/>
  <c r="I700" i="1"/>
  <c r="I698" i="1"/>
  <c r="I378" i="1"/>
  <c r="I380" i="1"/>
  <c r="I379" i="1"/>
  <c r="I1671" i="1"/>
  <c r="I1681" i="1"/>
  <c r="I1680" i="1"/>
  <c r="I1679" i="1"/>
  <c r="I1677" i="1"/>
  <c r="I1676" i="1"/>
  <c r="I1675" i="1"/>
  <c r="I1674" i="1"/>
  <c r="I1673" i="1"/>
  <c r="I1672" i="1"/>
  <c r="I1670" i="1"/>
  <c r="I1669" i="1"/>
  <c r="I1668" i="1"/>
  <c r="I1667" i="1"/>
  <c r="I1647" i="1"/>
  <c r="I1451" i="1"/>
  <c r="J1451" i="1" s="1"/>
  <c r="I1661" i="1"/>
  <c r="I1660" i="1"/>
  <c r="I1659" i="1"/>
  <c r="I1657" i="1"/>
  <c r="I1656" i="1"/>
  <c r="I1654" i="1"/>
  <c r="I1653" i="1"/>
  <c r="I1652" i="1"/>
  <c r="I1651" i="1"/>
  <c r="I1650" i="1"/>
  <c r="I1649" i="1"/>
  <c r="I1648" i="1"/>
  <c r="I1791" i="1"/>
  <c r="I1782" i="1"/>
  <c r="I1753" i="1"/>
  <c r="I1745" i="1"/>
  <c r="I1448" i="1"/>
  <c r="H1448" i="1"/>
  <c r="E1448" i="1"/>
  <c r="F1451" i="1"/>
  <c r="G1451" i="1" s="1"/>
  <c r="H1417" i="1"/>
  <c r="E1417" i="1"/>
  <c r="H1412" i="1"/>
  <c r="H1407" i="1"/>
  <c r="E1407" i="1"/>
  <c r="H1402" i="1"/>
  <c r="E1402" i="1"/>
  <c r="H1397" i="1"/>
  <c r="E1391" i="1"/>
  <c r="H1385" i="1"/>
  <c r="H1363" i="1"/>
  <c r="H1360" i="1" s="1"/>
  <c r="H1367" i="1"/>
  <c r="E1367" i="1"/>
  <c r="H1356" i="1"/>
  <c r="H1352" i="1"/>
  <c r="E1352" i="1"/>
  <c r="E1333" i="1"/>
  <c r="F1333" i="1"/>
  <c r="G1333" i="1"/>
  <c r="H1333" i="1"/>
  <c r="H1338" i="1" s="1"/>
  <c r="J1333" i="1"/>
  <c r="J1338" i="1" s="1"/>
  <c r="J1315" i="1"/>
  <c r="I1315" i="1"/>
  <c r="H1315" i="1"/>
  <c r="G1315" i="1"/>
  <c r="F1315" i="1"/>
  <c r="E1315" i="1"/>
  <c r="C1315" i="1"/>
  <c r="J1277" i="1"/>
  <c r="I1277" i="1"/>
  <c r="H1277" i="1"/>
  <c r="G1277" i="1"/>
  <c r="F1277" i="1"/>
  <c r="E1277" i="1"/>
  <c r="H1258" i="1"/>
  <c r="E1258" i="1"/>
  <c r="C1234" i="1"/>
  <c r="I1234" i="1"/>
  <c r="G1234" i="1"/>
  <c r="E1234" i="1"/>
  <c r="I1229" i="1"/>
  <c r="G1229" i="1"/>
  <c r="E1229" i="1"/>
  <c r="C1229" i="1"/>
  <c r="D1218" i="1"/>
  <c r="H1218" i="1"/>
  <c r="F1218" i="1"/>
  <c r="H1213" i="1"/>
  <c r="F1213" i="1"/>
  <c r="D1213" i="1"/>
  <c r="H1194" i="1"/>
  <c r="E1194" i="1"/>
  <c r="H1190" i="1"/>
  <c r="E1190" i="1"/>
  <c r="E1186" i="1"/>
  <c r="E1182" i="1"/>
  <c r="H1186" i="1"/>
  <c r="H1182" i="1"/>
  <c r="E1095" i="1"/>
  <c r="H1091" i="1"/>
  <c r="E1091" i="1"/>
  <c r="H1082" i="1"/>
  <c r="E1082" i="1"/>
  <c r="H1079" i="1"/>
  <c r="E1079" i="1"/>
  <c r="H1047" i="1"/>
  <c r="E1047" i="1"/>
  <c r="H1050" i="1"/>
  <c r="E1050" i="1"/>
  <c r="I1033" i="1"/>
  <c r="I1032" i="1"/>
  <c r="D1018" i="1" s="1"/>
  <c r="I1018" i="1" s="1"/>
  <c r="I1031" i="1"/>
  <c r="D1017" i="1" s="1"/>
  <c r="I1017" i="1" s="1"/>
  <c r="I1030" i="1"/>
  <c r="D1016" i="1" s="1"/>
  <c r="H1029" i="1"/>
  <c r="G1029" i="1"/>
  <c r="F1029" i="1"/>
  <c r="D1029" i="1"/>
  <c r="I1028" i="1"/>
  <c r="I1027" i="1"/>
  <c r="I1026" i="1"/>
  <c r="H1025" i="1"/>
  <c r="G1025" i="1"/>
  <c r="F1025" i="1"/>
  <c r="D1025" i="1"/>
  <c r="D1011" i="1"/>
  <c r="F1015" i="1"/>
  <c r="I1019" i="1"/>
  <c r="H1015" i="1"/>
  <c r="G1015" i="1"/>
  <c r="I1013" i="1"/>
  <c r="I1014" i="1"/>
  <c r="I1012" i="1"/>
  <c r="H1011" i="1"/>
  <c r="G1011" i="1"/>
  <c r="F1011" i="1"/>
  <c r="H997" i="1"/>
  <c r="H985" i="1"/>
  <c r="I958" i="1"/>
  <c r="G958" i="1"/>
  <c r="J913" i="1"/>
  <c r="I913" i="1"/>
  <c r="H913" i="1"/>
  <c r="G913" i="1"/>
  <c r="F913" i="1"/>
  <c r="E913" i="1"/>
  <c r="E890" i="1"/>
  <c r="H872" i="1"/>
  <c r="E872" i="1"/>
  <c r="H890" i="1"/>
  <c r="H884" i="1"/>
  <c r="E884" i="1"/>
  <c r="H878" i="1"/>
  <c r="E878" i="1"/>
  <c r="I851" i="1"/>
  <c r="I848" i="1"/>
  <c r="I846" i="1"/>
  <c r="I853" i="1"/>
  <c r="I852" i="1"/>
  <c r="I850" i="1"/>
  <c r="I849" i="1"/>
  <c r="I847" i="1"/>
  <c r="I828" i="1"/>
  <c r="F828" i="1"/>
  <c r="D828" i="1"/>
  <c r="H799" i="1"/>
  <c r="G799" i="1"/>
  <c r="I798" i="1"/>
  <c r="I797" i="1"/>
  <c r="F783" i="1"/>
  <c r="H783" i="1"/>
  <c r="G783" i="1"/>
  <c r="I679" i="1"/>
  <c r="G683" i="1"/>
  <c r="I566" i="1"/>
  <c r="I560" i="1"/>
  <c r="I561" i="1"/>
  <c r="I565" i="1"/>
  <c r="I564" i="1"/>
  <c r="I563" i="1"/>
  <c r="I562" i="1"/>
  <c r="H567" i="1"/>
  <c r="G567" i="1"/>
  <c r="E567" i="1"/>
  <c r="C567" i="1"/>
  <c r="I541" i="1"/>
  <c r="I539" i="1"/>
  <c r="G543" i="1"/>
  <c r="F543" i="1"/>
  <c r="E543" i="1"/>
  <c r="D543" i="1"/>
  <c r="I542" i="1"/>
  <c r="I540" i="1"/>
  <c r="I525" i="1"/>
  <c r="I524" i="1"/>
  <c r="I527" i="1"/>
  <c r="I526" i="1"/>
  <c r="G528" i="1"/>
  <c r="F528" i="1"/>
  <c r="E528" i="1"/>
  <c r="D528" i="1"/>
  <c r="E799" i="1"/>
  <c r="C799" i="1"/>
  <c r="I782" i="1"/>
  <c r="I781" i="1"/>
  <c r="I780" i="1"/>
  <c r="I779" i="1"/>
  <c r="I778" i="1"/>
  <c r="I777" i="1"/>
  <c r="D783" i="1"/>
  <c r="H763" i="1"/>
  <c r="E763" i="1"/>
  <c r="H732" i="1"/>
  <c r="E729" i="1"/>
  <c r="H729" i="1"/>
  <c r="I682" i="1"/>
  <c r="I681" i="1"/>
  <c r="I680" i="1"/>
  <c r="C683" i="1"/>
  <c r="E683" i="1"/>
  <c r="D638" i="1"/>
  <c r="F638" i="1"/>
  <c r="H637" i="1"/>
  <c r="H636" i="1"/>
  <c r="H594" i="1"/>
  <c r="H593" i="1"/>
  <c r="F595" i="1"/>
  <c r="D595" i="1"/>
  <c r="J439" i="1"/>
  <c r="J438" i="1"/>
  <c r="J437" i="1"/>
  <c r="J431" i="1"/>
  <c r="J433" i="1"/>
  <c r="J432" i="1"/>
  <c r="B477" i="1"/>
  <c r="B430" i="1" s="1"/>
  <c r="B485" i="1"/>
  <c r="I485" i="1"/>
  <c r="H485" i="1"/>
  <c r="G485" i="1"/>
  <c r="F485" i="1"/>
  <c r="E485" i="1"/>
  <c r="D485" i="1"/>
  <c r="C485" i="1"/>
  <c r="I483" i="1"/>
  <c r="I436" i="1" s="1"/>
  <c r="I440" i="1" s="1"/>
  <c r="H483" i="1"/>
  <c r="H436" i="1" s="1"/>
  <c r="H440" i="1" s="1"/>
  <c r="G483" i="1"/>
  <c r="G436" i="1" s="1"/>
  <c r="G440" i="1" s="1"/>
  <c r="F483" i="1"/>
  <c r="F436" i="1" s="1"/>
  <c r="E483" i="1"/>
  <c r="E436" i="1" s="1"/>
  <c r="E440" i="1" s="1"/>
  <c r="D483" i="1"/>
  <c r="D436" i="1" s="1"/>
  <c r="D440" i="1" s="1"/>
  <c r="C483" i="1"/>
  <c r="C436" i="1" s="1"/>
  <c r="C440" i="1" s="1"/>
  <c r="B483" i="1"/>
  <c r="B436" i="1" s="1"/>
  <c r="B440" i="1" s="1"/>
  <c r="J482" i="1"/>
  <c r="J481" i="1"/>
  <c r="J480" i="1"/>
  <c r="J479" i="1"/>
  <c r="J476" i="1"/>
  <c r="J475" i="1"/>
  <c r="J474" i="1"/>
  <c r="J473" i="1"/>
  <c r="I477" i="1"/>
  <c r="H477" i="1"/>
  <c r="G477" i="1"/>
  <c r="G430" i="1" s="1"/>
  <c r="F477" i="1"/>
  <c r="F430" i="1" s="1"/>
  <c r="F434" i="1" s="1"/>
  <c r="E477" i="1"/>
  <c r="D477" i="1"/>
  <c r="D430" i="1" s="1"/>
  <c r="D434" i="1" s="1"/>
  <c r="C477" i="1"/>
  <c r="C430" i="1" s="1"/>
  <c r="I419" i="1"/>
  <c r="I312" i="1"/>
  <c r="H312" i="1"/>
  <c r="G312" i="1"/>
  <c r="F312" i="1"/>
  <c r="E312" i="1"/>
  <c r="D312" i="1"/>
  <c r="C312" i="1"/>
  <c r="I310" i="1"/>
  <c r="I267" i="1" s="1"/>
  <c r="I271" i="1" s="1"/>
  <c r="H310" i="1"/>
  <c r="H267" i="1" s="1"/>
  <c r="H271" i="1" s="1"/>
  <c r="G310" i="1"/>
  <c r="G267" i="1" s="1"/>
  <c r="G271" i="1" s="1"/>
  <c r="F310" i="1"/>
  <c r="F267" i="1" s="1"/>
  <c r="F271" i="1" s="1"/>
  <c r="E310" i="1"/>
  <c r="E267" i="1" s="1"/>
  <c r="E271" i="1" s="1"/>
  <c r="D310" i="1"/>
  <c r="D267" i="1" s="1"/>
  <c r="D271" i="1" s="1"/>
  <c r="C310" i="1"/>
  <c r="C267" i="1" s="1"/>
  <c r="C271" i="1" s="1"/>
  <c r="I304" i="1"/>
  <c r="I261" i="1" s="1"/>
  <c r="I265" i="1" s="1"/>
  <c r="H304" i="1"/>
  <c r="H261" i="1" s="1"/>
  <c r="H265" i="1" s="1"/>
  <c r="G304" i="1"/>
  <c r="G261" i="1" s="1"/>
  <c r="G265" i="1" s="1"/>
  <c r="F304" i="1"/>
  <c r="F261" i="1" s="1"/>
  <c r="F265" i="1" s="1"/>
  <c r="E304" i="1"/>
  <c r="D304" i="1"/>
  <c r="D261" i="1" s="1"/>
  <c r="C304" i="1"/>
  <c r="C261" i="1" s="1"/>
  <c r="C265" i="1" s="1"/>
  <c r="H298" i="1"/>
  <c r="G298" i="1"/>
  <c r="F298" i="1"/>
  <c r="E298" i="1"/>
  <c r="E255" i="1" s="1"/>
  <c r="E259" i="1" s="1"/>
  <c r="C298" i="1"/>
  <c r="C255" i="1" s="1"/>
  <c r="C259" i="1" s="1"/>
  <c r="I226" i="1"/>
  <c r="I181" i="1" s="1"/>
  <c r="I185" i="1" s="1"/>
  <c r="H226" i="1"/>
  <c r="H181" i="1" s="1"/>
  <c r="H185" i="1" s="1"/>
  <c r="G226" i="1"/>
  <c r="G181" i="1" s="1"/>
  <c r="G185" i="1" s="1"/>
  <c r="F226" i="1"/>
  <c r="E226" i="1"/>
  <c r="E181" i="1" s="1"/>
  <c r="E185" i="1" s="1"/>
  <c r="D226" i="1"/>
  <c r="D181" i="1" s="1"/>
  <c r="D185" i="1" s="1"/>
  <c r="C226" i="1"/>
  <c r="C181" i="1" s="1"/>
  <c r="C185" i="1" s="1"/>
  <c r="I220" i="1"/>
  <c r="I175" i="1" s="1"/>
  <c r="I179" i="1" s="1"/>
  <c r="H220" i="1"/>
  <c r="H175" i="1" s="1"/>
  <c r="H179" i="1" s="1"/>
  <c r="G220" i="1"/>
  <c r="G175" i="1" s="1"/>
  <c r="G179" i="1" s="1"/>
  <c r="F220" i="1"/>
  <c r="F175" i="1" s="1"/>
  <c r="F179" i="1" s="1"/>
  <c r="E220" i="1"/>
  <c r="E175" i="1" s="1"/>
  <c r="E179" i="1" s="1"/>
  <c r="D220" i="1"/>
  <c r="D175" i="1" s="1"/>
  <c r="D179" i="1" s="1"/>
  <c r="C220" i="1"/>
  <c r="I214" i="1"/>
  <c r="I169" i="1" s="1"/>
  <c r="H214" i="1"/>
  <c r="H169" i="1" s="1"/>
  <c r="H173" i="1" s="1"/>
  <c r="G214" i="1"/>
  <c r="G169" i="1" s="1"/>
  <c r="F214" i="1"/>
  <c r="F169" i="1" s="1"/>
  <c r="F173" i="1" s="1"/>
  <c r="E214" i="1"/>
  <c r="E169" i="1" s="1"/>
  <c r="E173" i="1" s="1"/>
  <c r="D214" i="1"/>
  <c r="D169" i="1" s="1"/>
  <c r="C214" i="1"/>
  <c r="C169" i="1" s="1"/>
  <c r="C173" i="1" s="1"/>
  <c r="J183" i="1"/>
  <c r="J177" i="1"/>
  <c r="J172" i="1"/>
  <c r="J225" i="1"/>
  <c r="J224" i="1"/>
  <c r="J223" i="1"/>
  <c r="J219" i="1"/>
  <c r="J218" i="1"/>
  <c r="J217" i="1"/>
  <c r="J213" i="1"/>
  <c r="J212" i="1"/>
  <c r="J211" i="1"/>
  <c r="I228" i="1"/>
  <c r="H228" i="1"/>
  <c r="G228" i="1"/>
  <c r="F228" i="1"/>
  <c r="E228" i="1"/>
  <c r="D228" i="1"/>
  <c r="C228" i="1"/>
  <c r="J184" i="1"/>
  <c r="J182" i="1"/>
  <c r="J178" i="1"/>
  <c r="J176" i="1"/>
  <c r="J171" i="1"/>
  <c r="J170" i="1"/>
  <c r="J216" i="1"/>
  <c r="J210" i="1"/>
  <c r="J222" i="1"/>
  <c r="I799" i="1" l="1"/>
  <c r="C313" i="1"/>
  <c r="C274" i="1"/>
  <c r="H486" i="1"/>
  <c r="H430" i="1"/>
  <c r="H434" i="1" s="1"/>
  <c r="H443" i="1" s="1"/>
  <c r="I543" i="1"/>
  <c r="I1811" i="1"/>
  <c r="D265" i="1"/>
  <c r="H595" i="1"/>
  <c r="B274" i="1"/>
  <c r="E486" i="1"/>
  <c r="C486" i="1"/>
  <c r="I678" i="1"/>
  <c r="I683" i="1" s="1"/>
  <c r="G1757" i="1"/>
  <c r="G1811" i="1"/>
  <c r="G1944" i="1"/>
  <c r="F1448" i="1"/>
  <c r="J310" i="1"/>
  <c r="D486" i="1"/>
  <c r="J228" i="1"/>
  <c r="I486" i="1"/>
  <c r="E1115" i="1"/>
  <c r="D229" i="1"/>
  <c r="D443" i="1"/>
  <c r="I528" i="1"/>
  <c r="I1025" i="1"/>
  <c r="B313" i="1"/>
  <c r="B442" i="1"/>
  <c r="B434" i="1"/>
  <c r="B443" i="1" s="1"/>
  <c r="G1881" i="1"/>
  <c r="G1886" i="1" s="1"/>
  <c r="G1890" i="1" s="1"/>
  <c r="E1397" i="1"/>
  <c r="E1390" i="1" s="1"/>
  <c r="H1390" i="1"/>
  <c r="B273" i="1"/>
  <c r="J298" i="1"/>
  <c r="J477" i="1"/>
  <c r="H187" i="1"/>
  <c r="G187" i="1"/>
  <c r="B486" i="1"/>
  <c r="H638" i="1"/>
  <c r="I783" i="1"/>
  <c r="I714" i="1"/>
  <c r="I715" i="1" s="1"/>
  <c r="I1029" i="1"/>
  <c r="I229" i="1"/>
  <c r="I430" i="1"/>
  <c r="E188" i="1"/>
  <c r="C273" i="1"/>
  <c r="E187" i="1"/>
  <c r="E430" i="1"/>
  <c r="E313" i="1"/>
  <c r="J485" i="1"/>
  <c r="I567" i="1"/>
  <c r="I1011" i="1"/>
  <c r="I1757" i="1"/>
  <c r="I702" i="1"/>
  <c r="I1944" i="1"/>
  <c r="I1945" i="1" s="1"/>
  <c r="J312" i="1"/>
  <c r="J271" i="1"/>
  <c r="I173" i="1"/>
  <c r="I188" i="1" s="1"/>
  <c r="I187" i="1"/>
  <c r="G313" i="1"/>
  <c r="G255" i="1"/>
  <c r="C442" i="1"/>
  <c r="C434" i="1"/>
  <c r="F442" i="1"/>
  <c r="F440" i="1"/>
  <c r="F443" i="1" s="1"/>
  <c r="I273" i="1"/>
  <c r="I259" i="1"/>
  <c r="I274" i="1" s="1"/>
  <c r="H188" i="1"/>
  <c r="E229" i="1"/>
  <c r="J214" i="1"/>
  <c r="H229" i="1"/>
  <c r="H255" i="1"/>
  <c r="H313" i="1"/>
  <c r="J169" i="1"/>
  <c r="D173" i="1"/>
  <c r="D187" i="1"/>
  <c r="J220" i="1"/>
  <c r="C229" i="1"/>
  <c r="F181" i="1"/>
  <c r="J181" i="1" s="1"/>
  <c r="F229" i="1"/>
  <c r="E261" i="1"/>
  <c r="J261" i="1" s="1"/>
  <c r="J304" i="1"/>
  <c r="G434" i="1"/>
  <c r="G443" i="1" s="1"/>
  <c r="G442" i="1"/>
  <c r="D273" i="1"/>
  <c r="D259" i="1"/>
  <c r="I313" i="1"/>
  <c r="G173" i="1"/>
  <c r="G188" i="1" s="1"/>
  <c r="D442" i="1"/>
  <c r="C175" i="1"/>
  <c r="J436" i="1"/>
  <c r="G229" i="1"/>
  <c r="J226" i="1"/>
  <c r="F255" i="1"/>
  <c r="F313" i="1"/>
  <c r="D313" i="1"/>
  <c r="D1015" i="1"/>
  <c r="I1016" i="1"/>
  <c r="I1015" i="1" s="1"/>
  <c r="J267" i="1"/>
  <c r="J483" i="1"/>
  <c r="G715" i="1"/>
  <c r="F486" i="1"/>
  <c r="G486" i="1"/>
  <c r="H442" i="1" l="1"/>
  <c r="I1812" i="1"/>
  <c r="G1812" i="1"/>
  <c r="G1945" i="1"/>
  <c r="J486" i="1"/>
  <c r="E434" i="1"/>
  <c r="E443" i="1" s="1"/>
  <c r="E442" i="1"/>
  <c r="J313" i="1"/>
  <c r="J440" i="1"/>
  <c r="I442" i="1"/>
  <c r="I434" i="1"/>
  <c r="I443" i="1" s="1"/>
  <c r="J430" i="1"/>
  <c r="F259" i="1"/>
  <c r="F274" i="1" s="1"/>
  <c r="F273" i="1"/>
  <c r="J175" i="1"/>
  <c r="J187" i="1" s="1"/>
  <c r="C179" i="1"/>
  <c r="J255" i="1"/>
  <c r="J273" i="1" s="1"/>
  <c r="F187" i="1"/>
  <c r="F185" i="1"/>
  <c r="D188" i="1"/>
  <c r="J173" i="1"/>
  <c r="J229" i="1"/>
  <c r="G259" i="1"/>
  <c r="G274" i="1" s="1"/>
  <c r="G273" i="1"/>
  <c r="D274" i="1"/>
  <c r="E265" i="1"/>
  <c r="E273" i="1"/>
  <c r="C187" i="1"/>
  <c r="H273" i="1"/>
  <c r="H259" i="1"/>
  <c r="H274" i="1" s="1"/>
  <c r="C443" i="1"/>
  <c r="J442" i="1" l="1"/>
  <c r="J443" i="1"/>
  <c r="J434" i="1"/>
  <c r="F188" i="1"/>
  <c r="J185" i="1"/>
  <c r="J259" i="1"/>
  <c r="J265" i="1"/>
  <c r="E274" i="1"/>
  <c r="J179" i="1"/>
  <c r="J188" i="1" s="1"/>
  <c r="C188" i="1"/>
  <c r="J274" i="1" l="1"/>
  <c r="K274" i="1" s="1"/>
</calcChain>
</file>

<file path=xl/comments1.xml><?xml version="1.0" encoding="utf-8"?>
<comments xmlns="http://schemas.openxmlformats.org/spreadsheetml/2006/main">
  <authors>
    <author>Your User Name</author>
    <author>Majirova Helena</author>
  </authors>
  <commentList>
    <comment ref="E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6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5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59" authorId="1" shapeId="0">
      <text>
        <r>
          <rPr>
            <b/>
            <sz val="9"/>
            <color indexed="81"/>
            <rFont val="Segoe UI"/>
            <family val="2"/>
            <charset val="238"/>
          </rPr>
          <t>Majirova Helena:</t>
        </r>
        <r>
          <rPr>
            <sz val="9"/>
            <color indexed="81"/>
            <rFont val="Segoe UI"/>
            <family val="2"/>
            <charset val="238"/>
          </rPr>
          <t xml:space="preserve">
028100,029101,032100
</t>
        </r>
      </text>
    </comment>
    <comment ref="J26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3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3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8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95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<sst xmlns="http://schemas.openxmlformats.org/spreadsheetml/2006/main" count="1893" uniqueCount="1073">
  <si>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</si>
  <si>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</si>
  <si>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</si>
  <si>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</si>
  <si>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</si>
  <si>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</si>
  <si>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</si>
  <si>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</si>
  <si>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</si>
  <si>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</si>
  <si>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</si>
  <si>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</si>
  <si>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</si>
  <si>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</si>
  <si>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</si>
  <si>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</si>
  <si>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</si>
  <si>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</si>
  <si>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</si>
  <si>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</si>
  <si>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</si>
  <si>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</si>
  <si>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</si>
  <si>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</si>
  <si>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</si>
  <si>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</si>
  <si>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</si>
  <si>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</si>
  <si>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</si>
  <si>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</si>
  <si>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</si>
  <si>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</si>
  <si>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</si>
  <si>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</si>
  <si>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</si>
  <si>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</si>
  <si>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</si>
  <si>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</si>
  <si>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</si>
  <si>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</si>
  <si>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</si>
  <si>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</si>
  <si>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</si>
  <si>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</si>
  <si>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</si>
  <si>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</si>
  <si>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</si>
  <si>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</si>
  <si>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</si>
  <si>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</si>
  <si>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</si>
  <si>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</si>
  <si>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</si>
  <si>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</si>
  <si>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</si>
  <si>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</si>
  <si>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</si>
  <si>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</si>
  <si>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</si>
  <si>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</si>
  <si>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</si>
  <si>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</si>
  <si>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</si>
  <si>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</si>
  <si>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</si>
  <si>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</si>
  <si>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</si>
  <si>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</si>
  <si>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</si>
  <si>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</si>
  <si>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</si>
  <si>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</si>
  <si>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</si>
  <si>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</si>
  <si>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</si>
  <si>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</si>
  <si>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</si>
  <si>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</si>
  <si>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</si>
  <si>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</si>
  <si>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</si>
  <si>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</si>
  <si>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</si>
  <si>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</si>
  <si>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</si>
  <si>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</si>
  <si>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</si>
  <si>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</si>
  <si>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</si>
  <si>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</si>
  <si>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</si>
  <si>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</si>
  <si>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</si>
  <si>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</si>
  <si>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</si>
  <si>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</si>
  <si>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</si>
  <si>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</si>
  <si>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</si>
  <si>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</si>
  <si>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</si>
  <si>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</si>
  <si>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</si>
  <si>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</si>
  <si>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</si>
  <si>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</si>
  <si>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</si>
  <si>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</si>
  <si>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</si>
  <si>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</si>
  <si>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</si>
  <si>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</si>
  <si>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</si>
  <si>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</si>
  <si>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</si>
  <si>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</si>
  <si>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</si>
  <si>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</si>
  <si>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</si>
  <si>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</si>
  <si>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</si>
  <si>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</si>
  <si>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</si>
  <si>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</si>
  <si>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</si>
  <si>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</si>
  <si>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</si>
  <si>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</si>
  <si>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</si>
  <si>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</si>
  <si>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</si>
  <si>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</si>
  <si>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</si>
  <si>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</si>
  <si>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</si>
  <si>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</si>
  <si>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</si>
  <si>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</si>
  <si>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</si>
  <si>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</si>
  <si>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</si>
  <si>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</si>
  <si>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</si>
  <si>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</si>
  <si>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</si>
  <si>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</si>
  <si>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</si>
  <si>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</si>
  <si>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</si>
  <si>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</si>
  <si>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</si>
  <si>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</si>
  <si>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</si>
  <si>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</si>
  <si>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</si>
  <si>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</si>
  <si>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</si>
  <si>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</si>
  <si>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</si>
  <si>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</si>
  <si>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</si>
  <si>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</si>
  <si>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</si>
  <si>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</si>
  <si>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</si>
  <si>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</si>
  <si>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</si>
  <si>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</si>
  <si>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</si>
  <si>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</si>
  <si>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</si>
  <si>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</si>
  <si>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</si>
  <si>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</si>
  <si>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</si>
  <si>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</si>
  <si>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</si>
  <si>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</si>
  <si>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</si>
  <si>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</si>
  <si>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</si>
  <si>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</si>
  <si>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</si>
  <si>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</si>
  <si>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</si>
  <si>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</si>
  <si>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</si>
  <si>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</si>
  <si>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</si>
  <si>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</si>
  <si>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</si>
  <si>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</si>
  <si>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</si>
  <si>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</si>
  <si>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</si>
  <si>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</si>
  <si>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</si>
  <si>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</si>
  <si>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</si>
  <si>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</si>
  <si>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</si>
  <si>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</si>
  <si>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</si>
  <si>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</si>
  <si>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</si>
  <si>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</si>
  <si>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</si>
  <si>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</si>
  <si>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</si>
  <si>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</si>
  <si>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</si>
  <si>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</si>
  <si>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</si>
  <si>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</si>
  <si>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</si>
  <si>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</si>
  <si>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</si>
  <si>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</si>
  <si>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</si>
  <si>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</si>
  <si>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</si>
  <si>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</si>
  <si>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</si>
  <si>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</si>
  <si>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</si>
  <si>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</si>
  <si>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</si>
  <si>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</si>
  <si>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</si>
  <si>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</si>
  <si>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</si>
  <si>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</si>
  <si>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</si>
  <si>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</si>
  <si>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</si>
  <si>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</si>
  <si>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</si>
  <si>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</si>
  <si>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</si>
  <si>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</si>
  <si>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</si>
  <si>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</si>
  <si>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</si>
  <si>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</si>
  <si>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</si>
  <si>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</si>
  <si>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</si>
  <si>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</si>
  <si>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</si>
  <si>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</si>
  <si>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</si>
  <si>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</si>
  <si>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</si>
  <si>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</si>
  <si>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</si>
  <si>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</si>
  <si>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</si>
  <si>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</si>
  <si>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</si>
  <si>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</si>
  <si>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</si>
  <si>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</si>
  <si>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</si>
  <si>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</si>
  <si>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</si>
  <si>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</si>
  <si>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</si>
  <si>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</si>
  <si>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</si>
  <si>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</si>
  <si>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</si>
  <si>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</si>
  <si>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</si>
  <si>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</si>
  <si>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</si>
  <si>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</si>
  <si>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</si>
  <si>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</si>
  <si>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</si>
  <si>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</si>
  <si>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</si>
  <si>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</si>
  <si>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</si>
  <si>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</si>
  <si>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</si>
  <si>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</si>
  <si>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</si>
  <si>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</si>
  <si>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</si>
  <si>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</si>
  <si>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</si>
  <si>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</si>
  <si>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</si>
  <si>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</si>
  <si>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</si>
  <si>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</si>
  <si>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</si>
  <si>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</si>
  <si>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</si>
  <si>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</si>
  <si>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</si>
  <si>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</si>
  <si>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</si>
  <si>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</si>
  <si>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</si>
  <si>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</si>
  <si>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</si>
  <si>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</si>
  <si>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</si>
  <si>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</si>
  <si>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</si>
  <si>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</si>
  <si>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</si>
  <si>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</si>
  <si>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</si>
  <si>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</si>
  <si>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</si>
  <si>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</si>
  <si>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</si>
  <si>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</si>
  <si>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</si>
  <si>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</si>
  <si>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</si>
  <si>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</si>
  <si>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</si>
  <si>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</si>
  <si>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</si>
  <si>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</si>
  <si>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</si>
  <si>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</si>
  <si>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</si>
  <si>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</si>
  <si>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</si>
  <si>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</si>
  <si>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</si>
  <si>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</si>
  <si>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</si>
  <si>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</si>
  <si>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</si>
  <si>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</si>
  <si>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</si>
  <si>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</si>
  <si>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</si>
  <si>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</si>
  <si>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</si>
  <si>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</si>
  <si>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</si>
  <si>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</si>
  <si>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</si>
  <si>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</si>
  <si>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</si>
  <si>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</si>
  <si>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</si>
  <si>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</si>
  <si>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</si>
  <si>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</si>
  <si>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</si>
  <si>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</si>
  <si>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</si>
  <si>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</si>
  <si>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</si>
  <si>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</si>
  <si>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</si>
  <si>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</si>
  <si>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</si>
  <si>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</si>
  <si>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</si>
  <si>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</si>
  <si>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</si>
  <si>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</si>
  <si>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</si>
  <si>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</si>
  <si>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</si>
  <si>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</si>
  <si>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</si>
  <si>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</si>
  <si>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</si>
  <si>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</si>
  <si>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</si>
  <si>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</si>
  <si>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</si>
  <si>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</si>
  <si>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</si>
  <si>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</si>
  <si>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</si>
  <si>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</si>
  <si>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</si>
  <si>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</si>
  <si>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</si>
  <si>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</si>
  <si>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</si>
  <si>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</si>
  <si>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</si>
  <si>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</si>
  <si>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</si>
  <si>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</si>
  <si>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</si>
  <si>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</si>
  <si>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</si>
  <si>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</si>
  <si>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</si>
  <si>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</si>
  <si>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</si>
  <si>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</si>
  <si>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</si>
  <si>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</si>
  <si>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</si>
  <si>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</si>
  <si>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</si>
  <si>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</si>
  <si>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</si>
  <si>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</si>
  <si>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</si>
  <si>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</si>
  <si>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</si>
  <si>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</si>
  <si>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</si>
  <si>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</si>
  <si>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</si>
  <si>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</si>
  <si>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</si>
  <si>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</si>
  <si>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</si>
  <si>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</si>
  <si>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</si>
  <si>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</si>
  <si>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</si>
  <si>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</si>
  <si>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</si>
  <si>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</si>
  <si>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</si>
  <si>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</si>
  <si>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</si>
  <si>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</si>
  <si>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</si>
  <si>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</si>
  <si>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</si>
  <si>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</si>
  <si>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</si>
  <si>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</si>
  <si>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</si>
  <si>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</si>
  <si>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</si>
  <si>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</si>
  <si>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</si>
  <si>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</si>
  <si>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</si>
  <si>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</si>
  <si>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</si>
  <si>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</si>
  <si>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</si>
  <si>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</si>
  <si>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</si>
  <si>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</si>
  <si>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</si>
  <si>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</si>
  <si>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</si>
  <si>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</si>
  <si>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</si>
  <si>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</si>
  <si>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</si>
  <si>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</si>
  <si>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</si>
  <si>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</si>
  <si>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</si>
  <si>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</si>
  <si>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</si>
  <si>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</si>
  <si>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</si>
  <si>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</si>
  <si>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</si>
  <si>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</si>
  <si>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</si>
  <si>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</si>
  <si>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</si>
  <si>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</si>
  <si>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</si>
  <si>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</si>
  <si>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</si>
  <si>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</si>
  <si>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</si>
  <si>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</si>
  <si>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</si>
  <si>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</si>
  <si>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</si>
  <si>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</si>
  <si>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</si>
  <si>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</si>
  <si>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</si>
  <si>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</si>
  <si>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</si>
  <si>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</si>
  <si>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</si>
  <si>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</si>
  <si>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</si>
  <si>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</si>
  <si>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</si>
  <si>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</si>
  <si>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</si>
  <si>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</si>
  <si>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</si>
  <si>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</si>
  <si>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</si>
  <si>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</si>
  <si>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</si>
  <si>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</si>
  <si>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</si>
  <si>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</si>
  <si>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</si>
  <si>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</si>
  <si>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</si>
  <si>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</si>
  <si>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</si>
  <si>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</si>
  <si>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</si>
  <si>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</si>
  <si>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</si>
  <si>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</si>
  <si>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</si>
  <si>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</si>
  <si>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</si>
  <si>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</si>
  <si>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</si>
  <si>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</si>
  <si>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</si>
  <si>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</si>
  <si>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</si>
  <si>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</si>
  <si>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</si>
  <si>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</si>
  <si>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</si>
  <si>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</si>
  <si>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</si>
  <si>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</si>
  <si>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</si>
  <si>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</si>
  <si>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</si>
  <si>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</si>
  <si>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</si>
  <si>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</si>
  <si>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</si>
  <si>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</si>
  <si>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</si>
  <si>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</si>
  <si>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</si>
  <si>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</si>
  <si>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</si>
  <si>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</si>
  <si>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</si>
  <si>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</si>
  <si>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</si>
  <si>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</si>
  <si>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</si>
  <si>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</si>
  <si>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</si>
  <si>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</si>
  <si>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</si>
  <si>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</si>
  <si>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</si>
  <si>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</si>
  <si>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</si>
  <si>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</si>
  <si>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</si>
  <si>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</si>
  <si>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</si>
  <si>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</si>
  <si>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</si>
  <si>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</si>
  <si>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</si>
  <si>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</si>
  <si>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</si>
  <si>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</si>
  <si>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</si>
  <si>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</si>
  <si>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</si>
  <si>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</si>
  <si>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</si>
  <si>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</si>
  <si>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</si>
  <si>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</si>
  <si>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</si>
  <si>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</si>
  <si>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</si>
  <si>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</si>
  <si>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</si>
  <si>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</si>
  <si>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</si>
  <si>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</si>
  <si>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</si>
  <si>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</si>
  <si>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</si>
  <si>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</si>
  <si>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</si>
  <si>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</si>
  <si>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</si>
  <si>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</si>
  <si>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</si>
  <si>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</si>
  <si>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</si>
  <si>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</si>
  <si>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</si>
  <si>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</si>
  <si>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</si>
  <si>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</si>
  <si>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</si>
  <si>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</si>
  <si>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</si>
  <si>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</si>
  <si>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</si>
  <si>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</si>
  <si>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</si>
  <si>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</si>
  <si>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</si>
  <si>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</si>
  <si>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</si>
  <si>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</si>
  <si>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</si>
  <si>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</si>
  <si>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</si>
  <si>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</si>
  <si>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</si>
  <si>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</si>
  <si>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</si>
  <si>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</si>
  <si>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</si>
  <si>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</si>
  <si>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</si>
  <si>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</si>
  <si>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</si>
  <si>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</si>
  <si>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</si>
  <si>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</si>
  <si>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</si>
  <si>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</si>
  <si>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</si>
  <si>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</si>
  <si>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</si>
  <si>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</si>
  <si>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</si>
  <si>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</si>
  <si>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</si>
  <si>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</si>
  <si>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</si>
  <si>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</si>
  <si>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</si>
  <si>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</si>
  <si>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</si>
  <si>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</si>
  <si>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</si>
  <si>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</si>
  <si>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</si>
  <si>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</si>
  <si>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</si>
  <si>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</si>
  <si>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</si>
  <si>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</si>
  <si>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</si>
  <si>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</si>
  <si>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</si>
  <si>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</si>
  <si>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</si>
  <si>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</si>
  <si>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</si>
  <si>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</si>
  <si>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</si>
  <si>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</si>
  <si>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</si>
  <si>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</si>
  <si>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</si>
  <si>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</si>
  <si>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</si>
  <si>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</si>
  <si>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</si>
  <si>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</si>
  <si>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</si>
  <si>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</si>
  <si>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</si>
  <si>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</si>
  <si>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</si>
  <si>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</si>
  <si>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</si>
  <si>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</si>
  <si>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</si>
  <si>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</si>
  <si>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</si>
  <si>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</si>
  <si>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</si>
  <si>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</si>
  <si>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</si>
  <si>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</si>
  <si>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</si>
  <si>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</si>
  <si>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</si>
  <si>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</si>
  <si>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</si>
  <si>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</si>
  <si>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</si>
  <si>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</si>
  <si>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</si>
  <si>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</si>
  <si>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</si>
  <si>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</si>
  <si>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</si>
  <si>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</si>
  <si>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</si>
  <si>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</si>
  <si>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</si>
  <si>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</si>
  <si>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</si>
  <si>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</si>
  <si>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</si>
  <si>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</si>
  <si>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</si>
  <si>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</si>
  <si>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</si>
  <si>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</si>
  <si>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</si>
  <si>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</si>
  <si>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</si>
  <si>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</si>
  <si>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</si>
  <si>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</si>
  <si>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</si>
  <si>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</si>
  <si>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</si>
  <si>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</si>
  <si>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</si>
  <si>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</si>
  <si>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</si>
  <si>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</si>
  <si>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</si>
  <si>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</si>
  <si>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</si>
  <si>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</si>
  <si>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</si>
  <si>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</si>
  <si>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</si>
  <si>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</si>
  <si>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</si>
  <si>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</si>
  <si>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</si>
  <si>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</si>
  <si>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</si>
  <si>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</si>
  <si>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</si>
  <si>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</si>
  <si>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</si>
  <si>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</si>
  <si>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</si>
  <si>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</si>
  <si>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</si>
  <si>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</si>
  <si>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</si>
  <si>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</si>
  <si>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</si>
  <si>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</si>
  <si>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</si>
  <si>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</si>
  <si>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</si>
  <si>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</si>
  <si>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</si>
  <si>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</si>
  <si>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</si>
  <si>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</si>
  <si>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</si>
  <si>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</si>
  <si>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</si>
  <si>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</si>
  <si>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</si>
  <si>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</si>
  <si>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</si>
  <si>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</si>
  <si>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</si>
  <si>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</si>
  <si>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</si>
  <si>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</si>
  <si>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</si>
  <si>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</si>
  <si>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</si>
  <si>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</si>
  <si>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</si>
  <si>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</si>
  <si>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</si>
  <si>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</si>
  <si>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</si>
  <si>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</si>
  <si>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</si>
  <si>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</si>
  <si>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</si>
  <si>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</si>
  <si>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</si>
  <si>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</si>
  <si>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</si>
  <si>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</si>
  <si>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</si>
  <si>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</si>
  <si>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</si>
  <si>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</si>
  <si>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</si>
  <si>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</si>
  <si>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</si>
  <si>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</si>
  <si>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</si>
  <si>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</si>
  <si>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</si>
  <si>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</si>
  <si>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</si>
  <si>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</si>
  <si>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</si>
  <si>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</si>
  <si>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</si>
  <si>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</si>
  <si>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</si>
  <si>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</si>
  <si>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</si>
  <si>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</si>
  <si>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</si>
  <si>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</si>
  <si>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</si>
  <si>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</si>
  <si>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</si>
  <si>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</si>
  <si>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</si>
  <si>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</si>
  <si>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</si>
  <si>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</si>
  <si>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</si>
  <si>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</si>
  <si>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</si>
  <si>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</si>
  <si>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</si>
  <si>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</si>
  <si>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</si>
  <si>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</si>
  <si>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</si>
  <si>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</si>
  <si>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</si>
  <si>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</si>
  <si>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</si>
  <si>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</si>
  <si>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</si>
  <si>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</si>
  <si>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</si>
  <si>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</si>
  <si>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</si>
  <si>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</si>
  <si>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</si>
  <si>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</si>
  <si>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</si>
  <si>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</si>
  <si>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</si>
  <si>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</si>
  <si>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</si>
  <si>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</si>
  <si>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</si>
  <si>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</si>
  <si>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</si>
  <si>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</si>
  <si>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</si>
  <si>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</si>
  <si>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</si>
  <si>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</si>
  <si>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</si>
  <si>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</si>
  <si>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</si>
  <si>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</si>
  <si>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</si>
  <si>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</si>
  <si>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</si>
  <si>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</si>
  <si>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</si>
  <si>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</si>
  <si>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</si>
  <si>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</si>
  <si>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</si>
  <si>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</si>
  <si>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</si>
  <si>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</si>
  <si>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</si>
  <si>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</si>
  <si>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</si>
  <si>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</si>
  <si>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</si>
  <si>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</si>
  <si>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</si>
  <si>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</si>
  <si>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</si>
  <si>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</si>
  <si>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</si>
  <si>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</si>
  <si>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</si>
  <si>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</si>
  <si>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</si>
  <si>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</si>
  <si>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</si>
  <si>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</si>
  <si>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</si>
  <si>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</si>
  <si>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</si>
  <si>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</si>
  <si>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</si>
  <si>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</si>
  <si>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</si>
  <si>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</si>
  <si>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</si>
  <si>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</si>
  <si>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</si>
  <si>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</si>
  <si>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</si>
  <si>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</si>
  <si>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</si>
  <si>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</si>
  <si>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</si>
  <si>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</si>
  <si>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</si>
  <si>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</si>
  <si>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</si>
  <si>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</si>
  <si>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</si>
  <si>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</si>
  <si>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</si>
  <si>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</si>
  <si>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</si>
  <si>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</si>
  <si>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</si>
  <si>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</si>
  <si>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</si>
  <si>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</si>
  <si>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</si>
  <si>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</si>
  <si>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</si>
  <si>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</si>
  <si>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</si>
  <si>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</si>
  <si>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</si>
  <si>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</si>
  <si>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</si>
  <si>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</si>
  <si>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</si>
  <si>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</si>
  <si>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</si>
  <si>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</si>
  <si>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</si>
  <si>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</si>
  <si>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</si>
  <si>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</si>
  <si>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</si>
  <si>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</si>
  <si>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</si>
  <si>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</si>
  <si>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</si>
  <si>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</si>
  <si>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</si>
  <si>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</si>
  <si>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</si>
  <si>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</si>
  <si>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</si>
  <si>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</si>
  <si>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</si>
  <si>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</si>
  <si>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</si>
  <si>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</si>
  <si>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</si>
  <si>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</si>
  <si>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</si>
  <si>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</si>
  <si>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</si>
  <si>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</si>
  <si>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</si>
  <si>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</si>
  <si>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</si>
  <si>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</si>
  <si>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</si>
  <si>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</si>
  <si>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</si>
  <si>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V.</t>
  </si>
  <si>
    <t xml:space="preserve">Informácie účtovnej jednotky podľa § 23d ods. 6 ZoÚ 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</si>
  <si>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</si>
  <si>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</si>
  <si>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</si>
  <si>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</si>
  <si>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</si>
  <si>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</si>
  <si>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</si>
  <si>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</si>
  <si>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</si>
  <si>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</si>
  <si>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</si>
  <si>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</si>
  <si>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</si>
  <si>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</si>
  <si>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</si>
  <si>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</si>
  <si>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</si>
  <si>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</si>
  <si>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</si>
  <si>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</si>
  <si>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</si>
  <si>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</si>
  <si>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</si>
  <si>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</si>
  <si>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</si>
  <si>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</si>
  <si>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</si>
  <si>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Cementáreň Lietavská Lúčka a.s.</t>
  </si>
  <si>
    <t>Žilinská cesta 49/25, 013 11 Lietavská Lúčka</t>
  </si>
  <si>
    <t>01.05.1992</t>
  </si>
  <si>
    <t>obstarávacie ceny</t>
  </si>
  <si>
    <t>vlastné náklady</t>
  </si>
  <si>
    <t>menovitá hodnota</t>
  </si>
  <si>
    <t>netvorí</t>
  </si>
  <si>
    <t>nemá</t>
  </si>
  <si>
    <t>neúčtuje</t>
  </si>
  <si>
    <t>neprenajíma</t>
  </si>
  <si>
    <t>stavby</t>
  </si>
  <si>
    <t>5</t>
  </si>
  <si>
    <t>rovnomerná</t>
  </si>
  <si>
    <t>stroje, prístroje, zariadenia</t>
  </si>
  <si>
    <t>6 - 12 rokov</t>
  </si>
  <si>
    <t>20 rokov</t>
  </si>
  <si>
    <t>16,66 - 8,33</t>
  </si>
  <si>
    <t>dopravné prostriedky</t>
  </si>
  <si>
    <t>iný dlhodobý hmot.majetok2 - 4 roky</t>
  </si>
  <si>
    <t>2 - 4 roky</t>
  </si>
  <si>
    <t>50 - 25</t>
  </si>
  <si>
    <t>neeviduje</t>
  </si>
  <si>
    <t>dlhodobý hmotný majetok</t>
  </si>
  <si>
    <t>predaj</t>
  </si>
  <si>
    <t>predplatné časopisov</t>
  </si>
  <si>
    <t>telekomunikačné služby</t>
  </si>
  <si>
    <t>Calmit, spol. s r.o. Bratislava</t>
  </si>
  <si>
    <t>Drobní akcionári</t>
  </si>
  <si>
    <t>na overenie a zver. účt. záv.</t>
  </si>
  <si>
    <t>ne nevyč. dovolenku</t>
  </si>
  <si>
    <t>na odvody k nevyč. dovolenke</t>
  </si>
  <si>
    <t>poistné majetku</t>
  </si>
  <si>
    <t>výnos BO k novoobjavenému majetku</t>
  </si>
  <si>
    <t>aktivácia vnútropodnikových služieb</t>
  </si>
  <si>
    <t>náhrada škôd od poisťovní</t>
  </si>
  <si>
    <t>iné</t>
  </si>
  <si>
    <t>úroky</t>
  </si>
  <si>
    <t>prepravné výrobkov</t>
  </si>
  <si>
    <t>koncernové poradenstvo</t>
  </si>
  <si>
    <t>stráženie objektov</t>
  </si>
  <si>
    <t>externé opravy</t>
  </si>
  <si>
    <t>odpisy majetku</t>
  </si>
  <si>
    <t>osobné náklady</t>
  </si>
  <si>
    <t>bankové poplatky</t>
  </si>
  <si>
    <t>Calmit spol s r.o. Bratislava</t>
  </si>
  <si>
    <t>obstarávacia cena</t>
  </si>
  <si>
    <t>Cementáreň Lietavská Lúčka je akciová spoločnosť,ktorá vznikla 1.5.1992 a je zapísaná dňa</t>
  </si>
  <si>
    <t>23.4.1992 do Obchodného registra vedeného na Okresnom súde Žilina, oddiel SA, vložka</t>
  </si>
  <si>
    <t>411/L. Hlavnou činnosťou spoločnosti je triedenie, drvenie, mletie prírodných materiálov pre</t>
  </si>
  <si>
    <t>energetiku, hutníctvo, stavrbníctvo, poľnohospodárstvo, chemický priemysel a na iné</t>
  </si>
  <si>
    <t>účely.</t>
  </si>
  <si>
    <t xml:space="preserve">
Štatutári firmy za výkon funkcie štatutára nedostávajú žiadnu odmenu, neboli im poskytnuté žiadne pôžičky ani iné plnenia.</t>
  </si>
  <si>
    <t>Stav na konci účt. obdobia</t>
  </si>
  <si>
    <t>Ďalšie informácie týkajúce sa účtovnej jednotky, ktorej činnosť je zaradená do kategórie priemyselnej výroby a jej čistý obrat za bezprostredne predchádzajúce účtovné obdobie bol väčší ako 250 000 000 €:</t>
  </si>
  <si>
    <t>Ďalšie informácie týkajúce sa účtovnej jednotky, ktorej činnosť je zaradená do kategórie priemyselnej výroby a jej čistý obrat za bezprostredne predchádzajúce účtovné obdobie bol väčší ako 250 000 000 € o finančných vzťahoch medzi orgánom verejnej moci a účtovnou jednotkou:</t>
  </si>
  <si>
    <t>19.06.2015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</si>
  <si>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 xml:space="preserve">rovnajú </t>
    </r>
    <r>
      <rPr>
        <sz val="11"/>
        <color indexed="8"/>
        <rFont val="Arial"/>
        <family val="2"/>
        <charset val="238"/>
      </rPr>
      <t xml:space="preserve">s výnimkou odpisovej skupiny 3 </t>
    </r>
    <r>
      <rPr>
        <b/>
        <sz val="11"/>
        <color indexed="8"/>
        <rFont val="Arial"/>
        <family val="2"/>
        <charset val="238"/>
      </rPr>
      <t xml:space="preserve">a 6 </t>
    </r>
    <r>
      <rPr>
        <sz val="11"/>
        <color indexed="8"/>
        <rFont val="Arial"/>
        <family val="2"/>
        <charset val="238"/>
      </rPr>
      <t xml:space="preserve">podľa novely zákona 595/2002. Ročný účtovný odpis sa odlišuje od daňového podľa počtu mesiacov od zaradenia do konca roka.
</t>
    </r>
  </si>
  <si>
    <t>1.1.2015 - 1.1.2016</t>
  </si>
  <si>
    <t>náhrada škody</t>
  </si>
  <si>
    <t>poistné</t>
  </si>
  <si>
    <t>nájom kysl. Fliaš</t>
  </si>
  <si>
    <t>predaj majetku</t>
  </si>
  <si>
    <t>zneplatnené akcie</t>
  </si>
  <si>
    <t>nenastali</t>
  </si>
  <si>
    <t>Služby</t>
  </si>
  <si>
    <t>SR</t>
  </si>
  <si>
    <t>ČR</t>
  </si>
  <si>
    <t>nemá náplň</t>
  </si>
  <si>
    <t>Bezprostredne predchádzajúce 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</si>
</sst>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8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5">
    <xf numFmtId="0" fontId="0" fillId="0" borderId="0" xfId="0"/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18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protection locked="0"/>
    </xf>
    <xf numFmtId="0" fontId="18" fillId="0" borderId="0" xfId="0" applyFont="1" applyAlignment="1" applyProtection="1">
      <alignment vertical="top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left" vertical="center" indent="1"/>
      <protection locked="0"/>
    </xf>
    <xf numFmtId="3" fontId="23" fillId="0" borderId="0" xfId="0" applyNumberFormat="1" applyFont="1" applyBorder="1" applyAlignment="1" applyProtection="1">
      <alignment horizontal="right" indent="3"/>
      <protection locked="0"/>
    </xf>
    <xf numFmtId="3" fontId="22" fillId="0" borderId="0" xfId="0" applyNumberFormat="1" applyFont="1" applyBorder="1" applyAlignment="1" applyProtection="1">
      <alignment horizontal="right" vertical="center" indent="3"/>
      <protection locked="0"/>
    </xf>
    <xf numFmtId="3" fontId="22" fillId="0" borderId="0" xfId="0" applyNumberFormat="1" applyFont="1" applyBorder="1" applyAlignment="1" applyProtection="1">
      <alignment horizontal="center" vertical="center"/>
      <protection locked="0"/>
    </xf>
    <xf numFmtId="3" fontId="2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20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20" fillId="0" borderId="2" xfId="0" applyNumberFormat="1" applyFont="1" applyBorder="1" applyAlignment="1" applyProtection="1">
      <alignment horizontal="right" inden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/>
      <protection locked="0"/>
    </xf>
    <xf numFmtId="3" fontId="19" fillId="0" borderId="0" xfId="0" applyNumberFormat="1" applyFont="1" applyBorder="1" applyAlignment="1" applyProtection="1">
      <alignment vertical="center"/>
      <protection locked="0"/>
    </xf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0" fontId="22" fillId="0" borderId="0" xfId="0" applyFont="1" applyBorder="1" applyAlignment="1" applyProtection="1">
      <alignment horizontal="center" vertical="top"/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3" fontId="27" fillId="0" borderId="3" xfId="0" applyNumberFormat="1" applyFont="1" applyBorder="1" applyAlignment="1" applyProtection="1">
      <alignment horizontal="right" vertical="center" wrapText="1" indent="1"/>
      <protection hidden="1"/>
    </xf>
    <xf numFmtId="3" fontId="27" fillId="0" borderId="4" xfId="0" applyNumberFormat="1" applyFont="1" applyBorder="1" applyAlignment="1" applyProtection="1">
      <alignment horizontal="right" vertical="center" wrapText="1" indent="1"/>
      <protection hidden="1"/>
    </xf>
    <xf numFmtId="3" fontId="27" fillId="0" borderId="5" xfId="0" applyNumberFormat="1" applyFont="1" applyBorder="1" applyAlignment="1" applyProtection="1">
      <alignment horizontal="right" vertical="center" wrapText="1" indent="1"/>
      <protection hidden="1"/>
    </xf>
    <xf numFmtId="3" fontId="27" fillId="0" borderId="6" xfId="0" applyNumberFormat="1" applyFont="1" applyBorder="1" applyAlignment="1" applyProtection="1">
      <alignment horizontal="right" vertical="center" wrapText="1" indent="1"/>
      <protection hidden="1"/>
    </xf>
    <xf numFmtId="3" fontId="27" fillId="0" borderId="7" xfId="0" applyNumberFormat="1" applyFont="1" applyBorder="1" applyAlignment="1" applyProtection="1">
      <alignment horizontal="right" vertical="center" wrapText="1" indent="1"/>
      <protection hidden="1"/>
    </xf>
    <xf numFmtId="3" fontId="27" fillId="0" borderId="8" xfId="0" applyNumberFormat="1" applyFont="1" applyBorder="1" applyAlignment="1" applyProtection="1">
      <alignment horizontal="right" vertical="center" wrapText="1" indent="1"/>
      <protection hidden="1"/>
    </xf>
    <xf numFmtId="0" fontId="2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3" fontId="27" fillId="0" borderId="0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Alignment="1" applyProtection="1">
      <alignment horizontal="left" vertical="center" indent="4"/>
      <protection locked="0"/>
    </xf>
    <xf numFmtId="0" fontId="28" fillId="0" borderId="0" xfId="0" applyFont="1" applyProtection="1"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 applyProtection="1">
      <alignment horizontal="right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0" fontId="18" fillId="0" borderId="0" xfId="0" applyFont="1" applyBorder="1" applyAlignment="1" applyProtection="1">
      <alignment vertical="center" wrapText="1"/>
      <protection locked="0"/>
    </xf>
    <xf numFmtId="0" fontId="17" fillId="0" borderId="11" xfId="0" applyFont="1" applyBorder="1" applyAlignment="1" applyProtection="1">
      <protection locked="0"/>
    </xf>
    <xf numFmtId="0" fontId="17" fillId="0" borderId="11" xfId="0" applyFont="1" applyBorder="1" applyProtection="1">
      <protection locked="0"/>
    </xf>
    <xf numFmtId="3" fontId="19" fillId="0" borderId="0" xfId="0" applyNumberFormat="1" applyFont="1" applyBorder="1" applyAlignment="1" applyProtection="1">
      <alignment horizontal="right" indent="3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top" indent="1"/>
      <protection locked="0"/>
    </xf>
    <xf numFmtId="3" fontId="20" fillId="0" borderId="0" xfId="0" applyNumberFormat="1" applyFont="1" applyBorder="1" applyAlignment="1" applyProtection="1">
      <alignment horizontal="right" vertical="top" indent="3"/>
      <protection locked="0"/>
    </xf>
    <xf numFmtId="3" fontId="20" fillId="0" borderId="0" xfId="0" applyNumberFormat="1" applyFont="1" applyBorder="1" applyAlignment="1" applyProtection="1">
      <alignment horizontal="right" vertical="top" wrapText="1" indent="3"/>
      <protection locked="0"/>
    </xf>
    <xf numFmtId="0" fontId="18" fillId="0" borderId="6" xfId="0" applyFont="1" applyBorder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10" fontId="29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9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9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9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9" fillId="0" borderId="22" xfId="0" applyNumberFormat="1" applyFont="1" applyBorder="1" applyAlignment="1" applyProtection="1">
      <alignment horizontal="right" vertical="center" wrapText="1" inden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3" fontId="30" fillId="0" borderId="24" xfId="0" applyNumberFormat="1" applyFont="1" applyBorder="1" applyAlignment="1" applyProtection="1">
      <alignment horizontal="right" vertical="center" wrapText="1" indent="1"/>
      <protection locked="0"/>
    </xf>
    <xf numFmtId="3" fontId="31" fillId="0" borderId="25" xfId="0" applyNumberFormat="1" applyFont="1" applyBorder="1" applyAlignment="1" applyProtection="1">
      <alignment horizontal="right" vertical="center" wrapText="1" indent="1"/>
      <protection locked="0"/>
    </xf>
    <xf numFmtId="3" fontId="31" fillId="0" borderId="26" xfId="0" applyNumberFormat="1" applyFont="1" applyBorder="1" applyAlignment="1" applyProtection="1">
      <alignment horizontal="right" vertical="center" wrapText="1" indent="1"/>
      <protection locked="0"/>
    </xf>
    <xf numFmtId="3" fontId="31" fillId="0" borderId="19" xfId="0" applyNumberFormat="1" applyFont="1" applyBorder="1" applyAlignment="1" applyProtection="1">
      <alignment horizontal="right" vertical="center" wrapText="1" indent="1"/>
      <protection locked="0"/>
    </xf>
    <xf numFmtId="0" fontId="32" fillId="0" borderId="27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30" xfId="0" applyFont="1" applyBorder="1" applyAlignment="1" applyProtection="1">
      <alignment horizontal="center" vertical="center" wrapText="1"/>
      <protection locked="0"/>
    </xf>
    <xf numFmtId="0" fontId="32" fillId="0" borderId="31" xfId="0" applyFont="1" applyBorder="1" applyAlignment="1" applyProtection="1">
      <alignment horizontal="center" vertical="center" wrapText="1"/>
      <protection locked="0"/>
    </xf>
    <xf numFmtId="3" fontId="30" fillId="0" borderId="4" xfId="0" applyNumberFormat="1" applyFont="1" applyBorder="1" applyAlignment="1" applyProtection="1">
      <alignment horizontal="right" vertical="center" wrapText="1" indent="1"/>
      <protection locked="0"/>
    </xf>
    <xf numFmtId="3" fontId="31" fillId="0" borderId="32" xfId="0" applyNumberFormat="1" applyFont="1" applyBorder="1" applyAlignment="1" applyProtection="1">
      <alignment horizontal="right" vertical="center" wrapText="1" indent="1"/>
      <protection locked="0"/>
    </xf>
    <xf numFmtId="3" fontId="31" fillId="0" borderId="33" xfId="0" applyNumberFormat="1" applyFont="1" applyBorder="1" applyAlignment="1" applyProtection="1">
      <alignment horizontal="right" vertical="center" wrapText="1" indent="1"/>
      <protection locked="0"/>
    </xf>
    <xf numFmtId="3" fontId="31" fillId="0" borderId="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35" xfId="0" applyNumberFormat="1" applyFont="1" applyBorder="1" applyAlignment="1" applyProtection="1">
      <alignment horizontal="right" vertical="center" wrapText="1" indent="1"/>
      <protection locked="0"/>
    </xf>
    <xf numFmtId="3" fontId="31" fillId="0" borderId="21" xfId="0" applyNumberFormat="1" applyFont="1" applyBorder="1" applyAlignment="1" applyProtection="1">
      <alignment horizontal="right" vertical="center" wrapText="1" indent="1"/>
      <protection locked="0"/>
    </xf>
    <xf numFmtId="3" fontId="31" fillId="0" borderId="36" xfId="0" applyNumberFormat="1" applyFont="1" applyBorder="1" applyAlignment="1" applyProtection="1">
      <alignment horizontal="right" vertical="center" wrapText="1" indent="1"/>
      <protection locked="0"/>
    </xf>
    <xf numFmtId="3" fontId="31" fillId="0" borderId="22" xfId="0" applyNumberFormat="1" applyFont="1" applyBorder="1" applyAlignment="1" applyProtection="1">
      <alignment horizontal="right" vertical="center" wrapText="1" indent="1"/>
      <protection locked="0"/>
    </xf>
    <xf numFmtId="3" fontId="30" fillId="0" borderId="5" xfId="0" applyNumberFormat="1" applyFont="1" applyBorder="1" applyAlignment="1" applyProtection="1">
      <alignment horizontal="right" vertical="center" wrapText="1" indent="1"/>
      <protection hidden="1"/>
    </xf>
    <xf numFmtId="3" fontId="31" fillId="0" borderId="37" xfId="0" applyNumberFormat="1" applyFont="1" applyBorder="1" applyAlignment="1" applyProtection="1">
      <alignment horizontal="right" vertical="center" wrapText="1" indent="1"/>
      <protection hidden="1"/>
    </xf>
    <xf numFmtId="3" fontId="31" fillId="0" borderId="38" xfId="0" applyNumberFormat="1" applyFont="1" applyBorder="1" applyAlignment="1" applyProtection="1">
      <alignment horizontal="right" vertical="center" wrapText="1" indent="1"/>
      <protection hidden="1"/>
    </xf>
    <xf numFmtId="3" fontId="31" fillId="0" borderId="39" xfId="0" applyNumberFormat="1" applyFont="1" applyBorder="1" applyAlignment="1" applyProtection="1">
      <alignment horizontal="right" vertical="center" wrapText="1" indent="1"/>
      <protection hidden="1"/>
    </xf>
    <xf numFmtId="3" fontId="27" fillId="0" borderId="17" xfId="0" applyNumberFormat="1" applyFont="1" applyBorder="1" applyAlignment="1" applyProtection="1">
      <alignment horizontal="right" vertical="center" wrapText="1" indent="1"/>
      <protection hidden="1"/>
    </xf>
    <xf numFmtId="3" fontId="30" fillId="0" borderId="12" xfId="0" applyNumberFormat="1" applyFont="1" applyBorder="1" applyAlignment="1" applyProtection="1">
      <alignment horizontal="right" vertical="center" wrapText="1" indent="1"/>
      <protection hidden="1"/>
    </xf>
    <xf numFmtId="3" fontId="30" fillId="0" borderId="40" xfId="0" applyNumberFormat="1" applyFont="1" applyBorder="1" applyAlignment="1" applyProtection="1">
      <alignment horizontal="right" vertical="center" wrapText="1" indent="1"/>
      <protection hidden="1"/>
    </xf>
    <xf numFmtId="3" fontId="30" fillId="0" borderId="38" xfId="0" applyNumberFormat="1" applyFont="1" applyBorder="1" applyAlignment="1" applyProtection="1">
      <alignment horizontal="right" vertical="center" wrapText="1" indent="1"/>
      <protection hidden="1"/>
    </xf>
    <xf numFmtId="3" fontId="34" fillId="0" borderId="2" xfId="0" applyNumberFormat="1" applyFont="1" applyBorder="1" applyAlignment="1" applyProtection="1">
      <alignment horizontal="right" vertical="center" wrapText="1" indent="1"/>
      <protection locked="0"/>
    </xf>
    <xf numFmtId="3" fontId="34" fillId="0" borderId="33" xfId="0" applyNumberFormat="1" applyFont="1" applyBorder="1" applyAlignment="1" applyProtection="1">
      <alignment horizontal="right" vertical="center" wrapText="1" indent="1"/>
      <protection locked="0"/>
    </xf>
    <xf numFmtId="3" fontId="34" fillId="0" borderId="34" xfId="0" applyNumberFormat="1" applyFont="1" applyBorder="1" applyAlignment="1" applyProtection="1">
      <alignment horizontal="right" vertical="center" wrapText="1" indent="1"/>
      <protection locked="0"/>
    </xf>
    <xf numFmtId="0" fontId="19" fillId="0" borderId="0" xfId="0" applyFont="1" applyBorder="1" applyAlignment="1" applyProtection="1">
      <alignment horizontal="left" vertical="center" wrapText="1" indent="1"/>
      <protection locked="0"/>
    </xf>
    <xf numFmtId="0" fontId="20" fillId="0" borderId="0" xfId="0" applyFont="1" applyBorder="1" applyAlignment="1" applyProtection="1">
      <alignment horizontal="right" indent="3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3" fontId="34" fillId="0" borderId="32" xfId="0" applyNumberFormat="1" applyFont="1" applyBorder="1" applyAlignment="1" applyProtection="1">
      <alignment horizontal="right" vertical="center" wrapText="1" indent="1"/>
      <protection locked="0"/>
    </xf>
    <xf numFmtId="3" fontId="34" fillId="0" borderId="42" xfId="0" applyNumberFormat="1" applyFont="1" applyBorder="1" applyAlignment="1" applyProtection="1">
      <alignment horizontal="right" vertical="center" wrapText="1" inden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3" fontId="34" fillId="0" borderId="45" xfId="0" applyNumberFormat="1" applyFont="1" applyBorder="1" applyAlignment="1" applyProtection="1">
      <alignment horizontal="right" vertical="center" wrapText="1" indent="1"/>
      <protection locked="0"/>
    </xf>
    <xf numFmtId="3" fontId="34" fillId="0" borderId="46" xfId="0" applyNumberFormat="1" applyFont="1" applyBorder="1" applyAlignment="1" applyProtection="1">
      <alignment horizontal="right" vertical="center" wrapText="1" indent="1"/>
      <protection locked="0"/>
    </xf>
    <xf numFmtId="3" fontId="34" fillId="0" borderId="47" xfId="0" applyNumberFormat="1" applyFont="1" applyBorder="1" applyAlignment="1" applyProtection="1">
      <alignment horizontal="right" vertical="center" wrapText="1" indent="1"/>
      <protection locked="0"/>
    </xf>
    <xf numFmtId="3" fontId="27" fillId="0" borderId="44" xfId="0" applyNumberFormat="1" applyFont="1" applyBorder="1" applyAlignment="1" applyProtection="1">
      <alignment horizontal="right" vertical="center" wrapText="1" indent="1"/>
      <protection hidden="1"/>
    </xf>
    <xf numFmtId="3" fontId="27" fillId="0" borderId="7" xfId="0" applyNumberFormat="1" applyFont="1" applyBorder="1" applyAlignment="1" applyProtection="1">
      <alignment horizontal="right" vertical="center" wrapText="1" indent="1"/>
      <protection hidden="1"/>
    </xf>
    <xf numFmtId="0" fontId="17" fillId="0" borderId="7" xfId="0" applyFont="1" applyBorder="1" applyAlignment="1" applyProtection="1">
      <alignment horizontal="center"/>
      <protection locked="0"/>
    </xf>
    <xf numFmtId="3" fontId="34" fillId="0" borderId="48" xfId="0" applyNumberFormat="1" applyFont="1" applyBorder="1" applyAlignment="1" applyProtection="1">
      <alignment horizontal="right" vertical="center" wrapText="1" indent="1"/>
      <protection locked="0"/>
    </xf>
    <xf numFmtId="3" fontId="34" fillId="0" borderId="2" xfId="0" applyNumberFormat="1" applyFont="1" applyBorder="1" applyAlignment="1" applyProtection="1">
      <alignment horizontal="right" vertical="center" indent="1"/>
      <protection locked="0"/>
    </xf>
    <xf numFmtId="3" fontId="34" fillId="0" borderId="36" xfId="0" applyNumberFormat="1" applyFont="1" applyBorder="1" applyAlignment="1" applyProtection="1">
      <alignment horizontal="right" vertical="center" wrapText="1" indent="1"/>
      <protection locked="0"/>
    </xf>
    <xf numFmtId="3" fontId="34" fillId="0" borderId="22" xfId="0" applyNumberFormat="1" applyFont="1" applyBorder="1" applyAlignment="1" applyProtection="1">
      <alignment horizontal="right" vertical="center" wrapText="1" indent="1"/>
      <protection locked="0"/>
    </xf>
    <xf numFmtId="3" fontId="27" fillId="0" borderId="49" xfId="0" applyNumberFormat="1" applyFont="1" applyBorder="1" applyAlignment="1" applyProtection="1">
      <alignment horizontal="right" vertical="center" wrapText="1" indent="1"/>
      <protection hidden="1"/>
    </xf>
    <xf numFmtId="0" fontId="32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50" xfId="0" applyFont="1" applyBorder="1" applyAlignment="1" applyProtection="1">
      <alignment horizontal="center" vertical="center" wrapText="1"/>
      <protection locked="0"/>
    </xf>
    <xf numFmtId="3" fontId="20" fillId="0" borderId="42" xfId="0" applyNumberFormat="1" applyFont="1" applyBorder="1" applyAlignment="1" applyProtection="1">
      <alignment horizontal="right" vertical="center" indent="1"/>
      <protection locked="0"/>
    </xf>
    <xf numFmtId="3" fontId="20" fillId="0" borderId="2" xfId="0" applyNumberFormat="1" applyFont="1" applyBorder="1" applyAlignment="1" applyProtection="1">
      <alignment horizontal="right" vertical="center" indent="1"/>
      <protection locked="0"/>
    </xf>
    <xf numFmtId="3" fontId="20" fillId="0" borderId="33" xfId="0" applyNumberFormat="1" applyFont="1" applyBorder="1" applyAlignment="1" applyProtection="1">
      <alignment horizontal="right" vertical="center" indent="1"/>
      <protection locked="0"/>
    </xf>
    <xf numFmtId="3" fontId="20" fillId="0" borderId="2" xfId="0" applyNumberFormat="1" applyFont="1" applyBorder="1" applyAlignment="1" applyProtection="1">
      <alignment horizontal="right" vertical="center" wrapText="1" indent="1"/>
      <protection locked="0"/>
    </xf>
    <xf numFmtId="3" fontId="20" fillId="0" borderId="48" xfId="0" applyNumberFormat="1" applyFont="1" applyBorder="1" applyAlignment="1" applyProtection="1">
      <alignment horizontal="right" vertical="center" wrapText="1" indent="1"/>
      <protection locked="0"/>
    </xf>
    <xf numFmtId="3" fontId="20" fillId="0" borderId="33" xfId="0" applyNumberFormat="1" applyFont="1" applyBorder="1" applyAlignment="1" applyProtection="1">
      <alignment horizontal="right" vertical="center" wrapText="1" indent="1"/>
      <protection locked="0"/>
    </xf>
    <xf numFmtId="3" fontId="20" fillId="0" borderId="36" xfId="0" applyNumberFormat="1" applyFont="1" applyBorder="1" applyAlignment="1" applyProtection="1">
      <alignment horizontal="right" vertical="center" wrapText="1" indent="1"/>
      <protection locked="0"/>
    </xf>
    <xf numFmtId="3" fontId="20" fillId="0" borderId="16" xfId="0" applyNumberFormat="1" applyFont="1" applyBorder="1" applyAlignment="1" applyProtection="1">
      <alignment horizontal="right" vertical="center" wrapText="1" indent="1"/>
      <protection locked="0"/>
    </xf>
    <xf numFmtId="3" fontId="19" fillId="0" borderId="7" xfId="0" applyNumberFormat="1" applyFont="1" applyBorder="1" applyAlignment="1" applyProtection="1">
      <alignment horizontal="right" vertical="center" wrapText="1" indent="1"/>
      <protection hidden="1"/>
    </xf>
    <xf numFmtId="3" fontId="19" fillId="0" borderId="7" xfId="0" applyNumberFormat="1" applyFont="1" applyBorder="1" applyAlignment="1" applyProtection="1">
      <alignment horizontal="right" vertical="center" indent="1"/>
      <protection hidden="1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3" fontId="20" fillId="0" borderId="32" xfId="0" applyNumberFormat="1" applyFont="1" applyBorder="1" applyAlignment="1" applyProtection="1">
      <alignment horizontal="right" vertical="center" wrapText="1" indent="1"/>
      <protection locked="0"/>
    </xf>
    <xf numFmtId="3" fontId="20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3" fontId="34" fillId="0" borderId="32" xfId="0" applyNumberFormat="1" applyFont="1" applyBorder="1" applyAlignment="1" applyProtection="1">
      <alignment horizontal="right" vertical="center" indent="1"/>
      <protection locked="0"/>
    </xf>
    <xf numFmtId="3" fontId="34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4" fillId="0" borderId="21" xfId="0" applyFont="1" applyBorder="1" applyAlignment="1" applyProtection="1">
      <alignment horizontal="right" vertical="center" indent="1"/>
      <protection locked="0"/>
    </xf>
    <xf numFmtId="0" fontId="34" fillId="0" borderId="16" xfId="0" applyFont="1" applyBorder="1" applyAlignment="1" applyProtection="1">
      <alignment horizontal="right" vertical="center" inden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34" fillId="0" borderId="10" xfId="0" applyFont="1" applyBorder="1" applyAlignment="1" applyProtection="1">
      <alignment horizontal="right" vertical="center" indent="1"/>
      <protection hidden="1"/>
    </xf>
    <xf numFmtId="3" fontId="27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20" fillId="0" borderId="34" xfId="0" applyNumberFormat="1" applyFont="1" applyBorder="1" applyAlignment="1" applyProtection="1">
      <alignment horizontal="right" vertical="center" indent="1"/>
      <protection locked="0"/>
    </xf>
    <xf numFmtId="3" fontId="20" fillId="0" borderId="33" xfId="0" applyNumberFormat="1" applyFont="1" applyBorder="1" applyAlignment="1" applyProtection="1">
      <alignment horizontal="right" vertical="center" inden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3" fontId="34" fillId="0" borderId="33" xfId="0" applyNumberFormat="1" applyFont="1" applyBorder="1" applyAlignment="1" applyProtection="1">
      <alignment horizontal="right" vertical="center" wrapText="1" indent="1"/>
      <protection locked="0"/>
    </xf>
    <xf numFmtId="3" fontId="34" fillId="0" borderId="34" xfId="0" applyNumberFormat="1" applyFont="1" applyBorder="1" applyAlignment="1" applyProtection="1">
      <alignment horizontal="right" vertical="center" wrapText="1" indent="1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4" fillId="0" borderId="56" xfId="0" applyNumberFormat="1" applyFont="1" applyBorder="1" applyAlignment="1" applyProtection="1">
      <alignment horizontal="right" vertical="center" indent="1"/>
      <protection locked="0"/>
    </xf>
    <xf numFmtId="3" fontId="34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3" fontId="34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3" fontId="34" fillId="0" borderId="59" xfId="0" applyNumberFormat="1" applyFont="1" applyBorder="1" applyAlignment="1" applyProtection="1">
      <alignment horizontal="right" vertical="center" indent="1"/>
      <protection locked="0"/>
    </xf>
    <xf numFmtId="3" fontId="34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right" indent="1"/>
      <protection locked="0"/>
    </xf>
    <xf numFmtId="3" fontId="27" fillId="0" borderId="34" xfId="0" applyNumberFormat="1" applyFont="1" applyBorder="1" applyAlignment="1" applyProtection="1">
      <alignment horizontal="right" indent="1"/>
      <protection locked="0"/>
    </xf>
    <xf numFmtId="3" fontId="27" fillId="0" borderId="15" xfId="0" applyNumberFormat="1" applyFont="1" applyBorder="1" applyAlignment="1" applyProtection="1">
      <alignment horizontal="right" vertical="center" indent="1"/>
      <protection hidden="1"/>
    </xf>
    <xf numFmtId="3" fontId="27" fillId="0" borderId="7" xfId="0" applyNumberFormat="1" applyFont="1" applyBorder="1" applyAlignment="1" applyProtection="1">
      <alignment horizontal="right" indent="1"/>
      <protection hidden="1"/>
    </xf>
    <xf numFmtId="3" fontId="27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20" fillId="0" borderId="32" xfId="0" applyNumberFormat="1" applyFont="1" applyBorder="1" applyAlignment="1" applyProtection="1">
      <alignment horizontal="right" vertical="center" indent="1"/>
      <protection locked="0"/>
    </xf>
    <xf numFmtId="3" fontId="20" fillId="0" borderId="7" xfId="0" applyNumberFormat="1" applyFont="1" applyBorder="1" applyAlignment="1" applyProtection="1">
      <alignment horizontal="right" vertical="center" indent="1"/>
      <protection locked="0"/>
    </xf>
    <xf numFmtId="3" fontId="19" fillId="0" borderId="60" xfId="0" applyNumberFormat="1" applyFont="1" applyBorder="1" applyAlignment="1" applyProtection="1">
      <alignment horizontal="right" vertical="center" indent="1"/>
      <protection hidden="1"/>
    </xf>
    <xf numFmtId="3" fontId="20" fillId="0" borderId="36" xfId="0" applyNumberFormat="1" applyFont="1" applyBorder="1" applyAlignment="1" applyProtection="1">
      <alignment horizontal="right" vertical="center" indent="1"/>
      <protection locked="0"/>
    </xf>
    <xf numFmtId="3" fontId="19" fillId="0" borderId="4" xfId="0" applyNumberFormat="1" applyFont="1" applyBorder="1" applyAlignment="1" applyProtection="1">
      <alignment horizontal="right" vertical="center" indent="1"/>
      <protection hidden="1"/>
    </xf>
    <xf numFmtId="0" fontId="18" fillId="0" borderId="61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10" fontId="20" fillId="0" borderId="2" xfId="0" applyNumberFormat="1" applyFont="1" applyBorder="1" applyAlignment="1" applyProtection="1">
      <alignment horizontal="center"/>
      <protection locked="0"/>
    </xf>
    <xf numFmtId="10" fontId="20" fillId="0" borderId="7" xfId="0" applyNumberFormat="1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3" fontId="20" fillId="0" borderId="62" xfId="0" applyNumberFormat="1" applyFont="1" applyBorder="1" applyAlignment="1" applyProtection="1">
      <alignment horizontal="center" vertical="center"/>
      <protection locked="0"/>
    </xf>
    <xf numFmtId="3" fontId="20" fillId="0" borderId="33" xfId="0" applyNumberFormat="1" applyFont="1" applyBorder="1" applyAlignment="1" applyProtection="1">
      <alignment horizontal="center" vertical="center"/>
      <protection locked="0"/>
    </xf>
    <xf numFmtId="3" fontId="20" fillId="0" borderId="34" xfId="0" applyNumberFormat="1" applyFont="1" applyBorder="1" applyAlignment="1" applyProtection="1">
      <alignment horizontal="center" vertical="center"/>
      <protection locked="0"/>
    </xf>
    <xf numFmtId="0" fontId="34" fillId="0" borderId="18" xfId="0" applyFont="1" applyBorder="1" applyAlignment="1" applyProtection="1">
      <alignment horizontal="center" vertical="center"/>
      <protection locked="0"/>
    </xf>
    <xf numFmtId="10" fontId="34" fillId="0" borderId="62" xfId="0" applyNumberFormat="1" applyFont="1" applyBorder="1" applyAlignment="1" applyProtection="1">
      <alignment horizontal="center" vertical="center"/>
      <protection locked="0"/>
    </xf>
    <xf numFmtId="0" fontId="34" fillId="0" borderId="62" xfId="0" applyFont="1" applyBorder="1" applyAlignment="1" applyProtection="1">
      <alignment horizontal="center" vertical="center"/>
      <protection locked="0"/>
    </xf>
    <xf numFmtId="0" fontId="34" fillId="0" borderId="63" xfId="0" applyFont="1" applyBorder="1" applyAlignment="1" applyProtection="1">
      <alignment horizontal="center" vertical="center"/>
      <protection locked="0"/>
    </xf>
    <xf numFmtId="10" fontId="34" fillId="0" borderId="33" xfId="0" applyNumberFormat="1" applyFont="1" applyBorder="1" applyAlignment="1" applyProtection="1">
      <alignment horizontal="center" vertical="center"/>
      <protection locked="0"/>
    </xf>
    <xf numFmtId="0" fontId="34" fillId="0" borderId="33" xfId="0" applyFont="1" applyBorder="1" applyAlignment="1" applyProtection="1">
      <alignment horizontal="center" vertical="center"/>
      <protection locked="0"/>
    </xf>
    <xf numFmtId="0" fontId="34" fillId="0" borderId="57" xfId="0" applyFont="1" applyBorder="1" applyAlignment="1" applyProtection="1">
      <alignment horizontal="center" vertical="center"/>
      <protection locked="0"/>
    </xf>
    <xf numFmtId="10" fontId="34" fillId="0" borderId="34" xfId="0" applyNumberFormat="1" applyFont="1" applyBorder="1" applyAlignment="1" applyProtection="1">
      <alignment horizontal="center" vertical="center"/>
      <protection locked="0"/>
    </xf>
    <xf numFmtId="0" fontId="34" fillId="0" borderId="34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vertical="top"/>
      <protection locked="0"/>
    </xf>
    <xf numFmtId="0" fontId="34" fillId="0" borderId="64" xfId="0" applyFont="1" applyBorder="1" applyAlignment="1" applyProtection="1">
      <alignment horizontal="center" vertical="center"/>
      <protection locked="0"/>
    </xf>
    <xf numFmtId="10" fontId="34" fillId="0" borderId="65" xfId="0" applyNumberFormat="1" applyFont="1" applyBorder="1" applyAlignment="1" applyProtection="1">
      <alignment horizontal="center" vertical="center"/>
      <protection locked="0"/>
    </xf>
    <xf numFmtId="0" fontId="34" fillId="0" borderId="65" xfId="0" applyFont="1" applyBorder="1" applyAlignment="1" applyProtection="1">
      <alignment horizontal="center" vertical="center"/>
      <protection locked="0"/>
    </xf>
    <xf numFmtId="3" fontId="34" fillId="0" borderId="66" xfId="0" applyNumberFormat="1" applyFont="1" applyBorder="1" applyAlignment="1" applyProtection="1">
      <alignment horizontal="right" vertical="center" indent="1"/>
      <protection locked="0"/>
    </xf>
    <xf numFmtId="3" fontId="34" fillId="0" borderId="67" xfId="0" applyNumberFormat="1" applyFont="1" applyBorder="1" applyAlignment="1" applyProtection="1">
      <alignment horizontal="right" vertical="center" indent="1"/>
      <protection locked="0"/>
    </xf>
    <xf numFmtId="3" fontId="34" fillId="0" borderId="68" xfId="0" applyNumberFormat="1" applyFont="1" applyBorder="1" applyAlignment="1" applyProtection="1">
      <alignment horizontal="right" vertical="center" indent="1"/>
      <protection locked="0"/>
    </xf>
    <xf numFmtId="3" fontId="34" fillId="0" borderId="69" xfId="0" applyNumberFormat="1" applyFont="1" applyBorder="1" applyAlignment="1" applyProtection="1">
      <alignment horizontal="right" vertical="center" indent="1"/>
      <protection locked="0"/>
    </xf>
    <xf numFmtId="3" fontId="34" fillId="0" borderId="70" xfId="0" applyNumberFormat="1" applyFont="1" applyBorder="1" applyAlignment="1" applyProtection="1">
      <alignment horizontal="right" vertical="center" indent="1"/>
      <protection locked="0"/>
    </xf>
    <xf numFmtId="3" fontId="34" fillId="0" borderId="71" xfId="0" applyNumberFormat="1" applyFont="1" applyBorder="1" applyAlignment="1" applyProtection="1">
      <alignment horizontal="right" vertical="center" indent="1"/>
      <protection locked="0"/>
    </xf>
    <xf numFmtId="3" fontId="27" fillId="0" borderId="51" xfId="0" applyNumberFormat="1" applyFont="1" applyBorder="1" applyAlignment="1" applyProtection="1">
      <alignment horizontal="right" vertical="center" indent="1"/>
      <protection hidden="1"/>
    </xf>
    <xf numFmtId="3" fontId="27" fillId="0" borderId="53" xfId="0" applyNumberFormat="1" applyFont="1" applyBorder="1" applyAlignment="1" applyProtection="1">
      <alignment horizontal="right" vertical="center" indent="1"/>
      <protection hidden="1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7" fillId="0" borderId="221" xfId="0" applyFont="1" applyBorder="1" applyAlignment="1" applyProtection="1">
      <alignment horizontal="center" vertical="center" wrapText="1"/>
      <protection locked="0"/>
    </xf>
    <xf numFmtId="0" fontId="17" fillId="0" borderId="222" xfId="0" applyFont="1" applyBorder="1" applyAlignment="1" applyProtection="1">
      <alignment horizontal="center" vertical="center" wrapText="1"/>
      <protection locked="0"/>
    </xf>
    <xf numFmtId="0" fontId="18" fillId="0" borderId="223" xfId="0" applyFont="1" applyBorder="1" applyAlignment="1" applyProtection="1">
      <alignment horizontal="center" vertical="center" wrapText="1"/>
      <protection locked="0"/>
    </xf>
    <xf numFmtId="0" fontId="17" fillId="0" borderId="224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7" fillId="0" borderId="226" xfId="0" applyFont="1" applyBorder="1" applyAlignment="1" applyProtection="1">
      <alignment horizontal="center" vertical="center" wrapText="1"/>
      <protection locked="0"/>
    </xf>
    <xf numFmtId="0" fontId="18" fillId="0" borderId="227" xfId="0" applyFont="1" applyBorder="1" applyAlignment="1" applyProtection="1">
      <alignment horizontal="center" vertical="center" wrapText="1"/>
      <protection locked="0"/>
    </xf>
    <xf numFmtId="0" fontId="17" fillId="0" borderId="228" xfId="0" applyFont="1" applyBorder="1" applyAlignment="1" applyProtection="1">
      <alignment horizontal="center" vertical="center" wrapText="1"/>
      <protection locked="0"/>
    </xf>
    <xf numFmtId="0" fontId="18" fillId="0" borderId="229" xfId="0" applyFont="1" applyBorder="1" applyAlignment="1" applyProtection="1">
      <alignment horizontal="center" vertical="center" wrapText="1"/>
      <protection locked="0"/>
    </xf>
    <xf numFmtId="0" fontId="18" fillId="0" borderId="72" xfId="0" applyFont="1" applyBorder="1" applyAlignment="1" applyProtection="1">
      <alignment horizontal="center" vertical="center" wrapText="1"/>
      <protection locked="0"/>
    </xf>
    <xf numFmtId="0" fontId="17" fillId="0" borderId="230" xfId="0" applyFont="1" applyBorder="1" applyAlignment="1" applyProtection="1">
      <alignment horizontal="center" vertical="center" wrapText="1"/>
      <protection locked="0"/>
    </xf>
    <xf numFmtId="3" fontId="34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4" fillId="0" borderId="73" xfId="0" applyNumberFormat="1" applyFont="1" applyBorder="1" applyAlignment="1" applyProtection="1">
      <alignment horizontal="right" vertical="center" wrapText="1" indent="1"/>
      <protection locked="0"/>
    </xf>
    <xf numFmtId="3" fontId="34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4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4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4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4" fillId="0" borderId="74" xfId="0" applyNumberFormat="1" applyFont="1" applyBorder="1" applyAlignment="1" applyProtection="1">
      <alignment horizontal="right" vertical="center" wrapText="1" indent="1"/>
      <protection locked="0"/>
    </xf>
    <xf numFmtId="3" fontId="34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4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4" fillId="0" borderId="241" xfId="0" applyNumberFormat="1" applyFont="1" applyBorder="1" applyAlignment="1" applyProtection="1">
      <alignment horizontal="right" vertical="center" wrapText="1" indent="1"/>
      <protection locked="0"/>
    </xf>
    <xf numFmtId="3" fontId="27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7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7" fillId="0" borderId="221" xfId="0" applyNumberFormat="1" applyFont="1" applyBorder="1" applyAlignment="1" applyProtection="1">
      <alignment horizontal="right" vertical="center" wrapText="1" indent="1"/>
      <protection hidden="1"/>
    </xf>
    <xf numFmtId="3" fontId="20" fillId="0" borderId="38" xfId="0" applyNumberFormat="1" applyFont="1" applyBorder="1" applyAlignment="1" applyProtection="1">
      <alignment horizontal="right" vertical="center" indent="3"/>
      <protection locked="0"/>
    </xf>
    <xf numFmtId="3" fontId="19" fillId="0" borderId="12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4" fillId="0" borderId="45" xfId="0" applyNumberFormat="1" applyFont="1" applyBorder="1" applyAlignment="1" applyProtection="1">
      <alignment horizontal="right" vertical="center" indent="1"/>
      <protection locked="0"/>
    </xf>
    <xf numFmtId="3" fontId="34" fillId="0" borderId="48" xfId="0" applyNumberFormat="1" applyFont="1" applyBorder="1" applyAlignment="1" applyProtection="1">
      <alignment horizontal="right" vertical="center" indent="1"/>
      <protection locked="0"/>
    </xf>
    <xf numFmtId="3" fontId="34" fillId="0" borderId="73" xfId="0" applyNumberFormat="1" applyFont="1" applyBorder="1" applyAlignment="1" applyProtection="1">
      <alignment horizontal="right" vertical="center" indent="1"/>
      <protection locked="0"/>
    </xf>
    <xf numFmtId="3" fontId="34" fillId="0" borderId="36" xfId="0" applyNumberFormat="1" applyFont="1" applyBorder="1" applyAlignment="1" applyProtection="1">
      <alignment horizontal="right" vertical="center" indent="1"/>
      <protection locked="0"/>
    </xf>
    <xf numFmtId="3" fontId="34" fillId="0" borderId="33" xfId="0" applyNumberFormat="1" applyFont="1" applyBorder="1" applyAlignment="1" applyProtection="1">
      <alignment horizontal="right" vertical="center" indent="1"/>
      <protection locked="0"/>
    </xf>
    <xf numFmtId="3" fontId="34" fillId="0" borderId="38" xfId="0" applyNumberFormat="1" applyFont="1" applyBorder="1" applyAlignment="1" applyProtection="1">
      <alignment horizontal="right" vertical="center" indent="1"/>
      <protection locked="0"/>
    </xf>
    <xf numFmtId="3" fontId="34" fillId="0" borderId="74" xfId="0" applyNumberFormat="1" applyFont="1" applyBorder="1" applyAlignment="1" applyProtection="1">
      <alignment horizontal="right" vertical="center" indent="1"/>
      <protection locked="0"/>
    </xf>
    <xf numFmtId="3" fontId="34" fillId="0" borderId="22" xfId="0" applyNumberFormat="1" applyFont="1" applyBorder="1" applyAlignment="1" applyProtection="1">
      <alignment horizontal="right" vertical="center" indent="1"/>
      <protection locked="0"/>
    </xf>
    <xf numFmtId="3" fontId="34" fillId="0" borderId="40" xfId="0" applyNumberFormat="1" applyFont="1" applyBorder="1" applyAlignment="1" applyProtection="1">
      <alignment horizontal="right" vertical="center" indent="1"/>
      <protection locked="0"/>
    </xf>
    <xf numFmtId="3" fontId="27" fillId="0" borderId="47" xfId="0" applyNumberFormat="1" applyFont="1" applyBorder="1" applyAlignment="1" applyProtection="1">
      <alignment horizontal="right" vertical="center" indent="1"/>
      <protection hidden="1"/>
    </xf>
    <xf numFmtId="3" fontId="27" fillId="0" borderId="16" xfId="0" applyNumberFormat="1" applyFont="1" applyBorder="1" applyAlignment="1" applyProtection="1">
      <alignment horizontal="right" vertical="center" indent="1"/>
      <protection hidden="1"/>
    </xf>
    <xf numFmtId="3" fontId="27" fillId="0" borderId="42" xfId="0" applyNumberFormat="1" applyFont="1" applyBorder="1" applyAlignment="1" applyProtection="1">
      <alignment horizontal="right" vertical="center" indent="1"/>
      <protection hidden="1"/>
    </xf>
    <xf numFmtId="3" fontId="27" fillId="0" borderId="12" xfId="0" applyNumberFormat="1" applyFont="1" applyBorder="1" applyAlignment="1" applyProtection="1">
      <alignment horizontal="right" vertical="center" indent="1"/>
      <protection hidden="1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3" fontId="19" fillId="0" borderId="42" xfId="0" applyNumberFormat="1" applyFont="1" applyBorder="1" applyAlignment="1" applyProtection="1">
      <alignment horizontal="center" vertical="center"/>
      <protection locked="0"/>
    </xf>
    <xf numFmtId="3" fontId="20" fillId="0" borderId="42" xfId="0" applyNumberFormat="1" applyFont="1" applyBorder="1" applyAlignment="1" applyProtection="1">
      <alignment horizontal="center" vertical="center"/>
      <protection locked="0"/>
    </xf>
    <xf numFmtId="3" fontId="20" fillId="0" borderId="49" xfId="0" applyNumberFormat="1" applyFont="1" applyBorder="1" applyAlignment="1" applyProtection="1">
      <alignment horizontal="center" vertical="center"/>
      <protection locked="0"/>
    </xf>
    <xf numFmtId="3" fontId="34" fillId="0" borderId="62" xfId="0" applyNumberFormat="1" applyFont="1" applyBorder="1" applyAlignment="1" applyProtection="1">
      <alignment horizontal="right" vertical="center" indent="1"/>
      <protection locked="0"/>
    </xf>
    <xf numFmtId="3" fontId="34" fillId="0" borderId="63" xfId="0" applyNumberFormat="1" applyFont="1" applyBorder="1" applyAlignment="1" applyProtection="1">
      <alignment horizontal="right" vertical="center" indent="1"/>
      <protection locked="0"/>
    </xf>
    <xf numFmtId="3" fontId="27" fillId="0" borderId="77" xfId="0" applyNumberFormat="1" applyFont="1" applyBorder="1" applyAlignment="1" applyProtection="1">
      <alignment horizontal="right" vertical="center" indent="1"/>
      <protection hidden="1"/>
    </xf>
    <xf numFmtId="3" fontId="27" fillId="0" borderId="35" xfId="0" applyNumberFormat="1" applyFont="1" applyBorder="1" applyAlignment="1" applyProtection="1">
      <alignment horizontal="right" vertical="center" indent="1"/>
      <protection hidden="1"/>
    </xf>
    <xf numFmtId="3" fontId="34" fillId="0" borderId="7" xfId="0" applyNumberFormat="1" applyFont="1" applyBorder="1" applyAlignment="1" applyProtection="1">
      <alignment horizontal="right" vertical="center" indent="1"/>
      <protection locked="0"/>
    </xf>
    <xf numFmtId="3" fontId="34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63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7" fillId="0" borderId="59" xfId="0" applyFont="1" applyBorder="1" applyAlignment="1" applyProtection="1">
      <alignment horizontal="center" vertical="center"/>
    </xf>
    <xf numFmtId="0" fontId="17" fillId="0" borderId="78" xfId="0" applyFont="1" applyBorder="1" applyAlignment="1" applyProtection="1">
      <alignment horizontal="center" vertical="center"/>
    </xf>
    <xf numFmtId="0" fontId="17" fillId="0" borderId="77" xfId="0" applyFont="1" applyBorder="1" applyAlignment="1" applyProtection="1">
      <alignment horizontal="center" vertical="center"/>
    </xf>
    <xf numFmtId="0" fontId="17" fillId="0" borderId="79" xfId="0" applyFont="1" applyBorder="1" applyAlignment="1" applyProtection="1">
      <alignment horizontal="center" vertical="center"/>
    </xf>
    <xf numFmtId="3" fontId="34" fillId="0" borderId="49" xfId="0" applyNumberFormat="1" applyFont="1" applyBorder="1" applyAlignment="1" applyProtection="1">
      <alignment horizontal="right" vertical="center" indent="1"/>
      <protection hidden="1"/>
    </xf>
    <xf numFmtId="3" fontId="34" fillId="0" borderId="7" xfId="0" applyNumberFormat="1" applyFont="1" applyBorder="1" applyAlignment="1" applyProtection="1">
      <alignment horizontal="right" vertical="center" indent="1"/>
      <protection hidden="1"/>
    </xf>
    <xf numFmtId="0" fontId="25" fillId="0" borderId="0" xfId="0" applyFont="1" applyAlignment="1" applyProtection="1">
      <alignment vertical="top" wrapText="1"/>
      <protection locked="0"/>
    </xf>
    <xf numFmtId="3" fontId="34" fillId="0" borderId="48" xfId="0" applyNumberFormat="1" applyFont="1" applyBorder="1" applyAlignment="1" applyProtection="1">
      <alignment horizontal="right" indent="1"/>
      <protection locked="0"/>
    </xf>
    <xf numFmtId="3" fontId="34" fillId="0" borderId="59" xfId="0" applyNumberFormat="1" applyFont="1" applyBorder="1" applyAlignment="1" applyProtection="1">
      <alignment horizontal="right" indent="1"/>
      <protection locked="0"/>
    </xf>
    <xf numFmtId="3" fontId="34" fillId="0" borderId="16" xfId="0" applyNumberFormat="1" applyFont="1" applyBorder="1" applyAlignment="1" applyProtection="1">
      <alignment horizontal="right" indent="1"/>
      <protection locked="0"/>
    </xf>
    <xf numFmtId="3" fontId="34" fillId="0" borderId="12" xfId="0" applyNumberFormat="1" applyFont="1" applyBorder="1" applyAlignment="1" applyProtection="1">
      <alignment horizontal="right" indent="1"/>
      <protection locked="0"/>
    </xf>
    <xf numFmtId="3" fontId="34" fillId="0" borderId="21" xfId="0" applyNumberFormat="1" applyFont="1" applyBorder="1" applyAlignment="1" applyProtection="1">
      <alignment horizontal="right" indent="1"/>
      <protection locked="0"/>
    </xf>
    <xf numFmtId="3" fontId="34" fillId="0" borderId="37" xfId="0" applyNumberFormat="1" applyFont="1" applyBorder="1" applyAlignment="1" applyProtection="1">
      <alignment horizontal="right" indent="1"/>
      <protection locked="0"/>
    </xf>
    <xf numFmtId="3" fontId="34" fillId="0" borderId="10" xfId="0" applyNumberFormat="1" applyFont="1" applyBorder="1" applyAlignment="1" applyProtection="1">
      <alignment horizontal="right" indent="1"/>
      <protection locked="0"/>
    </xf>
    <xf numFmtId="3" fontId="34" fillId="0" borderId="8" xfId="0" applyNumberFormat="1" applyFont="1" applyBorder="1" applyAlignment="1" applyProtection="1">
      <alignment horizontal="right" indent="1"/>
      <protection locked="0"/>
    </xf>
    <xf numFmtId="3" fontId="34" fillId="0" borderId="45" xfId="0" applyNumberFormat="1" applyFont="1" applyBorder="1" applyAlignment="1" applyProtection="1">
      <alignment horizontal="right" indent="1"/>
      <protection locked="0"/>
    </xf>
    <xf numFmtId="3" fontId="34" fillId="0" borderId="47" xfId="0" applyNumberFormat="1" applyFont="1" applyBorder="1" applyAlignment="1" applyProtection="1">
      <alignment horizontal="right" indent="1"/>
      <protection locked="0"/>
    </xf>
    <xf numFmtId="3" fontId="34" fillId="0" borderId="46" xfId="0" applyNumberFormat="1" applyFont="1" applyBorder="1" applyAlignment="1" applyProtection="1">
      <alignment horizontal="right" indent="1"/>
      <protection locked="0"/>
    </xf>
    <xf numFmtId="3" fontId="34" fillId="0" borderId="44" xfId="0" applyNumberFormat="1" applyFont="1" applyBorder="1" applyAlignment="1" applyProtection="1">
      <alignment horizontal="right" indent="1"/>
      <protection locked="0"/>
    </xf>
    <xf numFmtId="3" fontId="34" fillId="0" borderId="80" xfId="0" applyNumberFormat="1" applyFont="1" applyBorder="1" applyAlignment="1" applyProtection="1">
      <alignment horizontal="right" indent="1"/>
      <protection locked="0"/>
    </xf>
    <xf numFmtId="3" fontId="34" fillId="0" borderId="81" xfId="0" applyNumberFormat="1" applyFont="1" applyBorder="1" applyAlignment="1" applyProtection="1">
      <alignment horizontal="right" indent="1"/>
      <protection locked="0"/>
    </xf>
    <xf numFmtId="3" fontId="34" fillId="0" borderId="82" xfId="0" applyNumberFormat="1" applyFont="1" applyBorder="1" applyAlignment="1" applyProtection="1">
      <alignment horizontal="right" indent="1"/>
      <protection locked="0"/>
    </xf>
    <xf numFmtId="3" fontId="34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4" fillId="0" borderId="33" xfId="0" applyNumberFormat="1" applyFont="1" applyBorder="1" applyAlignment="1" applyProtection="1">
      <alignment horizontal="right" vertical="center" wrapText="1" inden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3" fontId="34" fillId="0" borderId="32" xfId="0" applyNumberFormat="1" applyFont="1" applyBorder="1" applyAlignment="1" applyProtection="1">
      <alignment horizontal="right" vertical="center" wrapText="1" indent="1"/>
      <protection locked="0"/>
    </xf>
    <xf numFmtId="3" fontId="34" fillId="0" borderId="25" xfId="0" applyNumberFormat="1" applyFont="1" applyBorder="1" applyAlignment="1" applyProtection="1">
      <alignment horizontal="right" vertical="center" wrapText="1" inden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3" fontId="34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7" xfId="0" applyNumberFormat="1" applyFont="1" applyBorder="1" applyAlignment="1" applyProtection="1">
      <alignment horizontal="right" vertical="center" wrapText="1" indent="1"/>
      <protection hidden="1"/>
    </xf>
    <xf numFmtId="3" fontId="27" fillId="0" borderId="6" xfId="0" applyNumberFormat="1" applyFont="1" applyBorder="1" applyAlignment="1" applyProtection="1">
      <alignment horizontal="right" vertical="center" wrapText="1" indent="1"/>
      <protection hidden="1"/>
    </xf>
    <xf numFmtId="3" fontId="34" fillId="0" borderId="33" xfId="0" applyNumberFormat="1" applyFont="1" applyBorder="1" applyAlignment="1" applyProtection="1">
      <alignment horizontal="right" vertical="center" inden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7" fillId="0" borderId="85" xfId="0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Protection="1">
      <protection locked="0"/>
    </xf>
    <xf numFmtId="3" fontId="27" fillId="0" borderId="37" xfId="0" applyNumberFormat="1" applyFont="1" applyBorder="1" applyAlignment="1" applyProtection="1">
      <alignment horizontal="right" vertical="center" wrapText="1" indent="1"/>
      <protection hidden="1"/>
    </xf>
    <xf numFmtId="3" fontId="27" fillId="0" borderId="38" xfId="0" applyNumberFormat="1" applyFont="1" applyBorder="1" applyAlignment="1" applyProtection="1">
      <alignment horizontal="right" vertical="center" wrapText="1" indent="1"/>
      <protection hidden="1"/>
    </xf>
    <xf numFmtId="3" fontId="34" fillId="0" borderId="86" xfId="0" applyNumberFormat="1" applyFont="1" applyBorder="1" applyAlignment="1" applyProtection="1">
      <alignment horizontal="right" vertical="center" wrapText="1" indent="1"/>
      <protection locked="0"/>
    </xf>
    <xf numFmtId="3" fontId="34" fillId="0" borderId="55" xfId="0" applyNumberFormat="1" applyFont="1" applyBorder="1" applyAlignment="1" applyProtection="1">
      <alignment horizontal="right" vertical="center" wrapText="1" indent="1"/>
      <protection locked="0"/>
    </xf>
    <xf numFmtId="3" fontId="27" fillId="0" borderId="58" xfId="0" applyNumberFormat="1" applyFont="1" applyBorder="1" applyAlignment="1" applyProtection="1">
      <alignment horizontal="right" vertical="center" wrapText="1" indent="1"/>
      <protection hidden="1"/>
    </xf>
    <xf numFmtId="3" fontId="27" fillId="0" borderId="24" xfId="0" applyNumberFormat="1" applyFont="1" applyBorder="1" applyAlignment="1" applyProtection="1">
      <alignment horizontal="right" vertical="center" wrapText="1" indent="1"/>
      <protection hidden="1"/>
    </xf>
    <xf numFmtId="3" fontId="27" fillId="0" borderId="3" xfId="0" applyNumberFormat="1" applyFont="1" applyBorder="1" applyAlignment="1" applyProtection="1">
      <alignment horizontal="right" vertical="center" wrapText="1" indent="1"/>
      <protection locked="0"/>
    </xf>
    <xf numFmtId="3" fontId="27" fillId="0" borderId="4" xfId="0" applyNumberFormat="1" applyFont="1" applyBorder="1" applyAlignment="1" applyProtection="1">
      <alignment horizontal="right" vertical="center" wrapText="1" indent="1"/>
      <protection locked="0"/>
    </xf>
    <xf numFmtId="3" fontId="27" fillId="0" borderId="24" xfId="0" applyNumberFormat="1" applyFont="1" applyBorder="1" applyAlignment="1" applyProtection="1">
      <alignment horizontal="right" vertical="center" wrapText="1" indent="1"/>
      <protection locked="0"/>
    </xf>
    <xf numFmtId="3" fontId="27" fillId="0" borderId="35" xfId="0" applyNumberFormat="1" applyFont="1" applyBorder="1" applyAlignment="1" applyProtection="1">
      <alignment horizontal="right" vertical="center" wrapText="1" indent="1"/>
      <protection hidden="1"/>
    </xf>
    <xf numFmtId="0" fontId="34" fillId="0" borderId="56" xfId="0" applyFont="1" applyBorder="1" applyAlignment="1" applyProtection="1">
      <alignment horizontal="left" vertical="center" wrapText="1" indent="1"/>
      <protection locked="0"/>
    </xf>
    <xf numFmtId="0" fontId="34" fillId="0" borderId="63" xfId="0" applyFont="1" applyBorder="1" applyAlignment="1" applyProtection="1">
      <alignment horizontal="left" vertical="center" wrapText="1" indent="1"/>
      <protection locked="0"/>
    </xf>
    <xf numFmtId="0" fontId="34" fillId="0" borderId="57" xfId="0" applyFont="1" applyBorder="1" applyAlignment="1" applyProtection="1">
      <alignment horizontal="left" vertical="center" wrapText="1" indent="1"/>
      <protection locked="0"/>
    </xf>
    <xf numFmtId="3" fontId="34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4" fillId="0" borderId="86" xfId="0" applyFont="1" applyBorder="1" applyAlignment="1" applyProtection="1">
      <alignment horizontal="left" vertical="center" wrapTex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4" fillId="0" borderId="25" xfId="0" applyFont="1" applyBorder="1" applyAlignment="1" applyProtection="1">
      <alignment horizontal="left" vertical="center" wrapTex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left" vertical="center" wrapText="1"/>
      <protection locked="0"/>
    </xf>
    <xf numFmtId="3" fontId="37" fillId="0" borderId="0" xfId="0" applyNumberFormat="1" applyFont="1" applyBorder="1" applyAlignment="1" applyProtection="1">
      <alignment horizontal="right" vertical="center" wrapText="1" indent="1"/>
      <protection locked="0"/>
    </xf>
    <xf numFmtId="3" fontId="37" fillId="0" borderId="86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6" fillId="0" borderId="88" xfId="0" applyFont="1" applyBorder="1" applyAlignment="1" applyProtection="1">
      <alignment horizontal="left" vertical="center" wrapText="1"/>
      <protection locked="0"/>
    </xf>
    <xf numFmtId="3" fontId="37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center" wrapText="1"/>
      <protection locked="0"/>
    </xf>
    <xf numFmtId="3" fontId="37" fillId="0" borderId="17" xfId="0" applyNumberFormat="1" applyFont="1" applyBorder="1" applyAlignment="1" applyProtection="1">
      <alignment horizontal="right" vertical="center" wrapText="1" indent="1"/>
      <protection locked="0"/>
    </xf>
    <xf numFmtId="3" fontId="34" fillId="0" borderId="21" xfId="0" applyNumberFormat="1" applyFont="1" applyBorder="1" applyAlignment="1" applyProtection="1">
      <alignment horizontal="right" vertical="center" wrapText="1" indent="1"/>
      <protection locked="0"/>
    </xf>
    <xf numFmtId="3" fontId="34" fillId="0" borderId="50" xfId="0" applyNumberFormat="1" applyFont="1" applyBorder="1" applyAlignment="1" applyProtection="1">
      <alignment horizontal="right" vertical="center" wrapText="1" indent="1"/>
      <protection locked="0"/>
    </xf>
    <xf numFmtId="3" fontId="27" fillId="0" borderId="10" xfId="0" applyNumberFormat="1" applyFont="1" applyBorder="1" applyAlignment="1" applyProtection="1">
      <alignment horizontal="right" vertical="center" wrapText="1" indent="1"/>
      <protection hidden="1"/>
    </xf>
    <xf numFmtId="0" fontId="32" fillId="0" borderId="89" xfId="0" applyFont="1" applyBorder="1" applyAlignment="1" applyProtection="1">
      <alignment horizontal="left" vertical="center" wrapText="1"/>
      <protection locked="0"/>
    </xf>
    <xf numFmtId="0" fontId="33" fillId="0" borderId="90" xfId="0" applyFont="1" applyBorder="1" applyAlignment="1" applyProtection="1">
      <alignment vertical="center" wrapText="1"/>
      <protection locked="0"/>
    </xf>
    <xf numFmtId="0" fontId="33" fillId="0" borderId="91" xfId="0" applyFont="1" applyBorder="1" applyAlignment="1" applyProtection="1">
      <alignment vertical="center" wrapText="1"/>
      <protection locked="0"/>
    </xf>
    <xf numFmtId="0" fontId="33" fillId="0" borderId="92" xfId="0" applyFont="1" applyBorder="1" applyAlignment="1" applyProtection="1">
      <alignment vertical="center" wrapText="1"/>
      <protection locked="0"/>
    </xf>
    <xf numFmtId="0" fontId="32" fillId="0" borderId="89" xfId="0" applyFont="1" applyBorder="1" applyAlignment="1" applyProtection="1">
      <alignment vertical="center" wrapText="1"/>
      <protection locked="0"/>
    </xf>
    <xf numFmtId="0" fontId="32" fillId="0" borderId="93" xfId="0" applyFont="1" applyBorder="1" applyAlignment="1" applyProtection="1">
      <alignment vertical="center" wrapText="1"/>
      <protection locked="0"/>
    </xf>
    <xf numFmtId="3" fontId="27" fillId="0" borderId="35" xfId="0" applyNumberFormat="1" applyFont="1" applyBorder="1" applyAlignment="1" applyProtection="1">
      <alignment horizontal="right" vertical="center" wrapText="1" indent="1"/>
      <protection locked="0"/>
    </xf>
    <xf numFmtId="3" fontId="27" fillId="0" borderId="94" xfId="0" applyNumberFormat="1" applyFont="1" applyBorder="1" applyAlignment="1" applyProtection="1">
      <alignment horizontal="right" vertical="center" wrapText="1" indent="1"/>
      <protection locked="0"/>
    </xf>
    <xf numFmtId="3" fontId="27" fillId="0" borderId="94" xfId="0" applyNumberFormat="1" applyFont="1" applyBorder="1" applyAlignment="1" applyProtection="1">
      <alignment horizontal="right" vertical="center" wrapText="1" indent="1"/>
      <protection hidden="1"/>
    </xf>
    <xf numFmtId="3" fontId="34" fillId="0" borderId="72" xfId="0" applyNumberFormat="1" applyFont="1" applyBorder="1" applyAlignment="1" applyProtection="1">
      <alignment horizontal="right" vertical="center" wrapText="1" inden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center" indent="3"/>
      <protection locked="0"/>
    </xf>
    <xf numFmtId="3" fontId="17" fillId="0" borderId="0" xfId="0" applyNumberFormat="1" applyFont="1" applyBorder="1" applyProtection="1">
      <protection locked="0"/>
    </xf>
    <xf numFmtId="0" fontId="20" fillId="0" borderId="0" xfId="0" applyFont="1" applyAlignment="1" applyProtection="1">
      <alignment horizontal="justify" vertical="top"/>
      <protection locked="0"/>
    </xf>
    <xf numFmtId="3" fontId="34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4" fillId="0" borderId="244" xfId="0" applyNumberFormat="1" applyFont="1" applyBorder="1" applyAlignment="1" applyProtection="1">
      <alignment horizontal="right" vertical="center" wrapText="1" indent="1"/>
      <protection locked="0"/>
    </xf>
    <xf numFmtId="3" fontId="34" fillId="0" borderId="33" xfId="0" applyNumberFormat="1" applyFont="1" applyBorder="1" applyAlignment="1" applyProtection="1">
      <alignment horizontal="right" vertical="center" wrapText="1" indent="1"/>
      <protection locked="0"/>
    </xf>
    <xf numFmtId="3" fontId="34" fillId="0" borderId="32" xfId="0" applyNumberFormat="1" applyFont="1" applyBorder="1" applyAlignment="1" applyProtection="1">
      <alignment horizontal="right" vertical="center" wrapText="1" indent="1"/>
      <protection locked="0"/>
    </xf>
    <xf numFmtId="3" fontId="20" fillId="0" borderId="33" xfId="0" applyNumberFormat="1" applyFont="1" applyBorder="1" applyAlignment="1" applyProtection="1">
      <alignment horizontal="right" vertical="center" indent="1"/>
      <protection locked="0"/>
    </xf>
    <xf numFmtId="3" fontId="17" fillId="0" borderId="0" xfId="0" applyNumberFormat="1" applyFont="1" applyProtection="1">
      <protection locked="0"/>
    </xf>
    <xf numFmtId="3" fontId="20" fillId="0" borderId="0" xfId="0" applyNumberFormat="1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3" fontId="34" fillId="0" borderId="57" xfId="0" applyNumberFormat="1" applyFont="1" applyBorder="1" applyAlignment="1" applyProtection="1">
      <alignment horizontal="right" vertical="center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3" fontId="34" fillId="0" borderId="33" xfId="0" applyNumberFormat="1" applyFont="1" applyBorder="1" applyAlignment="1" applyProtection="1">
      <alignment horizontal="right" vertical="center" inden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3" fontId="34" fillId="0" borderId="376" xfId="0" applyNumberFormat="1" applyFont="1" applyBorder="1" applyAlignment="1" applyProtection="1">
      <alignment horizontal="right" vertical="center" wrapText="1" indent="1"/>
      <protection locked="0"/>
    </xf>
    <xf numFmtId="3" fontId="34" fillId="0" borderId="377" xfId="0" applyNumberFormat="1" applyFont="1" applyBorder="1" applyAlignment="1" applyProtection="1">
      <alignment horizontal="right" vertical="center" wrapText="1" indent="1"/>
      <protection locked="0"/>
    </xf>
    <xf numFmtId="3" fontId="34" fillId="0" borderId="378" xfId="0" applyNumberFormat="1" applyFont="1" applyBorder="1" applyAlignment="1" applyProtection="1">
      <alignment horizontal="right" vertical="center" wrapText="1" indent="1"/>
      <protection locked="0"/>
    </xf>
    <xf numFmtId="3" fontId="34" fillId="0" borderId="379" xfId="0" applyNumberFormat="1" applyFont="1" applyBorder="1" applyAlignment="1" applyProtection="1">
      <alignment horizontal="right" vertical="center" wrapText="1" indent="1"/>
      <protection locked="0"/>
    </xf>
    <xf numFmtId="3" fontId="34" fillId="0" borderId="380" xfId="0" applyNumberFormat="1" applyFont="1" applyBorder="1" applyAlignment="1" applyProtection="1">
      <alignment horizontal="right" vertical="center" wrapText="1" indent="1"/>
      <protection locked="0"/>
    </xf>
    <xf numFmtId="3" fontId="34" fillId="0" borderId="383" xfId="0" applyNumberFormat="1" applyFont="1" applyBorder="1" applyAlignment="1" applyProtection="1">
      <alignment horizontal="right" vertical="center" wrapText="1" indent="1"/>
      <protection locked="0"/>
    </xf>
    <xf numFmtId="3" fontId="34" fillId="0" borderId="384" xfId="0" applyNumberFormat="1" applyFont="1" applyBorder="1" applyAlignment="1" applyProtection="1">
      <alignment horizontal="right" vertical="center" wrapText="1" indent="1"/>
      <protection locked="0"/>
    </xf>
    <xf numFmtId="3" fontId="34" fillId="0" borderId="382" xfId="0" applyNumberFormat="1" applyFont="1" applyBorder="1" applyAlignment="1" applyProtection="1">
      <alignment horizontal="right" vertical="center" wrapText="1" indent="1"/>
      <protection locked="0"/>
    </xf>
    <xf numFmtId="3" fontId="34" fillId="0" borderId="385" xfId="0" applyNumberFormat="1" applyFont="1" applyBorder="1" applyAlignment="1" applyProtection="1">
      <alignment horizontal="right" vertical="center" wrapText="1" indent="1"/>
      <protection locked="0"/>
    </xf>
    <xf numFmtId="3" fontId="34" fillId="0" borderId="386" xfId="0" applyNumberFormat="1" applyFont="1" applyBorder="1" applyAlignment="1" applyProtection="1">
      <alignment horizontal="right" vertical="center" wrapText="1" indent="1"/>
      <protection locked="0"/>
    </xf>
    <xf numFmtId="3" fontId="20" fillId="0" borderId="38" xfId="0" applyNumberFormat="1" applyFont="1" applyBorder="1" applyAlignment="1" applyProtection="1">
      <alignment horizontal="center" vertical="center"/>
      <protection locked="0"/>
    </xf>
    <xf numFmtId="3" fontId="20" fillId="0" borderId="40" xfId="0" applyNumberFormat="1" applyFont="1" applyBorder="1" applyAlignment="1" applyProtection="1">
      <alignment horizontal="center" vertical="center"/>
      <protection locked="0"/>
    </xf>
    <xf numFmtId="3" fontId="20" fillId="0" borderId="12" xfId="0" applyNumberFormat="1" applyFont="1" applyBorder="1" applyAlignment="1" applyProtection="1">
      <alignment horizontal="center" vertical="center"/>
      <protection locked="0"/>
    </xf>
    <xf numFmtId="3" fontId="20" fillId="0" borderId="76" xfId="0" applyNumberFormat="1" applyFont="1" applyBorder="1" applyAlignment="1" applyProtection="1">
      <alignment horizontal="center" vertical="center"/>
      <protection locked="0"/>
    </xf>
    <xf numFmtId="3" fontId="20" fillId="0" borderId="39" xfId="0" applyNumberFormat="1" applyFont="1" applyBorder="1" applyAlignment="1" applyProtection="1">
      <alignment horizontal="center" vertical="center"/>
      <protection locked="0"/>
    </xf>
    <xf numFmtId="0" fontId="44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88" xfId="0" applyFont="1" applyBorder="1" applyAlignment="1" applyProtection="1">
      <alignment horizontal="left"/>
      <protection locked="0"/>
    </xf>
    <xf numFmtId="3" fontId="19" fillId="0" borderId="88" xfId="0" applyNumberFormat="1" applyFont="1" applyBorder="1" applyAlignment="1" applyProtection="1">
      <alignment horizontal="right" indent="2"/>
      <protection hidden="1"/>
    </xf>
    <xf numFmtId="0" fontId="18" fillId="0" borderId="6" xfId="0" applyFont="1" applyBorder="1" applyAlignment="1" applyProtection="1">
      <alignment horizontal="left"/>
      <protection locked="0"/>
    </xf>
    <xf numFmtId="3" fontId="19" fillId="0" borderId="6" xfId="0" applyNumberFormat="1" applyFont="1" applyBorder="1" applyAlignment="1" applyProtection="1">
      <alignment horizontal="right" indent="2"/>
      <protection hidden="1"/>
    </xf>
    <xf numFmtId="3" fontId="19" fillId="0" borderId="6" xfId="0" applyNumberFormat="1" applyFont="1" applyBorder="1" applyAlignment="1" applyProtection="1">
      <alignment horizontal="right" vertical="center" indent="1"/>
      <protection locked="0"/>
    </xf>
    <xf numFmtId="3" fontId="20" fillId="0" borderId="0" xfId="0" applyNumberFormat="1" applyFont="1" applyBorder="1" applyAlignment="1" applyProtection="1">
      <alignment horizontal="right" vertical="center" indent="1"/>
      <protection locked="0"/>
    </xf>
    <xf numFmtId="3" fontId="20" fillId="0" borderId="0" xfId="0" applyNumberFormat="1" applyFont="1" applyBorder="1" applyAlignment="1" applyProtection="1">
      <alignment horizontal="right" vertical="top" indent="1"/>
      <protection hidden="1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/>
      <protection locked="0"/>
    </xf>
    <xf numFmtId="3" fontId="19" fillId="0" borderId="0" xfId="0" applyNumberFormat="1" applyFont="1" applyBorder="1" applyAlignment="1" applyProtection="1">
      <alignment horizontal="right" vertical="center" wrapText="1" indent="3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29" xfId="0" applyFont="1" applyBorder="1" applyAlignment="1" applyProtection="1">
      <alignment horizontal="left" vertical="center" wrapText="1"/>
      <protection locked="0"/>
    </xf>
    <xf numFmtId="0" fontId="17" fillId="0" borderId="95" xfId="0" applyFont="1" applyBorder="1" applyAlignment="1" applyProtection="1">
      <alignment horizontal="left" vertical="center" wrapText="1"/>
      <protection locked="0"/>
    </xf>
    <xf numFmtId="0" fontId="17" fillId="0" borderId="63" xfId="0" applyFont="1" applyBorder="1" applyAlignment="1" applyProtection="1">
      <alignment horizontal="left" vertical="center" wrapText="1"/>
      <protection locked="0"/>
    </xf>
    <xf numFmtId="3" fontId="34" fillId="0" borderId="95" xfId="0" applyNumberFormat="1" applyFont="1" applyBorder="1" applyAlignment="1" applyProtection="1">
      <alignment horizontal="right" vertical="center" indent="1"/>
      <protection locked="0"/>
    </xf>
    <xf numFmtId="3" fontId="34" fillId="0" borderId="63" xfId="0" applyNumberFormat="1" applyFont="1" applyBorder="1" applyAlignment="1" applyProtection="1">
      <alignment horizontal="right" vertical="center" indent="1"/>
      <protection locked="0"/>
    </xf>
    <xf numFmtId="3" fontId="27" fillId="0" borderId="84" xfId="0" applyNumberFormat="1" applyFont="1" applyBorder="1" applyAlignment="1" applyProtection="1">
      <alignment horizontal="right" vertical="center" wrapText="1" indent="1"/>
      <protection hidden="1"/>
    </xf>
    <xf numFmtId="3" fontId="27" fillId="0" borderId="96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17" fillId="0" borderId="95" xfId="0" applyFont="1" applyBorder="1" applyAlignment="1" applyProtection="1">
      <alignment horizontal="left" vertical="center"/>
      <protection locked="0"/>
    </xf>
    <xf numFmtId="0" fontId="17" fillId="0" borderId="63" xfId="0" applyFont="1" applyBorder="1" applyAlignment="1" applyProtection="1">
      <alignment horizontal="left" vertical="center"/>
      <protection locked="0"/>
    </xf>
    <xf numFmtId="3" fontId="20" fillId="0" borderId="235" xfId="0" applyNumberFormat="1" applyFont="1" applyBorder="1" applyAlignment="1" applyProtection="1">
      <alignment horizontal="right" vertical="center" indent="3"/>
      <protection locked="0"/>
    </xf>
    <xf numFmtId="3" fontId="20" fillId="0" borderId="245" xfId="0" applyNumberFormat="1" applyFont="1" applyBorder="1" applyAlignment="1" applyProtection="1">
      <alignment horizontal="right" vertical="center" indent="3"/>
      <protection locked="0"/>
    </xf>
    <xf numFmtId="3" fontId="20" fillId="0" borderId="246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3" fontId="20" fillId="0" borderId="234" xfId="0" applyNumberFormat="1" applyFont="1" applyBorder="1" applyAlignment="1" applyProtection="1">
      <alignment horizontal="right" vertical="center" indent="3"/>
      <protection locked="0"/>
    </xf>
    <xf numFmtId="3" fontId="34" fillId="0" borderId="97" xfId="0" applyNumberFormat="1" applyFont="1" applyBorder="1" applyAlignment="1" applyProtection="1">
      <alignment horizontal="right" vertical="center" indent="1"/>
      <protection locked="0"/>
    </xf>
    <xf numFmtId="3" fontId="34" fillId="0" borderId="18" xfId="0" applyNumberFormat="1" applyFont="1" applyBorder="1" applyAlignment="1" applyProtection="1">
      <alignment horizontal="right" vertical="center" indent="1"/>
      <protection locked="0"/>
    </xf>
    <xf numFmtId="3" fontId="27" fillId="0" borderId="82" xfId="0" applyNumberFormat="1" applyFont="1" applyBorder="1" applyAlignment="1" applyProtection="1">
      <alignment horizontal="right" vertical="center" wrapText="1" indent="1"/>
      <protection hidden="1"/>
    </xf>
    <xf numFmtId="3" fontId="27" fillId="0" borderId="98" xfId="0" applyNumberFormat="1" applyFont="1" applyBorder="1" applyAlignment="1" applyProtection="1">
      <alignment horizontal="right" vertical="center" wrapText="1" indent="1"/>
      <protection hidden="1"/>
    </xf>
    <xf numFmtId="0" fontId="17" fillId="0" borderId="28" xfId="0" applyFont="1" applyBorder="1" applyAlignment="1" applyProtection="1">
      <alignment horizontal="left" vertical="center" wrapText="1"/>
      <protection locked="0"/>
    </xf>
    <xf numFmtId="0" fontId="17" fillId="0" borderId="9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17" fillId="0" borderId="158" xfId="0" applyFont="1" applyBorder="1" applyAlignment="1" applyProtection="1">
      <alignment horizontal="center" wrapText="1"/>
      <protection locked="0"/>
    </xf>
    <xf numFmtId="0" fontId="17" fillId="0" borderId="171" xfId="0" applyFont="1" applyBorder="1" applyAlignment="1" applyProtection="1">
      <alignment horizontal="center" wrapText="1"/>
      <protection locked="0"/>
    </xf>
    <xf numFmtId="0" fontId="17" fillId="0" borderId="52" xfId="0" applyFont="1" applyBorder="1" applyAlignment="1" applyProtection="1">
      <alignment horizontal="center" wrapText="1"/>
      <protection locked="0"/>
    </xf>
    <xf numFmtId="0" fontId="17" fillId="0" borderId="83" xfId="0" applyFont="1" applyBorder="1" applyAlignment="1" applyProtection="1">
      <alignment horizontal="center" wrapText="1"/>
      <protection locked="0"/>
    </xf>
    <xf numFmtId="0" fontId="17" fillId="0" borderId="15" xfId="0" applyFont="1" applyBorder="1" applyAlignment="1" applyProtection="1">
      <alignment horizontal="center" wrapText="1"/>
      <protection locked="0"/>
    </xf>
    <xf numFmtId="0" fontId="17" fillId="0" borderId="53" xfId="0" applyFont="1" applyBorder="1" applyAlignment="1" applyProtection="1">
      <alignment horizontal="center" wrapText="1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75" xfId="0" applyFont="1" applyBorder="1" applyAlignment="1" applyProtection="1">
      <alignment horizontal="center" vertical="center" wrapText="1"/>
      <protection locked="0"/>
    </xf>
    <xf numFmtId="0" fontId="18" fillId="0" borderId="177" xfId="0" applyFont="1" applyBorder="1" applyAlignment="1" applyProtection="1">
      <alignment horizontal="center" vertical="center" wrapText="1"/>
      <protection locked="0"/>
    </xf>
    <xf numFmtId="0" fontId="18" fillId="0" borderId="174" xfId="0" applyFont="1" applyBorder="1" applyAlignment="1" applyProtection="1">
      <alignment horizontal="center" vertical="center" wrapText="1"/>
      <protection locked="0"/>
    </xf>
    <xf numFmtId="0" fontId="18" fillId="0" borderId="176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247" xfId="0" applyFont="1" applyBorder="1" applyAlignment="1" applyProtection="1">
      <alignment horizontal="left" vertical="center" wrapText="1" indent="1"/>
      <protection locked="0"/>
    </xf>
    <xf numFmtId="0" fontId="20" fillId="0" borderId="245" xfId="0" applyFont="1" applyBorder="1" applyAlignment="1" applyProtection="1">
      <alignment horizontal="left" vertical="center" wrapText="1" indent="1"/>
      <protection locked="0"/>
    </xf>
    <xf numFmtId="0" fontId="18" fillId="0" borderId="250" xfId="0" applyFont="1" applyBorder="1" applyAlignment="1" applyProtection="1">
      <alignment horizontal="left" vertical="center" wrapText="1"/>
      <protection locked="0"/>
    </xf>
    <xf numFmtId="0" fontId="18" fillId="0" borderId="251" xfId="0" applyFont="1" applyBorder="1" applyAlignment="1" applyProtection="1">
      <alignment horizontal="left" vertical="center" wrapText="1"/>
      <protection locked="0"/>
    </xf>
    <xf numFmtId="3" fontId="19" fillId="0" borderId="251" xfId="0" applyNumberFormat="1" applyFont="1" applyBorder="1" applyAlignment="1" applyProtection="1">
      <alignment horizontal="right" vertical="center" indent="3"/>
      <protection locked="0"/>
    </xf>
    <xf numFmtId="3" fontId="19" fillId="0" borderId="252" xfId="0" applyNumberFormat="1" applyFont="1" applyBorder="1" applyAlignment="1" applyProtection="1">
      <alignment horizontal="right" vertical="center" indent="3"/>
      <protection locked="0"/>
    </xf>
    <xf numFmtId="3" fontId="19" fillId="0" borderId="62" xfId="0" applyNumberFormat="1" applyFont="1" applyBorder="1" applyAlignment="1" applyProtection="1">
      <alignment horizontal="right" vertical="center" indent="3"/>
      <protection locked="0"/>
    </xf>
    <xf numFmtId="3" fontId="19" fillId="0" borderId="99" xfId="0" applyNumberFormat="1" applyFont="1" applyBorder="1" applyAlignment="1" applyProtection="1">
      <alignment horizontal="right" vertical="center" indent="3"/>
      <protection locked="0"/>
    </xf>
    <xf numFmtId="3" fontId="19" fillId="0" borderId="253" xfId="0" applyNumberFormat="1" applyFont="1" applyBorder="1" applyAlignment="1" applyProtection="1">
      <alignment horizontal="right" vertical="center" indent="3"/>
      <protection locked="0"/>
    </xf>
    <xf numFmtId="0" fontId="25" fillId="0" borderId="0" xfId="0" applyFont="1" applyAlignment="1" applyProtection="1">
      <alignment horizontal="left"/>
      <protection locked="0"/>
    </xf>
    <xf numFmtId="0" fontId="8" fillId="0" borderId="25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 wrapText="1"/>
      <protection locked="0"/>
    </xf>
    <xf numFmtId="0" fontId="8" fillId="0" borderId="256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left" vertical="center" indent="1"/>
      <protection locked="0"/>
    </xf>
    <xf numFmtId="0" fontId="20" fillId="0" borderId="97" xfId="0" applyFont="1" applyBorder="1" applyAlignment="1" applyProtection="1">
      <alignment horizontal="left" vertical="center" indent="1"/>
      <protection locked="0"/>
    </xf>
    <xf numFmtId="3" fontId="20" fillId="0" borderId="46" xfId="0" applyNumberFormat="1" applyFont="1" applyBorder="1" applyAlignment="1" applyProtection="1">
      <alignment horizontal="right" vertical="center" indent="3"/>
      <protection locked="0"/>
    </xf>
    <xf numFmtId="3" fontId="20" fillId="0" borderId="21" xfId="0" applyNumberFormat="1" applyFont="1" applyBorder="1" applyAlignment="1" applyProtection="1">
      <alignment horizontal="right" vertical="center" indent="3"/>
      <protection locked="0"/>
    </xf>
    <xf numFmtId="3" fontId="20" fillId="0" borderId="37" xfId="0" applyNumberFormat="1" applyFont="1" applyBorder="1" applyAlignment="1" applyProtection="1">
      <alignment horizontal="right" vertical="center" indent="3"/>
      <protection locked="0"/>
    </xf>
    <xf numFmtId="0" fontId="20" fillId="0" borderId="29" xfId="0" applyFont="1" applyBorder="1" applyAlignment="1" applyProtection="1">
      <alignment horizontal="lef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00" xfId="0" applyFont="1" applyBorder="1" applyAlignment="1" applyProtection="1">
      <alignment horizontal="left" vertical="center" indent="1"/>
      <protection locked="0"/>
    </xf>
    <xf numFmtId="0" fontId="20" fillId="0" borderId="101" xfId="0" applyFont="1" applyBorder="1" applyAlignment="1" applyProtection="1">
      <alignment horizontal="left" vertical="center" indent="1"/>
      <protection locked="0"/>
    </xf>
    <xf numFmtId="3" fontId="20" fillId="0" borderId="75" xfId="0" applyNumberFormat="1" applyFont="1" applyBorder="1" applyAlignment="1" applyProtection="1">
      <alignment horizontal="right" vertical="center" indent="3"/>
      <protection locked="0"/>
    </xf>
    <xf numFmtId="3" fontId="20" fillId="0" borderId="20" xfId="0" applyNumberFormat="1" applyFont="1" applyBorder="1" applyAlignment="1" applyProtection="1">
      <alignment horizontal="right" vertical="center" indent="3"/>
      <protection locked="0"/>
    </xf>
    <xf numFmtId="3" fontId="20" fillId="0" borderId="40" xfId="0" applyNumberFormat="1" applyFont="1" applyBorder="1" applyAlignment="1" applyProtection="1">
      <alignment horizontal="right" vertical="center" indent="3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3" fontId="20" fillId="0" borderId="47" xfId="0" applyNumberFormat="1" applyFont="1" applyBorder="1" applyAlignment="1" applyProtection="1">
      <alignment horizontal="right" vertical="center" indent="3"/>
      <protection locked="0"/>
    </xf>
    <xf numFmtId="3" fontId="20" fillId="0" borderId="16" xfId="0" applyNumberFormat="1" applyFont="1" applyBorder="1" applyAlignment="1" applyProtection="1">
      <alignment horizontal="right" vertical="center" indent="3"/>
      <protection locked="0"/>
    </xf>
    <xf numFmtId="3" fontId="20" fillId="0" borderId="12" xfId="0" applyNumberFormat="1" applyFont="1" applyBorder="1" applyAlignment="1" applyProtection="1">
      <alignment horizontal="right" vertical="center" indent="3"/>
      <protection locked="0"/>
    </xf>
    <xf numFmtId="0" fontId="17" fillId="0" borderId="91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3" fontId="22" fillId="0" borderId="95" xfId="0" applyNumberFormat="1" applyFont="1" applyBorder="1" applyAlignment="1" applyProtection="1">
      <alignment horizontal="right" vertical="center" indent="3"/>
      <protection locked="0"/>
    </xf>
    <xf numFmtId="3" fontId="22" fillId="0" borderId="63" xfId="0" applyNumberFormat="1" applyFont="1" applyBorder="1" applyAlignment="1" applyProtection="1">
      <alignment horizontal="right" vertical="center" indent="3"/>
      <protection locked="0"/>
    </xf>
    <xf numFmtId="3" fontId="22" fillId="0" borderId="84" xfId="0" applyNumberFormat="1" applyFont="1" applyBorder="1" applyAlignment="1" applyProtection="1">
      <alignment horizontal="right" vertical="center" indent="3"/>
      <protection locked="0"/>
    </xf>
    <xf numFmtId="3" fontId="34" fillId="0" borderId="106" xfId="0" applyNumberFormat="1" applyFont="1" applyBorder="1" applyAlignment="1" applyProtection="1">
      <alignment horizontal="right" vertical="center" indent="1"/>
      <protection locked="0"/>
    </xf>
    <xf numFmtId="3" fontId="34" fillId="0" borderId="57" xfId="0" applyNumberFormat="1" applyFont="1" applyBorder="1" applyAlignment="1" applyProtection="1">
      <alignment horizontal="right" vertical="center" indent="1"/>
      <protection locked="0"/>
    </xf>
    <xf numFmtId="3" fontId="34" fillId="0" borderId="107" xfId="0" applyNumberFormat="1" applyFont="1" applyBorder="1" applyAlignment="1" applyProtection="1">
      <alignment horizontal="right" vertical="center" indent="1"/>
      <protection locked="0"/>
    </xf>
    <xf numFmtId="3" fontId="27" fillId="0" borderId="79" xfId="0" applyNumberFormat="1" applyFont="1" applyBorder="1" applyAlignment="1" applyProtection="1">
      <alignment horizontal="right" vertical="center" indent="1"/>
      <protection hidden="1"/>
    </xf>
    <xf numFmtId="3" fontId="27" fillId="0" borderId="108" xfId="0" applyNumberFormat="1" applyFont="1" applyBorder="1" applyAlignment="1" applyProtection="1">
      <alignment horizontal="right" vertical="center" indent="1"/>
      <protection hidden="1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109" xfId="0" applyFont="1" applyBorder="1" applyAlignment="1" applyProtection="1">
      <alignment horizontal="left" vertical="center" wrapText="1"/>
      <protection locked="0"/>
    </xf>
    <xf numFmtId="3" fontId="20" fillId="0" borderId="73" xfId="0" applyNumberFormat="1" applyFont="1" applyBorder="1" applyAlignment="1" applyProtection="1">
      <alignment horizontal="right" vertical="center" indent="3"/>
      <protection locked="0"/>
    </xf>
    <xf numFmtId="3" fontId="20" fillId="0" borderId="36" xfId="0" applyNumberFormat="1" applyFont="1" applyBorder="1" applyAlignment="1" applyProtection="1">
      <alignment horizontal="right" vertical="center" indent="3"/>
      <protection locked="0"/>
    </xf>
    <xf numFmtId="3" fontId="20" fillId="0" borderId="38" xfId="0" applyNumberFormat="1" applyFont="1" applyBorder="1" applyAlignment="1" applyProtection="1">
      <alignment horizontal="right" vertical="center" indent="3"/>
      <protection locked="0"/>
    </xf>
    <xf numFmtId="3" fontId="34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4" fillId="0" borderId="110" xfId="0" applyNumberFormat="1" applyFont="1" applyFill="1" applyBorder="1" applyAlignment="1" applyProtection="1">
      <alignment horizontal="right" vertical="center" indent="1"/>
      <protection locked="0"/>
    </xf>
    <xf numFmtId="3" fontId="27" fillId="0" borderId="3" xfId="0" applyNumberFormat="1" applyFont="1" applyBorder="1" applyAlignment="1" applyProtection="1">
      <alignment horizontal="right" vertical="center" indent="1"/>
      <protection hidden="1"/>
    </xf>
    <xf numFmtId="3" fontId="27" fillId="0" borderId="111" xfId="0" applyNumberFormat="1" applyFont="1" applyBorder="1" applyAlignment="1" applyProtection="1">
      <alignment horizontal="right" vertical="center" indent="1"/>
      <protection hidden="1"/>
    </xf>
    <xf numFmtId="3" fontId="34" fillId="0" borderId="78" xfId="0" applyNumberFormat="1" applyFont="1" applyBorder="1" applyAlignment="1" applyProtection="1">
      <alignment horizontal="right" vertical="center" indent="1"/>
      <protection locked="0"/>
    </xf>
    <xf numFmtId="3" fontId="34" fillId="0" borderId="112" xfId="0" applyNumberFormat="1" applyFont="1" applyBorder="1" applyAlignment="1" applyProtection="1">
      <alignment horizontal="right" vertical="center" indent="1"/>
      <protection locked="0"/>
    </xf>
    <xf numFmtId="3" fontId="20" fillId="0" borderId="74" xfId="0" applyNumberFormat="1" applyFont="1" applyBorder="1" applyAlignment="1" applyProtection="1">
      <alignment horizontal="right" vertical="center" indent="3"/>
      <protection locked="0"/>
    </xf>
    <xf numFmtId="3" fontId="20" fillId="0" borderId="22" xfId="0" applyNumberFormat="1" applyFont="1" applyBorder="1" applyAlignment="1" applyProtection="1">
      <alignment horizontal="right" vertical="center" indent="3"/>
      <protection locked="0"/>
    </xf>
    <xf numFmtId="3" fontId="20" fillId="0" borderId="39" xfId="0" applyNumberFormat="1" applyFont="1" applyBorder="1" applyAlignment="1" applyProtection="1">
      <alignment horizontal="right" vertical="center" indent="3"/>
      <protection locked="0"/>
    </xf>
    <xf numFmtId="0" fontId="8" fillId="0" borderId="14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8" xfId="0" applyFont="1" applyBorder="1" applyAlignment="1" applyProtection="1">
      <alignment horizontal="center" vertical="center"/>
      <protection locked="0"/>
    </xf>
    <xf numFmtId="0" fontId="8" fillId="0" borderId="143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18" fillId="0" borderId="159" xfId="0" applyFont="1" applyBorder="1" applyAlignment="1" applyProtection="1">
      <alignment horizontal="left" vertical="center" wrapText="1"/>
      <protection locked="0"/>
    </xf>
    <xf numFmtId="0" fontId="18" fillId="0" borderId="160" xfId="0" applyFont="1" applyBorder="1" applyAlignment="1" applyProtection="1">
      <alignment horizontal="left" vertical="center" wrapText="1"/>
      <protection locked="0"/>
    </xf>
    <xf numFmtId="3" fontId="19" fillId="0" borderId="178" xfId="0" applyNumberFormat="1" applyFont="1" applyBorder="1" applyAlignment="1" applyProtection="1">
      <alignment horizontal="right" vertical="center" indent="3"/>
      <protection hidden="1"/>
    </xf>
    <xf numFmtId="3" fontId="19" fillId="0" borderId="387" xfId="0" applyNumberFormat="1" applyFont="1" applyBorder="1" applyAlignment="1" applyProtection="1">
      <alignment horizontal="right" vertical="center" indent="3"/>
      <protection hidden="1"/>
    </xf>
    <xf numFmtId="3" fontId="19" fillId="0" borderId="388" xfId="0" applyNumberFormat="1" applyFont="1" applyBorder="1" applyAlignment="1" applyProtection="1">
      <alignment horizontal="right" vertical="center" indent="3"/>
      <protection hidden="1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7" fillId="0" borderId="113" xfId="0" applyFont="1" applyBorder="1" applyAlignment="1" applyProtection="1">
      <alignment horizontal="left" vertical="center"/>
      <protection locked="0"/>
    </xf>
    <xf numFmtId="0" fontId="17" fillId="0" borderId="114" xfId="0" applyFont="1" applyBorder="1" applyAlignment="1" applyProtection="1">
      <alignment horizontal="left" vertical="center"/>
      <protection locked="0"/>
    </xf>
    <xf numFmtId="0" fontId="17" fillId="0" borderId="68" xfId="0" applyFont="1" applyBorder="1" applyAlignment="1" applyProtection="1">
      <alignment horizontal="left" vertical="center"/>
      <protection locked="0"/>
    </xf>
    <xf numFmtId="3" fontId="20" fillId="0" borderId="113" xfId="0" applyNumberFormat="1" applyFont="1" applyBorder="1" applyAlignment="1" applyProtection="1">
      <alignment horizontal="right" vertical="center" indent="3"/>
      <protection locked="0"/>
    </xf>
    <xf numFmtId="3" fontId="20" fillId="0" borderId="114" xfId="0" applyNumberFormat="1" applyFont="1" applyBorder="1" applyAlignment="1" applyProtection="1">
      <alignment horizontal="right" vertical="center" indent="3"/>
      <protection locked="0"/>
    </xf>
    <xf numFmtId="3" fontId="20" fillId="0" borderId="2" xfId="0" applyNumberFormat="1" applyFont="1" applyBorder="1" applyAlignment="1" applyProtection="1">
      <alignment horizontal="right" vertical="center" indent="3"/>
      <protection locked="0"/>
    </xf>
    <xf numFmtId="3" fontId="20" fillId="0" borderId="68" xfId="0" applyNumberFormat="1" applyFont="1" applyBorder="1" applyAlignment="1" applyProtection="1">
      <alignment horizontal="right" vertical="center" indent="3"/>
      <protection locked="0"/>
    </xf>
    <xf numFmtId="0" fontId="20" fillId="0" borderId="248" xfId="0" applyNumberFormat="1" applyFont="1" applyBorder="1" applyAlignment="1" applyProtection="1">
      <alignment horizontal="left" vertical="center" wrapText="1"/>
      <protection locked="0"/>
    </xf>
    <xf numFmtId="0" fontId="20" fillId="0" borderId="238" xfId="0" applyNumberFormat="1" applyFont="1" applyBorder="1" applyAlignment="1" applyProtection="1">
      <alignment horizontal="left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indent="1"/>
      <protection locked="0"/>
    </xf>
    <xf numFmtId="3" fontId="20" fillId="0" borderId="18" xfId="0" applyNumberFormat="1" applyFont="1" applyBorder="1" applyAlignment="1" applyProtection="1">
      <alignment horizontal="right" vertical="center" indent="1"/>
      <protection locked="0"/>
    </xf>
    <xf numFmtId="3" fontId="20" fillId="0" borderId="82" xfId="0" applyNumberFormat="1" applyFont="1" applyBorder="1" applyAlignment="1" applyProtection="1">
      <alignment horizontal="right" vertical="center" indent="1"/>
      <protection locked="0"/>
    </xf>
    <xf numFmtId="3" fontId="20" fillId="0" borderId="98" xfId="0" applyNumberFormat="1" applyFont="1" applyBorder="1" applyAlignment="1" applyProtection="1">
      <alignment horizontal="right" vertical="center" indent="1"/>
      <protection locked="0"/>
    </xf>
    <xf numFmtId="0" fontId="22" fillId="0" borderId="28" xfId="0" applyFont="1" applyBorder="1" applyAlignment="1" applyProtection="1">
      <alignment horizontal="left" vertical="center" wrapText="1" indent="1"/>
      <protection locked="0"/>
    </xf>
    <xf numFmtId="0" fontId="22" fillId="0" borderId="18" xfId="0" applyFont="1" applyBorder="1" applyAlignment="1" applyProtection="1">
      <alignment horizontal="left" vertical="center" wrapText="1" inden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locked="0"/>
    </xf>
    <xf numFmtId="3" fontId="20" fillId="0" borderId="18" xfId="0" applyNumberFormat="1" applyFont="1" applyBorder="1" applyAlignment="1" applyProtection="1">
      <alignment horizontal="right" vertical="center" wrapText="1" indent="1"/>
      <protection locked="0"/>
    </xf>
    <xf numFmtId="3" fontId="20" fillId="0" borderId="82" xfId="0" applyNumberFormat="1" applyFont="1" applyBorder="1" applyAlignment="1" applyProtection="1">
      <alignment horizontal="right" vertical="center" wrapText="1" indent="1"/>
      <protection locked="0"/>
    </xf>
    <xf numFmtId="3" fontId="19" fillId="0" borderId="42" xfId="0" applyNumberFormat="1" applyFont="1" applyBorder="1" applyAlignment="1" applyProtection="1">
      <alignment horizontal="right" vertical="center" wrapText="1" indent="1"/>
      <protection hidden="1"/>
    </xf>
    <xf numFmtId="3" fontId="19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8" fillId="0" borderId="1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7" fillId="0" borderId="91" xfId="0" applyFont="1" applyBorder="1" applyAlignment="1" applyProtection="1">
      <alignment horizontal="left" vertical="center" wrapText="1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39" xfId="0" applyFont="1" applyBorder="1" applyAlignment="1" applyProtection="1">
      <alignment horizontal="center" vertical="center" wrapText="1"/>
      <protection locked="0"/>
    </xf>
    <xf numFmtId="0" fontId="43" fillId="0" borderId="231" xfId="0" applyFont="1" applyBorder="1" applyAlignment="1" applyProtection="1">
      <alignment horizontal="center" vertical="center" wrapText="1"/>
      <protection locked="0"/>
    </xf>
    <xf numFmtId="0" fontId="43" fillId="0" borderId="340" xfId="0" applyFont="1" applyBorder="1" applyAlignment="1" applyProtection="1">
      <alignment horizontal="center" vertical="center" wrapText="1"/>
      <protection locked="0"/>
    </xf>
    <xf numFmtId="0" fontId="43" fillId="0" borderId="341" xfId="0" applyFont="1" applyBorder="1" applyAlignment="1" applyProtection="1">
      <alignment horizontal="center" vertical="center" wrapText="1"/>
      <protection locked="0"/>
    </xf>
    <xf numFmtId="0" fontId="18" fillId="0" borderId="342" xfId="0" applyFont="1" applyBorder="1" applyAlignment="1" applyProtection="1">
      <alignment horizontal="center" vertical="center" wrapText="1"/>
      <protection locked="0"/>
    </xf>
    <xf numFmtId="0" fontId="18" fillId="0" borderId="343" xfId="0" applyFont="1" applyBorder="1" applyAlignment="1" applyProtection="1">
      <alignment horizontal="center" vertical="center" wrapText="1"/>
      <protection locked="0"/>
    </xf>
    <xf numFmtId="0" fontId="18" fillId="0" borderId="34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34" fillId="0" borderId="30" xfId="0" applyFont="1" applyBorder="1" applyAlignment="1" applyProtection="1">
      <alignment horizontal="left" vertical="center" indent="1"/>
      <protection locked="0"/>
    </xf>
    <xf numFmtId="0" fontId="34" fillId="0" borderId="69" xfId="0" applyFont="1" applyBorder="1" applyAlignment="1" applyProtection="1">
      <alignment horizontal="left" vertical="center" indent="1"/>
      <protection locked="0"/>
    </xf>
    <xf numFmtId="3" fontId="34" fillId="0" borderId="34" xfId="0" applyNumberFormat="1" applyFont="1" applyBorder="1" applyAlignment="1" applyProtection="1">
      <alignment horizontal="right" vertical="center" wrapText="1" indent="1"/>
      <protection locked="0"/>
    </xf>
    <xf numFmtId="0" fontId="38" fillId="0" borderId="107" xfId="0" applyFont="1" applyBorder="1"/>
    <xf numFmtId="3" fontId="34" fillId="0" borderId="117" xfId="0" applyNumberFormat="1" applyFont="1" applyBorder="1" applyAlignment="1" applyProtection="1">
      <alignment horizontal="right" vertical="center" indent="1"/>
      <protection locked="0"/>
    </xf>
    <xf numFmtId="3" fontId="34" fillId="0" borderId="118" xfId="0" applyNumberFormat="1" applyFont="1" applyBorder="1" applyAlignment="1" applyProtection="1">
      <alignment horizontal="right" vertical="center" indent="1"/>
      <protection locked="0"/>
    </xf>
    <xf numFmtId="0" fontId="20" fillId="0" borderId="257" xfId="0" applyFont="1" applyBorder="1" applyAlignment="1" applyProtection="1">
      <alignment horizontal="left" vertical="center" wrapText="1" indent="1"/>
      <protection locked="0"/>
    </xf>
    <xf numFmtId="0" fontId="20" fillId="0" borderId="258" xfId="0" applyFont="1" applyBorder="1" applyAlignment="1" applyProtection="1">
      <alignment horizontal="left" vertical="center" wrapText="1" indent="1"/>
      <protection locked="0"/>
    </xf>
    <xf numFmtId="3" fontId="20" fillId="0" borderId="258" xfId="0" applyNumberFormat="1" applyFont="1" applyBorder="1" applyAlignment="1" applyProtection="1">
      <alignment horizontal="right" vertical="center" indent="1"/>
      <protection locked="0"/>
    </xf>
    <xf numFmtId="3" fontId="20" fillId="0" borderId="259" xfId="0" applyNumberFormat="1" applyFont="1" applyBorder="1" applyAlignment="1" applyProtection="1">
      <alignment horizontal="right" vertical="center" indent="1"/>
      <protection locked="0"/>
    </xf>
    <xf numFmtId="3" fontId="20" fillId="0" borderId="242" xfId="0" applyNumberFormat="1" applyFont="1" applyBorder="1" applyAlignment="1" applyProtection="1">
      <alignment horizontal="right" vertical="center" indent="1"/>
      <protection locked="0"/>
    </xf>
    <xf numFmtId="3" fontId="20" fillId="0" borderId="260" xfId="0" applyNumberFormat="1" applyFont="1" applyBorder="1" applyAlignment="1" applyProtection="1">
      <alignment horizontal="right" vertical="center" indent="1"/>
      <protection locked="0"/>
    </xf>
    <xf numFmtId="0" fontId="18" fillId="0" borderId="261" xfId="0" applyFont="1" applyBorder="1" applyAlignment="1" applyProtection="1">
      <alignment horizontal="center" vertical="center" wrapText="1"/>
      <protection locked="0"/>
    </xf>
    <xf numFmtId="0" fontId="18" fillId="0" borderId="262" xfId="0" applyFont="1" applyBorder="1" applyAlignment="1" applyProtection="1">
      <alignment horizontal="center" vertical="center" wrapText="1"/>
      <protection locked="0"/>
    </xf>
    <xf numFmtId="0" fontId="18" fillId="0" borderId="263" xfId="0" applyFont="1" applyBorder="1" applyAlignment="1" applyProtection="1">
      <alignment horizontal="center" vertical="center" wrapText="1"/>
      <protection locked="0"/>
    </xf>
    <xf numFmtId="0" fontId="34" fillId="0" borderId="29" xfId="0" applyFont="1" applyBorder="1" applyAlignment="1" applyProtection="1">
      <alignment horizontal="left" vertical="center" indent="1"/>
      <protection locked="0"/>
    </xf>
    <xf numFmtId="0" fontId="34" fillId="0" borderId="95" xfId="0" applyFont="1" applyBorder="1" applyAlignment="1" applyProtection="1">
      <alignment horizontal="left" vertical="center" indent="1"/>
      <protection locked="0"/>
    </xf>
    <xf numFmtId="3" fontId="34" fillId="0" borderId="33" xfId="0" applyNumberFormat="1" applyFont="1" applyBorder="1" applyAlignment="1" applyProtection="1">
      <alignment horizontal="right" vertical="center" wrapText="1" indent="1"/>
      <protection locked="0"/>
    </xf>
    <xf numFmtId="0" fontId="38" fillId="0" borderId="106" xfId="0" applyFont="1" applyBorder="1"/>
    <xf numFmtId="3" fontId="34" fillId="0" borderId="84" xfId="0" applyNumberFormat="1" applyFont="1" applyBorder="1" applyAlignment="1" applyProtection="1">
      <alignment horizontal="right" vertical="center" indent="1"/>
      <protection locked="0"/>
    </xf>
    <xf numFmtId="3" fontId="34" fillId="0" borderId="96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19" xfId="0" applyFont="1" applyBorder="1" applyAlignment="1" applyProtection="1">
      <alignment horizontal="left" vertical="center"/>
      <protection locked="0"/>
    </xf>
    <xf numFmtId="0" fontId="18" fillId="0" borderId="120" xfId="0" applyFont="1" applyBorder="1" applyAlignment="1" applyProtection="1">
      <alignment horizontal="left" vertical="center"/>
      <protection locked="0"/>
    </xf>
    <xf numFmtId="3" fontId="19" fillId="0" borderId="121" xfId="0" applyNumberFormat="1" applyFont="1" applyBorder="1" applyAlignment="1" applyProtection="1">
      <alignment horizontal="right" vertical="top" indent="3"/>
      <protection locked="0"/>
    </xf>
    <xf numFmtId="3" fontId="19" fillId="0" borderId="120" xfId="0" applyNumberFormat="1" applyFont="1" applyBorder="1" applyAlignment="1" applyProtection="1">
      <alignment horizontal="right" vertical="top" indent="3"/>
      <protection locked="0"/>
    </xf>
    <xf numFmtId="3" fontId="19" fillId="0" borderId="60" xfId="0" applyNumberFormat="1" applyFont="1" applyBorder="1" applyAlignment="1" applyProtection="1">
      <alignment horizontal="right" vertical="top" indent="3"/>
      <protection locked="0"/>
    </xf>
    <xf numFmtId="3" fontId="19" fillId="0" borderId="122" xfId="0" applyNumberFormat="1" applyFont="1" applyBorder="1" applyAlignment="1" applyProtection="1">
      <alignment horizontal="right" vertical="top" indent="3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left" vertical="center"/>
      <protection locked="0"/>
    </xf>
    <xf numFmtId="0" fontId="17" fillId="0" borderId="104" xfId="0" applyFont="1" applyBorder="1" applyAlignment="1" applyProtection="1">
      <alignment horizontal="left" vertical="center"/>
      <protection locked="0"/>
    </xf>
    <xf numFmtId="0" fontId="17" fillId="0" borderId="77" xfId="0" applyFont="1" applyBorder="1" applyAlignment="1" applyProtection="1">
      <alignment horizontal="left" vertical="center"/>
      <protection locked="0"/>
    </xf>
    <xf numFmtId="3" fontId="19" fillId="0" borderId="104" xfId="0" applyNumberFormat="1" applyFont="1" applyBorder="1" applyAlignment="1" applyProtection="1">
      <alignment horizontal="right" vertical="top" indent="3"/>
      <protection hidden="1"/>
    </xf>
    <xf numFmtId="3" fontId="19" fillId="0" borderId="77" xfId="0" applyNumberFormat="1" applyFont="1" applyBorder="1" applyAlignment="1" applyProtection="1">
      <alignment horizontal="right" vertical="top" indent="3"/>
      <protection hidden="1"/>
    </xf>
    <xf numFmtId="3" fontId="19" fillId="0" borderId="81" xfId="0" applyNumberFormat="1" applyFont="1" applyBorder="1" applyAlignment="1" applyProtection="1">
      <alignment horizontal="right" vertical="top" indent="3"/>
      <protection hidden="1"/>
    </xf>
    <xf numFmtId="3" fontId="19" fillId="0" borderId="105" xfId="0" applyNumberFormat="1" applyFont="1" applyBorder="1" applyAlignment="1" applyProtection="1">
      <alignment horizontal="right" vertical="top" indent="3"/>
      <protection hidden="1"/>
    </xf>
    <xf numFmtId="3" fontId="20" fillId="0" borderId="242" xfId="0" applyNumberFormat="1" applyFont="1" applyBorder="1" applyAlignment="1" applyProtection="1">
      <alignment horizontal="right" vertical="center" indent="3"/>
      <protection locked="0"/>
    </xf>
    <xf numFmtId="3" fontId="20" fillId="0" borderId="258" xfId="0" applyNumberFormat="1" applyFont="1" applyBorder="1" applyAlignment="1" applyProtection="1">
      <alignment horizontal="right" vertical="center" indent="3"/>
      <protection locked="0"/>
    </xf>
    <xf numFmtId="3" fontId="20" fillId="0" borderId="260" xfId="0" applyNumberFormat="1" applyFont="1" applyBorder="1" applyAlignment="1" applyProtection="1">
      <alignment horizontal="right" vertical="center" indent="3"/>
      <protection locked="0"/>
    </xf>
    <xf numFmtId="0" fontId="20" fillId="0" borderId="248" xfId="0" applyFont="1" applyBorder="1" applyAlignment="1" applyProtection="1">
      <alignment horizontal="left" vertical="center" wrapText="1" indent="1"/>
      <protection locked="0"/>
    </xf>
    <xf numFmtId="0" fontId="20" fillId="0" borderId="249" xfId="0" applyFont="1" applyBorder="1" applyAlignment="1" applyProtection="1">
      <alignment horizontal="left" vertical="center" wrapText="1" indent="1"/>
      <protection locked="0"/>
    </xf>
    <xf numFmtId="3" fontId="20" fillId="0" borderId="249" xfId="0" applyNumberFormat="1" applyFont="1" applyBorder="1" applyAlignment="1" applyProtection="1">
      <alignment horizontal="right" vertical="center" indent="3"/>
      <protection locked="0"/>
    </xf>
    <xf numFmtId="3" fontId="20" fillId="0" borderId="238" xfId="0" applyNumberFormat="1" applyFont="1" applyBorder="1" applyAlignment="1" applyProtection="1">
      <alignment horizontal="right" vertical="center" indent="3"/>
      <protection locked="0"/>
    </xf>
    <xf numFmtId="3" fontId="20" fillId="0" borderId="239" xfId="0" applyNumberFormat="1" applyFont="1" applyBorder="1" applyAlignment="1" applyProtection="1">
      <alignment horizontal="right" vertical="center" indent="3"/>
      <protection locked="0"/>
    </xf>
    <xf numFmtId="3" fontId="20" fillId="0" borderId="264" xfId="0" applyNumberFormat="1" applyFont="1" applyBorder="1" applyAlignment="1" applyProtection="1">
      <alignment horizontal="right" vertical="center" indent="3"/>
      <protection locked="0"/>
    </xf>
    <xf numFmtId="0" fontId="18" fillId="0" borderId="265" xfId="0" applyFont="1" applyBorder="1" applyAlignment="1" applyProtection="1">
      <alignment vertical="center" wrapText="1"/>
      <protection locked="0"/>
    </xf>
    <xf numFmtId="0" fontId="18" fillId="0" borderId="266" xfId="0" applyFont="1" applyBorder="1" applyAlignment="1" applyProtection="1">
      <alignment vertical="center" wrapText="1"/>
      <protection locked="0"/>
    </xf>
    <xf numFmtId="3" fontId="20" fillId="0" borderId="251" xfId="0" applyNumberFormat="1" applyFont="1" applyBorder="1" applyAlignment="1" applyProtection="1">
      <alignment horizontal="right" vertical="center" indent="3"/>
      <protection locked="0"/>
    </xf>
    <xf numFmtId="3" fontId="20" fillId="0" borderId="252" xfId="0" applyNumberFormat="1" applyFont="1" applyBorder="1" applyAlignment="1" applyProtection="1">
      <alignment horizontal="right" vertical="center" indent="3"/>
      <protection locked="0"/>
    </xf>
    <xf numFmtId="0" fontId="20" fillId="0" borderId="267" xfId="0" applyFont="1" applyBorder="1" applyAlignment="1" applyProtection="1">
      <alignment horizontal="left" vertical="center" wrapText="1" indent="1"/>
      <protection locked="0"/>
    </xf>
    <xf numFmtId="0" fontId="20" fillId="0" borderId="25" xfId="0" applyFont="1" applyBorder="1" applyAlignment="1" applyProtection="1">
      <alignment horizontal="left" vertical="center" wrapText="1" indent="1"/>
      <protection locked="0"/>
    </xf>
    <xf numFmtId="0" fontId="20" fillId="0" borderId="268" xfId="0" applyFont="1" applyBorder="1" applyAlignment="1" applyProtection="1">
      <alignment horizontal="left" vertical="center" wrapText="1" indent="1"/>
      <protection locked="0"/>
    </xf>
    <xf numFmtId="3" fontId="20" fillId="0" borderId="259" xfId="0" applyNumberFormat="1" applyFont="1" applyBorder="1" applyAlignment="1" applyProtection="1">
      <alignment horizontal="right" vertical="center" indent="3"/>
      <protection locked="0"/>
    </xf>
    <xf numFmtId="3" fontId="20" fillId="0" borderId="25" xfId="0" applyNumberFormat="1" applyFont="1" applyBorder="1" applyAlignment="1" applyProtection="1">
      <alignment horizontal="right" vertical="center" indent="3"/>
      <protection locked="0"/>
    </xf>
    <xf numFmtId="3" fontId="20" fillId="0" borderId="33" xfId="0" applyNumberFormat="1" applyFont="1" applyBorder="1" applyAlignment="1" applyProtection="1">
      <alignment horizontal="right" vertical="center" indent="3"/>
      <protection locked="0"/>
    </xf>
    <xf numFmtId="3" fontId="20" fillId="0" borderId="26" xfId="0" applyNumberFormat="1" applyFont="1" applyBorder="1" applyAlignment="1" applyProtection="1">
      <alignment horizontal="right" vertical="center" indent="3"/>
      <protection locked="0"/>
    </xf>
    <xf numFmtId="3" fontId="20" fillId="0" borderId="269" xfId="0" applyNumberFormat="1" applyFont="1" applyBorder="1" applyAlignment="1" applyProtection="1">
      <alignment horizontal="right" vertical="center" indent="3"/>
      <protection locked="0"/>
    </xf>
    <xf numFmtId="3" fontId="19" fillId="0" borderId="278" xfId="0" applyNumberFormat="1" applyFont="1" applyBorder="1" applyAlignment="1" applyProtection="1">
      <alignment horizontal="right" vertical="center" indent="3"/>
      <protection hidden="1"/>
    </xf>
    <xf numFmtId="3" fontId="19" fillId="0" borderId="279" xfId="0" applyNumberFormat="1" applyFont="1" applyBorder="1" applyAlignment="1" applyProtection="1">
      <alignment horizontal="right" vertical="center" indent="3"/>
      <protection hidden="1"/>
    </xf>
    <xf numFmtId="3" fontId="19" fillId="0" borderId="280" xfId="0" applyNumberFormat="1" applyFont="1" applyBorder="1" applyAlignment="1" applyProtection="1">
      <alignment horizontal="right" vertical="center" indent="3"/>
      <protection hidden="1"/>
    </xf>
    <xf numFmtId="3" fontId="19" fillId="0" borderId="281" xfId="0" applyNumberFormat="1" applyFont="1" applyBorder="1" applyAlignment="1" applyProtection="1">
      <alignment horizontal="right" vertical="center" indent="3"/>
      <protection hidden="1"/>
    </xf>
    <xf numFmtId="0" fontId="20" fillId="0" borderId="250" xfId="0" applyFont="1" applyBorder="1" applyAlignment="1" applyProtection="1">
      <alignment horizontal="left" vertical="center" wrapText="1" indent="1"/>
      <protection locked="0"/>
    </xf>
    <xf numFmtId="0" fontId="20" fillId="0" borderId="251" xfId="0" applyFont="1" applyBorder="1" applyAlignment="1" applyProtection="1">
      <alignment horizontal="left" vertical="center" wrapText="1" indent="1"/>
      <protection locked="0"/>
    </xf>
    <xf numFmtId="3" fontId="20" fillId="0" borderId="297" xfId="0" applyNumberFormat="1" applyFont="1" applyBorder="1" applyAlignment="1" applyProtection="1">
      <alignment horizontal="right" vertical="center" indent="3"/>
      <protection locked="0"/>
    </xf>
    <xf numFmtId="3" fontId="20" fillId="0" borderId="298" xfId="0" applyNumberFormat="1" applyFont="1" applyBorder="1" applyAlignment="1" applyProtection="1">
      <alignment horizontal="right" vertical="center" indent="3"/>
      <protection locked="0"/>
    </xf>
    <xf numFmtId="0" fontId="20" fillId="0" borderId="270" xfId="0" applyFont="1" applyBorder="1" applyAlignment="1" applyProtection="1">
      <alignment horizontal="left" vertical="center" wrapText="1" indent="1"/>
      <protection locked="0"/>
    </xf>
    <xf numFmtId="0" fontId="20" fillId="0" borderId="99" xfId="0" applyFont="1" applyBorder="1" applyAlignment="1" applyProtection="1">
      <alignment horizontal="left" vertical="center" wrapText="1" indent="1"/>
      <protection locked="0"/>
    </xf>
    <xf numFmtId="0" fontId="20" fillId="0" borderId="271" xfId="0" applyFont="1" applyBorder="1" applyAlignment="1" applyProtection="1">
      <alignment horizontal="left" vertical="center" wrapText="1" indent="1"/>
      <protection locked="0"/>
    </xf>
    <xf numFmtId="3" fontId="20" fillId="0" borderId="99" xfId="0" applyNumberFormat="1" applyFont="1" applyBorder="1" applyAlignment="1" applyProtection="1">
      <alignment horizontal="right" vertical="center" indent="3"/>
      <protection locked="0"/>
    </xf>
    <xf numFmtId="3" fontId="20" fillId="0" borderId="112" xfId="0" applyNumberFormat="1" applyFont="1" applyBorder="1" applyAlignment="1" applyProtection="1">
      <alignment horizontal="right" vertical="center" indent="3"/>
      <protection locked="0"/>
    </xf>
    <xf numFmtId="3" fontId="20" fillId="0" borderId="62" xfId="0" applyNumberFormat="1" applyFont="1" applyBorder="1" applyAlignment="1" applyProtection="1">
      <alignment horizontal="right" vertical="center" indent="3"/>
      <protection locked="0"/>
    </xf>
    <xf numFmtId="3" fontId="20" fillId="0" borderId="253" xfId="0" applyNumberFormat="1" applyFont="1" applyBorder="1" applyAlignment="1" applyProtection="1">
      <alignment horizontal="right" vertical="center" indent="3"/>
      <protection locked="0"/>
    </xf>
    <xf numFmtId="0" fontId="18" fillId="0" borderId="272" xfId="0" applyFont="1" applyBorder="1" applyAlignment="1" applyProtection="1">
      <alignment horizontal="center" vertical="center" wrapText="1"/>
      <protection locked="0"/>
    </xf>
    <xf numFmtId="0" fontId="18" fillId="0" borderId="273" xfId="0" applyFont="1" applyBorder="1" applyAlignment="1" applyProtection="1">
      <alignment horizontal="center" vertical="center" wrapText="1"/>
      <protection locked="0"/>
    </xf>
    <xf numFmtId="0" fontId="20" fillId="0" borderId="126" xfId="0" applyFont="1" applyBorder="1" applyAlignment="1" applyProtection="1">
      <alignment horizontal="left" vertical="center" wrapText="1" indent="1"/>
      <protection locked="0"/>
    </xf>
    <xf numFmtId="0" fontId="20" fillId="0" borderId="127" xfId="0" applyFont="1" applyBorder="1" applyAlignment="1" applyProtection="1">
      <alignment horizontal="left" vertical="center" wrapText="1" indent="1"/>
      <protection locked="0"/>
    </xf>
    <xf numFmtId="0" fontId="20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128" xfId="0" applyFont="1" applyBorder="1" applyAlignment="1" applyProtection="1">
      <alignment horizontal="left" vertical="center" wrapText="1" indent="1"/>
      <protection locked="0"/>
    </xf>
    <xf numFmtId="0" fontId="20" fillId="0" borderId="85" xfId="0" applyFont="1" applyBorder="1" applyAlignment="1" applyProtection="1">
      <alignment horizontal="left" vertical="center" wrapText="1" indent="1"/>
      <protection locked="0"/>
    </xf>
    <xf numFmtId="0" fontId="20" fillId="0" borderId="129" xfId="0" applyFont="1" applyBorder="1" applyAlignment="1" applyProtection="1">
      <alignment horizontal="left" vertical="center" wrapText="1" indent="1"/>
      <protection locked="0"/>
    </xf>
    <xf numFmtId="3" fontId="19" fillId="0" borderId="80" xfId="0" applyNumberFormat="1" applyFont="1" applyBorder="1" applyAlignment="1" applyProtection="1">
      <alignment horizontal="right" indent="1"/>
      <protection hidden="1"/>
    </xf>
    <xf numFmtId="3" fontId="19" fillId="0" borderId="66" xfId="0" applyNumberFormat="1" applyFont="1" applyBorder="1" applyAlignment="1" applyProtection="1">
      <alignment horizontal="right" indent="1"/>
      <protection hidden="1"/>
    </xf>
    <xf numFmtId="10" fontId="19" fillId="0" borderId="84" xfId="0" applyNumberFormat="1" applyFont="1" applyBorder="1" applyAlignment="1" applyProtection="1">
      <alignment horizontal="right" indent="1"/>
      <protection hidden="1"/>
    </xf>
    <xf numFmtId="10" fontId="19" fillId="0" borderId="95" xfId="0" applyNumberFormat="1" applyFont="1" applyBorder="1" applyAlignment="1" applyProtection="1">
      <alignment horizontal="right" indent="1"/>
      <protection hidden="1"/>
    </xf>
    <xf numFmtId="3" fontId="19" fillId="0" borderId="84" xfId="0" applyNumberFormat="1" applyFont="1" applyBorder="1" applyAlignment="1" applyProtection="1">
      <alignment horizontal="right" indent="1"/>
      <protection hidden="1"/>
    </xf>
    <xf numFmtId="3" fontId="19" fillId="0" borderId="95" xfId="0" applyNumberFormat="1" applyFont="1" applyBorder="1" applyAlignment="1" applyProtection="1">
      <alignment horizontal="right" indent="1"/>
      <protection hidden="1"/>
    </xf>
    <xf numFmtId="3" fontId="19" fillId="0" borderId="95" xfId="0" applyNumberFormat="1" applyFont="1" applyBorder="1" applyAlignment="1" applyProtection="1">
      <alignment horizontal="right" indent="1"/>
      <protection locked="0"/>
    </xf>
    <xf numFmtId="3" fontId="19" fillId="0" borderId="73" xfId="0" applyNumberFormat="1" applyFont="1" applyBorder="1" applyAlignment="1" applyProtection="1">
      <alignment horizontal="right" indent="1"/>
      <protection locked="0"/>
    </xf>
    <xf numFmtId="3" fontId="19" fillId="0" borderId="84" xfId="0" applyNumberFormat="1" applyFont="1" applyBorder="1" applyAlignment="1" applyProtection="1">
      <alignment horizontal="right" indent="1"/>
      <protection locked="0"/>
    </xf>
    <xf numFmtId="3" fontId="19" fillId="0" borderId="63" xfId="0" applyNumberFormat="1" applyFont="1" applyBorder="1" applyAlignment="1" applyProtection="1">
      <alignment horizontal="right" indent="1"/>
      <protection locked="0"/>
    </xf>
    <xf numFmtId="0" fontId="20" fillId="0" borderId="130" xfId="0" applyFont="1" applyBorder="1" applyAlignment="1" applyProtection="1">
      <alignment horizontal="left" vertical="center" wrapText="1" indent="1"/>
      <protection locked="0"/>
    </xf>
    <xf numFmtId="0" fontId="20" fillId="0" borderId="131" xfId="0" applyFont="1" applyBorder="1" applyAlignment="1" applyProtection="1">
      <alignment horizontal="left" vertical="center" wrapText="1" indent="1"/>
      <protection locked="0"/>
    </xf>
    <xf numFmtId="0" fontId="20" fillId="0" borderId="116" xfId="0" applyFont="1" applyBorder="1" applyAlignment="1" applyProtection="1">
      <alignment horizontal="left" vertical="center" wrapText="1" indent="1"/>
      <protection locked="0"/>
    </xf>
    <xf numFmtId="0" fontId="20" fillId="0" borderId="132" xfId="0" applyFont="1" applyBorder="1" applyAlignment="1" applyProtection="1">
      <alignment horizontal="left" vertical="center" wrapText="1" indent="1"/>
      <protection locked="0"/>
    </xf>
    <xf numFmtId="3" fontId="20" fillId="0" borderId="104" xfId="0" applyNumberFormat="1" applyFont="1" applyBorder="1" applyAlignment="1" applyProtection="1">
      <alignment horizontal="right" vertical="center" indent="1"/>
      <protection locked="0"/>
    </xf>
    <xf numFmtId="3" fontId="20" fillId="0" borderId="77" xfId="0" applyNumberFormat="1" applyFont="1" applyBorder="1" applyAlignment="1" applyProtection="1">
      <alignment horizontal="right" vertical="center" indent="1"/>
      <protection locked="0"/>
    </xf>
    <xf numFmtId="3" fontId="20" fillId="0" borderId="109" xfId="0" applyNumberFormat="1" applyFont="1" applyBorder="1" applyAlignment="1" applyProtection="1">
      <alignment horizontal="right" vertical="center" indent="1"/>
      <protection locked="0"/>
    </xf>
    <xf numFmtId="3" fontId="20" fillId="0" borderId="3" xfId="0" applyNumberFormat="1" applyFont="1" applyBorder="1" applyAlignment="1" applyProtection="1">
      <alignment horizontal="right" vertical="center" indent="1"/>
      <protection locked="0"/>
    </xf>
    <xf numFmtId="3" fontId="19" fillId="0" borderId="81" xfId="0" applyNumberFormat="1" applyFont="1" applyBorder="1" applyAlignment="1" applyProtection="1">
      <alignment horizontal="right" indent="1"/>
      <protection hidden="1"/>
    </xf>
    <xf numFmtId="3" fontId="19" fillId="0" borderId="104" xfId="0" applyNumberFormat="1" applyFont="1" applyBorder="1" applyAlignment="1" applyProtection="1">
      <alignment horizontal="right" indent="1"/>
      <protection hidden="1"/>
    </xf>
    <xf numFmtId="3" fontId="19" fillId="0" borderId="102" xfId="0" applyNumberFormat="1" applyFont="1" applyBorder="1" applyAlignment="1" applyProtection="1">
      <alignment horizontal="right" indent="1"/>
      <protection hidden="1"/>
    </xf>
    <xf numFmtId="3" fontId="19" fillId="0" borderId="101" xfId="0" applyNumberFormat="1" applyFont="1" applyBorder="1" applyAlignment="1" applyProtection="1">
      <alignment horizontal="right" indent="1"/>
      <protection hidden="1"/>
    </xf>
    <xf numFmtId="3" fontId="20" fillId="0" borderId="183" xfId="0" applyNumberFormat="1" applyFont="1" applyBorder="1" applyAlignment="1" applyProtection="1">
      <alignment horizontal="right" vertical="center" indent="1"/>
      <protection locked="0"/>
    </xf>
    <xf numFmtId="3" fontId="20" fillId="0" borderId="79" xfId="0" applyNumberFormat="1" applyFont="1" applyBorder="1" applyAlignment="1" applyProtection="1">
      <alignment horizontal="right" vertical="center" indent="1"/>
      <protection locked="0"/>
    </xf>
    <xf numFmtId="3" fontId="19" fillId="0" borderId="101" xfId="0" applyNumberFormat="1" applyFont="1" applyBorder="1" applyAlignment="1" applyProtection="1">
      <alignment horizontal="right" indent="1"/>
      <protection locked="0"/>
    </xf>
    <xf numFmtId="3" fontId="19" fillId="0" borderId="75" xfId="0" applyNumberFormat="1" applyFont="1" applyBorder="1" applyAlignment="1" applyProtection="1">
      <alignment horizontal="right" indent="1"/>
      <protection locked="0"/>
    </xf>
    <xf numFmtId="0" fontId="18" fillId="0" borderId="299" xfId="0" applyFont="1" applyBorder="1" applyAlignment="1" applyProtection="1">
      <alignment vertical="center" wrapText="1"/>
      <protection locked="0"/>
    </xf>
    <xf numFmtId="0" fontId="18" fillId="0" borderId="278" xfId="0" applyFont="1" applyBorder="1" applyAlignment="1" applyProtection="1">
      <alignment vertical="center" wrapText="1"/>
      <protection locked="0"/>
    </xf>
    <xf numFmtId="3" fontId="19" fillId="0" borderId="51" xfId="0" applyNumberFormat="1" applyFont="1" applyBorder="1" applyAlignment="1" applyProtection="1">
      <alignment horizontal="right" indent="1"/>
      <protection locked="0"/>
    </xf>
    <xf numFmtId="3" fontId="19" fillId="0" borderId="44" xfId="0" applyNumberFormat="1" applyFont="1" applyBorder="1" applyAlignment="1" applyProtection="1">
      <alignment horizontal="right" indent="1"/>
      <protection locked="0"/>
    </xf>
    <xf numFmtId="3" fontId="19" fillId="0" borderId="83" xfId="0" applyNumberFormat="1" applyFont="1" applyBorder="1" applyAlignment="1" applyProtection="1">
      <alignment horizontal="right" indent="1"/>
      <protection locked="0"/>
    </xf>
    <xf numFmtId="3" fontId="19" fillId="0" borderId="15" xfId="0" applyNumberFormat="1" applyFont="1" applyBorder="1" applyAlignment="1" applyProtection="1">
      <alignment horizontal="right" indent="1"/>
      <protection locked="0"/>
    </xf>
    <xf numFmtId="0" fontId="17" fillId="0" borderId="102" xfId="0" applyFont="1" applyBorder="1" applyAlignment="1" applyProtection="1">
      <alignment horizontal="center" vertical="center"/>
      <protection locked="0"/>
    </xf>
    <xf numFmtId="0" fontId="17" fillId="0" borderId="101" xfId="0" applyFont="1" applyBorder="1" applyAlignment="1" applyProtection="1">
      <alignment horizontal="center" vertical="center"/>
      <protection locked="0"/>
    </xf>
    <xf numFmtId="0" fontId="17" fillId="0" borderId="84" xfId="0" applyFont="1" applyBorder="1" applyAlignment="1" applyProtection="1">
      <alignment horizontal="center" vertical="center"/>
      <protection locked="0"/>
    </xf>
    <xf numFmtId="0" fontId="17" fillId="0" borderId="9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 wrapText="1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3" fontId="29" fillId="0" borderId="34" xfId="0" applyNumberFormat="1" applyFont="1" applyBorder="1" applyAlignment="1" applyProtection="1">
      <alignment horizontal="right" vertical="center" indent="1"/>
      <protection locked="0"/>
    </xf>
    <xf numFmtId="3" fontId="29" fillId="0" borderId="19" xfId="0" applyNumberFormat="1" applyFont="1" applyBorder="1" applyAlignment="1" applyProtection="1">
      <alignment horizontal="right" vertical="center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9" fillId="0" borderId="71" xfId="0" applyNumberFormat="1" applyFont="1" applyBorder="1" applyAlignment="1" applyProtection="1">
      <alignment horizontal="right" vertical="center" wrapText="1" indent="1"/>
      <protection locked="0"/>
    </xf>
    <xf numFmtId="0" fontId="18" fillId="0" borderId="93" xfId="0" applyFont="1" applyBorder="1" applyAlignment="1" applyProtection="1">
      <alignment horizontal="left" vertical="center" wrapText="1"/>
      <protection locked="0"/>
    </xf>
    <xf numFmtId="0" fontId="18" fillId="0" borderId="133" xfId="0" applyFont="1" applyBorder="1" applyAlignment="1" applyProtection="1">
      <alignment horizontal="left" vertical="center" wrapText="1"/>
      <protection locked="0"/>
    </xf>
    <xf numFmtId="3" fontId="23" fillId="0" borderId="7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34" xfId="0" applyNumberFormat="1" applyFont="1" applyBorder="1" applyAlignment="1" applyProtection="1">
      <alignment horizontal="right" vertical="center" wrapText="1" indent="1"/>
      <protection hidden="1"/>
    </xf>
    <xf numFmtId="0" fontId="19" fillId="0" borderId="89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135" xfId="0" applyFont="1" applyBorder="1" applyAlignment="1" applyProtection="1">
      <alignment horizontal="left" vertical="center" wrapText="1"/>
      <protection locked="0"/>
    </xf>
    <xf numFmtId="0" fontId="39" fillId="0" borderId="136" xfId="0" applyFont="1" applyBorder="1" applyAlignment="1" applyProtection="1">
      <alignment horizontal="center" vertical="center" wrapText="1"/>
      <protection locked="0"/>
    </xf>
    <xf numFmtId="0" fontId="39" fillId="0" borderId="14" xfId="0" applyFont="1" applyBorder="1" applyAlignment="1" applyProtection="1">
      <alignment horizontal="center" vertical="center" wrapText="1"/>
      <protection locked="0"/>
    </xf>
    <xf numFmtId="0" fontId="18" fillId="0" borderId="147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7" fillId="0" borderId="149" xfId="0" applyFont="1" applyBorder="1" applyAlignment="1" applyProtection="1">
      <alignment horizontal="left" vertical="center" wrapText="1"/>
      <protection locked="0"/>
    </xf>
    <xf numFmtId="0" fontId="17" fillId="0" borderId="150" xfId="0" applyFont="1" applyBorder="1" applyAlignment="1" applyProtection="1">
      <alignment horizontal="left" vertical="center" wrapText="1"/>
      <protection locked="0"/>
    </xf>
    <xf numFmtId="0" fontId="17" fillId="0" borderId="14" xfId="0" applyFont="1" applyBorder="1" applyAlignment="1" applyProtection="1">
      <alignment horizontal="left" vertical="center" wrapText="1"/>
      <protection locked="0"/>
    </xf>
    <xf numFmtId="3" fontId="22" fillId="0" borderId="13" xfId="0" applyNumberFormat="1" applyFont="1" applyBorder="1" applyAlignment="1" applyProtection="1">
      <alignment horizontal="right" vertical="center" wrapText="1" indent="3"/>
      <protection locked="0"/>
    </xf>
    <xf numFmtId="3" fontId="22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2" fillId="0" borderId="151" xfId="0" applyNumberFormat="1" applyFont="1" applyBorder="1" applyAlignment="1" applyProtection="1">
      <alignment horizontal="right" vertical="center" wrapText="1" indent="3"/>
      <protection locked="0"/>
    </xf>
    <xf numFmtId="0" fontId="8" fillId="0" borderId="254" xfId="0" applyFont="1" applyBorder="1" applyAlignment="1" applyProtection="1">
      <alignment horizontal="center" wrapText="1"/>
      <protection locked="0"/>
    </xf>
    <xf numFmtId="0" fontId="8" fillId="0" borderId="255" xfId="0" applyFont="1" applyBorder="1" applyAlignment="1" applyProtection="1">
      <alignment horizontal="center" wrapText="1"/>
      <protection locked="0"/>
    </xf>
    <xf numFmtId="0" fontId="8" fillId="0" borderId="256" xfId="0" applyFont="1" applyBorder="1" applyAlignment="1" applyProtection="1">
      <alignment horizontal="center" wrapText="1"/>
      <protection locked="0"/>
    </xf>
    <xf numFmtId="0" fontId="17" fillId="0" borderId="152" xfId="0" applyFont="1" applyBorder="1" applyAlignment="1" applyProtection="1">
      <alignment horizontal="left" vertical="center" wrapText="1"/>
      <protection locked="0"/>
    </xf>
    <xf numFmtId="0" fontId="17" fillId="0" borderId="87" xfId="0" applyFont="1" applyBorder="1" applyAlignment="1" applyProtection="1">
      <alignment horizontal="left" vertical="center" wrapText="1"/>
      <protection locked="0"/>
    </xf>
    <xf numFmtId="0" fontId="17" fillId="0" borderId="65" xfId="0" applyFont="1" applyBorder="1" applyAlignment="1" applyProtection="1">
      <alignment horizontal="left" vertical="center" wrapText="1"/>
      <protection locked="0"/>
    </xf>
    <xf numFmtId="3" fontId="22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2" fillId="0" borderId="87" xfId="0" applyNumberFormat="1" applyFont="1" applyBorder="1" applyAlignment="1" applyProtection="1">
      <alignment horizontal="right" vertical="center" wrapText="1" indent="3"/>
      <protection locked="0"/>
    </xf>
    <xf numFmtId="3" fontId="22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9" fillId="0" borderId="257" xfId="0" applyFont="1" applyBorder="1" applyAlignment="1" applyProtection="1">
      <alignment horizontal="left" vertical="center" wrapText="1" indent="1"/>
      <protection locked="0"/>
    </xf>
    <xf numFmtId="0" fontId="19" fillId="0" borderId="258" xfId="0" applyFont="1" applyBorder="1" applyAlignment="1" applyProtection="1">
      <alignment horizontal="left" vertical="center" wrapText="1" indent="1"/>
      <protection locked="0"/>
    </xf>
    <xf numFmtId="0" fontId="19" fillId="0" borderId="259" xfId="0" applyFont="1" applyBorder="1" applyAlignment="1" applyProtection="1">
      <alignment horizontal="left" vertical="center" wrapText="1" indent="1"/>
      <protection locked="0"/>
    </xf>
    <xf numFmtId="0" fontId="20" fillId="0" borderId="274" xfId="0" applyFont="1" applyBorder="1" applyAlignment="1" applyProtection="1">
      <alignment horizontal="left" vertical="center" wrapText="1" indent="1"/>
      <protection locked="0"/>
    </xf>
    <xf numFmtId="0" fontId="20" fillId="0" borderId="275" xfId="0" applyFont="1" applyBorder="1" applyAlignment="1" applyProtection="1">
      <alignment horizontal="left" vertical="center" wrapText="1" indent="1"/>
      <protection locked="0"/>
    </xf>
    <xf numFmtId="3" fontId="20" fillId="0" borderId="242" xfId="0" applyNumberFormat="1" applyFont="1" applyBorder="1" applyAlignment="1" applyProtection="1">
      <alignment horizontal="right" indent="1"/>
      <protection locked="0"/>
    </xf>
    <xf numFmtId="3" fontId="20" fillId="0" borderId="259" xfId="0" applyNumberFormat="1" applyFont="1" applyBorder="1" applyAlignment="1" applyProtection="1">
      <alignment horizontal="right" indent="1"/>
      <protection locked="0"/>
    </xf>
    <xf numFmtId="3" fontId="20" fillId="0" borderId="260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indent="1"/>
      <protection locked="0"/>
    </xf>
    <xf numFmtId="3" fontId="29" fillId="0" borderId="26" xfId="0" applyNumberFormat="1" applyFont="1" applyBorder="1" applyAlignment="1" applyProtection="1">
      <alignment horizontal="right" vertical="center" indent="1"/>
      <protection locked="0"/>
    </xf>
    <xf numFmtId="3" fontId="29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8" fillId="0" borderId="89" xfId="0" applyFont="1" applyBorder="1" applyAlignment="1" applyProtection="1">
      <alignment horizontal="left" vertical="center" wrapText="1"/>
      <protection locked="0"/>
    </xf>
    <xf numFmtId="0" fontId="18" fillId="0" borderId="24" xfId="0" applyFont="1" applyBorder="1" applyAlignment="1" applyProtection="1">
      <alignment horizontal="left" vertical="center" wrapText="1"/>
      <protection locked="0"/>
    </xf>
    <xf numFmtId="0" fontId="18" fillId="0" borderId="135" xfId="0" applyFont="1" applyBorder="1" applyAlignment="1" applyProtection="1">
      <alignment horizontal="left" vertical="center" wrapText="1"/>
      <protection locked="0"/>
    </xf>
    <xf numFmtId="0" fontId="29" fillId="0" borderId="139" xfId="0" applyFont="1" applyBorder="1" applyAlignment="1" applyProtection="1">
      <alignment horizontal="left" vertical="center" wrapText="1" indent="1"/>
      <protection locked="0"/>
    </xf>
    <xf numFmtId="0" fontId="29" fillId="0" borderId="140" xfId="0" applyFont="1" applyBorder="1" applyAlignment="1" applyProtection="1">
      <alignment horizontal="left" vertical="center" wrapText="1" indent="1"/>
      <protection locked="0"/>
    </xf>
    <xf numFmtId="3" fontId="29" fillId="0" borderId="62" xfId="0" applyNumberFormat="1" applyFont="1" applyBorder="1" applyAlignment="1" applyProtection="1">
      <alignment horizontal="right" vertical="center" wrapText="1" indent="1"/>
      <protection locked="0"/>
    </xf>
    <xf numFmtId="3" fontId="29" fillId="0" borderId="99" xfId="0" applyNumberFormat="1" applyFont="1" applyBorder="1" applyAlignment="1" applyProtection="1">
      <alignment horizontal="right" vertical="center" wrapText="1" indent="1"/>
      <protection locked="0"/>
    </xf>
    <xf numFmtId="3" fontId="29" fillId="0" borderId="62" xfId="0" applyNumberFormat="1" applyFont="1" applyBorder="1" applyAlignment="1" applyProtection="1">
      <alignment horizontal="right" vertical="center" indent="1"/>
      <protection locked="0"/>
    </xf>
    <xf numFmtId="3" fontId="29" fillId="0" borderId="99" xfId="0" applyNumberFormat="1" applyFont="1" applyBorder="1" applyAlignment="1" applyProtection="1">
      <alignment horizontal="right" vertical="center" indent="1"/>
      <protection locked="0"/>
    </xf>
    <xf numFmtId="3" fontId="29" fillId="0" borderId="137" xfId="0" applyNumberFormat="1" applyFont="1" applyBorder="1" applyAlignment="1" applyProtection="1">
      <alignment horizontal="right" vertical="center" wrapText="1" indent="1"/>
      <protection locked="0"/>
    </xf>
    <xf numFmtId="0" fontId="18" fillId="0" borderId="116" xfId="0" applyFont="1" applyBorder="1" applyAlignment="1" applyProtection="1">
      <alignment horizontal="left" vertical="center" wrapText="1"/>
      <protection locked="0"/>
    </xf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15" xfId="0" applyFont="1" applyBorder="1" applyAlignment="1" applyProtection="1">
      <alignment horizontal="left" vertical="center" wrapTex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17" fillId="0" borderId="141" xfId="0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40" fillId="0" borderId="139" xfId="0" applyFont="1" applyBorder="1" applyAlignment="1" applyProtection="1">
      <alignment horizontal="left" vertical="center" wrapText="1" indent="1"/>
      <protection locked="0"/>
    </xf>
    <xf numFmtId="0" fontId="40" fillId="0" borderId="140" xfId="0" applyFont="1" applyBorder="1" applyAlignment="1" applyProtection="1">
      <alignment horizontal="left" vertical="center" wrapText="1" indent="1"/>
      <protection locked="0"/>
    </xf>
    <xf numFmtId="0" fontId="18" fillId="0" borderId="144" xfId="0" applyFont="1" applyBorder="1" applyAlignment="1" applyProtection="1">
      <alignment horizontal="center" vertical="center"/>
      <protection locked="0"/>
    </xf>
    <xf numFmtId="0" fontId="18" fillId="0" borderId="145" xfId="0" applyFont="1" applyBorder="1" applyAlignment="1" applyProtection="1">
      <alignment horizontal="center" vertical="center"/>
      <protection locked="0"/>
    </xf>
    <xf numFmtId="3" fontId="20" fillId="0" borderId="87" xfId="0" applyNumberFormat="1" applyFont="1" applyBorder="1" applyAlignment="1" applyProtection="1">
      <alignment horizontal="right" indent="1"/>
      <protection locked="0"/>
    </xf>
    <xf numFmtId="0" fontId="0" fillId="0" borderId="0" xfId="0"/>
    <xf numFmtId="0" fontId="18" fillId="0" borderId="0" xfId="0" applyFont="1" applyAlignment="1" applyProtection="1">
      <alignment horizontal="left"/>
      <protection locked="0"/>
    </xf>
    <xf numFmtId="0" fontId="29" fillId="0" borderId="91" xfId="0" applyFont="1" applyBorder="1" applyAlignment="1" applyProtection="1">
      <alignment horizontal="left" vertical="center" wrapText="1" indent="1"/>
      <protection locked="0"/>
    </xf>
    <xf numFmtId="0" fontId="29" fillId="0" borderId="146" xfId="0" applyFont="1" applyBorder="1" applyAlignment="1" applyProtection="1">
      <alignment horizontal="left" vertical="center" wrapText="1" indent="1"/>
      <protection locked="0"/>
    </xf>
    <xf numFmtId="0" fontId="19" fillId="0" borderId="165" xfId="0" applyFont="1" applyBorder="1" applyAlignment="1" applyProtection="1">
      <alignment horizontal="left" indent="1"/>
      <protection locked="0"/>
    </xf>
    <xf numFmtId="0" fontId="19" fillId="0" borderId="21" xfId="0" applyFont="1" applyBorder="1" applyAlignment="1" applyProtection="1">
      <alignment horizontal="left" indent="1"/>
      <protection locked="0"/>
    </xf>
    <xf numFmtId="0" fontId="19" fillId="0" borderId="32" xfId="0" applyFont="1" applyBorder="1" applyAlignment="1" applyProtection="1">
      <alignment horizontal="left" indent="1"/>
      <protection locked="0"/>
    </xf>
    <xf numFmtId="0" fontId="19" fillId="0" borderId="163" xfId="0" applyFont="1" applyBorder="1" applyAlignment="1" applyProtection="1">
      <alignment horizontal="left" indent="1"/>
      <protection locked="0"/>
    </xf>
    <xf numFmtId="0" fontId="19" fillId="0" borderId="36" xfId="0" applyFont="1" applyBorder="1" applyAlignment="1" applyProtection="1">
      <alignment horizontal="left" indent="1"/>
      <protection locked="0"/>
    </xf>
    <xf numFmtId="0" fontId="19" fillId="0" borderId="33" xfId="0" applyFont="1" applyBorder="1" applyAlignment="1" applyProtection="1">
      <alignment horizontal="left" indent="1"/>
      <protection locked="0"/>
    </xf>
    <xf numFmtId="0" fontId="39" fillId="0" borderId="188" xfId="0" applyFont="1" applyBorder="1" applyAlignment="1" applyProtection="1">
      <alignment horizontal="center" vertical="center" wrapText="1"/>
      <protection locked="0"/>
    </xf>
    <xf numFmtId="0" fontId="39" fillId="0" borderId="151" xfId="0" applyFont="1" applyBorder="1" applyAlignment="1" applyProtection="1">
      <alignment horizontal="center" vertical="center" wrapText="1"/>
      <protection locked="0"/>
    </xf>
    <xf numFmtId="0" fontId="33" fillId="0" borderId="91" xfId="0" applyFont="1" applyBorder="1" applyAlignment="1" applyProtection="1">
      <alignment horizontal="center" vertical="center" wrapText="1"/>
      <protection locked="0"/>
    </xf>
    <xf numFmtId="0" fontId="33" fillId="0" borderId="146" xfId="0" applyFont="1" applyBorder="1" applyAlignment="1" applyProtection="1">
      <alignment horizontal="center" vertical="center" wrapText="1"/>
      <protection locked="0"/>
    </xf>
    <xf numFmtId="0" fontId="18" fillId="0" borderId="310" xfId="0" applyFont="1" applyBorder="1" applyAlignment="1" applyProtection="1">
      <alignment horizontal="center" vertical="center" wrapText="1"/>
      <protection locked="0"/>
    </xf>
    <xf numFmtId="0" fontId="18" fillId="0" borderId="311" xfId="0" applyFont="1" applyBorder="1" applyAlignment="1" applyProtection="1">
      <alignment horizontal="center" vertical="center" wrapText="1"/>
      <protection locked="0"/>
    </xf>
    <xf numFmtId="0" fontId="37" fillId="0" borderId="11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37" fillId="0" borderId="198" xfId="0" applyFont="1" applyBorder="1" applyAlignment="1" applyProtection="1">
      <alignment horizontal="left" vertical="center" wrapText="1"/>
      <protection locked="0"/>
    </xf>
    <xf numFmtId="0" fontId="8" fillId="0" borderId="276" xfId="0" applyFont="1" applyBorder="1" applyAlignment="1" applyProtection="1">
      <alignment horizontal="center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39" fillId="0" borderId="157" xfId="0" applyFont="1" applyBorder="1" applyAlignment="1" applyProtection="1">
      <alignment horizontal="center" vertical="center" wrapText="1"/>
      <protection locked="0"/>
    </xf>
    <xf numFmtId="0" fontId="39" fillId="0" borderId="158" xfId="0" applyFont="1" applyBorder="1" applyAlignment="1" applyProtection="1">
      <alignment horizontal="center" vertical="center" wrapText="1"/>
      <protection locked="0"/>
    </xf>
    <xf numFmtId="0" fontId="18" fillId="0" borderId="120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3" fontId="20" fillId="0" borderId="36" xfId="0" applyNumberFormat="1" applyFont="1" applyBorder="1" applyAlignment="1" applyProtection="1">
      <alignment horizontal="right" indent="3"/>
      <protection locked="0"/>
    </xf>
    <xf numFmtId="3" fontId="20" fillId="0" borderId="38" xfId="0" applyNumberFormat="1" applyFont="1" applyBorder="1" applyAlignment="1" applyProtection="1">
      <alignment horizontal="right" indent="3"/>
      <protection locked="0"/>
    </xf>
    <xf numFmtId="0" fontId="18" fillId="0" borderId="155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/>
      <protection locked="0"/>
    </xf>
    <xf numFmtId="0" fontId="19" fillId="0" borderId="165" xfId="0" applyNumberFormat="1" applyFont="1" applyBorder="1" applyAlignment="1" applyProtection="1">
      <alignment horizontal="left" indent="1"/>
      <protection locked="0"/>
    </xf>
    <xf numFmtId="0" fontId="19" fillId="0" borderId="21" xfId="0" applyNumberFormat="1" applyFont="1" applyBorder="1" applyAlignment="1" applyProtection="1">
      <alignment horizontal="left" indent="1"/>
      <protection locked="0"/>
    </xf>
    <xf numFmtId="0" fontId="19" fillId="0" borderId="32" xfId="0" applyNumberFormat="1" applyFont="1" applyBorder="1" applyAlignment="1" applyProtection="1">
      <alignment horizontal="left" indent="1"/>
      <protection locked="0"/>
    </xf>
    <xf numFmtId="3" fontId="20" fillId="0" borderId="46" xfId="0" applyNumberFormat="1" applyFont="1" applyBorder="1" applyAlignment="1" applyProtection="1">
      <alignment horizontal="right" indent="3"/>
      <protection locked="0"/>
    </xf>
    <xf numFmtId="3" fontId="20" fillId="0" borderId="21" xfId="0" applyNumberFormat="1" applyFont="1" applyBorder="1" applyAlignment="1" applyProtection="1">
      <alignment horizontal="right" indent="3"/>
      <protection locked="0"/>
    </xf>
    <xf numFmtId="0" fontId="20" fillId="0" borderId="21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18" fillId="0" borderId="18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3" fontId="20" fillId="0" borderId="51" xfId="0" applyNumberFormat="1" applyFont="1" applyBorder="1" applyAlignment="1" applyProtection="1">
      <alignment horizontal="right" vertical="center" indent="1"/>
      <protection locked="0"/>
    </xf>
    <xf numFmtId="3" fontId="20" fillId="0" borderId="44" xfId="0" applyNumberFormat="1" applyFont="1" applyBorder="1" applyAlignment="1" applyProtection="1">
      <alignment horizontal="right" vertical="center" indent="1"/>
      <protection locked="0"/>
    </xf>
    <xf numFmtId="3" fontId="20" fillId="0" borderId="83" xfId="0" applyNumberFormat="1" applyFont="1" applyBorder="1" applyAlignment="1" applyProtection="1">
      <alignment horizontal="right" vertical="center" indent="1"/>
      <protection locked="0"/>
    </xf>
    <xf numFmtId="3" fontId="20" fillId="0" borderId="53" xfId="0" applyNumberFormat="1" applyFont="1" applyBorder="1" applyAlignment="1" applyProtection="1">
      <alignment horizontal="right" vertical="center" indent="1"/>
      <protection locked="0"/>
    </xf>
    <xf numFmtId="0" fontId="18" fillId="0" borderId="130" xfId="0" applyFont="1" applyBorder="1" applyAlignment="1" applyProtection="1">
      <alignment horizontal="center" vertical="center" wrapText="1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28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center" vertical="center" wrapText="1"/>
      <protection locked="0"/>
    </xf>
    <xf numFmtId="0" fontId="17" fillId="0" borderId="129" xfId="0" applyFont="1" applyBorder="1" applyAlignment="1" applyProtection="1">
      <alignment horizontal="center" vertical="center" wrapText="1"/>
      <protection locked="0"/>
    </xf>
    <xf numFmtId="3" fontId="19" fillId="0" borderId="109" xfId="0" applyNumberFormat="1" applyFont="1" applyBorder="1" applyAlignment="1" applyProtection="1">
      <alignment horizontal="right" vertical="center" indent="1"/>
      <protection locked="0"/>
    </xf>
    <xf numFmtId="3" fontId="19" fillId="0" borderId="94" xfId="0" applyNumberFormat="1" applyFont="1" applyBorder="1" applyAlignment="1" applyProtection="1">
      <alignment horizontal="right" vertical="center" indent="1"/>
      <protection locked="0"/>
    </xf>
    <xf numFmtId="3" fontId="19" fillId="0" borderId="166" xfId="0" applyNumberFormat="1" applyFont="1" applyBorder="1" applyAlignment="1" applyProtection="1">
      <alignment horizontal="right" vertical="center" indent="1"/>
      <protection locked="0"/>
    </xf>
    <xf numFmtId="3" fontId="19" fillId="0" borderId="167" xfId="0" applyNumberFormat="1" applyFont="1" applyBorder="1" applyAlignment="1" applyProtection="1">
      <alignment horizontal="right" vertical="center" inden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3" fontId="19" fillId="0" borderId="109" xfId="0" applyNumberFormat="1" applyFont="1" applyBorder="1" applyAlignment="1" applyProtection="1">
      <alignment horizontal="right" vertical="center" indent="1"/>
      <protection hidden="1"/>
    </xf>
    <xf numFmtId="3" fontId="19" fillId="0" borderId="94" xfId="0" applyNumberFormat="1" applyFont="1" applyBorder="1" applyAlignment="1" applyProtection="1">
      <alignment horizontal="right" vertical="center" indent="1"/>
      <protection hidden="1"/>
    </xf>
    <xf numFmtId="3" fontId="19" fillId="0" borderId="166" xfId="0" applyNumberFormat="1" applyFont="1" applyBorder="1" applyAlignment="1" applyProtection="1">
      <alignment horizontal="right" vertical="center" indent="1"/>
      <protection hidden="1"/>
    </xf>
    <xf numFmtId="3" fontId="19" fillId="0" borderId="167" xfId="0" applyNumberFormat="1" applyFont="1" applyBorder="1" applyAlignment="1" applyProtection="1">
      <alignment horizontal="right" vertical="center" indent="1"/>
      <protection hidden="1"/>
    </xf>
    <xf numFmtId="3" fontId="20" fillId="0" borderId="95" xfId="0" applyNumberFormat="1" applyFont="1" applyBorder="1" applyAlignment="1" applyProtection="1">
      <alignment horizontal="right" vertical="center" indent="1"/>
      <protection locked="0"/>
    </xf>
    <xf numFmtId="3" fontId="20" fillId="0" borderId="73" xfId="0" applyNumberFormat="1" applyFont="1" applyBorder="1" applyAlignment="1" applyProtection="1">
      <alignment horizontal="right" vertical="center" indent="1"/>
      <protection locked="0"/>
    </xf>
    <xf numFmtId="3" fontId="20" fillId="0" borderId="84" xfId="0" applyNumberFormat="1" applyFont="1" applyBorder="1" applyAlignment="1" applyProtection="1">
      <alignment horizontal="right" vertical="center" indent="1"/>
      <protection locked="0"/>
    </xf>
    <xf numFmtId="3" fontId="20" fillId="0" borderId="96" xfId="0" applyNumberFormat="1" applyFont="1" applyBorder="1" applyAlignment="1" applyProtection="1">
      <alignment horizontal="right" vertical="center" indent="1"/>
      <protection locked="0"/>
    </xf>
    <xf numFmtId="0" fontId="17" fillId="0" borderId="3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horizontal="left" vertical="center" wrapText="1"/>
      <protection locked="0"/>
    </xf>
    <xf numFmtId="0" fontId="17" fillId="0" borderId="100" xfId="0" applyFont="1" applyBorder="1" applyAlignment="1" applyProtection="1">
      <alignment horizontal="left" vertical="center" wrapText="1"/>
      <protection locked="0"/>
    </xf>
    <xf numFmtId="0" fontId="17" fillId="0" borderId="101" xfId="0" applyFont="1" applyBorder="1" applyAlignment="1" applyProtection="1">
      <alignment horizontal="left" vertical="center" wrapText="1"/>
      <protection locked="0"/>
    </xf>
    <xf numFmtId="0" fontId="17" fillId="0" borderId="78" xfId="0" applyFont="1" applyBorder="1" applyAlignment="1" applyProtection="1">
      <alignment horizontal="left" vertical="center" wrapText="1"/>
      <protection locked="0"/>
    </xf>
    <xf numFmtId="3" fontId="20" fillId="0" borderId="101" xfId="0" applyNumberFormat="1" applyFont="1" applyBorder="1" applyAlignment="1" applyProtection="1">
      <alignment horizontal="right" vertical="center" indent="1"/>
      <protection locked="0"/>
    </xf>
    <xf numFmtId="3" fontId="20" fillId="0" borderId="75" xfId="0" applyNumberFormat="1" applyFont="1" applyBorder="1" applyAlignment="1" applyProtection="1">
      <alignment horizontal="right" vertical="center" indent="1"/>
      <protection locked="0"/>
    </xf>
    <xf numFmtId="3" fontId="20" fillId="0" borderId="102" xfId="0" applyNumberFormat="1" applyFont="1" applyBorder="1" applyAlignment="1" applyProtection="1">
      <alignment horizontal="right" vertical="center" indent="1"/>
      <protection locked="0"/>
    </xf>
    <xf numFmtId="3" fontId="20" fillId="0" borderId="103" xfId="0" applyNumberFormat="1" applyFont="1" applyBorder="1" applyAlignment="1" applyProtection="1">
      <alignment horizontal="right" vertical="center" indent="1"/>
      <protection locked="0"/>
    </xf>
    <xf numFmtId="0" fontId="17" fillId="0" borderId="23" xfId="0" applyFont="1" applyBorder="1" applyAlignment="1" applyProtection="1">
      <alignment horizontal="left" vertical="center" wrapText="1"/>
      <protection locked="0"/>
    </xf>
    <xf numFmtId="0" fontId="17" fillId="0" borderId="104" xfId="0" applyFont="1" applyBorder="1" applyAlignment="1" applyProtection="1">
      <alignment horizontal="left" vertical="center" wrapText="1"/>
      <protection locked="0"/>
    </xf>
    <xf numFmtId="0" fontId="17" fillId="0" borderId="77" xfId="0" applyFont="1" applyBorder="1" applyAlignment="1" applyProtection="1">
      <alignment horizontal="left" vertical="center" wrapText="1"/>
      <protection locked="0"/>
    </xf>
    <xf numFmtId="3" fontId="20" fillId="0" borderId="47" xfId="0" applyNumberFormat="1" applyFont="1" applyBorder="1" applyAlignment="1" applyProtection="1">
      <alignment horizontal="right" vertical="center" indent="1"/>
      <protection locked="0"/>
    </xf>
    <xf numFmtId="3" fontId="20" fillId="0" borderId="81" xfId="0" applyNumberFormat="1" applyFont="1" applyBorder="1" applyAlignment="1" applyProtection="1">
      <alignment horizontal="right" vertical="center" indent="1"/>
      <protection locked="0"/>
    </xf>
    <xf numFmtId="3" fontId="20" fillId="0" borderId="105" xfId="0" applyNumberFormat="1" applyFont="1" applyBorder="1" applyAlignment="1" applyProtection="1">
      <alignment horizontal="right" vertical="center" indent="1"/>
      <protection locked="0"/>
    </xf>
    <xf numFmtId="3" fontId="19" fillId="0" borderId="124" xfId="0" applyNumberFormat="1" applyFont="1" applyBorder="1" applyAlignment="1" applyProtection="1">
      <alignment horizontal="right" vertical="center" indent="1"/>
      <protection hidden="1"/>
    </xf>
    <xf numFmtId="3" fontId="19" fillId="0" borderId="148" xfId="0" applyNumberFormat="1" applyFont="1" applyBorder="1" applyAlignment="1" applyProtection="1">
      <alignment horizontal="right" vertical="center" indent="1"/>
      <protection hidden="1"/>
    </xf>
    <xf numFmtId="3" fontId="19" fillId="0" borderId="123" xfId="0" applyNumberFormat="1" applyFont="1" applyBorder="1" applyAlignment="1" applyProtection="1">
      <alignment horizontal="right" vertical="center" indent="1"/>
      <protection hidden="1"/>
    </xf>
    <xf numFmtId="3" fontId="19" fillId="0" borderId="125" xfId="0" applyNumberFormat="1" applyFont="1" applyBorder="1" applyAlignment="1" applyProtection="1">
      <alignment horizontal="right" vertical="center" indent="1"/>
      <protection hidden="1"/>
    </xf>
    <xf numFmtId="0" fontId="17" fillId="0" borderId="168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left" vertical="center" wrapText="1"/>
      <protection locked="0"/>
    </xf>
    <xf numFmtId="0" fontId="17" fillId="0" borderId="56" xfId="0" applyFont="1" applyBorder="1" applyAlignment="1" applyProtection="1">
      <alignment horizontal="left" vertical="center" wrapText="1"/>
      <protection locked="0"/>
    </xf>
    <xf numFmtId="3" fontId="20" fillId="0" borderId="66" xfId="0" applyNumberFormat="1" applyFont="1" applyBorder="1" applyAlignment="1" applyProtection="1">
      <alignment horizontal="right" vertical="center" indent="1"/>
      <protection locked="0"/>
    </xf>
    <xf numFmtId="3" fontId="20" fillId="0" borderId="45" xfId="0" applyNumberFormat="1" applyFont="1" applyBorder="1" applyAlignment="1" applyProtection="1">
      <alignment horizontal="right" vertical="center" indent="1"/>
      <protection locked="0"/>
    </xf>
    <xf numFmtId="3" fontId="20" fillId="0" borderId="80" xfId="0" applyNumberFormat="1" applyFont="1" applyBorder="1" applyAlignment="1" applyProtection="1">
      <alignment horizontal="right" vertical="center" indent="1"/>
      <protection locked="0"/>
    </xf>
    <xf numFmtId="3" fontId="20" fillId="0" borderId="169" xfId="0" applyNumberFormat="1" applyFont="1" applyBorder="1" applyAlignment="1" applyProtection="1">
      <alignment horizontal="right" vertical="center" indent="1"/>
      <protection locked="0"/>
    </xf>
    <xf numFmtId="0" fontId="18" fillId="0" borderId="170" xfId="0" applyFont="1" applyBorder="1" applyAlignment="1" applyProtection="1">
      <alignment horizontal="left" vertical="center" wrapText="1"/>
      <protection locked="0"/>
    </xf>
    <xf numFmtId="0" fontId="18" fillId="0" borderId="124" xfId="0" applyFont="1" applyBorder="1" applyAlignment="1" applyProtection="1">
      <alignment horizontal="left" vertical="center" wrapText="1"/>
      <protection locked="0"/>
    </xf>
    <xf numFmtId="0" fontId="18" fillId="0" borderId="155" xfId="0" applyFont="1" applyBorder="1" applyAlignment="1" applyProtection="1">
      <alignment horizontal="left" vertical="center" wrapText="1"/>
      <protection locked="0"/>
    </xf>
    <xf numFmtId="0" fontId="17" fillId="0" borderId="158" xfId="0" applyFont="1" applyBorder="1" applyAlignment="1" applyProtection="1">
      <alignment horizontal="left" vertical="center" wrapText="1"/>
      <protection locked="0"/>
    </xf>
    <xf numFmtId="0" fontId="17" fillId="0" borderId="171" xfId="0" applyFont="1" applyBorder="1" applyAlignment="1" applyProtection="1">
      <alignment horizontal="left" vertical="center" wrapText="1"/>
      <protection locked="0"/>
    </xf>
    <xf numFmtId="0" fontId="17" fillId="0" borderId="52" xfId="0" applyFont="1" applyBorder="1" applyAlignment="1" applyProtection="1">
      <alignment horizontal="left" vertical="center" wrapText="1"/>
      <protection locked="0"/>
    </xf>
    <xf numFmtId="3" fontId="20" fillId="0" borderId="171" xfId="0" applyNumberFormat="1" applyFont="1" applyBorder="1" applyAlignment="1" applyProtection="1">
      <alignment horizontal="right" vertical="center" indent="1"/>
      <protection locked="0"/>
    </xf>
    <xf numFmtId="3" fontId="20" fillId="0" borderId="13" xfId="0" applyNumberFormat="1" applyFont="1" applyBorder="1" applyAlignment="1" applyProtection="1">
      <alignment horizontal="right" vertical="center" indent="1"/>
      <protection locked="0"/>
    </xf>
    <xf numFmtId="3" fontId="20" fillId="0" borderId="172" xfId="0" applyNumberFormat="1" applyFont="1" applyBorder="1" applyAlignment="1" applyProtection="1">
      <alignment horizontal="right" vertical="center" indent="1"/>
      <protection locked="0"/>
    </xf>
    <xf numFmtId="3" fontId="20" fillId="0" borderId="173" xfId="0" applyNumberFormat="1" applyFont="1" applyBorder="1" applyAlignment="1" applyProtection="1">
      <alignment horizontal="right" vertical="center" indent="1"/>
      <protection locked="0"/>
    </xf>
    <xf numFmtId="3" fontId="20" fillId="0" borderId="224" xfId="0" applyNumberFormat="1" applyFont="1" applyBorder="1" applyAlignment="1" applyProtection="1">
      <alignment horizontal="right" vertical="center" indent="3"/>
      <protection locked="0"/>
    </xf>
    <xf numFmtId="3" fontId="20" fillId="0" borderId="282" xfId="0" applyNumberFormat="1" applyFont="1" applyBorder="1" applyAlignment="1" applyProtection="1">
      <alignment horizontal="right" vertical="center" indent="3"/>
      <protection locked="0"/>
    </xf>
    <xf numFmtId="0" fontId="19" fillId="0" borderId="283" xfId="0" applyFont="1" applyBorder="1" applyAlignment="1" applyProtection="1">
      <alignment horizontal="left" vertical="center" wrapText="1" indent="1"/>
      <protection locked="0"/>
    </xf>
    <xf numFmtId="0" fontId="19" fillId="0" borderId="284" xfId="0" applyFont="1" applyBorder="1" applyAlignment="1" applyProtection="1">
      <alignment horizontal="left" vertical="center" wrapText="1" indent="1"/>
      <protection locked="0"/>
    </xf>
    <xf numFmtId="0" fontId="19" fillId="0" borderId="247" xfId="0" applyFont="1" applyBorder="1" applyAlignment="1" applyProtection="1">
      <alignment horizontal="left" vertical="center" wrapText="1" indent="1"/>
      <protection locked="0"/>
    </xf>
    <xf numFmtId="0" fontId="19" fillId="0" borderId="245" xfId="0" applyFont="1" applyBorder="1" applyAlignment="1" applyProtection="1">
      <alignment horizontal="left" vertical="center" wrapText="1" indent="1"/>
      <protection locked="0"/>
    </xf>
    <xf numFmtId="0" fontId="17" fillId="0" borderId="90" xfId="0" applyFont="1" applyBorder="1" applyAlignment="1" applyProtection="1">
      <alignment horizontal="left" vertical="center" wrapText="1"/>
      <protection locked="0"/>
    </xf>
    <xf numFmtId="0" fontId="17" fillId="0" borderId="99" xfId="0" applyFont="1" applyBorder="1" applyAlignment="1" applyProtection="1">
      <alignment horizontal="left" vertical="center" wrapText="1"/>
      <protection locked="0"/>
    </xf>
    <xf numFmtId="0" fontId="17" fillId="0" borderId="85" xfId="0" applyFont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  <protection locked="0"/>
    </xf>
    <xf numFmtId="0" fontId="18" fillId="0" borderId="121" xfId="0" applyFont="1" applyBorder="1" applyAlignment="1" applyProtection="1">
      <alignment horizontal="left" vertical="center" wrapText="1"/>
      <protection locked="0"/>
    </xf>
    <xf numFmtId="3" fontId="19" fillId="0" borderId="160" xfId="0" applyNumberFormat="1" applyFont="1" applyBorder="1" applyAlignment="1" applyProtection="1">
      <alignment horizontal="right" vertical="center" indent="1"/>
      <protection hidden="1"/>
    </xf>
    <xf numFmtId="3" fontId="19" fillId="0" borderId="178" xfId="0" applyNumberFormat="1" applyFont="1" applyBorder="1" applyAlignment="1" applyProtection="1">
      <alignment horizontal="right" vertical="center" indent="1"/>
      <protection hidden="1"/>
    </xf>
    <xf numFmtId="3" fontId="19" fillId="0" borderId="179" xfId="0" applyNumberFormat="1" applyFont="1" applyBorder="1" applyAlignment="1" applyProtection="1">
      <alignment horizontal="right" vertical="center" indent="1"/>
      <protection hidden="1"/>
    </xf>
    <xf numFmtId="3" fontId="19" fillId="0" borderId="180" xfId="0" applyNumberFormat="1" applyFont="1" applyBorder="1" applyAlignment="1" applyProtection="1">
      <alignment horizontal="right" vertical="center" indent="1"/>
      <protection hidden="1"/>
    </xf>
    <xf numFmtId="3" fontId="20" fillId="0" borderId="232" xfId="0" applyNumberFormat="1" applyFont="1" applyBorder="1" applyAlignment="1" applyProtection="1">
      <alignment horizontal="right" vertical="center" indent="3"/>
      <protection locked="0"/>
    </xf>
    <xf numFmtId="3" fontId="20" fillId="0" borderId="285" xfId="0" applyNumberFormat="1" applyFont="1" applyBorder="1" applyAlignment="1" applyProtection="1">
      <alignment horizontal="right" vertical="center" indent="3"/>
      <protection locked="0"/>
    </xf>
    <xf numFmtId="0" fontId="18" fillId="0" borderId="119" xfId="0" applyFont="1" applyBorder="1" applyAlignment="1" applyProtection="1">
      <alignment horizontal="left" vertical="center" wrapText="1"/>
      <protection locked="0"/>
    </xf>
    <xf numFmtId="0" fontId="18" fillId="0" borderId="120" xfId="0" applyFont="1" applyBorder="1" applyAlignment="1" applyProtection="1">
      <alignment horizontal="left" vertical="center" wrapText="1"/>
      <protection locked="0"/>
    </xf>
    <xf numFmtId="0" fontId="17" fillId="0" borderId="1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20" fillId="0" borderId="139" xfId="0" applyFont="1" applyBorder="1" applyAlignment="1" applyProtection="1">
      <alignment horizontal="left" vertical="center" indent="1"/>
      <protection locked="0"/>
    </xf>
    <xf numFmtId="0" fontId="20" fillId="0" borderId="25" xfId="0" applyFont="1" applyBorder="1" applyAlignment="1" applyProtection="1">
      <alignment horizontal="left" vertical="center" indent="1"/>
      <protection locked="0"/>
    </xf>
    <xf numFmtId="0" fontId="20" fillId="0" borderId="92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3" fontId="20" fillId="0" borderId="25" xfId="0" applyNumberFormat="1" applyFont="1" applyBorder="1" applyAlignment="1" applyProtection="1">
      <alignment horizontal="right" vertical="center" wrapText="1" indent="1"/>
      <protection locked="0"/>
    </xf>
    <xf numFmtId="3" fontId="19" fillId="0" borderId="121" xfId="0" applyNumberFormat="1" applyFont="1" applyBorder="1" applyAlignment="1" applyProtection="1">
      <alignment horizontal="right" vertical="center" indent="1"/>
      <protection hidden="1"/>
    </xf>
    <xf numFmtId="3" fontId="19" fillId="0" borderId="60" xfId="0" applyNumberFormat="1" applyFont="1" applyBorder="1" applyAlignment="1" applyProtection="1">
      <alignment horizontal="right" vertical="center" indent="1"/>
      <protection hidden="1"/>
    </xf>
    <xf numFmtId="3" fontId="19" fillId="0" borderId="122" xfId="0" applyNumberFormat="1" applyFont="1" applyBorder="1" applyAlignment="1" applyProtection="1">
      <alignment horizontal="right" vertical="center" indent="1"/>
      <protection hidden="1"/>
    </xf>
    <xf numFmtId="3" fontId="20" fillId="0" borderId="57" xfId="0" applyNumberFormat="1" applyFont="1" applyBorder="1" applyAlignment="1" applyProtection="1">
      <alignment horizontal="right" vertical="center" indent="1"/>
      <protection locked="0"/>
    </xf>
    <xf numFmtId="3" fontId="20" fillId="0" borderId="19" xfId="0" applyNumberFormat="1" applyFont="1" applyBorder="1" applyAlignment="1" applyProtection="1">
      <alignment horizontal="right" vertical="center" indent="1"/>
      <protection locked="0"/>
    </xf>
    <xf numFmtId="3" fontId="20" fillId="0" borderId="32" xfId="0" applyNumberFormat="1" applyFont="1" applyBorder="1" applyAlignment="1" applyProtection="1">
      <alignment horizontal="right" vertical="top" indent="1"/>
      <protection hidden="1"/>
    </xf>
    <xf numFmtId="3" fontId="20" fillId="0" borderId="182" xfId="0" applyNumberFormat="1" applyFont="1" applyBorder="1" applyAlignment="1" applyProtection="1">
      <alignment horizontal="right" vertical="top" indent="1"/>
      <protection hidden="1"/>
    </xf>
    <xf numFmtId="3" fontId="20" fillId="0" borderId="7" xfId="0" applyNumberFormat="1" applyFont="1" applyBorder="1" applyAlignment="1" applyProtection="1">
      <alignment horizontal="right" vertical="top" indent="1"/>
      <protection hidden="1"/>
    </xf>
    <xf numFmtId="3" fontId="20" fillId="0" borderId="141" xfId="0" applyNumberFormat="1" applyFont="1" applyBorder="1" applyAlignment="1" applyProtection="1">
      <alignment horizontal="right" vertical="top" indent="1"/>
      <protection hidden="1"/>
    </xf>
    <xf numFmtId="3" fontId="20" fillId="0" borderId="78" xfId="0" applyNumberFormat="1" applyFont="1" applyBorder="1" applyAlignment="1" applyProtection="1">
      <alignment horizontal="right" vertical="center" indent="1"/>
      <protection locked="0"/>
    </xf>
    <xf numFmtId="3" fontId="20" fillId="0" borderId="112" xfId="0" applyNumberFormat="1" applyFont="1" applyBorder="1" applyAlignment="1" applyProtection="1">
      <alignment horizontal="right" vertical="center" indent="1"/>
      <protection locked="0"/>
    </xf>
    <xf numFmtId="3" fontId="20" fillId="0" borderId="82" xfId="0" applyNumberFormat="1" applyFont="1" applyBorder="1" applyAlignment="1" applyProtection="1">
      <alignment horizontal="right" vertical="top" indent="1"/>
      <protection hidden="1"/>
    </xf>
    <xf numFmtId="3" fontId="20" fillId="0" borderId="98" xfId="0" applyNumberFormat="1" applyFont="1" applyBorder="1" applyAlignment="1" applyProtection="1">
      <alignment horizontal="right" vertical="top" indent="1"/>
      <protection hidden="1"/>
    </xf>
    <xf numFmtId="3" fontId="20" fillId="0" borderId="117" xfId="0" applyNumberFormat="1" applyFont="1" applyBorder="1" applyAlignment="1" applyProtection="1">
      <alignment horizontal="right" vertical="top" indent="1"/>
      <protection hidden="1"/>
    </xf>
    <xf numFmtId="3" fontId="20" fillId="0" borderId="118" xfId="0" applyNumberFormat="1" applyFont="1" applyBorder="1" applyAlignment="1" applyProtection="1">
      <alignment horizontal="right" vertical="top" indent="1"/>
      <protection hidden="1"/>
    </xf>
    <xf numFmtId="3" fontId="19" fillId="0" borderId="3" xfId="0" applyNumberFormat="1" applyFont="1" applyBorder="1" applyAlignment="1" applyProtection="1">
      <alignment horizontal="right" vertical="center" indent="1"/>
      <protection hidden="1"/>
    </xf>
    <xf numFmtId="3" fontId="19" fillId="0" borderId="24" xfId="0" applyNumberFormat="1" applyFont="1" applyBorder="1" applyAlignment="1" applyProtection="1">
      <alignment horizontal="right" vertical="center" indent="1"/>
      <protection hidden="1"/>
    </xf>
    <xf numFmtId="0" fontId="18" fillId="0" borderId="89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123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18" fillId="0" borderId="17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/>
      <protection locked="0"/>
    </xf>
    <xf numFmtId="0" fontId="18" fillId="0" borderId="175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58" xfId="0" applyFont="1" applyBorder="1" applyAlignment="1" applyProtection="1">
      <alignment horizontal="center" vertical="center"/>
      <protection locked="0"/>
    </xf>
    <xf numFmtId="0" fontId="18" fillId="0" borderId="171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68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7" fillId="0" borderId="30" xfId="0" applyFont="1" applyBorder="1" applyAlignment="1" applyProtection="1">
      <alignment horizontal="left" vertical="center"/>
      <protection locked="0"/>
    </xf>
    <xf numFmtId="0" fontId="17" fillId="0" borderId="69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indent="1"/>
      <protection locked="0"/>
    </xf>
    <xf numFmtId="3" fontId="20" fillId="0" borderId="118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vertical="center"/>
      <protection locked="0"/>
    </xf>
    <xf numFmtId="0" fontId="18" fillId="0" borderId="51" xfId="0" applyFont="1" applyBorder="1" applyAlignment="1" applyProtection="1">
      <alignment horizontal="left" vertical="center"/>
      <protection locked="0"/>
    </xf>
    <xf numFmtId="3" fontId="19" fillId="0" borderId="51" xfId="0" applyNumberFormat="1" applyFont="1" applyBorder="1" applyAlignment="1" applyProtection="1">
      <alignment horizontal="right" indent="1"/>
      <protection hidden="1"/>
    </xf>
    <xf numFmtId="3" fontId="19" fillId="0" borderId="53" xfId="0" applyNumberFormat="1" applyFont="1" applyBorder="1" applyAlignment="1" applyProtection="1">
      <alignment horizontal="right" indent="1"/>
      <protection hidden="1"/>
    </xf>
    <xf numFmtId="0" fontId="17" fillId="0" borderId="1" xfId="0" applyFont="1" applyBorder="1" applyAlignment="1" applyProtection="1">
      <alignment horizontal="left" vertical="center"/>
      <protection locked="0"/>
    </xf>
    <xf numFmtId="3" fontId="22" fillId="0" borderId="1" xfId="0" applyNumberFormat="1" applyFont="1" applyBorder="1" applyAlignment="1" applyProtection="1">
      <alignment horizontal="center"/>
      <protection locked="0"/>
    </xf>
    <xf numFmtId="3" fontId="20" fillId="0" borderId="95" xfId="0" applyNumberFormat="1" applyFont="1" applyBorder="1" applyAlignment="1" applyProtection="1">
      <alignment horizontal="right" indent="1"/>
      <protection locked="0"/>
    </xf>
    <xf numFmtId="3" fontId="20" fillId="0" borderId="96" xfId="0" applyNumberFormat="1" applyFont="1" applyBorder="1" applyAlignment="1" applyProtection="1">
      <alignment horizontal="right" indent="1"/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8" xfId="0" applyNumberFormat="1" applyFont="1" applyBorder="1" applyAlignment="1" applyProtection="1">
      <alignment horizontal="center" vertical="center" wrapText="1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17" fillId="0" borderId="101" xfId="0" applyFont="1" applyBorder="1" applyAlignment="1" applyProtection="1">
      <alignment horizontal="left" vertical="center"/>
      <protection locked="0"/>
    </xf>
    <xf numFmtId="3" fontId="20" fillId="0" borderId="101" xfId="0" applyNumberFormat="1" applyFont="1" applyBorder="1" applyAlignment="1" applyProtection="1">
      <alignment horizontal="right" indent="1"/>
      <protection locked="0"/>
    </xf>
    <xf numFmtId="3" fontId="20" fillId="0" borderId="103" xfId="0" applyNumberFormat="1" applyFont="1" applyBorder="1" applyAlignment="1" applyProtection="1">
      <alignment horizontal="right" inden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18" fillId="0" borderId="168" xfId="0" applyFont="1" applyBorder="1" applyAlignment="1" applyProtection="1">
      <alignment horizontal="left" vertical="center"/>
      <protection locked="0"/>
    </xf>
    <xf numFmtId="0" fontId="18" fillId="0" borderId="66" xfId="0" applyFont="1" applyBorder="1" applyAlignment="1" applyProtection="1">
      <alignment horizontal="left" vertical="center"/>
      <protection locked="0"/>
    </xf>
    <xf numFmtId="3" fontId="19" fillId="0" borderId="56" xfId="0" applyNumberFormat="1" applyFont="1" applyBorder="1" applyAlignment="1" applyProtection="1">
      <alignment horizontal="right" indent="1"/>
      <protection locked="0"/>
    </xf>
    <xf numFmtId="3" fontId="19" fillId="0" borderId="114" xfId="0" applyNumberFormat="1" applyFont="1" applyBorder="1" applyAlignment="1" applyProtection="1">
      <alignment horizontal="right" indent="1"/>
      <protection locked="0"/>
    </xf>
    <xf numFmtId="3" fontId="19" fillId="0" borderId="68" xfId="0" applyNumberFormat="1" applyFont="1" applyBorder="1" applyAlignment="1" applyProtection="1">
      <alignment horizontal="right" indent="1"/>
      <protection locked="0"/>
    </xf>
    <xf numFmtId="0" fontId="19" fillId="0" borderId="286" xfId="0" applyFont="1" applyBorder="1" applyAlignment="1" applyProtection="1">
      <alignment horizontal="left" vertical="center" wrapText="1" indent="1"/>
      <protection locked="0"/>
    </xf>
    <xf numFmtId="0" fontId="19" fillId="0" borderId="287" xfId="0" applyFont="1" applyBorder="1" applyAlignment="1" applyProtection="1">
      <alignment horizontal="left" vertical="center" wrapText="1" indent="1"/>
      <protection locked="0"/>
    </xf>
    <xf numFmtId="3" fontId="19" fillId="0" borderId="284" xfId="0" applyNumberFormat="1" applyFont="1" applyBorder="1" applyAlignment="1" applyProtection="1">
      <alignment horizontal="right" indent="3"/>
      <protection locked="0"/>
    </xf>
    <xf numFmtId="3" fontId="19" fillId="0" borderId="231" xfId="0" applyNumberFormat="1" applyFont="1" applyBorder="1" applyAlignment="1" applyProtection="1">
      <alignment horizontal="right" indent="3"/>
      <protection locked="0"/>
    </xf>
    <xf numFmtId="3" fontId="19" fillId="0" borderId="245" xfId="0" applyNumberFormat="1" applyFont="1" applyBorder="1" applyAlignment="1" applyProtection="1">
      <alignment horizontal="right" indent="3"/>
      <protection locked="0"/>
    </xf>
    <xf numFmtId="3" fontId="19" fillId="0" borderId="234" xfId="0" applyNumberFormat="1" applyFont="1" applyBorder="1" applyAlignment="1" applyProtection="1">
      <alignment horizontal="right" indent="3"/>
      <protection locked="0"/>
    </xf>
    <xf numFmtId="3" fontId="19" fillId="0" borderId="287" xfId="0" applyNumberFormat="1" applyFont="1" applyBorder="1" applyAlignment="1" applyProtection="1">
      <alignment horizontal="right" indent="3"/>
      <protection locked="0"/>
    </xf>
    <xf numFmtId="3" fontId="19" fillId="0" borderId="226" xfId="0" applyNumberFormat="1" applyFont="1" applyBorder="1" applyAlignment="1" applyProtection="1">
      <alignment horizontal="right" indent="3"/>
      <protection locked="0"/>
    </xf>
    <xf numFmtId="0" fontId="41" fillId="0" borderId="286" xfId="0" applyFont="1" applyBorder="1" applyAlignment="1" applyProtection="1">
      <alignment horizontal="left" vertical="center" wrapText="1"/>
      <protection locked="0"/>
    </xf>
    <xf numFmtId="0" fontId="41" fillId="0" borderId="287" xfId="0" applyFont="1" applyBorder="1" applyAlignment="1" applyProtection="1">
      <alignment horizontal="left" vertical="center" wrapText="1"/>
      <protection locked="0"/>
    </xf>
    <xf numFmtId="3" fontId="19" fillId="0" borderId="287" xfId="0" applyNumberFormat="1" applyFont="1" applyBorder="1" applyAlignment="1" applyProtection="1">
      <alignment horizontal="right" indent="1"/>
      <protection hidden="1"/>
    </xf>
    <xf numFmtId="3" fontId="20" fillId="0" borderId="287" xfId="0" applyNumberFormat="1" applyFont="1" applyBorder="1" applyAlignment="1" applyProtection="1">
      <alignment horizontal="right" vertical="center" indent="1"/>
      <protection hidden="1"/>
    </xf>
    <xf numFmtId="3" fontId="20" fillId="0" borderId="282" xfId="0" applyNumberFormat="1" applyFont="1" applyBorder="1" applyAlignment="1" applyProtection="1">
      <alignment horizontal="right" vertical="center" indent="1"/>
      <protection hidden="1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87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84" xfId="0" applyNumberFormat="1" applyFont="1" applyBorder="1" applyAlignment="1" applyProtection="1">
      <alignment horizontal="center" vertical="center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3" fontId="20" fillId="0" borderId="63" xfId="0" applyNumberFormat="1" applyFont="1" applyBorder="1" applyAlignment="1" applyProtection="1">
      <alignment horizontal="right" vertical="center" indent="1"/>
      <protection locked="0"/>
    </xf>
    <xf numFmtId="3" fontId="20" fillId="0" borderId="106" xfId="0" applyNumberFormat="1" applyFont="1" applyBorder="1" applyAlignment="1" applyProtection="1">
      <alignment horizontal="right" vertical="center" indent="1"/>
      <protection locked="0"/>
    </xf>
    <xf numFmtId="3" fontId="20" fillId="0" borderId="15" xfId="0" applyNumberFormat="1" applyFont="1" applyBorder="1" applyAlignment="1" applyProtection="1">
      <alignment horizontal="right" vertical="center" indent="1"/>
      <protection locked="0"/>
    </xf>
    <xf numFmtId="3" fontId="20" fillId="0" borderId="6" xfId="0" applyNumberFormat="1" applyFont="1" applyBorder="1" applyAlignment="1" applyProtection="1">
      <alignment horizontal="right" vertical="center" indent="1"/>
      <protection locked="0"/>
    </xf>
    <xf numFmtId="0" fontId="20" fillId="0" borderId="85" xfId="0" applyFont="1" applyBorder="1" applyAlignment="1" applyProtection="1">
      <alignment horizontal="left" vertical="center" indent="1"/>
      <protection locked="0"/>
    </xf>
    <xf numFmtId="0" fontId="20" fillId="0" borderId="6" xfId="0" applyFont="1" applyBorder="1" applyAlignment="1" applyProtection="1">
      <alignment horizontal="left" vertical="center" indent="1"/>
      <protection locked="0"/>
    </xf>
    <xf numFmtId="3" fontId="19" fillId="0" borderId="249" xfId="0" applyNumberFormat="1" applyFont="1" applyBorder="1" applyAlignment="1" applyProtection="1">
      <alignment horizontal="right" indent="1"/>
      <protection locked="0"/>
    </xf>
    <xf numFmtId="3" fontId="20" fillId="0" borderId="249" xfId="0" applyNumberFormat="1" applyFont="1" applyBorder="1" applyAlignment="1" applyProtection="1">
      <alignment horizontal="right" vertical="center" indent="1"/>
      <protection locked="0"/>
    </xf>
    <xf numFmtId="3" fontId="20" fillId="0" borderId="264" xfId="0" applyNumberFormat="1" applyFont="1" applyBorder="1" applyAlignment="1" applyProtection="1">
      <alignment horizontal="right" vertical="center" indent="1"/>
      <protection locked="0"/>
    </xf>
    <xf numFmtId="3" fontId="19" fillId="0" borderId="245" xfId="0" applyNumberFormat="1" applyFont="1" applyBorder="1" applyAlignment="1" applyProtection="1">
      <alignment horizontal="right" indent="1"/>
      <protection locked="0"/>
    </xf>
    <xf numFmtId="3" fontId="20" fillId="0" borderId="245" xfId="0" applyNumberFormat="1" applyFont="1" applyBorder="1" applyAlignment="1" applyProtection="1">
      <alignment horizontal="right" vertical="center" indent="1"/>
      <protection locked="0"/>
    </xf>
    <xf numFmtId="3" fontId="20" fillId="0" borderId="246" xfId="0" applyNumberFormat="1" applyFont="1" applyBorder="1" applyAlignment="1" applyProtection="1">
      <alignment horizontal="right" vertical="center" indent="1"/>
      <protection locked="0"/>
    </xf>
    <xf numFmtId="3" fontId="19" fillId="0" borderId="258" xfId="0" applyNumberFormat="1" applyFont="1" applyBorder="1" applyAlignment="1" applyProtection="1">
      <alignment horizontal="right" indent="1"/>
      <protection locked="0"/>
    </xf>
    <xf numFmtId="0" fontId="26" fillId="0" borderId="247" xfId="0" applyFont="1" applyBorder="1" applyAlignment="1" applyProtection="1">
      <alignment horizontal="left" vertical="center" wrapText="1"/>
      <protection locked="0"/>
    </xf>
    <xf numFmtId="0" fontId="26" fillId="0" borderId="245" xfId="0" applyFont="1" applyBorder="1" applyAlignment="1" applyProtection="1">
      <alignment horizontal="left" vertical="center" wrapText="1"/>
      <protection locked="0"/>
    </xf>
    <xf numFmtId="0" fontId="26" fillId="0" borderId="293" xfId="0" applyFont="1" applyBorder="1" applyAlignment="1" applyProtection="1">
      <alignment horizontal="left" vertical="center" wrapText="1"/>
      <protection locked="0"/>
    </xf>
    <xf numFmtId="0" fontId="26" fillId="0" borderId="26" xfId="0" applyFont="1" applyBorder="1" applyAlignment="1" applyProtection="1">
      <alignment horizontal="left" vertical="center" wrapText="1"/>
      <protection locked="0"/>
    </xf>
    <xf numFmtId="0" fontId="26" fillId="0" borderId="269" xfId="0" applyFont="1" applyBorder="1" applyAlignment="1" applyProtection="1">
      <alignment horizontal="left" vertical="center" wrapText="1"/>
      <protection locked="0"/>
    </xf>
    <xf numFmtId="3" fontId="19" fillId="0" borderId="293" xfId="0" applyNumberFormat="1" applyFont="1" applyBorder="1" applyAlignment="1" applyProtection="1">
      <alignment horizontal="right" vertical="center" indent="1"/>
      <protection locked="0"/>
    </xf>
    <xf numFmtId="3" fontId="19" fillId="0" borderId="106" xfId="0" applyNumberFormat="1" applyFont="1" applyBorder="1" applyAlignment="1" applyProtection="1">
      <alignment horizontal="right" vertical="center" indent="1"/>
      <protection locked="0"/>
    </xf>
    <xf numFmtId="3" fontId="20" fillId="0" borderId="33" xfId="0" applyNumberFormat="1" applyFont="1" applyBorder="1" applyAlignment="1" applyProtection="1">
      <alignment horizontal="right" vertical="center" indent="1"/>
      <protection locked="0"/>
    </xf>
    <xf numFmtId="3" fontId="20" fillId="0" borderId="269" xfId="0" applyNumberFormat="1" applyFont="1" applyBorder="1" applyAlignment="1" applyProtection="1">
      <alignment horizontal="right" vertical="center" indent="1"/>
      <protection locked="0"/>
    </xf>
    <xf numFmtId="0" fontId="26" fillId="0" borderId="286" xfId="0" applyFont="1" applyBorder="1" applyAlignment="1" applyProtection="1">
      <alignment horizontal="left" vertical="center" wrapText="1"/>
      <protection locked="0"/>
    </xf>
    <xf numFmtId="0" fontId="26" fillId="0" borderId="287" xfId="0" applyFont="1" applyBorder="1" applyAlignment="1" applyProtection="1">
      <alignment horizontal="left" vertical="center" wrapText="1"/>
      <protection locked="0"/>
    </xf>
    <xf numFmtId="0" fontId="26" fillId="0" borderId="226" xfId="0" applyFont="1" applyBorder="1" applyAlignment="1" applyProtection="1">
      <alignment horizontal="left" vertical="center" wrapText="1"/>
      <protection locked="0"/>
    </xf>
    <xf numFmtId="3" fontId="19" fillId="0" borderId="286" xfId="0" applyNumberFormat="1" applyFont="1" applyBorder="1" applyAlignment="1" applyProtection="1">
      <alignment horizontal="right" vertical="center" indent="1"/>
      <protection locked="0"/>
    </xf>
    <xf numFmtId="3" fontId="19" fillId="0" borderId="226" xfId="0" applyNumberFormat="1" applyFont="1" applyBorder="1" applyAlignment="1" applyProtection="1">
      <alignment horizontal="right" vertical="center" indent="1"/>
      <protection locked="0"/>
    </xf>
    <xf numFmtId="3" fontId="20" fillId="0" borderId="224" xfId="0" applyNumberFormat="1" applyFont="1" applyBorder="1" applyAlignment="1" applyProtection="1">
      <alignment horizontal="right" vertical="center" indent="1"/>
      <protection locked="0"/>
    </xf>
    <xf numFmtId="3" fontId="20" fillId="0" borderId="282" xfId="0" applyNumberFormat="1" applyFont="1" applyBorder="1" applyAlignment="1" applyProtection="1">
      <alignment horizontal="right" vertical="center" indent="1"/>
      <protection locked="0"/>
    </xf>
    <xf numFmtId="3" fontId="20" fillId="0" borderId="232" xfId="0" applyNumberFormat="1" applyFont="1" applyBorder="1" applyAlignment="1" applyProtection="1">
      <alignment horizontal="right" vertical="center" indent="1"/>
      <protection locked="0"/>
    </xf>
    <xf numFmtId="3" fontId="20" fillId="0" borderId="285" xfId="0" applyNumberFormat="1" applyFont="1" applyBorder="1" applyAlignment="1" applyProtection="1">
      <alignment horizontal="right" vertical="center" indent="1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3" fontId="18" fillId="0" borderId="224" xfId="0" applyNumberFormat="1" applyFont="1" applyBorder="1" applyAlignment="1" applyProtection="1">
      <alignment horizontal="center" vertical="center"/>
      <protection locked="0"/>
    </xf>
    <xf numFmtId="3" fontId="18" fillId="0" borderId="282" xfId="0" applyNumberFormat="1" applyFont="1" applyBorder="1" applyAlignment="1" applyProtection="1">
      <alignment horizontal="center" vertical="center"/>
      <protection locked="0"/>
    </xf>
    <xf numFmtId="0" fontId="26" fillId="0" borderId="283" xfId="0" applyFont="1" applyBorder="1" applyAlignment="1" applyProtection="1">
      <alignment horizontal="left" vertical="center" wrapText="1"/>
      <protection locked="0"/>
    </xf>
    <xf numFmtId="0" fontId="26" fillId="0" borderId="284" xfId="0" applyFont="1" applyBorder="1" applyAlignment="1" applyProtection="1">
      <alignment horizontal="left" vertical="center" wrapText="1"/>
      <protection locked="0"/>
    </xf>
    <xf numFmtId="0" fontId="26" fillId="0" borderId="231" xfId="0" applyFont="1" applyBorder="1" applyAlignment="1" applyProtection="1">
      <alignment horizontal="left" vertical="center" wrapText="1"/>
      <protection locked="0"/>
    </xf>
    <xf numFmtId="3" fontId="19" fillId="0" borderId="283" xfId="0" applyNumberFormat="1" applyFont="1" applyBorder="1" applyAlignment="1" applyProtection="1">
      <alignment horizontal="right" vertical="center" indent="1"/>
      <protection locked="0"/>
    </xf>
    <xf numFmtId="3" fontId="19" fillId="0" borderId="231" xfId="0" applyNumberFormat="1" applyFont="1" applyBorder="1" applyAlignment="1" applyProtection="1">
      <alignment horizontal="right" vertical="center" indent="1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7" fillId="0" borderId="63" xfId="0" applyFont="1" applyBorder="1" applyAlignment="1" applyProtection="1">
      <alignment horizontal="center" vertical="center"/>
      <protection locked="0"/>
    </xf>
    <xf numFmtId="0" fontId="17" fillId="0" borderId="95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0" fillId="0" borderId="294" xfId="0" applyFont="1" applyBorder="1" applyAlignment="1" applyProtection="1">
      <alignment horizontal="left" vertical="center" wrapText="1" indent="1"/>
      <protection locked="0"/>
    </xf>
    <xf numFmtId="0" fontId="20" fillId="0" borderId="295" xfId="0" applyFont="1" applyBorder="1" applyAlignment="1" applyProtection="1">
      <alignment horizontal="left" vertical="center" wrapText="1" inden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30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138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3" fontId="20" fillId="0" borderId="295" xfId="0" applyNumberFormat="1" applyFont="1" applyBorder="1" applyAlignment="1" applyProtection="1">
      <alignment horizontal="right" vertical="center" indent="3"/>
      <protection locked="0"/>
    </xf>
    <xf numFmtId="3" fontId="20" fillId="0" borderId="296" xfId="0" applyNumberFormat="1" applyFont="1" applyBorder="1" applyAlignment="1" applyProtection="1">
      <alignment horizontal="right" vertical="center" indent="3"/>
      <protection locked="0"/>
    </xf>
    <xf numFmtId="3" fontId="20" fillId="0" borderId="288" xfId="0" applyNumberFormat="1" applyFont="1" applyBorder="1" applyAlignment="1" applyProtection="1">
      <alignment horizontal="right" vertical="center" indent="3"/>
      <protection locked="0"/>
    </xf>
    <xf numFmtId="3" fontId="20" fillId="0" borderId="289" xfId="0" applyNumberFormat="1" applyFont="1" applyBorder="1" applyAlignment="1" applyProtection="1">
      <alignment horizontal="right" vertical="center" indent="3"/>
      <protection locked="0"/>
    </xf>
    <xf numFmtId="3" fontId="19" fillId="0" borderId="83" xfId="0" applyNumberFormat="1" applyFont="1" applyBorder="1" applyAlignment="1" applyProtection="1">
      <alignment horizontal="right" indent="1"/>
      <protection hidden="1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66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3" fontId="20" fillId="0" borderId="34" xfId="0" applyNumberFormat="1" applyFont="1" applyBorder="1" applyAlignment="1" applyProtection="1">
      <alignment horizontal="right" vertical="center" inden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locked="0"/>
    </xf>
    <xf numFmtId="3" fontId="19" fillId="0" borderId="7" xfId="0" applyNumberFormat="1" applyFont="1" applyBorder="1" applyAlignment="1" applyProtection="1">
      <alignment horizontal="right" vertical="center" indent="1"/>
      <protection hidden="1"/>
    </xf>
    <xf numFmtId="3" fontId="19" fillId="0" borderId="141" xfId="0" applyNumberFormat="1" applyFont="1" applyBorder="1" applyAlignment="1" applyProtection="1">
      <alignment horizontal="right" vertical="center" indent="1"/>
      <protection hidden="1"/>
    </xf>
    <xf numFmtId="0" fontId="17" fillId="0" borderId="84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3" fontId="20" fillId="0" borderId="26" xfId="0" applyNumberFormat="1" applyFont="1" applyBorder="1" applyAlignment="1" applyProtection="1">
      <alignment horizontal="right" vertical="center" inden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7" fillId="0" borderId="83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185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vertical="center" wrapText="1"/>
      <protection locked="0"/>
    </xf>
    <xf numFmtId="0" fontId="17" fillId="0" borderId="69" xfId="0" applyFont="1" applyBorder="1" applyAlignment="1" applyProtection="1">
      <alignment horizontal="left" vertical="center" wrapText="1"/>
      <protection locked="0"/>
    </xf>
    <xf numFmtId="3" fontId="18" fillId="0" borderId="300" xfId="0" applyNumberFormat="1" applyFont="1" applyBorder="1" applyAlignment="1" applyProtection="1">
      <alignment horizontal="center" vertical="center" wrapText="1"/>
      <protection locked="0"/>
    </xf>
    <xf numFmtId="3" fontId="18" fillId="0" borderId="273" xfId="0" applyNumberFormat="1" applyFont="1" applyBorder="1" applyAlignment="1" applyProtection="1">
      <alignment horizontal="center" vertical="center" wrapText="1"/>
      <protection locked="0"/>
    </xf>
    <xf numFmtId="3" fontId="18" fillId="0" borderId="301" xfId="0" applyNumberFormat="1" applyFont="1" applyBorder="1" applyAlignment="1" applyProtection="1">
      <alignment horizontal="center" vertical="center" wrapText="1"/>
      <protection locked="0"/>
    </xf>
    <xf numFmtId="3" fontId="18" fillId="0" borderId="302" xfId="0" applyNumberFormat="1" applyFont="1" applyBorder="1" applyAlignment="1" applyProtection="1">
      <alignment horizontal="center" vertical="center" wrapText="1"/>
      <protection locked="0"/>
    </xf>
    <xf numFmtId="3" fontId="19" fillId="0" borderId="104" xfId="0" applyNumberFormat="1" applyFont="1" applyBorder="1" applyAlignment="1" applyProtection="1">
      <alignment horizontal="right" indent="1"/>
      <protection locked="0"/>
    </xf>
    <xf numFmtId="3" fontId="19" fillId="0" borderId="47" xfId="0" applyNumberFormat="1" applyFont="1" applyBorder="1" applyAlignment="1" applyProtection="1">
      <alignment horizontal="right" indent="1"/>
      <protection locked="0"/>
    </xf>
    <xf numFmtId="3" fontId="19" fillId="0" borderId="81" xfId="0" applyNumberFormat="1" applyFont="1" applyBorder="1" applyAlignment="1" applyProtection="1">
      <alignment horizontal="right" indent="1"/>
      <protection locked="0"/>
    </xf>
    <xf numFmtId="3" fontId="19" fillId="0" borderId="77" xfId="0" applyNumberFormat="1" applyFont="1" applyBorder="1" applyAlignment="1" applyProtection="1">
      <alignment horizontal="right" indent="1"/>
      <protection locked="0"/>
    </xf>
    <xf numFmtId="3" fontId="19" fillId="0" borderId="102" xfId="0" applyNumberFormat="1" applyFont="1" applyBorder="1" applyAlignment="1" applyProtection="1">
      <alignment horizontal="right" indent="1"/>
      <protection locked="0"/>
    </xf>
    <xf numFmtId="3" fontId="19" fillId="0" borderId="78" xfId="0" applyNumberFormat="1" applyFont="1" applyBorder="1" applyAlignment="1" applyProtection="1">
      <alignment horizontal="right" indent="1"/>
      <protection locked="0"/>
    </xf>
    <xf numFmtId="10" fontId="19" fillId="0" borderId="95" xfId="0" applyNumberFormat="1" applyFont="1" applyBorder="1" applyAlignment="1" applyProtection="1">
      <alignment horizontal="right" indent="1"/>
      <protection locked="0"/>
    </xf>
    <xf numFmtId="10" fontId="19" fillId="0" borderId="73" xfId="0" applyNumberFormat="1" applyFont="1" applyBorder="1" applyAlignment="1" applyProtection="1">
      <alignment horizontal="right" indent="1"/>
      <protection locked="0"/>
    </xf>
    <xf numFmtId="10" fontId="19" fillId="0" borderId="84" xfId="0" applyNumberFormat="1" applyFont="1" applyBorder="1" applyAlignment="1" applyProtection="1">
      <alignment horizontal="right" indent="1"/>
      <protection locked="0"/>
    </xf>
    <xf numFmtId="10" fontId="19" fillId="0" borderId="63" xfId="0" applyNumberFormat="1" applyFont="1" applyBorder="1" applyAlignment="1" applyProtection="1">
      <alignment horizontal="right" indent="1"/>
      <protection locked="0"/>
    </xf>
    <xf numFmtId="3" fontId="19" fillId="0" borderId="66" xfId="0" applyNumberFormat="1" applyFont="1" applyBorder="1" applyAlignment="1" applyProtection="1">
      <alignment horizontal="right" indent="1"/>
      <protection locked="0"/>
    </xf>
    <xf numFmtId="3" fontId="19" fillId="0" borderId="45" xfId="0" applyNumberFormat="1" applyFont="1" applyBorder="1" applyAlignment="1" applyProtection="1">
      <alignment horizontal="right" indent="1"/>
      <protection locked="0"/>
    </xf>
    <xf numFmtId="3" fontId="19" fillId="0" borderId="80" xfId="0" applyNumberFormat="1" applyFont="1" applyBorder="1" applyAlignment="1" applyProtection="1">
      <alignment horizontal="right" inden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/>
      <protection locked="0"/>
    </xf>
    <xf numFmtId="0" fontId="18" fillId="0" borderId="180" xfId="0" applyFont="1" applyBorder="1" applyAlignment="1" applyProtection="1">
      <alignment horizontal="center"/>
      <protection locked="0"/>
    </xf>
    <xf numFmtId="0" fontId="18" fillId="0" borderId="183" xfId="0" applyFont="1" applyBorder="1" applyAlignment="1" applyProtection="1">
      <alignment horizontal="center" vertical="center" wrapText="1"/>
      <protection locked="0"/>
    </xf>
    <xf numFmtId="3" fontId="20" fillId="0" borderId="95" xfId="0" applyNumberFormat="1" applyFont="1" applyBorder="1" applyAlignment="1" applyProtection="1">
      <alignment horizontal="right" vertical="center" wrapText="1" indent="1"/>
      <protection locked="0"/>
    </xf>
    <xf numFmtId="3" fontId="20" fillId="0" borderId="6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38" xfId="0" applyNumberFormat="1" applyFont="1" applyBorder="1" applyAlignment="1" applyProtection="1">
      <alignment horizontal="right" vertical="center" indent="1"/>
      <protection locked="0"/>
    </xf>
    <xf numFmtId="3" fontId="20" fillId="0" borderId="83" xfId="0" applyNumberFormat="1" applyFont="1" applyBorder="1" applyAlignment="1" applyProtection="1">
      <alignment horizontal="right" vertical="center" indent="3"/>
      <protection locked="0"/>
    </xf>
    <xf numFmtId="3" fontId="20" fillId="0" borderId="51" xfId="0" applyNumberFormat="1" applyFont="1" applyBorder="1" applyAlignment="1" applyProtection="1">
      <alignment horizontal="right" vertical="center" indent="3"/>
      <protection locked="0"/>
    </xf>
    <xf numFmtId="3" fontId="20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 applyProtection="1">
      <alignment horizontal="right" vertical="center" indent="1"/>
      <protection locked="0"/>
    </xf>
    <xf numFmtId="3" fontId="20" fillId="0" borderId="114" xfId="0" applyNumberFormat="1" applyFont="1" applyBorder="1" applyAlignment="1" applyProtection="1">
      <alignment horizontal="right" vertical="center" indent="1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3" fontId="20" fillId="0" borderId="68" xfId="0" applyNumberFormat="1" applyFont="1" applyBorder="1" applyAlignment="1" applyProtection="1">
      <alignment horizontal="right" vertical="center" indent="1"/>
      <protection locked="0"/>
    </xf>
    <xf numFmtId="0" fontId="17" fillId="0" borderId="67" xfId="0" applyFont="1" applyBorder="1" applyAlignment="1" applyProtection="1">
      <alignment horizontal="left" vertical="center"/>
      <protection locked="0"/>
    </xf>
    <xf numFmtId="0" fontId="18" fillId="0" borderId="31" xfId="0" applyFont="1" applyBorder="1" applyAlignment="1" applyProtection="1">
      <alignment horizontal="left" vertical="center" wrapText="1"/>
      <protection locked="0"/>
    </xf>
    <xf numFmtId="0" fontId="18" fillId="0" borderId="51" xfId="0" applyFont="1" applyBorder="1" applyAlignment="1" applyProtection="1">
      <alignment horizontal="left" vertical="center" wrapText="1"/>
      <protection locked="0"/>
    </xf>
    <xf numFmtId="3" fontId="19" fillId="0" borderId="51" xfId="0" applyNumberFormat="1" applyFont="1" applyBorder="1" applyAlignment="1" applyProtection="1">
      <alignment horizontal="right" vertical="center" wrapText="1" indent="1"/>
      <protection hidden="1"/>
    </xf>
    <xf numFmtId="3" fontId="19" fillId="0" borderId="15" xfId="0" applyNumberFormat="1" applyFont="1" applyBorder="1" applyAlignment="1" applyProtection="1">
      <alignment horizontal="right" vertical="center" wrapText="1" indent="1"/>
      <protection hidden="1"/>
    </xf>
    <xf numFmtId="3" fontId="19" fillId="0" borderId="6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/>
      <protection locked="0"/>
    </xf>
    <xf numFmtId="3" fontId="34" fillId="0" borderId="42" xfId="0" applyNumberFormat="1" applyFont="1" applyBorder="1" applyAlignment="1" applyProtection="1">
      <alignment horizontal="right" vertical="center" indent="1"/>
      <protection hidden="1"/>
    </xf>
    <xf numFmtId="3" fontId="34" fillId="0" borderId="115" xfId="0" applyNumberFormat="1" applyFont="1" applyBorder="1" applyAlignment="1" applyProtection="1">
      <alignment horizontal="right" vertical="center" indent="1"/>
      <protection hidden="1"/>
    </xf>
    <xf numFmtId="3" fontId="27" fillId="0" borderId="7" xfId="0" applyNumberFormat="1" applyFont="1" applyBorder="1" applyAlignment="1" applyProtection="1">
      <alignment horizontal="right" vertical="center" indent="1"/>
      <protection hidden="1"/>
    </xf>
    <xf numFmtId="3" fontId="27" fillId="0" borderId="141" xfId="0" applyNumberFormat="1" applyFont="1" applyBorder="1" applyAlignment="1" applyProtection="1">
      <alignment horizontal="right" vertical="center" indent="1"/>
      <protection hidden="1"/>
    </xf>
    <xf numFmtId="3" fontId="34" fillId="0" borderId="57" xfId="0" applyNumberFormat="1" applyFont="1" applyBorder="1" applyAlignment="1" applyProtection="1">
      <alignment horizontal="right" vertical="center" wrapText="1" indent="1"/>
      <protection locked="0"/>
    </xf>
    <xf numFmtId="3" fontId="34" fillId="0" borderId="107" xfId="0" applyNumberFormat="1" applyFont="1" applyBorder="1" applyAlignment="1" applyProtection="1">
      <alignment horizontal="right" vertical="center" wrapText="1" indent="1"/>
      <protection locked="0"/>
    </xf>
    <xf numFmtId="3" fontId="27" fillId="0" borderId="79" xfId="0" applyNumberFormat="1" applyFont="1" applyBorder="1" applyAlignment="1" applyProtection="1">
      <alignment horizontal="right" vertical="center" wrapText="1" indent="1"/>
      <protection hidden="1"/>
    </xf>
    <xf numFmtId="3" fontId="27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7" fillId="0" borderId="51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8" fillId="0" borderId="136" xfId="0" applyFont="1" applyBorder="1" applyAlignment="1" applyProtection="1">
      <alignment horizontal="center" vertical="center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 applyProtection="1">
      <alignment horizontal="right" vertical="center" wrapText="1" indent="1"/>
      <protection locked="0"/>
    </xf>
    <xf numFmtId="3" fontId="20" fillId="0" borderId="114" xfId="0" applyNumberFormat="1" applyFont="1" applyBorder="1" applyAlignment="1" applyProtection="1">
      <alignment horizontal="right" vertical="center" wrapText="1" indent="1"/>
      <protection locked="0"/>
    </xf>
    <xf numFmtId="0" fontId="33" fillId="0" borderId="50" xfId="0" applyFont="1" applyBorder="1" applyAlignment="1" applyProtection="1">
      <alignment horizontal="center" vertical="center" wrapText="1"/>
      <protection locked="0"/>
    </xf>
    <xf numFmtId="0" fontId="33" fillId="0" borderId="150" xfId="0" applyFont="1" applyBorder="1" applyAlignment="1" applyProtection="1">
      <alignment horizontal="center" vertical="center"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3" fontId="20" fillId="0" borderId="33" xfId="0" applyNumberFormat="1" applyFont="1" applyBorder="1" applyAlignment="1" applyProtection="1">
      <alignment horizontal="right" vertical="center" wrapText="1" indent="1"/>
      <protection locked="0"/>
    </xf>
    <xf numFmtId="3" fontId="20" fillId="0" borderId="26" xfId="0" applyNumberFormat="1" applyFont="1" applyBorder="1" applyAlignment="1" applyProtection="1">
      <alignment horizontal="right" vertical="center" wrapText="1" indent="1"/>
      <protection locked="0"/>
    </xf>
    <xf numFmtId="0" fontId="18" fillId="0" borderId="189" xfId="0" applyFont="1" applyBorder="1" applyAlignment="1" applyProtection="1">
      <alignment horizontal="center" vertical="center" wrapText="1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3" fontId="19" fillId="0" borderId="2" xfId="0" applyNumberFormat="1" applyFont="1" applyBorder="1" applyAlignment="1" applyProtection="1">
      <alignment horizontal="right" vertical="center" indent="1"/>
      <protection hidden="1"/>
    </xf>
    <xf numFmtId="3" fontId="19" fillId="0" borderId="68" xfId="0" applyNumberFormat="1" applyFont="1" applyBorder="1" applyAlignment="1" applyProtection="1">
      <alignment horizontal="right" vertical="center" indent="1"/>
      <protection hidden="1"/>
    </xf>
    <xf numFmtId="3" fontId="19" fillId="0" borderId="33" xfId="0" applyNumberFormat="1" applyFont="1" applyBorder="1" applyAlignment="1" applyProtection="1">
      <alignment horizontal="right" vertical="center" indent="1"/>
      <protection hidden="1"/>
    </xf>
    <xf numFmtId="3" fontId="19" fillId="0" borderId="138" xfId="0" applyNumberFormat="1" applyFont="1" applyBorder="1" applyAlignment="1" applyProtection="1">
      <alignment horizontal="right" vertical="center" indent="1"/>
      <protection hidden="1"/>
    </xf>
    <xf numFmtId="3" fontId="20" fillId="0" borderId="42" xfId="0" applyNumberFormat="1" applyFont="1" applyBorder="1" applyAlignment="1" applyProtection="1">
      <alignment horizontal="right" vertical="center" wrapText="1" indent="1"/>
      <protection locked="0"/>
    </xf>
    <xf numFmtId="3" fontId="20" fillId="0" borderId="17" xfId="0" applyNumberFormat="1" applyFont="1" applyBorder="1" applyAlignment="1" applyProtection="1">
      <alignment horizontal="right" vertical="center" wrapText="1" indent="1"/>
      <protection locked="0"/>
    </xf>
    <xf numFmtId="3" fontId="19" fillId="0" borderId="7" xfId="0" applyNumberFormat="1" applyFont="1" applyBorder="1" applyAlignment="1" applyProtection="1">
      <alignment horizontal="right" vertical="center" wrapText="1" indent="1"/>
      <protection hidden="1"/>
    </xf>
    <xf numFmtId="3" fontId="19" fillId="0" borderId="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6" xfId="0" applyNumberFormat="1" applyFont="1" applyBorder="1" applyAlignment="1" applyProtection="1">
      <alignment horizontal="right" vertical="center" wrapText="1" indent="1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153" xfId="0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154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52" xfId="0" applyFont="1" applyBorder="1" applyAlignment="1" applyProtection="1">
      <alignment horizontal="center" vertical="center"/>
      <protection locked="0"/>
    </xf>
    <xf numFmtId="0" fontId="18" fillId="0" borderId="65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3" fontId="34" fillId="0" borderId="18" xfId="0" applyNumberFormat="1" applyFont="1" applyBorder="1" applyAlignment="1" applyProtection="1">
      <alignment horizontal="right" vertical="center" wrapText="1" indent="1"/>
      <protection locked="0"/>
    </xf>
    <xf numFmtId="3" fontId="34" fillId="0" borderId="187" xfId="0" applyNumberFormat="1" applyFont="1" applyBorder="1" applyAlignment="1" applyProtection="1">
      <alignment horizontal="right" vertical="center" wrapText="1" indent="1"/>
      <protection locked="0"/>
    </xf>
    <xf numFmtId="0" fontId="33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42" fillId="0" borderId="0" xfId="0" applyFont="1" applyBorder="1" applyAlignment="1" applyProtection="1">
      <alignment horizontal="left" vertical="center" wrapText="1"/>
      <protection locked="0"/>
    </xf>
    <xf numFmtId="0" fontId="24" fillId="0" borderId="33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106" xfId="0" applyFont="1" applyBorder="1" applyAlignment="1" applyProtection="1">
      <alignment horizontal="left" vertical="center" wrapText="1"/>
      <protection locked="0"/>
    </xf>
    <xf numFmtId="3" fontId="20" fillId="0" borderId="69" xfId="0" applyNumberFormat="1" applyFont="1" applyBorder="1" applyAlignment="1" applyProtection="1">
      <alignment horizontal="right" vertical="center" wrapText="1" indent="1"/>
      <protection locked="0"/>
    </xf>
    <xf numFmtId="3" fontId="20" fillId="0" borderId="5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40" fillId="0" borderId="91" xfId="0" applyFont="1" applyBorder="1" applyAlignment="1" applyProtection="1">
      <alignment horizontal="left" vertical="center" wrapText="1" indent="1"/>
      <protection locked="0"/>
    </xf>
    <xf numFmtId="0" fontId="40" fillId="0" borderId="146" xfId="0" applyFont="1" applyBorder="1" applyAlignment="1" applyProtection="1">
      <alignment horizontal="left" vertical="center" wrapText="1" indent="1"/>
      <protection locked="0"/>
    </xf>
    <xf numFmtId="0" fontId="40" fillId="0" borderId="92" xfId="0" applyFont="1" applyBorder="1" applyAlignment="1" applyProtection="1">
      <alignment horizontal="left" vertical="center" wrapText="1" indent="1"/>
      <protection locked="0"/>
    </xf>
    <xf numFmtId="0" fontId="40" fillId="0" borderId="70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20" fillId="0" borderId="303" xfId="0" applyFont="1" applyBorder="1" applyAlignment="1" applyProtection="1">
      <alignment horizontal="center"/>
      <protection locked="0"/>
    </xf>
    <xf numFmtId="0" fontId="20" fillId="0" borderId="304" xfId="0" applyFont="1" applyBorder="1" applyAlignment="1" applyProtection="1">
      <alignment horizontal="center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3" fontId="34" fillId="0" borderId="2" xfId="0" applyNumberFormat="1" applyFont="1" applyBorder="1" applyAlignment="1" applyProtection="1">
      <alignment horizontal="right" vertical="center" indent="1"/>
      <protection hidden="1"/>
    </xf>
    <xf numFmtId="3" fontId="34" fillId="0" borderId="68" xfId="0" applyNumberFormat="1" applyFont="1" applyBorder="1" applyAlignment="1" applyProtection="1">
      <alignment horizontal="right" vertical="center" indent="1"/>
      <protection hidden="1"/>
    </xf>
    <xf numFmtId="3" fontId="34" fillId="0" borderId="33" xfId="0" applyNumberFormat="1" applyFont="1" applyBorder="1" applyAlignment="1" applyProtection="1">
      <alignment horizontal="right" vertical="center" wrapText="1" indent="1"/>
      <protection hidden="1"/>
    </xf>
    <xf numFmtId="3" fontId="34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right" vertical="top" wrapText="1" indent="3"/>
      <protection locked="0"/>
    </xf>
    <xf numFmtId="3" fontId="20" fillId="0" borderId="25" xfId="0" applyNumberFormat="1" applyFont="1" applyBorder="1" applyAlignment="1" applyProtection="1">
      <alignment horizontal="right" vertical="top" wrapText="1" indent="3"/>
      <protection locked="0"/>
    </xf>
    <xf numFmtId="3" fontId="20" fillId="0" borderId="187" xfId="0" applyNumberFormat="1" applyFont="1" applyBorder="1" applyAlignment="1" applyProtection="1">
      <alignment horizontal="right" vertical="top" wrapText="1" indent="3"/>
      <protection locked="0"/>
    </xf>
    <xf numFmtId="0" fontId="19" fillId="0" borderId="194" xfId="0" applyFont="1" applyBorder="1" applyAlignment="1" applyProtection="1">
      <alignment horizontal="left" vertical="top" indent="1"/>
      <protection locked="0"/>
    </xf>
    <xf numFmtId="0" fontId="19" fillId="0" borderId="195" xfId="0" applyFont="1" applyBorder="1" applyAlignment="1" applyProtection="1">
      <alignment horizontal="left" vertical="top" indent="1"/>
      <protection locked="0"/>
    </xf>
    <xf numFmtId="0" fontId="18" fillId="0" borderId="196" xfId="0" applyFont="1" applyBorder="1" applyAlignment="1" applyProtection="1">
      <alignment horizontal="center" vertical="center" wrapText="1"/>
      <protection locked="0"/>
    </xf>
    <xf numFmtId="0" fontId="18" fillId="0" borderId="197" xfId="0" applyFont="1" applyBorder="1" applyAlignment="1" applyProtection="1">
      <alignment horizontal="center" vertical="center" wrapText="1"/>
      <protection locked="0"/>
    </xf>
    <xf numFmtId="0" fontId="20" fillId="0" borderId="307" xfId="0" applyFont="1" applyBorder="1" applyAlignment="1" applyProtection="1">
      <alignment horizontal="center"/>
      <protection locked="0"/>
    </xf>
    <xf numFmtId="0" fontId="20" fillId="0" borderId="312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3" fontId="34" fillId="0" borderId="2" xfId="0" applyNumberFormat="1" applyFont="1" applyBorder="1" applyAlignment="1" applyProtection="1">
      <alignment horizontal="right" vertical="center" wrapText="1" indent="1"/>
      <protection locked="0"/>
    </xf>
    <xf numFmtId="3" fontId="34" fillId="0" borderId="114" xfId="0" applyNumberFormat="1" applyFont="1" applyBorder="1" applyAlignment="1" applyProtection="1">
      <alignment horizontal="right" vertical="center" wrapText="1" indent="1"/>
      <protection locked="0"/>
    </xf>
    <xf numFmtId="3" fontId="34" fillId="0" borderId="26" xfId="0" applyNumberFormat="1" applyFont="1" applyBorder="1" applyAlignment="1" applyProtection="1">
      <alignment horizontal="right" vertical="center" wrapText="1" indent="1"/>
      <protection locked="0"/>
    </xf>
    <xf numFmtId="0" fontId="17" fillId="0" borderId="113" xfId="0" applyFont="1" applyBorder="1" applyAlignment="1" applyProtection="1">
      <alignment horizontal="left" vertical="center" wrapText="1"/>
      <protection locked="0"/>
    </xf>
    <xf numFmtId="0" fontId="17" fillId="0" borderId="67" xfId="0" applyFont="1" applyBorder="1" applyAlignment="1" applyProtection="1">
      <alignment horizontal="left" vertical="center" wrapText="1"/>
      <protection locked="0"/>
    </xf>
    <xf numFmtId="3" fontId="34" fillId="0" borderId="32" xfId="0" applyNumberFormat="1" applyFont="1" applyBorder="1" applyAlignment="1" applyProtection="1">
      <alignment horizontal="right" vertical="center" wrapText="1" indent="1"/>
      <protection locked="0"/>
    </xf>
    <xf numFmtId="3" fontId="34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1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32" fillId="0" borderId="89" xfId="0" applyFont="1" applyBorder="1" applyAlignment="1" applyProtection="1">
      <alignment horizontal="center" vertical="center" wrapText="1"/>
      <protection locked="0"/>
    </xf>
    <xf numFmtId="0" fontId="32" fillId="0" borderId="185" xfId="0" applyFont="1" applyBorder="1" applyAlignment="1" applyProtection="1">
      <alignment horizontal="center" vertical="center" wrapText="1"/>
      <protection locked="0"/>
    </xf>
    <xf numFmtId="0" fontId="33" fillId="0" borderId="90" xfId="0" applyFont="1" applyBorder="1" applyAlignment="1" applyProtection="1">
      <alignment horizontal="center" vertical="center" wrapText="1"/>
      <protection locked="0"/>
    </xf>
    <xf numFmtId="0" fontId="33" fillId="0" borderId="191" xfId="0" applyFont="1" applyBorder="1" applyAlignment="1" applyProtection="1">
      <alignment horizontal="center" vertical="center" wrapText="1"/>
      <protection locked="0"/>
    </xf>
    <xf numFmtId="0" fontId="20" fillId="0" borderId="80" xfId="0" applyFont="1" applyBorder="1" applyAlignment="1" applyProtection="1">
      <alignment horizontal="left" vertical="center" wrapText="1" indent="1"/>
      <protection locked="0"/>
    </xf>
    <xf numFmtId="0" fontId="20" fillId="0" borderId="66" xfId="0" applyFont="1" applyBorder="1" applyAlignment="1" applyProtection="1">
      <alignment horizontal="left" vertical="center" wrapText="1" indent="1"/>
      <protection locked="0"/>
    </xf>
    <xf numFmtId="0" fontId="20" fillId="0" borderId="169" xfId="0" applyFont="1" applyBorder="1" applyAlignment="1" applyProtection="1">
      <alignment horizontal="left" vertical="center" wrapText="1" indent="1"/>
      <protection locked="0"/>
    </xf>
    <xf numFmtId="3" fontId="19" fillId="0" borderId="84" xfId="0" applyNumberFormat="1" applyFont="1" applyBorder="1" applyAlignment="1" applyProtection="1">
      <alignment vertical="center"/>
      <protection locked="0"/>
    </xf>
    <xf numFmtId="3" fontId="19" fillId="0" borderId="95" xfId="0" applyNumberFormat="1" applyFont="1" applyBorder="1" applyAlignment="1" applyProtection="1">
      <alignment vertical="center"/>
      <protection locked="0"/>
    </xf>
    <xf numFmtId="3" fontId="19" fillId="0" borderId="96" xfId="0" applyNumberFormat="1" applyFont="1" applyBorder="1" applyAlignment="1" applyProtection="1">
      <alignment vertical="center"/>
      <protection locked="0"/>
    </xf>
    <xf numFmtId="0" fontId="33" fillId="0" borderId="11" xfId="0" applyFont="1" applyBorder="1" applyAlignment="1" applyProtection="1">
      <alignment horizontal="center" vertical="center" wrapText="1"/>
      <protection locked="0"/>
    </xf>
    <xf numFmtId="0" fontId="33" fillId="0" borderId="128" xfId="0" applyFont="1" applyBorder="1" applyAlignment="1" applyProtection="1">
      <alignment horizontal="center" vertical="center" wrapText="1"/>
      <protection locked="0"/>
    </xf>
    <xf numFmtId="0" fontId="37" fillId="0" borderId="190" xfId="0" applyFont="1" applyBorder="1" applyAlignment="1" applyProtection="1">
      <alignment horizontal="left" vertical="center" wrapText="1"/>
      <protection locked="0"/>
    </xf>
    <xf numFmtId="3" fontId="19" fillId="0" borderId="66" xfId="0" applyNumberFormat="1" applyFont="1" applyBorder="1" applyAlignment="1" applyProtection="1">
      <alignment horizontal="right" vertical="center" wrapText="1" indent="3"/>
      <protection locked="0"/>
    </xf>
    <xf numFmtId="3" fontId="19" fillId="0" borderId="56" xfId="0" applyNumberFormat="1" applyFont="1" applyBorder="1" applyAlignment="1" applyProtection="1">
      <alignment horizontal="right" vertical="center" wrapText="1" indent="3"/>
      <protection locked="0"/>
    </xf>
    <xf numFmtId="3" fontId="19" fillId="0" borderId="51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" xfId="0" applyNumberFormat="1" applyFont="1" applyBorder="1" applyAlignment="1" applyProtection="1">
      <alignment horizontal="right" vertical="center" wrapText="1" indent="3"/>
      <protection locked="0"/>
    </xf>
    <xf numFmtId="0" fontId="20" fillId="0" borderId="82" xfId="0" applyFont="1" applyBorder="1" applyAlignment="1" applyProtection="1">
      <alignment horizontal="center"/>
      <protection locked="0"/>
    </xf>
    <xf numFmtId="0" fontId="20" fillId="0" borderId="97" xfId="0" applyFont="1" applyBorder="1" applyAlignment="1" applyProtection="1">
      <alignment horizontal="center"/>
      <protection locked="0"/>
    </xf>
    <xf numFmtId="0" fontId="20" fillId="0" borderId="98" xfId="0" applyFont="1" applyBorder="1" applyAlignment="1" applyProtection="1">
      <alignment horizontal="center"/>
      <protection locked="0"/>
    </xf>
    <xf numFmtId="0" fontId="20" fillId="0" borderId="66" xfId="0" applyFont="1" applyBorder="1" applyAlignment="1" applyProtection="1">
      <alignment horizontal="center"/>
      <protection locked="0"/>
    </xf>
    <xf numFmtId="0" fontId="20" fillId="0" borderId="56" xfId="0" applyFont="1" applyBorder="1" applyAlignment="1" applyProtection="1">
      <alignment horizontal="center"/>
      <protection locked="0"/>
    </xf>
    <xf numFmtId="16" fontId="20" fillId="0" borderId="95" xfId="0" applyNumberFormat="1" applyFont="1" applyBorder="1" applyAlignment="1" applyProtection="1">
      <alignment horizontal="center"/>
      <protection locked="0"/>
    </xf>
    <xf numFmtId="0" fontId="20" fillId="0" borderId="63" xfId="0" applyFont="1" applyBorder="1" applyAlignment="1" applyProtection="1">
      <alignment horizontal="center"/>
      <protection locked="0"/>
    </xf>
    <xf numFmtId="0" fontId="20" fillId="0" borderId="51" xfId="0" applyFont="1" applyBorder="1" applyAlignment="1" applyProtection="1">
      <alignment horizontal="center"/>
      <protection locked="0"/>
    </xf>
    <xf numFmtId="0" fontId="20" fillId="0" borderId="15" xfId="0" applyFont="1" applyBorder="1" applyAlignment="1" applyProtection="1">
      <alignment horizontal="center"/>
      <protection locked="0"/>
    </xf>
    <xf numFmtId="49" fontId="20" fillId="0" borderId="80" xfId="0" applyNumberFormat="1" applyFont="1" applyBorder="1" applyAlignment="1" applyProtection="1">
      <alignment horizontal="center"/>
      <protection locked="0"/>
    </xf>
    <xf numFmtId="49" fontId="20" fillId="0" borderId="56" xfId="0" applyNumberFormat="1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49" fontId="20" fillId="0" borderId="84" xfId="0" applyNumberFormat="1" applyFont="1" applyBorder="1" applyAlignment="1" applyProtection="1">
      <alignment horizontal="center"/>
      <protection locked="0"/>
    </xf>
    <xf numFmtId="49" fontId="20" fillId="0" borderId="63" xfId="0" applyNumberFormat="1" applyFont="1" applyBorder="1" applyAlignment="1" applyProtection="1">
      <alignment horizontal="center"/>
      <protection locked="0"/>
    </xf>
    <xf numFmtId="49" fontId="20" fillId="0" borderId="82" xfId="0" applyNumberFormat="1" applyFont="1" applyBorder="1" applyAlignment="1" applyProtection="1">
      <alignment horizontal="center"/>
      <protection locked="0"/>
    </xf>
    <xf numFmtId="49" fontId="20" fillId="0" borderId="18" xfId="0" applyNumberFormat="1" applyFont="1" applyBorder="1" applyAlignment="1" applyProtection="1">
      <alignment horizontal="center"/>
      <protection locked="0"/>
    </xf>
    <xf numFmtId="3" fontId="20" fillId="0" borderId="232" xfId="0" applyNumberFormat="1" applyFont="1" applyBorder="1" applyAlignment="1" applyProtection="1">
      <alignment horizontal="right" indent="1"/>
      <protection locked="0"/>
    </xf>
    <xf numFmtId="3" fontId="20" fillId="0" borderId="23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7" fillId="0" borderId="31" xfId="0" applyFont="1" applyBorder="1" applyAlignment="1" applyProtection="1">
      <alignment horizontal="left" vertical="justify" wrapText="1"/>
      <protection locked="0"/>
    </xf>
    <xf numFmtId="0" fontId="17" fillId="0" borderId="51" xfId="0" applyFont="1" applyBorder="1" applyAlignment="1" applyProtection="1">
      <alignment horizontal="left" vertical="justify" wrapText="1"/>
      <protection locked="0"/>
    </xf>
    <xf numFmtId="0" fontId="17" fillId="0" borderId="168" xfId="0" applyFont="1" applyBorder="1" applyAlignment="1" applyProtection="1">
      <alignment horizontal="left" vertical="justify" wrapText="1"/>
      <protection locked="0"/>
    </xf>
    <xf numFmtId="0" fontId="17" fillId="0" borderId="66" xfId="0" applyFont="1" applyBorder="1" applyAlignment="1" applyProtection="1">
      <alignment horizontal="left" vertical="justify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0" borderId="83" xfId="0" applyFont="1" applyBorder="1" applyAlignment="1" applyProtection="1">
      <alignment horizontal="left" vertical="center" wrapText="1" indent="1"/>
      <protection locked="0"/>
    </xf>
    <xf numFmtId="0" fontId="20" fillId="0" borderId="51" xfId="0" applyFont="1" applyBorder="1" applyAlignment="1" applyProtection="1">
      <alignment horizontal="left" vertical="center" wrapText="1" indent="1"/>
      <protection locked="0"/>
    </xf>
    <xf numFmtId="0" fontId="20" fillId="0" borderId="53" xfId="0" applyFont="1" applyBorder="1" applyAlignment="1" applyProtection="1">
      <alignment horizontal="left" vertical="center" wrapText="1" indent="1"/>
      <protection locked="0"/>
    </xf>
    <xf numFmtId="3" fontId="20" fillId="0" borderId="305" xfId="0" applyNumberFormat="1" applyFont="1" applyBorder="1" applyAlignment="1" applyProtection="1">
      <alignment horizontal="right" indent="3"/>
      <protection locked="0"/>
    </xf>
    <xf numFmtId="3" fontId="20" fillId="0" borderId="303" xfId="0" applyNumberFormat="1" applyFont="1" applyBorder="1" applyAlignment="1" applyProtection="1">
      <alignment horizontal="right" indent="3"/>
      <protection locked="0"/>
    </xf>
    <xf numFmtId="3" fontId="20" fillId="0" borderId="306" xfId="0" applyNumberFormat="1" applyFont="1" applyBorder="1" applyAlignment="1" applyProtection="1">
      <alignment horizontal="right" indent="3"/>
      <protection locked="0"/>
    </xf>
    <xf numFmtId="3" fontId="20" fillId="0" borderId="307" xfId="0" applyNumberFormat="1" applyFont="1" applyBorder="1" applyAlignment="1" applyProtection="1">
      <alignment horizontal="right" indent="3"/>
      <protection locked="0"/>
    </xf>
    <xf numFmtId="0" fontId="20" fillId="0" borderId="308" xfId="0" applyFont="1" applyBorder="1" applyAlignment="1" applyProtection="1">
      <alignment horizontal="center"/>
      <protection locked="0"/>
    </xf>
    <xf numFmtId="0" fontId="20" fillId="0" borderId="309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vertical="center" wrapText="1"/>
      <protection locked="0"/>
    </xf>
    <xf numFmtId="3" fontId="19" fillId="0" borderId="36" xfId="0" applyNumberFormat="1" applyFont="1" applyBorder="1" applyAlignment="1" applyProtection="1">
      <alignment vertical="center"/>
      <protection locked="0"/>
    </xf>
    <xf numFmtId="3" fontId="19" fillId="0" borderId="38" xfId="0" applyNumberFormat="1" applyFont="1" applyBorder="1" applyAlignment="1" applyProtection="1">
      <alignment vertical="center"/>
      <protection locked="0"/>
    </xf>
    <xf numFmtId="3" fontId="19" fillId="0" borderId="50" xfId="0" applyNumberFormat="1" applyFont="1" applyBorder="1" applyAlignment="1" applyProtection="1">
      <alignment vertical="center"/>
      <protection locked="0"/>
    </xf>
    <xf numFmtId="3" fontId="19" fillId="0" borderId="58" xfId="0" applyNumberFormat="1" applyFont="1" applyBorder="1" applyAlignment="1" applyProtection="1">
      <alignment vertical="center"/>
      <protection locked="0"/>
    </xf>
    <xf numFmtId="3" fontId="19" fillId="0" borderId="82" xfId="0" applyNumberFormat="1" applyFont="1" applyBorder="1" applyAlignment="1" applyProtection="1">
      <alignment vertical="center"/>
      <protection locked="0"/>
    </xf>
    <xf numFmtId="3" fontId="19" fillId="0" borderId="97" xfId="0" applyNumberFormat="1" applyFont="1" applyBorder="1" applyAlignment="1" applyProtection="1">
      <alignment vertical="center"/>
      <protection locked="0"/>
    </xf>
    <xf numFmtId="3" fontId="19" fillId="0" borderId="98" xfId="0" applyNumberFormat="1" applyFont="1" applyBorder="1" applyAlignment="1" applyProtection="1">
      <alignment vertical="center"/>
      <protection locked="0"/>
    </xf>
    <xf numFmtId="0" fontId="19" fillId="0" borderId="73" xfId="0" applyFont="1" applyBorder="1" applyAlignment="1" applyProtection="1">
      <alignment vertical="center"/>
      <protection locked="0"/>
    </xf>
    <xf numFmtId="0" fontId="19" fillId="0" borderId="36" xfId="0" applyFont="1" applyBorder="1" applyAlignment="1" applyProtection="1">
      <alignment vertical="center"/>
      <protection locked="0"/>
    </xf>
    <xf numFmtId="49" fontId="20" fillId="0" borderId="83" xfId="0" applyNumberFormat="1" applyFont="1" applyBorder="1" applyAlignment="1" applyProtection="1">
      <alignment horizontal="center"/>
      <protection locked="0"/>
    </xf>
    <xf numFmtId="49" fontId="20" fillId="0" borderId="15" xfId="0" applyNumberFormat="1" applyFont="1" applyBorder="1" applyAlignment="1" applyProtection="1">
      <alignment horizontal="center"/>
      <protection locked="0"/>
    </xf>
    <xf numFmtId="0" fontId="19" fillId="0" borderId="168" xfId="0" applyFont="1" applyBorder="1" applyAlignment="1" applyProtection="1">
      <alignment horizontal="left" indent="1"/>
      <protection locked="0"/>
    </xf>
    <xf numFmtId="0" fontId="19" fillId="0" borderId="66" xfId="0" applyFont="1" applyBorder="1" applyAlignment="1" applyProtection="1">
      <alignment horizontal="left" indent="1"/>
      <protection locked="0"/>
    </xf>
    <xf numFmtId="0" fontId="19" fillId="0" borderId="29" xfId="0" applyFont="1" applyBorder="1" applyAlignment="1" applyProtection="1">
      <alignment horizontal="left" indent="1"/>
      <protection locked="0"/>
    </xf>
    <xf numFmtId="0" fontId="19" fillId="0" borderId="95" xfId="0" applyFont="1" applyBorder="1" applyAlignment="1" applyProtection="1">
      <alignment horizontal="left" indent="1"/>
      <protection locked="0"/>
    </xf>
    <xf numFmtId="0" fontId="18" fillId="0" borderId="124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left" indent="1"/>
      <protection locked="0"/>
    </xf>
    <xf numFmtId="0" fontId="19" fillId="0" borderId="97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9" fillId="0" borderId="51" xfId="0" applyFont="1" applyBorder="1" applyAlignment="1" applyProtection="1">
      <alignment horizontal="left" indent="1"/>
      <protection locked="0"/>
    </xf>
    <xf numFmtId="0" fontId="20" fillId="0" borderId="80" xfId="0" applyFont="1" applyBorder="1" applyAlignment="1" applyProtection="1">
      <alignment horizontal="center"/>
      <protection locked="0"/>
    </xf>
    <xf numFmtId="0" fontId="20" fillId="0" borderId="169" xfId="0" applyFont="1" applyBorder="1" applyAlignment="1" applyProtection="1">
      <alignment horizontal="center"/>
      <protection locked="0"/>
    </xf>
    <xf numFmtId="0" fontId="20" fillId="0" borderId="84" xfId="0" applyFont="1" applyBorder="1" applyAlignment="1" applyProtection="1">
      <alignment horizontal="center"/>
      <protection locked="0"/>
    </xf>
    <xf numFmtId="0" fontId="20" fillId="0" borderId="95" xfId="0" applyFont="1" applyBorder="1" applyAlignment="1" applyProtection="1">
      <alignment horizontal="center"/>
      <protection locked="0"/>
    </xf>
    <xf numFmtId="0" fontId="20" fillId="0" borderId="96" xfId="0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32" fillId="0" borderId="90" xfId="0" applyFont="1" applyBorder="1" applyAlignment="1" applyProtection="1">
      <alignment horizontal="center" vertical="center" wrapText="1"/>
      <protection locked="0"/>
    </xf>
    <xf numFmtId="0" fontId="32" fillId="0" borderId="191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 applyProtection="1">
      <alignment horizontal="left" wrapText="1"/>
      <protection locked="0"/>
    </xf>
    <xf numFmtId="0" fontId="24" fillId="0" borderId="95" xfId="0" applyFont="1" applyBorder="1" applyAlignment="1" applyProtection="1">
      <alignment horizontal="left" wrapText="1"/>
      <protection locked="0"/>
    </xf>
    <xf numFmtId="0" fontId="19" fillId="0" borderId="95" xfId="0" applyFont="1" applyBorder="1" applyAlignment="1" applyProtection="1">
      <alignment vertical="center"/>
      <protection locked="0"/>
    </xf>
    <xf numFmtId="0" fontId="19" fillId="0" borderId="63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3" fontId="20" fillId="0" borderId="80" xfId="0" applyNumberFormat="1" applyFont="1" applyBorder="1" applyAlignment="1" applyProtection="1">
      <alignment horizontal="right" indent="1"/>
      <protection locked="0"/>
    </xf>
    <xf numFmtId="3" fontId="20" fillId="0" borderId="66" xfId="0" applyNumberFormat="1" applyFont="1" applyBorder="1" applyAlignment="1" applyProtection="1">
      <alignment horizontal="right" indent="1"/>
      <protection locked="0"/>
    </xf>
    <xf numFmtId="3" fontId="20" fillId="0" borderId="169" xfId="0" applyNumberFormat="1" applyFont="1" applyBorder="1" applyAlignment="1" applyProtection="1">
      <alignment horizontal="right" indent="1"/>
      <protection locked="0"/>
    </xf>
    <xf numFmtId="3" fontId="20" fillId="0" borderId="84" xfId="0" applyNumberFormat="1" applyFont="1" applyBorder="1" applyAlignment="1" applyProtection="1">
      <alignment horizontal="right" indent="1"/>
      <protection locked="0"/>
    </xf>
    <xf numFmtId="3" fontId="20" fillId="0" borderId="83" xfId="0" applyNumberFormat="1" applyFont="1" applyBorder="1" applyAlignment="1" applyProtection="1">
      <alignment horizontal="right" indent="1"/>
      <protection locked="0"/>
    </xf>
    <xf numFmtId="3" fontId="20" fillId="0" borderId="51" xfId="0" applyNumberFormat="1" applyFont="1" applyBorder="1" applyAlignment="1" applyProtection="1">
      <alignment horizontal="right" indent="1"/>
      <protection locked="0"/>
    </xf>
    <xf numFmtId="3" fontId="20" fillId="0" borderId="53" xfId="0" applyNumberFormat="1" applyFont="1" applyBorder="1" applyAlignment="1" applyProtection="1">
      <alignment horizontal="righ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56" xfId="0" applyFont="1" applyBorder="1" applyAlignment="1" applyProtection="1">
      <alignment horizontal="left" indent="1"/>
      <protection locked="0"/>
    </xf>
    <xf numFmtId="0" fontId="20" fillId="0" borderId="95" xfId="0" applyFont="1" applyBorder="1" applyAlignment="1" applyProtection="1">
      <alignment horizontal="left" indent="1"/>
      <protection locked="0"/>
    </xf>
    <xf numFmtId="0" fontId="20" fillId="0" borderId="63" xfId="0" applyFont="1" applyBorder="1" applyAlignment="1" applyProtection="1">
      <alignment horizontal="left" indent="1"/>
      <protection locked="0"/>
    </xf>
    <xf numFmtId="0" fontId="20" fillId="0" borderId="51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106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9" fillId="0" borderId="199" xfId="0" applyFont="1" applyBorder="1" applyAlignment="1" applyProtection="1">
      <alignment horizontal="left"/>
      <protection locked="0"/>
    </xf>
    <xf numFmtId="0" fontId="22" fillId="0" borderId="199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49" fontId="19" fillId="0" borderId="0" xfId="0" applyNumberFormat="1" applyFont="1" applyAlignment="1" applyProtection="1">
      <alignment horizontal="left" vertical="center"/>
      <protection locked="0"/>
    </xf>
    <xf numFmtId="0" fontId="18" fillId="0" borderId="179" xfId="0" applyFont="1" applyBorder="1" applyAlignment="1" applyProtection="1">
      <alignment horizontal="center" vertical="center" wrapText="1"/>
      <protection locked="0"/>
    </xf>
    <xf numFmtId="0" fontId="20" fillId="0" borderId="83" xfId="0" applyFont="1" applyBorder="1" applyAlignment="1" applyProtection="1">
      <alignment horizontal="center"/>
      <protection locked="0"/>
    </xf>
    <xf numFmtId="0" fontId="20" fillId="0" borderId="53" xfId="0" applyFont="1" applyBorder="1" applyAlignment="1" applyProtection="1">
      <alignment horizontal="center"/>
      <protection locked="0"/>
    </xf>
    <xf numFmtId="0" fontId="19" fillId="0" borderId="63" xfId="0" applyFont="1" applyBorder="1" applyAlignment="1" applyProtection="1">
      <alignment horizontal="left" vertical="center" wrapText="1" indent="1"/>
      <protection locked="0"/>
    </xf>
    <xf numFmtId="0" fontId="19" fillId="0" borderId="26" xfId="0" applyFont="1" applyBorder="1" applyAlignment="1" applyProtection="1">
      <alignment horizontal="left" vertical="center" wrapText="1" indent="1"/>
      <protection locked="0"/>
    </xf>
    <xf numFmtId="0" fontId="19" fillId="0" borderId="57" xfId="0" applyFont="1" applyBorder="1" applyAlignment="1" applyProtection="1">
      <alignment horizontal="left" vertical="center" wrapText="1" indent="1"/>
      <protection locked="0"/>
    </xf>
    <xf numFmtId="0" fontId="19" fillId="0" borderId="19" xfId="0" applyFont="1" applyBorder="1" applyAlignment="1" applyProtection="1">
      <alignment horizontal="left" vertical="center" wrapText="1" indent="1"/>
      <protection locked="0"/>
    </xf>
    <xf numFmtId="0" fontId="18" fillId="0" borderId="160" xfId="0" applyFont="1" applyBorder="1" applyAlignment="1" applyProtection="1">
      <alignment horizontal="center" vertical="center"/>
      <protection locked="0"/>
    </xf>
    <xf numFmtId="0" fontId="18" fillId="0" borderId="121" xfId="0" applyFont="1" applyBorder="1" applyAlignment="1" applyProtection="1">
      <alignment horizontal="center" vertical="center"/>
      <protection locked="0"/>
    </xf>
    <xf numFmtId="0" fontId="20" fillId="0" borderId="82" xfId="0" applyFont="1" applyBorder="1" applyAlignment="1" applyProtection="1">
      <alignment horizontal="left" indent="1"/>
      <protection locked="0"/>
    </xf>
    <xf numFmtId="0" fontId="20" fillId="0" borderId="36" xfId="0" applyFont="1" applyBorder="1" applyAlignment="1" applyProtection="1">
      <alignment horizontal="left" indent="1"/>
      <protection locked="0"/>
    </xf>
    <xf numFmtId="0" fontId="20" fillId="0" borderId="84" xfId="0" applyFont="1" applyBorder="1" applyAlignment="1" applyProtection="1">
      <alignment horizontal="left" indent="1"/>
      <protection locked="0"/>
    </xf>
    <xf numFmtId="0" fontId="20" fillId="0" borderId="22" xfId="0" applyFont="1" applyBorder="1" applyAlignment="1" applyProtection="1">
      <alignment horizontal="left" indent="1"/>
      <protection locked="0"/>
    </xf>
    <xf numFmtId="0" fontId="20" fillId="0" borderId="117" xfId="0" applyFont="1" applyBorder="1" applyAlignment="1" applyProtection="1">
      <alignment horizontal="left" indent="1"/>
      <protection locked="0"/>
    </xf>
    <xf numFmtId="3" fontId="19" fillId="0" borderId="101" xfId="0" applyNumberFormat="1" applyFont="1" applyBorder="1" applyAlignment="1" applyProtection="1">
      <alignment horizontal="right" vertical="center" indent="4"/>
      <protection locked="0"/>
    </xf>
    <xf numFmtId="3" fontId="19" fillId="0" borderId="78" xfId="0" applyNumberFormat="1" applyFont="1" applyBorder="1" applyAlignment="1" applyProtection="1">
      <alignment horizontal="right" vertical="center" indent="4"/>
      <protection locked="0"/>
    </xf>
    <xf numFmtId="3" fontId="19" fillId="0" borderId="95" xfId="0" applyNumberFormat="1" applyFont="1" applyBorder="1" applyAlignment="1" applyProtection="1">
      <alignment horizontal="right" vertical="center" indent="4"/>
      <protection locked="0"/>
    </xf>
    <xf numFmtId="3" fontId="19" fillId="0" borderId="63" xfId="0" applyNumberFormat="1" applyFont="1" applyBorder="1" applyAlignment="1" applyProtection="1">
      <alignment horizontal="right" vertical="center" indent="4"/>
      <protection locked="0"/>
    </xf>
    <xf numFmtId="3" fontId="19" fillId="0" borderId="51" xfId="0" applyNumberFormat="1" applyFont="1" applyBorder="1" applyAlignment="1" applyProtection="1">
      <alignment horizontal="right" vertical="center" indent="4"/>
      <protection locked="0"/>
    </xf>
    <xf numFmtId="3" fontId="19" fillId="0" borderId="15" xfId="0" applyNumberFormat="1" applyFont="1" applyBorder="1" applyAlignment="1" applyProtection="1">
      <alignment horizontal="right" vertical="center" indent="4"/>
      <protection locked="0"/>
    </xf>
    <xf numFmtId="3" fontId="19" fillId="0" borderId="62" xfId="0" applyNumberFormat="1" applyFont="1" applyBorder="1" applyAlignment="1" applyProtection="1">
      <alignment horizontal="right" vertical="center" indent="4"/>
      <protection locked="0"/>
    </xf>
    <xf numFmtId="3" fontId="19" fillId="0" borderId="99" xfId="0" applyNumberFormat="1" applyFont="1" applyBorder="1" applyAlignment="1" applyProtection="1">
      <alignment horizontal="right" vertical="center" indent="4"/>
      <protection locked="0"/>
    </xf>
    <xf numFmtId="3" fontId="19" fillId="0" borderId="137" xfId="0" applyNumberFormat="1" applyFont="1" applyBorder="1" applyAlignment="1" applyProtection="1">
      <alignment horizontal="right" vertical="center" indent="4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locked="0"/>
    </xf>
    <xf numFmtId="3" fontId="19" fillId="0" borderId="26" xfId="0" applyNumberFormat="1" applyFont="1" applyBorder="1" applyAlignment="1" applyProtection="1">
      <alignment horizontal="right" vertical="center" indent="4"/>
      <protection locked="0"/>
    </xf>
    <xf numFmtId="3" fontId="19" fillId="0" borderId="138" xfId="0" applyNumberFormat="1" applyFont="1" applyBorder="1" applyAlignment="1" applyProtection="1">
      <alignment horizontal="right" vertical="center" indent="4"/>
      <protection locked="0"/>
    </xf>
    <xf numFmtId="3" fontId="19" fillId="0" borderId="65" xfId="0" applyNumberFormat="1" applyFont="1" applyBorder="1" applyAlignment="1" applyProtection="1">
      <alignment horizontal="right" vertical="center" indent="4"/>
      <protection locked="0"/>
    </xf>
    <xf numFmtId="3" fontId="19" fillId="0" borderId="195" xfId="0" applyNumberFormat="1" applyFont="1" applyBorder="1" applyAlignment="1" applyProtection="1">
      <alignment horizontal="right" vertical="center" indent="4"/>
      <protection locked="0"/>
    </xf>
    <xf numFmtId="3" fontId="19" fillId="0" borderId="200" xfId="0" applyNumberFormat="1" applyFont="1" applyBorder="1" applyAlignment="1" applyProtection="1">
      <alignment horizontal="right" vertical="center" indent="4"/>
      <protection locked="0"/>
    </xf>
    <xf numFmtId="0" fontId="19" fillId="0" borderId="18" xfId="0" applyFont="1" applyBorder="1" applyAlignment="1" applyProtection="1">
      <alignment horizontal="left" vertical="center" wrapText="1" indent="1"/>
      <protection locked="0"/>
    </xf>
    <xf numFmtId="0" fontId="19" fillId="0" borderId="25" xfId="0" applyFont="1" applyBorder="1" applyAlignment="1" applyProtection="1">
      <alignment horizontal="left" vertical="center" wrapText="1" indent="1"/>
      <protection locked="0"/>
    </xf>
    <xf numFmtId="0" fontId="20" fillId="0" borderId="168" xfId="0" applyFont="1" applyBorder="1" applyAlignment="1" applyProtection="1">
      <alignment horizontal="left" inden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3" fontId="20" fillId="0" borderId="80" xfId="0" applyNumberFormat="1" applyFont="1" applyBorder="1" applyAlignment="1" applyProtection="1">
      <alignment horizontal="right" indent="3"/>
      <protection locked="0"/>
    </xf>
    <xf numFmtId="3" fontId="20" fillId="0" borderId="66" xfId="0" applyNumberFormat="1" applyFont="1" applyBorder="1" applyAlignment="1" applyProtection="1">
      <alignment horizontal="right" indent="3"/>
      <protection locked="0"/>
    </xf>
    <xf numFmtId="3" fontId="20" fillId="0" borderId="169" xfId="0" applyNumberFormat="1" applyFont="1" applyBorder="1" applyAlignment="1" applyProtection="1">
      <alignment horizontal="right" indent="3"/>
      <protection locked="0"/>
    </xf>
    <xf numFmtId="49" fontId="20" fillId="0" borderId="0" xfId="0" applyNumberFormat="1" applyFont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166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protection locked="0"/>
    </xf>
    <xf numFmtId="0" fontId="42" fillId="0" borderId="0" xfId="0" applyFont="1" applyBorder="1" applyAlignment="1" applyProtection="1">
      <alignment horizontal="center" vertical="center" wrapText="1"/>
      <protection locked="0"/>
    </xf>
    <xf numFmtId="0" fontId="19" fillId="0" borderId="72" xfId="0" applyFont="1" applyBorder="1" applyAlignment="1" applyProtection="1">
      <alignment vertical="center"/>
      <protection locked="0"/>
    </xf>
    <xf numFmtId="0" fontId="19" fillId="0" borderId="50" xfId="0" applyFont="1" applyBorder="1" applyAlignment="1" applyProtection="1">
      <alignment vertical="center"/>
      <protection locked="0"/>
    </xf>
    <xf numFmtId="0" fontId="19" fillId="0" borderId="97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vertical="center"/>
      <protection locked="0"/>
    </xf>
    <xf numFmtId="0" fontId="19" fillId="0" borderId="48" xfId="0" applyFont="1" applyBorder="1" applyAlignment="1" applyProtection="1">
      <alignment vertical="center"/>
      <protection locked="0"/>
    </xf>
    <xf numFmtId="0" fontId="19" fillId="0" borderId="59" xfId="0" applyFont="1" applyBorder="1" applyAlignment="1" applyProtection="1">
      <alignment vertical="center"/>
      <protection locked="0"/>
    </xf>
    <xf numFmtId="0" fontId="18" fillId="0" borderId="111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left" vertical="center" wrapText="1" indent="1"/>
      <protection locked="0"/>
    </xf>
    <xf numFmtId="0" fontId="20" fillId="0" borderId="112" xfId="0" applyFont="1" applyBorder="1" applyAlignment="1" applyProtection="1">
      <alignment horizontal="left" vertical="center" wrapText="1" indent="1"/>
      <protection locked="0"/>
    </xf>
    <xf numFmtId="0" fontId="20" fillId="0" borderId="63" xfId="0" applyFont="1" applyBorder="1" applyAlignment="1" applyProtection="1">
      <alignment horizontal="left" vertical="center" wrapText="1" indent="1"/>
      <protection locked="0"/>
    </xf>
    <xf numFmtId="0" fontId="20" fillId="0" borderId="106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28" fillId="0" borderId="0" xfId="0" applyFont="1" applyAlignment="1" applyProtection="1">
      <alignment horizontal="left"/>
      <protection locked="0"/>
    </xf>
    <xf numFmtId="0" fontId="20" fillId="0" borderId="199" xfId="0" applyFont="1" applyBorder="1" applyAlignment="1" applyProtection="1">
      <alignment horizontal="left" vertical="top" wrapText="1"/>
      <protection locked="0"/>
    </xf>
    <xf numFmtId="3" fontId="20" fillId="0" borderId="83" xfId="0" applyNumberFormat="1" applyFont="1" applyBorder="1" applyAlignment="1" applyProtection="1">
      <alignment horizontal="right" indent="3"/>
      <protection locked="0"/>
    </xf>
    <xf numFmtId="3" fontId="20" fillId="0" borderId="51" xfId="0" applyNumberFormat="1" applyFont="1" applyBorder="1" applyAlignment="1" applyProtection="1">
      <alignment horizontal="right" indent="3"/>
      <protection locked="0"/>
    </xf>
    <xf numFmtId="3" fontId="20" fillId="0" borderId="53" xfId="0" applyNumberFormat="1" applyFont="1" applyBorder="1" applyAlignment="1" applyProtection="1">
      <alignment horizontal="right" indent="3"/>
      <protection locked="0"/>
    </xf>
    <xf numFmtId="3" fontId="20" fillId="0" borderId="84" xfId="0" applyNumberFormat="1" applyFont="1" applyBorder="1" applyAlignment="1" applyProtection="1">
      <alignment horizontal="right" indent="3"/>
      <protection locked="0"/>
    </xf>
    <xf numFmtId="3" fontId="20" fillId="0" borderId="95" xfId="0" applyNumberFormat="1" applyFont="1" applyBorder="1" applyAlignment="1" applyProtection="1">
      <alignment horizontal="right" indent="3"/>
      <protection locked="0"/>
    </xf>
    <xf numFmtId="3" fontId="20" fillId="0" borderId="96" xfId="0" applyNumberFormat="1" applyFont="1" applyBorder="1" applyAlignment="1" applyProtection="1">
      <alignment horizontal="right" indent="3"/>
      <protection locked="0"/>
    </xf>
    <xf numFmtId="0" fontId="19" fillId="0" borderId="45" xfId="0" applyFont="1" applyBorder="1" applyAlignment="1" applyProtection="1">
      <alignment vertical="center"/>
      <protection locked="0"/>
    </xf>
    <xf numFmtId="0" fontId="24" fillId="0" borderId="168" xfId="0" applyFont="1" applyBorder="1" applyAlignment="1" applyProtection="1">
      <alignment horizontal="left" wrapText="1"/>
      <protection locked="0"/>
    </xf>
    <xf numFmtId="0" fontId="24" fillId="0" borderId="66" xfId="0" applyFont="1" applyBorder="1" applyAlignment="1" applyProtection="1">
      <alignment horizontal="left" wrapTex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4" fillId="0" borderId="31" xfId="0" applyFont="1" applyBorder="1" applyAlignment="1" applyProtection="1">
      <alignment horizontal="left" vertical="center" wrapText="1"/>
      <protection locked="0"/>
    </xf>
    <xf numFmtId="0" fontId="24" fillId="0" borderId="51" xfId="0" applyFont="1" applyBorder="1" applyAlignment="1" applyProtection="1">
      <alignment horizontal="left" vertical="center" wrapText="1"/>
      <protection locked="0"/>
    </xf>
    <xf numFmtId="0" fontId="19" fillId="0" borderId="51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3" fontId="19" fillId="0" borderId="83" xfId="0" applyNumberFormat="1" applyFont="1" applyBorder="1" applyAlignment="1" applyProtection="1">
      <alignment vertical="center"/>
      <protection locked="0"/>
    </xf>
    <xf numFmtId="3" fontId="19" fillId="0" borderId="51" xfId="0" applyNumberFormat="1" applyFont="1" applyBorder="1" applyAlignment="1" applyProtection="1">
      <alignment vertical="center"/>
      <protection locked="0"/>
    </xf>
    <xf numFmtId="3" fontId="19" fillId="0" borderId="53" xfId="0" applyNumberFormat="1" applyFont="1" applyBorder="1" applyAlignment="1" applyProtection="1">
      <alignment vertical="center"/>
      <protection locked="0"/>
    </xf>
    <xf numFmtId="3" fontId="27" fillId="0" borderId="49" xfId="0" applyNumberFormat="1" applyFont="1" applyBorder="1" applyAlignment="1" applyProtection="1">
      <alignment horizontal="right" vertical="center" indent="1"/>
      <protection hidden="1"/>
    </xf>
    <xf numFmtId="3" fontId="27" fillId="0" borderId="134" xfId="0" applyNumberFormat="1" applyFont="1" applyBorder="1" applyAlignment="1" applyProtection="1">
      <alignment horizontal="right" vertical="center" indent="1"/>
      <protection hidden="1"/>
    </xf>
    <xf numFmtId="3" fontId="20" fillId="0" borderId="21" xfId="0" applyNumberFormat="1" applyFont="1" applyBorder="1" applyAlignment="1" applyProtection="1">
      <alignment horizontal="right" vertical="top" wrapText="1" indent="3"/>
      <protection locked="0"/>
    </xf>
    <xf numFmtId="3" fontId="20" fillId="0" borderId="37" xfId="0" applyNumberFormat="1" applyFont="1" applyBorder="1" applyAlignment="1" applyProtection="1">
      <alignment horizontal="right" vertical="top" wrapText="1" indent="3"/>
      <protection locked="0"/>
    </xf>
    <xf numFmtId="3" fontId="20" fillId="0" borderId="36" xfId="0" applyNumberFormat="1" applyFont="1" applyBorder="1" applyAlignment="1" applyProtection="1">
      <alignment horizontal="right" vertical="top" wrapText="1" indent="3"/>
      <protection locked="0"/>
    </xf>
    <xf numFmtId="3" fontId="20" fillId="0" borderId="38" xfId="0" applyNumberFormat="1" applyFont="1" applyBorder="1" applyAlignment="1" applyProtection="1">
      <alignment horizontal="right" vertical="top" wrapText="1" indent="3"/>
      <protection locked="0"/>
    </xf>
    <xf numFmtId="3" fontId="20" fillId="0" borderId="87" xfId="0" applyNumberFormat="1" applyFont="1" applyBorder="1" applyAlignment="1" applyProtection="1">
      <alignment horizontal="right" vertical="top" wrapText="1" indent="3"/>
      <protection locked="0"/>
    </xf>
    <xf numFmtId="3" fontId="20" fillId="0" borderId="154" xfId="0" applyNumberFormat="1" applyFont="1" applyBorder="1" applyAlignment="1" applyProtection="1">
      <alignment horizontal="right" vertical="top" wrapText="1" indent="3"/>
      <protection locked="0"/>
    </xf>
    <xf numFmtId="3" fontId="20" fillId="0" borderId="18" xfId="0" applyNumberFormat="1" applyFont="1" applyBorder="1" applyAlignment="1" applyProtection="1">
      <alignment horizontal="right" vertical="top" indent="3"/>
      <protection locked="0"/>
    </xf>
    <xf numFmtId="3" fontId="20" fillId="0" borderId="187" xfId="0" applyNumberFormat="1" applyFont="1" applyBorder="1" applyAlignment="1" applyProtection="1">
      <alignment horizontal="right" vertical="top" indent="3"/>
      <protection locked="0"/>
    </xf>
    <xf numFmtId="3" fontId="20" fillId="0" borderId="224" xfId="0" applyNumberFormat="1" applyFont="1" applyBorder="1" applyAlignment="1" applyProtection="1">
      <alignment horizontal="right" indent="1"/>
      <protection locked="0"/>
    </xf>
    <xf numFmtId="3" fontId="20" fillId="0" borderId="226" xfId="0" applyNumberFormat="1" applyFont="1" applyBorder="1" applyAlignment="1" applyProtection="1">
      <alignment horizontal="right" indent="1"/>
      <protection locked="0"/>
    </xf>
    <xf numFmtId="0" fontId="8" fillId="0" borderId="313" xfId="0" applyFont="1" applyBorder="1" applyAlignment="1" applyProtection="1">
      <alignment horizontal="center" vertical="center" wrapTex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39" fillId="0" borderId="150" xfId="0" applyFont="1" applyBorder="1" applyAlignment="1" applyProtection="1">
      <alignment horizontal="center" vertical="center" wrapText="1"/>
      <protection locked="0"/>
    </xf>
    <xf numFmtId="0" fontId="39" fillId="0" borderId="197" xfId="0" applyFont="1" applyBorder="1" applyAlignment="1" applyProtection="1">
      <alignment horizontal="center" vertical="center" wrapText="1"/>
      <protection locked="0"/>
    </xf>
    <xf numFmtId="0" fontId="36" fillId="0" borderId="45" xfId="0" applyFont="1" applyBorder="1" applyAlignment="1" applyProtection="1">
      <alignment horizontal="center" vertical="center" wrapText="1"/>
      <protection locked="0"/>
    </xf>
    <xf numFmtId="0" fontId="36" fillId="0" borderId="48" xfId="0" applyFont="1" applyBorder="1" applyAlignment="1" applyProtection="1">
      <alignment horizontal="center" vertical="center" wrapText="1"/>
      <protection locked="0"/>
    </xf>
    <xf numFmtId="0" fontId="36" fillId="0" borderId="59" xfId="0" applyFont="1" applyBorder="1" applyAlignment="1" applyProtection="1">
      <alignment horizontal="center" vertical="center" wrapText="1"/>
      <protection locked="0"/>
    </xf>
    <xf numFmtId="0" fontId="33" fillId="0" borderId="201" xfId="0" applyFont="1" applyBorder="1" applyAlignment="1" applyProtection="1">
      <alignment horizontal="center" vertical="center" wrapText="1"/>
      <protection locked="0"/>
    </xf>
    <xf numFmtId="0" fontId="33" fillId="0" borderId="202" xfId="0" applyFont="1" applyBorder="1" applyAlignment="1" applyProtection="1">
      <alignment horizontal="center" vertical="center" wrapText="1"/>
      <protection locked="0"/>
    </xf>
    <xf numFmtId="0" fontId="18" fillId="0" borderId="319" xfId="0" applyFont="1" applyBorder="1" applyAlignment="1" applyProtection="1">
      <alignment horizontal="center" vertical="center" wrapText="1"/>
      <protection locked="0"/>
    </xf>
    <xf numFmtId="3" fontId="27" fillId="0" borderId="49" xfId="0" applyNumberFormat="1" applyFont="1" applyBorder="1" applyAlignment="1" applyProtection="1">
      <alignment horizontal="right" vertical="center" wrapText="1" indent="1"/>
      <protection hidden="1"/>
    </xf>
    <xf numFmtId="3" fontId="27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33" fillId="0" borderId="139" xfId="0" applyFont="1" applyBorder="1" applyAlignment="1" applyProtection="1">
      <alignment horizontal="center" vertical="center" wrapText="1"/>
      <protection locked="0"/>
    </xf>
    <xf numFmtId="0" fontId="33" fillId="0" borderId="140" xfId="0" applyFont="1" applyBorder="1" applyAlignment="1" applyProtection="1">
      <alignment horizontal="center" vertical="center" wrapText="1"/>
      <protection locked="0"/>
    </xf>
    <xf numFmtId="0" fontId="19" fillId="0" borderId="320" xfId="0" applyFont="1" applyBorder="1" applyAlignment="1" applyProtection="1">
      <alignment horizontal="left" vertical="center" wrapText="1" indent="1"/>
      <protection locked="0"/>
    </xf>
    <xf numFmtId="0" fontId="19" fillId="0" borderId="307" xfId="0" applyFont="1" applyBorder="1" applyAlignment="1" applyProtection="1">
      <alignment horizontal="left" vertical="center" wrapText="1" indent="1"/>
      <protection locked="0"/>
    </xf>
    <xf numFmtId="0" fontId="19" fillId="0" borderId="321" xfId="0" applyFont="1" applyBorder="1" applyAlignment="1" applyProtection="1">
      <alignment horizontal="left" vertical="center" wrapText="1" indent="1"/>
      <protection locked="0"/>
    </xf>
    <xf numFmtId="3" fontId="20" fillId="0" borderId="21" xfId="0" applyNumberFormat="1" applyFont="1" applyBorder="1" applyAlignment="1" applyProtection="1">
      <alignment horizontal="right" indent="1"/>
      <protection locked="0"/>
    </xf>
    <xf numFmtId="3" fontId="20" fillId="0" borderId="36" xfId="0" applyNumberFormat="1" applyFont="1" applyBorder="1" applyAlignment="1" applyProtection="1">
      <alignment horizontal="right" indent="1"/>
      <protection locked="0"/>
    </xf>
    <xf numFmtId="3" fontId="19" fillId="0" borderId="13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1" xfId="0" applyNumberFormat="1" applyFont="1" applyBorder="1" applyAlignment="1" applyProtection="1">
      <alignment horizontal="right" vertical="center" wrapText="1" indent="3"/>
      <protection locked="0"/>
    </xf>
    <xf numFmtId="3" fontId="34" fillId="0" borderId="34" xfId="0" applyNumberFormat="1" applyFont="1" applyBorder="1" applyAlignment="1" applyProtection="1">
      <alignment horizontal="right" vertical="center" wrapText="1" indent="1"/>
      <protection hidden="1"/>
    </xf>
    <xf numFmtId="3" fontId="34" fillId="0" borderId="71" xfId="0" applyNumberFormat="1" applyFont="1" applyBorder="1" applyAlignment="1" applyProtection="1">
      <alignment horizontal="right" vertical="center" wrapText="1" indent="1"/>
      <protection hidden="1"/>
    </xf>
    <xf numFmtId="3" fontId="34" fillId="0" borderId="19" xfId="0" applyNumberFormat="1" applyFont="1" applyBorder="1" applyAlignment="1" applyProtection="1">
      <alignment horizontal="right" vertical="center" wrapText="1" indent="1"/>
      <protection locked="0"/>
    </xf>
    <xf numFmtId="0" fontId="19" fillId="0" borderId="139" xfId="0" applyFont="1" applyBorder="1" applyAlignment="1" applyProtection="1">
      <alignment horizontal="left" vertical="top" indent="1"/>
      <protection locked="0"/>
    </xf>
    <xf numFmtId="0" fontId="19" fillId="0" borderId="25" xfId="0" applyFont="1" applyBorder="1" applyAlignment="1" applyProtection="1">
      <alignment horizontal="left" vertical="top" indent="1"/>
      <protection locked="0"/>
    </xf>
    <xf numFmtId="0" fontId="19" fillId="0" borderId="91" xfId="0" applyFont="1" applyBorder="1" applyAlignment="1" applyProtection="1">
      <alignment horizontal="left" vertical="top" indent="1"/>
      <protection locked="0"/>
    </xf>
    <xf numFmtId="0" fontId="19" fillId="0" borderId="26" xfId="0" applyFont="1" applyBorder="1" applyAlignment="1" applyProtection="1">
      <alignment horizontal="left" vertical="top" indent="1"/>
      <protection locked="0"/>
    </xf>
    <xf numFmtId="0" fontId="19" fillId="0" borderId="322" xfId="0" applyFont="1" applyBorder="1" applyAlignment="1" applyProtection="1">
      <alignment horizontal="left" vertical="center" wrapText="1" indent="1"/>
      <protection locked="0"/>
    </xf>
    <xf numFmtId="0" fontId="19" fillId="0" borderId="303" xfId="0" applyFont="1" applyBorder="1" applyAlignment="1" applyProtection="1">
      <alignment horizontal="left" vertical="center" wrapText="1" indent="1"/>
      <protection locked="0"/>
    </xf>
    <xf numFmtId="0" fontId="19" fillId="0" borderId="323" xfId="0" applyFont="1" applyBorder="1" applyAlignment="1" applyProtection="1">
      <alignment horizontal="left" vertical="center" wrapText="1" indent="1"/>
      <protection locked="0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75" xfId="0" applyFont="1" applyBorder="1" applyAlignment="1" applyProtection="1">
      <alignment horizontal="center" vertical="center" wrapText="1"/>
      <protection locked="0"/>
    </xf>
    <xf numFmtId="3" fontId="20" fillId="0" borderId="33" xfId="0" applyNumberFormat="1" applyFont="1" applyBorder="1" applyAlignment="1" applyProtection="1">
      <alignment horizontal="right" vertical="center" indent="3"/>
      <protection hidden="1"/>
    </xf>
    <xf numFmtId="3" fontId="20" fillId="0" borderId="26" xfId="0" applyNumberFormat="1" applyFont="1" applyBorder="1" applyAlignment="1" applyProtection="1">
      <alignment horizontal="right" vertical="center" indent="3"/>
      <protection hidden="1"/>
    </xf>
    <xf numFmtId="3" fontId="20" fillId="0" borderId="138" xfId="0" applyNumberFormat="1" applyFont="1" applyBorder="1" applyAlignment="1" applyProtection="1">
      <alignment horizontal="right" vertical="center" indent="3"/>
      <protection hidden="1"/>
    </xf>
    <xf numFmtId="3" fontId="20" fillId="0" borderId="33" xfId="0" applyNumberFormat="1" applyFont="1" applyBorder="1" applyAlignment="1" applyProtection="1">
      <alignment horizontal="right" vertical="top" wrapText="1" indent="3"/>
      <protection locked="0"/>
    </xf>
    <xf numFmtId="3" fontId="20" fillId="0" borderId="26" xfId="0" applyNumberFormat="1" applyFont="1" applyBorder="1" applyAlignment="1" applyProtection="1">
      <alignment horizontal="right" vertical="top" wrapText="1" indent="3"/>
      <protection locked="0"/>
    </xf>
    <xf numFmtId="3" fontId="20" fillId="0" borderId="106" xfId="0" applyNumberFormat="1" applyFont="1" applyBorder="1" applyAlignment="1" applyProtection="1">
      <alignment horizontal="right" vertical="top" wrapText="1" indent="3"/>
      <protection locked="0"/>
    </xf>
    <xf numFmtId="3" fontId="20" fillId="0" borderId="65" xfId="0" applyNumberFormat="1" applyFont="1" applyBorder="1" applyAlignment="1" applyProtection="1">
      <alignment horizontal="right" vertical="top" wrapText="1" indent="3"/>
      <protection locked="0"/>
    </xf>
    <xf numFmtId="3" fontId="20" fillId="0" borderId="195" xfId="0" applyNumberFormat="1" applyFont="1" applyBorder="1" applyAlignment="1" applyProtection="1">
      <alignment horizontal="right" vertical="top" wrapText="1" indent="3"/>
      <protection locked="0"/>
    </xf>
    <xf numFmtId="3" fontId="20" fillId="0" borderId="203" xfId="0" applyNumberFormat="1" applyFont="1" applyBorder="1" applyAlignment="1" applyProtection="1">
      <alignment horizontal="right" vertical="top" wrapText="1" indent="3"/>
      <protection locked="0"/>
    </xf>
    <xf numFmtId="3" fontId="20" fillId="0" borderId="63" xfId="0" applyNumberFormat="1" applyFont="1" applyBorder="1" applyAlignment="1" applyProtection="1">
      <alignment horizontal="right" vertical="top" indent="3"/>
      <protection locked="0"/>
    </xf>
    <xf numFmtId="3" fontId="20" fillId="0" borderId="106" xfId="0" applyNumberFormat="1" applyFont="1" applyBorder="1" applyAlignment="1" applyProtection="1">
      <alignment horizontal="right" vertical="top" indent="3"/>
      <protection locked="0"/>
    </xf>
    <xf numFmtId="3" fontId="20" fillId="0" borderId="64" xfId="0" applyNumberFormat="1" applyFont="1" applyBorder="1" applyAlignment="1" applyProtection="1">
      <alignment horizontal="right" vertical="top" indent="3"/>
      <protection locked="0"/>
    </xf>
    <xf numFmtId="3" fontId="20" fillId="0" borderId="203" xfId="0" applyNumberFormat="1" applyFont="1" applyBorder="1" applyAlignment="1" applyProtection="1">
      <alignment horizontal="right" vertical="top" indent="3"/>
      <protection locked="0"/>
    </xf>
    <xf numFmtId="0" fontId="17" fillId="0" borderId="113" xfId="0" applyFont="1" applyBorder="1" applyAlignment="1" applyProtection="1">
      <alignment horizontal="left"/>
      <protection locked="0"/>
    </xf>
    <xf numFmtId="0" fontId="17" fillId="0" borderId="114" xfId="0" applyFont="1" applyBorder="1" applyAlignment="1" applyProtection="1">
      <alignment horizontal="left"/>
      <protection locked="0"/>
    </xf>
    <xf numFmtId="0" fontId="17" fillId="0" borderId="67" xfId="0" applyFont="1" applyBorder="1" applyAlignment="1" applyProtection="1">
      <alignment horizontal="left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0" fontId="18" fillId="0" borderId="145" xfId="0" applyFont="1" applyBorder="1" applyAlignment="1" applyProtection="1">
      <alignment horizontal="center" vertical="center" wrapText="1"/>
      <protection locked="0"/>
    </xf>
    <xf numFmtId="3" fontId="20" fillId="0" borderId="46" xfId="0" applyNumberFormat="1" applyFont="1" applyBorder="1" applyAlignment="1" applyProtection="1">
      <alignment horizontal="right" indent="1"/>
      <protection locked="0"/>
    </xf>
    <xf numFmtId="3" fontId="20" fillId="0" borderId="73" xfId="0" applyNumberFormat="1" applyFont="1" applyBorder="1" applyAlignment="1" applyProtection="1">
      <alignment horizontal="right" indent="1"/>
      <protection locked="0"/>
    </xf>
    <xf numFmtId="3" fontId="20" fillId="0" borderId="153" xfId="0" applyNumberFormat="1" applyFont="1" applyBorder="1" applyAlignment="1" applyProtection="1">
      <alignment horizontal="right" indent="1"/>
      <protection locked="0"/>
    </xf>
    <xf numFmtId="0" fontId="19" fillId="0" borderId="152" xfId="0" applyFont="1" applyBorder="1" applyAlignment="1" applyProtection="1">
      <alignment horizontal="left" indent="1"/>
      <protection locked="0"/>
    </xf>
    <xf numFmtId="0" fontId="19" fillId="0" borderId="87" xfId="0" applyFont="1" applyBorder="1" applyAlignment="1" applyProtection="1">
      <alignment horizontal="left" indent="1"/>
      <protection locked="0"/>
    </xf>
    <xf numFmtId="0" fontId="19" fillId="0" borderId="65" xfId="0" applyFont="1" applyBorder="1" applyAlignment="1" applyProtection="1">
      <alignment horizontal="left" indent="1"/>
      <protection locked="0"/>
    </xf>
    <xf numFmtId="3" fontId="20" fillId="0" borderId="21" xfId="0" applyNumberFormat="1" applyFont="1" applyBorder="1" applyAlignment="1" applyProtection="1">
      <alignment horizontal="right" indent="1"/>
      <protection hidden="1"/>
    </xf>
    <xf numFmtId="3" fontId="20" fillId="0" borderId="37" xfId="0" applyNumberFormat="1" applyFont="1" applyBorder="1" applyAlignment="1" applyProtection="1">
      <alignment horizontal="right" indent="1"/>
      <protection hidden="1"/>
    </xf>
    <xf numFmtId="3" fontId="20" fillId="0" borderId="36" xfId="0" applyNumberFormat="1" applyFont="1" applyBorder="1" applyAlignment="1" applyProtection="1">
      <alignment horizontal="right" indent="1"/>
      <protection hidden="1"/>
    </xf>
    <xf numFmtId="3" fontId="20" fillId="0" borderId="38" xfId="0" applyNumberFormat="1" applyFont="1" applyBorder="1" applyAlignment="1" applyProtection="1">
      <alignment horizontal="right" indent="1"/>
      <protection hidden="1"/>
    </xf>
    <xf numFmtId="3" fontId="20" fillId="0" borderId="87" xfId="0" applyNumberFormat="1" applyFont="1" applyBorder="1" applyAlignment="1" applyProtection="1">
      <alignment horizontal="right" indent="1"/>
      <protection hidden="1"/>
    </xf>
    <xf numFmtId="3" fontId="20" fillId="0" borderId="154" xfId="0" applyNumberFormat="1" applyFont="1" applyBorder="1" applyAlignment="1" applyProtection="1">
      <alignment horizontal="right" indent="1"/>
      <protection hidden="1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169" xfId="0" applyNumberFormat="1" applyFont="1" applyBorder="1" applyAlignment="1" applyProtection="1">
      <alignment horizontal="right" vertical="center" indent="3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98" xfId="0" applyFont="1" applyBorder="1" applyAlignment="1" applyProtection="1">
      <alignment horizontal="center" vertical="center" wrapText="1"/>
      <protection locked="0"/>
    </xf>
    <xf numFmtId="0" fontId="32" fillId="0" borderId="93" xfId="0" applyFont="1" applyBorder="1" applyAlignment="1" applyProtection="1">
      <alignment horizontal="center" vertical="center" wrapText="1"/>
      <protection locked="0"/>
    </xf>
    <xf numFmtId="0" fontId="32" fillId="0" borderId="204" xfId="0" applyFont="1" applyBorder="1" applyAlignment="1" applyProtection="1">
      <alignment horizontal="center" vertical="center" wrapText="1"/>
      <protection locked="0"/>
    </xf>
    <xf numFmtId="3" fontId="20" fillId="0" borderId="37" xfId="0" applyNumberFormat="1" applyFont="1" applyBorder="1" applyAlignment="1" applyProtection="1">
      <alignment horizontal="right" indent="3"/>
      <protection locked="0"/>
    </xf>
    <xf numFmtId="0" fontId="19" fillId="0" borderId="194" xfId="0" applyNumberFormat="1" applyFont="1" applyBorder="1" applyAlignment="1" applyProtection="1">
      <alignment horizontal="left" indent="1"/>
      <protection locked="0"/>
    </xf>
    <xf numFmtId="0" fontId="19" fillId="0" borderId="195" xfId="0" applyNumberFormat="1" applyFont="1" applyBorder="1" applyAlignment="1" applyProtection="1">
      <alignment horizontal="left" indent="1"/>
      <protection locked="0"/>
    </xf>
    <xf numFmtId="3" fontId="20" fillId="0" borderId="153" xfId="0" applyNumberFormat="1" applyFont="1" applyBorder="1" applyAlignment="1" applyProtection="1">
      <alignment horizontal="right" indent="3"/>
      <protection locked="0"/>
    </xf>
    <xf numFmtId="3" fontId="20" fillId="0" borderId="87" xfId="0" applyNumberFormat="1" applyFont="1" applyBorder="1" applyAlignment="1" applyProtection="1">
      <alignment horizontal="right" indent="3"/>
      <protection locked="0"/>
    </xf>
    <xf numFmtId="0" fontId="18" fillId="0" borderId="324" xfId="0" applyFont="1" applyBorder="1" applyAlignment="1" applyProtection="1">
      <alignment horizontal="center" vertical="center" wrapText="1"/>
      <protection locked="0"/>
    </xf>
    <xf numFmtId="0" fontId="18" fillId="0" borderId="325" xfId="0" applyFont="1" applyBorder="1" applyAlignment="1" applyProtection="1">
      <alignment horizontal="center" vertical="center" wrapText="1"/>
      <protection locked="0"/>
    </xf>
    <xf numFmtId="0" fontId="19" fillId="0" borderId="326" xfId="0" applyFont="1" applyBorder="1" applyAlignment="1" applyProtection="1">
      <alignment horizontal="left" vertical="center" wrapText="1" indent="1"/>
      <protection locked="0"/>
    </xf>
    <xf numFmtId="0" fontId="19" fillId="0" borderId="308" xfId="0" applyFont="1" applyBorder="1" applyAlignment="1" applyProtection="1">
      <alignment horizontal="left" vertical="center" wrapText="1" indent="1"/>
      <protection locked="0"/>
    </xf>
    <xf numFmtId="0" fontId="19" fillId="0" borderId="327" xfId="0" applyFont="1" applyBorder="1" applyAlignment="1" applyProtection="1">
      <alignment horizontal="left" vertical="center" wrapText="1" indent="1"/>
      <protection locked="0"/>
    </xf>
    <xf numFmtId="0" fontId="18" fillId="0" borderId="147" xfId="0" applyFont="1" applyBorder="1" applyAlignment="1" applyProtection="1">
      <alignment horizontal="center" vertical="center"/>
      <protection locked="0"/>
    </xf>
    <xf numFmtId="0" fontId="18" fillId="0" borderId="143" xfId="0" applyFont="1" applyBorder="1" applyAlignment="1" applyProtection="1">
      <alignment horizontal="center" vertical="center"/>
      <protection locked="0"/>
    </xf>
    <xf numFmtId="3" fontId="19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9" fillId="0" borderId="87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4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8" xfId="0" applyNumberFormat="1" applyFont="1" applyBorder="1" applyAlignment="1" applyProtection="1">
      <alignment horizontal="right" indent="3"/>
      <protection locked="0"/>
    </xf>
    <xf numFmtId="3" fontId="20" fillId="0" borderId="308" xfId="0" applyNumberFormat="1" applyFont="1" applyBorder="1" applyAlignment="1" applyProtection="1">
      <alignment horizontal="right" indent="3"/>
      <protection locked="0"/>
    </xf>
    <xf numFmtId="3" fontId="20" fillId="0" borderId="154" xfId="0" applyNumberFormat="1" applyFont="1" applyBorder="1" applyAlignment="1" applyProtection="1">
      <alignment horizontal="right" indent="3"/>
      <protection locked="0"/>
    </xf>
    <xf numFmtId="3" fontId="20" fillId="0" borderId="73" xfId="0" applyNumberFormat="1" applyFont="1" applyBorder="1" applyAlignment="1" applyProtection="1">
      <alignment horizontal="right" indent="3"/>
      <protection locked="0"/>
    </xf>
    <xf numFmtId="0" fontId="20" fillId="0" borderId="87" xfId="0" applyFont="1" applyBorder="1" applyAlignment="1" applyProtection="1">
      <alignment horizontal="left" indent="1"/>
      <protection locked="0"/>
    </xf>
    <xf numFmtId="0" fontId="20" fillId="0" borderId="154" xfId="0" applyFont="1" applyBorder="1" applyAlignment="1" applyProtection="1">
      <alignment horizontal="left" indent="1"/>
      <protection locked="0"/>
    </xf>
    <xf numFmtId="0" fontId="39" fillId="0" borderId="50" xfId="0" applyFont="1" applyBorder="1" applyAlignment="1" applyProtection="1">
      <alignment horizontal="center" vertical="center" wrapText="1"/>
      <protection locked="0"/>
    </xf>
    <xf numFmtId="3" fontId="23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3" fillId="0" borderId="87" xfId="0" applyNumberFormat="1" applyFont="1" applyBorder="1" applyAlignment="1" applyProtection="1">
      <alignment horizontal="right" vertical="center" wrapText="1" indent="3"/>
      <protection locked="0"/>
    </xf>
    <xf numFmtId="3" fontId="23" fillId="0" borderId="154" xfId="0" applyNumberFormat="1" applyFont="1" applyBorder="1" applyAlignment="1" applyProtection="1">
      <alignment horizontal="right" vertical="center" wrapText="1" indent="3"/>
      <protection locked="0"/>
    </xf>
    <xf numFmtId="3" fontId="23" fillId="0" borderId="13" xfId="0" applyNumberFormat="1" applyFont="1" applyBorder="1" applyAlignment="1" applyProtection="1">
      <alignment horizontal="right" vertical="center" wrapText="1" indent="3"/>
      <protection locked="0"/>
    </xf>
    <xf numFmtId="3" fontId="23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3" fillId="0" borderId="151" xfId="0" applyNumberFormat="1" applyFont="1" applyBorder="1" applyAlignment="1" applyProtection="1">
      <alignment horizontal="right" vertical="center" wrapText="1" indent="3"/>
      <protection locked="0"/>
    </xf>
    <xf numFmtId="3" fontId="20" fillId="0" borderId="52" xfId="0" applyNumberFormat="1" applyFont="1" applyBorder="1" applyAlignment="1" applyProtection="1">
      <alignment horizontal="right" vertical="center" indent="3"/>
      <protection hidden="1"/>
    </xf>
    <xf numFmtId="3" fontId="20" fillId="0" borderId="0" xfId="0" applyNumberFormat="1" applyFont="1" applyBorder="1" applyAlignment="1" applyProtection="1">
      <alignment horizontal="right" vertical="center" indent="3"/>
      <protection hidden="1"/>
    </xf>
    <xf numFmtId="3" fontId="20" fillId="0" borderId="7" xfId="0" applyNumberFormat="1" applyFont="1" applyBorder="1" applyAlignment="1" applyProtection="1">
      <alignment horizontal="right" vertical="center" indent="3"/>
      <protection hidden="1"/>
    </xf>
    <xf numFmtId="3" fontId="20" fillId="0" borderId="6" xfId="0" applyNumberFormat="1" applyFont="1" applyBorder="1" applyAlignment="1" applyProtection="1">
      <alignment horizontal="right" vertical="center" indent="3"/>
      <protection hidden="1"/>
    </xf>
    <xf numFmtId="3" fontId="20" fillId="0" borderId="141" xfId="0" applyNumberFormat="1" applyFont="1" applyBorder="1" applyAlignment="1" applyProtection="1">
      <alignment horizontal="right" vertical="center" indent="3"/>
      <protection hidden="1"/>
    </xf>
    <xf numFmtId="0" fontId="17" fillId="0" borderId="91" xfId="0" applyFont="1" applyBorder="1" applyAlignment="1" applyProtection="1">
      <alignment horizontal="left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17" fillId="0" borderId="146" xfId="0" applyFont="1" applyBorder="1" applyAlignment="1" applyProtection="1">
      <alignment horizontal="left"/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29" fillId="0" borderId="92" xfId="0" applyFont="1" applyBorder="1" applyAlignment="1" applyProtection="1">
      <alignment horizontal="left" vertical="center" wrapText="1" indent="1"/>
      <protection locked="0"/>
    </xf>
    <xf numFmtId="0" fontId="29" fillId="0" borderId="70" xfId="0" applyFont="1" applyBorder="1" applyAlignment="1" applyProtection="1">
      <alignment horizontal="left" vertical="center" wrapText="1" indent="1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0" fontId="19" fillId="0" borderId="226" xfId="0" applyFont="1" applyBorder="1" applyAlignment="1" applyProtection="1">
      <alignment horizontal="left" vertical="center" wrapText="1" indent="1"/>
      <protection locked="0"/>
    </xf>
    <xf numFmtId="0" fontId="20" fillId="0" borderId="329" xfId="0" applyFont="1" applyBorder="1" applyAlignment="1" applyProtection="1">
      <alignment horizontal="left" vertical="center" wrapText="1" indent="1"/>
      <protection locked="0"/>
    </xf>
    <xf numFmtId="0" fontId="20" fillId="0" borderId="284" xfId="0" applyFont="1" applyBorder="1" applyAlignment="1" applyProtection="1">
      <alignment horizontal="left" vertical="center" wrapText="1" indent="1"/>
      <protection locked="0"/>
    </xf>
    <xf numFmtId="0" fontId="20" fillId="0" borderId="233" xfId="0" applyFont="1" applyBorder="1" applyAlignment="1" applyProtection="1">
      <alignment horizontal="left" vertical="center" wrapText="1" indent="1"/>
      <protection locked="0"/>
    </xf>
    <xf numFmtId="3" fontId="27" fillId="0" borderId="7" xfId="0" applyNumberFormat="1" applyFont="1" applyBorder="1" applyAlignment="1" applyProtection="1">
      <alignment horizontal="right" vertical="center" wrapText="1" indent="1"/>
      <protection hidden="1"/>
    </xf>
    <xf numFmtId="0" fontId="27" fillId="0" borderId="141" xfId="0" applyFont="1" applyBorder="1" applyAlignment="1" applyProtection="1">
      <alignment horizontal="right" vertical="center" wrapText="1" indent="1"/>
      <protection hidden="1"/>
    </xf>
    <xf numFmtId="0" fontId="18" fillId="0" borderId="121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7" fillId="0" borderId="141" xfId="0" applyFont="1" applyBorder="1" applyAlignment="1" applyProtection="1">
      <alignment horizontal="center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3" fontId="27" fillId="0" borderId="51" xfId="0" applyNumberFormat="1" applyFont="1" applyBorder="1" applyAlignment="1" applyProtection="1">
      <alignment horizontal="right" vertical="center" wrapText="1" indent="1"/>
      <protection hidden="1"/>
    </xf>
    <xf numFmtId="3" fontId="27" fillId="0" borderId="15" xfId="0" applyNumberFormat="1" applyFont="1" applyBorder="1" applyAlignment="1" applyProtection="1">
      <alignment horizontal="right" vertical="center" wrapText="1" indent="1"/>
      <protection hidden="1"/>
    </xf>
    <xf numFmtId="0" fontId="17" fillId="0" borderId="11" xfId="0" applyFont="1" applyBorder="1" applyAlignment="1" applyProtection="1">
      <alignment horizontal="left"/>
      <protection locked="0"/>
    </xf>
    <xf numFmtId="0" fontId="17" fillId="0" borderId="128" xfId="0" applyFont="1" applyBorder="1" applyAlignment="1" applyProtection="1">
      <alignment horizontal="left"/>
      <protection locked="0"/>
    </xf>
    <xf numFmtId="3" fontId="34" fillId="0" borderId="80" xfId="0" applyNumberFormat="1" applyFont="1" applyBorder="1" applyAlignment="1" applyProtection="1">
      <alignment horizontal="right" vertical="center" wrapText="1" indent="1"/>
      <protection hidden="1"/>
    </xf>
    <xf numFmtId="3" fontId="34" fillId="0" borderId="169" xfId="0" applyNumberFormat="1" applyFont="1" applyBorder="1" applyAlignment="1" applyProtection="1">
      <alignment horizontal="right" vertical="center" wrapText="1" indent="1"/>
      <protection hidden="1"/>
    </xf>
    <xf numFmtId="3" fontId="34" fillId="0" borderId="84" xfId="0" applyNumberFormat="1" applyFont="1" applyBorder="1" applyAlignment="1" applyProtection="1">
      <alignment horizontal="right" vertical="center" wrapText="1" indent="1"/>
      <protection hidden="1"/>
    </xf>
    <xf numFmtId="3" fontId="34" fillId="0" borderId="96" xfId="0" applyNumberFormat="1" applyFont="1" applyBorder="1" applyAlignment="1" applyProtection="1">
      <alignment horizontal="right" vertical="center" wrapText="1" indent="1"/>
      <protection hidden="1"/>
    </xf>
    <xf numFmtId="0" fontId="33" fillId="0" borderId="113" xfId="0" applyFont="1" applyBorder="1" applyAlignment="1" applyProtection="1">
      <alignment horizontal="left" vertical="center" wrapText="1"/>
      <protection locked="0"/>
    </xf>
    <xf numFmtId="0" fontId="33" fillId="0" borderId="114" xfId="0" applyFont="1" applyBorder="1" applyAlignment="1" applyProtection="1">
      <alignment horizontal="left" vertical="center" wrapText="1"/>
      <protection locked="0"/>
    </xf>
    <xf numFmtId="0" fontId="33" fillId="0" borderId="91" xfId="0" applyFont="1" applyBorder="1" applyAlignment="1" applyProtection="1">
      <alignment horizontal="left" vertical="center" wrapText="1"/>
      <protection locked="0"/>
    </xf>
    <xf numFmtId="0" fontId="33" fillId="0" borderId="26" xfId="0" applyFont="1" applyBorder="1" applyAlignment="1" applyProtection="1">
      <alignment horizontal="left" vertical="center" wrapText="1"/>
      <protection locked="0"/>
    </xf>
    <xf numFmtId="0" fontId="20" fillId="0" borderId="330" xfId="0" applyFont="1" applyBorder="1" applyAlignment="1" applyProtection="1">
      <alignment horizontal="left" vertical="center" wrapText="1" indent="1"/>
      <protection locked="0"/>
    </xf>
    <xf numFmtId="0" fontId="20" fillId="0" borderId="287" xfId="0" applyFont="1" applyBorder="1" applyAlignment="1" applyProtection="1">
      <alignment horizontal="left" vertical="center" wrapText="1" indent="1"/>
      <protection locked="0"/>
    </xf>
    <xf numFmtId="0" fontId="20" fillId="0" borderId="228" xfId="0" applyFont="1" applyBorder="1" applyAlignment="1" applyProtection="1">
      <alignment horizontal="left" vertical="center" wrapText="1" indent="1"/>
      <protection locked="0"/>
    </xf>
    <xf numFmtId="3" fontId="20" fillId="0" borderId="282" xfId="0" applyNumberFormat="1" applyFont="1" applyBorder="1" applyAlignment="1" applyProtection="1">
      <alignment horizontal="right" indent="1"/>
      <protection locked="0"/>
    </xf>
    <xf numFmtId="0" fontId="8" fillId="0" borderId="318" xfId="0" applyFont="1" applyBorder="1" applyAlignment="1" applyProtection="1">
      <alignment horizontal="center"/>
      <protection locked="0"/>
    </xf>
    <xf numFmtId="0" fontId="18" fillId="0" borderId="85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3" fontId="34" fillId="0" borderId="81" xfId="0" applyNumberFormat="1" applyFont="1" applyBorder="1" applyAlignment="1" applyProtection="1">
      <alignment horizontal="right" vertical="center" wrapText="1" indent="1"/>
      <protection locked="0"/>
    </xf>
    <xf numFmtId="3" fontId="34" fillId="0" borderId="77" xfId="0" applyNumberFormat="1" applyFont="1" applyBorder="1" applyAlignment="1" applyProtection="1">
      <alignment horizontal="right" vertical="center" wrapText="1" indent="1"/>
      <protection locked="0"/>
    </xf>
    <xf numFmtId="3" fontId="34" fillId="0" borderId="81" xfId="0" applyNumberFormat="1" applyFont="1" applyBorder="1" applyAlignment="1" applyProtection="1">
      <alignment horizontal="right" vertical="center" wrapText="1" indent="1"/>
      <protection hidden="1"/>
    </xf>
    <xf numFmtId="3" fontId="34" fillId="0" borderId="105" xfId="0" applyNumberFormat="1" applyFont="1" applyBorder="1" applyAlignment="1" applyProtection="1">
      <alignment horizontal="right" vertical="center" wrapText="1" indent="1"/>
      <protection hidden="1"/>
    </xf>
    <xf numFmtId="0" fontId="27" fillId="0" borderId="6" xfId="0" applyFont="1" applyBorder="1" applyAlignment="1" applyProtection="1">
      <alignment horizontal="right" vertical="center" wrapText="1" indent="1"/>
      <protection hidden="1"/>
    </xf>
    <xf numFmtId="0" fontId="17" fillId="0" borderId="85" xfId="0" applyFont="1" applyBorder="1" applyAlignment="1" applyProtection="1">
      <alignment horizontal="center"/>
      <protection locked="0"/>
    </xf>
    <xf numFmtId="0" fontId="17" fillId="0" borderId="6" xfId="0" applyFont="1" applyBorder="1" applyAlignment="1" applyProtection="1">
      <alignment horizontal="center"/>
      <protection locked="0"/>
    </xf>
    <xf numFmtId="0" fontId="17" fillId="0" borderId="129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3" fontId="20" fillId="0" borderId="2" xfId="0" applyNumberFormat="1" applyFont="1" applyBorder="1" applyAlignment="1" applyProtection="1">
      <alignment horizontal="right" vertical="center" indent="3"/>
      <protection hidden="1"/>
    </xf>
    <xf numFmtId="3" fontId="20" fillId="0" borderId="114" xfId="0" applyNumberFormat="1" applyFont="1" applyBorder="1" applyAlignment="1" applyProtection="1">
      <alignment horizontal="right" vertical="center" indent="3"/>
      <protection hidden="1"/>
    </xf>
    <xf numFmtId="3" fontId="20" fillId="0" borderId="68" xfId="0" applyNumberFormat="1" applyFont="1" applyBorder="1" applyAlignment="1" applyProtection="1">
      <alignment horizontal="right" vertical="center" indent="3"/>
      <protection hidden="1"/>
    </xf>
    <xf numFmtId="3" fontId="19" fillId="0" borderId="42" xfId="0" applyNumberFormat="1" applyFont="1" applyBorder="1" applyAlignment="1" applyProtection="1">
      <alignment horizontal="right" vertical="center" indent="1"/>
      <protection hidden="1"/>
    </xf>
    <xf numFmtId="3" fontId="19" fillId="0" borderId="115" xfId="0" applyNumberFormat="1" applyFont="1" applyBorder="1" applyAlignment="1" applyProtection="1">
      <alignment horizontal="right" vertical="center" indent="1"/>
      <protection hidden="1"/>
    </xf>
    <xf numFmtId="0" fontId="33" fillId="0" borderId="92" xfId="0" applyFont="1" applyBorder="1" applyAlignment="1" applyProtection="1">
      <alignment horizontal="left" vertical="center" wrapText="1"/>
      <protection locked="0"/>
    </xf>
    <xf numFmtId="0" fontId="33" fillId="0" borderId="19" xfId="0" applyFont="1" applyBorder="1" applyAlignment="1" applyProtection="1">
      <alignment horizontal="left" vertical="center" wrapText="1"/>
      <protection locked="0"/>
    </xf>
    <xf numFmtId="3" fontId="34" fillId="0" borderId="80" xfId="0" applyNumberFormat="1" applyFont="1" applyBorder="1" applyAlignment="1" applyProtection="1">
      <alignment horizontal="right" vertical="center" wrapText="1" indent="1"/>
      <protection locked="0"/>
    </xf>
    <xf numFmtId="3" fontId="34" fillId="0" borderId="56" xfId="0" applyNumberFormat="1" applyFont="1" applyBorder="1" applyAlignment="1" applyProtection="1">
      <alignment horizontal="right" vertical="center" wrapText="1" indent="1"/>
      <protection locked="0"/>
    </xf>
    <xf numFmtId="3" fontId="34" fillId="0" borderId="84" xfId="0" applyNumberFormat="1" applyFont="1" applyBorder="1" applyAlignment="1" applyProtection="1">
      <alignment horizontal="right" vertical="center" wrapText="1" indent="1"/>
      <protection locked="0"/>
    </xf>
    <xf numFmtId="3" fontId="34" fillId="0" borderId="63" xfId="0" applyNumberFormat="1" applyFont="1" applyBorder="1" applyAlignment="1" applyProtection="1">
      <alignment horizontal="right" vertical="center" wrapText="1" indent="1"/>
      <protection locked="0"/>
    </xf>
    <xf numFmtId="3" fontId="34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4" fillId="0" borderId="117" xfId="0" applyNumberFormat="1" applyFont="1" applyBorder="1" applyAlignment="1" applyProtection="1">
      <alignment horizontal="right" vertical="center" wrapText="1" indent="1"/>
      <protection hidden="1"/>
    </xf>
    <xf numFmtId="3" fontId="34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7" fillId="0" borderId="83" xfId="0" applyNumberFormat="1" applyFont="1" applyBorder="1" applyAlignment="1" applyProtection="1">
      <alignment horizontal="right" vertical="center" wrapText="1" indent="1"/>
      <protection hidden="1"/>
    </xf>
    <xf numFmtId="3" fontId="27" fillId="0" borderId="53" xfId="0" applyNumberFormat="1" applyFont="1" applyBorder="1" applyAlignment="1" applyProtection="1">
      <alignment horizontal="right" vertical="center" wrapText="1" indent="1"/>
      <protection hidden="1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36" fillId="0" borderId="85" xfId="0" applyFont="1" applyBorder="1" applyAlignment="1" applyProtection="1">
      <alignment horizontal="left" vertical="center" wrapText="1"/>
      <protection locked="0"/>
    </xf>
    <xf numFmtId="0" fontId="36" fillId="0" borderId="6" xfId="0" applyFont="1" applyBorder="1" applyAlignment="1" applyProtection="1">
      <alignment horizontal="left" vertical="center" wrapText="1"/>
      <protection locked="0"/>
    </xf>
    <xf numFmtId="3" fontId="34" fillId="0" borderId="82" xfId="0" applyNumberFormat="1" applyFont="1" applyBorder="1" applyAlignment="1" applyProtection="1">
      <alignment horizontal="right" vertical="center" wrapText="1" indent="1"/>
      <protection locked="0"/>
    </xf>
    <xf numFmtId="3" fontId="34" fillId="0" borderId="82" xfId="0" applyNumberFormat="1" applyFont="1" applyBorder="1" applyAlignment="1" applyProtection="1">
      <alignment horizontal="right" vertical="center" wrapText="1" indent="1"/>
      <protection hidden="1"/>
    </xf>
    <xf numFmtId="3" fontId="34" fillId="0" borderId="98" xfId="0" applyNumberFormat="1" applyFont="1" applyBorder="1" applyAlignment="1" applyProtection="1">
      <alignment horizontal="right" vertical="center" wrapText="1" indent="1"/>
      <protection hidden="1"/>
    </xf>
    <xf numFmtId="0" fontId="33" fillId="0" borderId="139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0" fontId="33" fillId="0" borderId="116" xfId="0" applyFont="1" applyBorder="1" applyAlignment="1" applyProtection="1">
      <alignment horizontal="left" vertical="center" wrapText="1"/>
      <protection locked="0"/>
    </xf>
    <xf numFmtId="0" fontId="33" fillId="0" borderId="17" xfId="0" applyFont="1" applyBorder="1" applyAlignment="1" applyProtection="1">
      <alignment horizontal="left" vertical="center" wrapText="1"/>
      <protection locked="0"/>
    </xf>
    <xf numFmtId="0" fontId="17" fillId="0" borderId="139" xfId="0" applyFont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3" fontId="20" fillId="0" borderId="64" xfId="0" applyNumberFormat="1" applyFont="1" applyBorder="1" applyAlignment="1" applyProtection="1">
      <alignment horizontal="right" vertical="center" indent="3"/>
      <protection hidden="1"/>
    </xf>
    <xf numFmtId="3" fontId="20" fillId="0" borderId="203" xfId="0" applyNumberFormat="1" applyFont="1" applyBorder="1" applyAlignment="1" applyProtection="1">
      <alignment horizontal="right" vertical="center" indent="3"/>
      <protection hidden="1"/>
    </xf>
    <xf numFmtId="3" fontId="34" fillId="0" borderId="97" xfId="0" applyNumberFormat="1" applyFont="1" applyBorder="1" applyAlignment="1" applyProtection="1">
      <alignment horizontal="right" vertical="center" wrapText="1" indent="1"/>
      <protection locked="0"/>
    </xf>
    <xf numFmtId="3" fontId="34" fillId="0" borderId="95" xfId="0" applyNumberFormat="1" applyFont="1" applyBorder="1" applyAlignment="1" applyProtection="1">
      <alignment horizontal="right" vertical="center" wrapText="1" indent="1"/>
      <protection locked="0"/>
    </xf>
    <xf numFmtId="3" fontId="34" fillId="0" borderId="104" xfId="0" applyNumberFormat="1" applyFont="1" applyBorder="1" applyAlignment="1" applyProtection="1">
      <alignment horizontal="right" vertical="center" wrapText="1" indent="1"/>
      <protection locked="0"/>
    </xf>
    <xf numFmtId="0" fontId="20" fillId="0" borderId="0" xfId="0" applyFont="1" applyBorder="1" applyAlignment="1" applyProtection="1">
      <alignment horizontal="left" vertical="top"/>
      <protection locked="0"/>
    </xf>
    <xf numFmtId="0" fontId="17" fillId="0" borderId="113" xfId="0" applyFont="1" applyBorder="1" applyAlignment="1" applyProtection="1">
      <alignment horizontal="left" wrapText="1"/>
      <protection locked="0"/>
    </xf>
    <xf numFmtId="0" fontId="17" fillId="0" borderId="114" xfId="0" applyFont="1" applyBorder="1" applyAlignment="1" applyProtection="1">
      <alignment horizontal="left" wrapText="1"/>
      <protection locked="0"/>
    </xf>
    <xf numFmtId="0" fontId="17" fillId="0" borderId="67" xfId="0" applyFont="1" applyBorder="1" applyAlignment="1" applyProtection="1">
      <alignment horizontal="left" wrapText="1"/>
      <protection locked="0"/>
    </xf>
    <xf numFmtId="0" fontId="17" fillId="0" borderId="93" xfId="0" applyFont="1" applyBorder="1" applyAlignment="1" applyProtection="1">
      <alignment horizontal="left"/>
      <protection locked="0"/>
    </xf>
    <xf numFmtId="0" fontId="17" fillId="0" borderId="133" xfId="0" applyFont="1" applyBorder="1" applyAlignment="1" applyProtection="1">
      <alignment horizontal="left"/>
      <protection locked="0"/>
    </xf>
    <xf numFmtId="0" fontId="17" fillId="0" borderId="204" xfId="0" applyFont="1" applyBorder="1" applyAlignment="1" applyProtection="1">
      <alignment horizontal="left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95" xfId="0" applyNumberFormat="1" applyFont="1" applyBorder="1" applyAlignment="1" applyProtection="1">
      <alignment horizontal="right" vertical="center" indent="3"/>
      <protection locked="0"/>
    </xf>
    <xf numFmtId="3" fontId="20" fillId="0" borderId="96" xfId="0" applyNumberFormat="1" applyFont="1" applyBorder="1" applyAlignment="1" applyProtection="1">
      <alignment horizontal="right" vertical="center" indent="3"/>
      <protection locked="0"/>
    </xf>
    <xf numFmtId="3" fontId="20" fillId="0" borderId="15" xfId="0" applyNumberFormat="1" applyFont="1" applyBorder="1" applyAlignment="1" applyProtection="1">
      <alignment horizontal="right" vertical="center" indent="3"/>
      <protection locked="0"/>
    </xf>
    <xf numFmtId="0" fontId="17" fillId="0" borderId="116" xfId="0" applyFont="1" applyBorder="1" applyAlignment="1" applyProtection="1">
      <alignment horizontal="left" wrapText="1"/>
      <protection locked="0"/>
    </xf>
    <xf numFmtId="0" fontId="17" fillId="0" borderId="17" xfId="0" applyFont="1" applyBorder="1" applyAlignment="1" applyProtection="1">
      <alignment horizontal="left" wrapText="1"/>
      <protection locked="0"/>
    </xf>
    <xf numFmtId="0" fontId="17" fillId="0" borderId="132" xfId="0" applyFont="1" applyBorder="1" applyAlignment="1" applyProtection="1">
      <alignment horizontal="left" wrapText="1"/>
      <protection locked="0"/>
    </xf>
    <xf numFmtId="0" fontId="17" fillId="0" borderId="29" xfId="0" applyFont="1" applyBorder="1" applyAlignment="1" applyProtection="1">
      <alignment horizontal="left"/>
      <protection locked="0"/>
    </xf>
    <xf numFmtId="0" fontId="17" fillId="0" borderId="95" xfId="0" applyFont="1" applyBorder="1" applyAlignment="1" applyProtection="1">
      <alignment horizontal="left"/>
      <protection locked="0"/>
    </xf>
    <xf numFmtId="3" fontId="20" fillId="0" borderId="95" xfId="0" applyNumberFormat="1" applyFont="1" applyBorder="1" applyAlignment="1" applyProtection="1">
      <alignment horizontal="right" indent="2"/>
      <protection locked="0"/>
    </xf>
    <xf numFmtId="3" fontId="20" fillId="0" borderId="63" xfId="0" applyNumberFormat="1" applyFont="1" applyBorder="1" applyAlignment="1" applyProtection="1">
      <alignment horizontal="right" indent="2"/>
      <protection locked="0"/>
    </xf>
    <xf numFmtId="3" fontId="20" fillId="0" borderId="84" xfId="0" applyNumberFormat="1" applyFont="1" applyBorder="1" applyAlignment="1" applyProtection="1">
      <alignment horizontal="right" indent="2"/>
      <protection locked="0"/>
    </xf>
    <xf numFmtId="3" fontId="20" fillId="0" borderId="84" xfId="0" applyNumberFormat="1" applyFont="1" applyBorder="1" applyAlignment="1" applyProtection="1">
      <alignment horizontal="right" indent="2"/>
      <protection hidden="1"/>
    </xf>
    <xf numFmtId="3" fontId="20" fillId="0" borderId="96" xfId="0" applyNumberFormat="1" applyFont="1" applyBorder="1" applyAlignment="1" applyProtection="1">
      <alignment horizontal="right" indent="2"/>
      <protection hidden="1"/>
    </xf>
    <xf numFmtId="0" fontId="17" fillId="0" borderId="100" xfId="0" applyFont="1" applyBorder="1" applyAlignment="1" applyProtection="1">
      <alignment horizontal="left"/>
      <protection locked="0"/>
    </xf>
    <xf numFmtId="0" fontId="17" fillId="0" borderId="101" xfId="0" applyFont="1" applyBorder="1" applyAlignment="1" applyProtection="1">
      <alignment horizontal="left"/>
      <protection locked="0"/>
    </xf>
    <xf numFmtId="3" fontId="20" fillId="0" borderId="101" xfId="0" applyNumberFormat="1" applyFont="1" applyBorder="1" applyAlignment="1" applyProtection="1">
      <alignment horizontal="right" indent="2"/>
      <protection locked="0"/>
    </xf>
    <xf numFmtId="3" fontId="20" fillId="0" borderId="78" xfId="0" applyNumberFormat="1" applyFont="1" applyBorder="1" applyAlignment="1" applyProtection="1">
      <alignment horizontal="right" indent="2"/>
      <protection locked="0"/>
    </xf>
    <xf numFmtId="3" fontId="20" fillId="0" borderId="102" xfId="0" applyNumberFormat="1" applyFont="1" applyBorder="1" applyAlignment="1" applyProtection="1">
      <alignment horizontal="right" indent="2"/>
      <protection locked="0"/>
    </xf>
    <xf numFmtId="3" fontId="20" fillId="0" borderId="102" xfId="0" applyNumberFormat="1" applyFont="1" applyBorder="1" applyAlignment="1" applyProtection="1">
      <alignment horizontal="right" indent="2"/>
      <protection hidden="1"/>
    </xf>
    <xf numFmtId="3" fontId="20" fillId="0" borderId="103" xfId="0" applyNumberFormat="1" applyFont="1" applyBorder="1" applyAlignment="1" applyProtection="1">
      <alignment horizontal="right" indent="2"/>
      <protection hidden="1"/>
    </xf>
    <xf numFmtId="3" fontId="19" fillId="0" borderId="66" xfId="0" applyNumberFormat="1" applyFont="1" applyBorder="1" applyAlignment="1" applyProtection="1">
      <alignment horizontal="right" vertical="center" wrapText="1" indent="1"/>
      <protection locked="0"/>
    </xf>
    <xf numFmtId="3" fontId="19" fillId="0" borderId="56" xfId="0" applyNumberFormat="1" applyFont="1" applyBorder="1" applyAlignment="1" applyProtection="1">
      <alignment horizontal="right" vertical="center" wrapText="1" indent="1"/>
      <protection locked="0"/>
    </xf>
    <xf numFmtId="3" fontId="19" fillId="0" borderId="95" xfId="0" applyNumberFormat="1" applyFont="1" applyBorder="1" applyAlignment="1" applyProtection="1">
      <alignment horizontal="right" vertical="center" wrapText="1" indent="1"/>
      <protection locked="0"/>
    </xf>
    <xf numFmtId="3" fontId="19" fillId="0" borderId="63" xfId="0" applyNumberFormat="1" applyFont="1" applyBorder="1" applyAlignment="1" applyProtection="1">
      <alignment horizontal="right" vertical="center" wrapText="1" indent="1"/>
      <protection locked="0"/>
    </xf>
    <xf numFmtId="3" fontId="19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9" fillId="0" borderId="77" xfId="0" applyNumberFormat="1" applyFont="1" applyBorder="1" applyAlignment="1" applyProtection="1">
      <alignment horizontal="right" vertical="center" wrapText="1" inden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9" fillId="0" borderId="119" xfId="0" applyFont="1" applyBorder="1" applyAlignment="1" applyProtection="1">
      <alignment horizontal="left"/>
      <protection locked="0"/>
    </xf>
    <xf numFmtId="0" fontId="19" fillId="0" borderId="120" xfId="0" applyFont="1" applyBorder="1" applyAlignment="1" applyProtection="1">
      <alignment horizontal="left"/>
      <protection locked="0"/>
    </xf>
    <xf numFmtId="0" fontId="19" fillId="0" borderId="122" xfId="0" applyFont="1" applyBorder="1" applyAlignment="1" applyProtection="1">
      <alignment horizontal="left"/>
      <protection locked="0"/>
    </xf>
    <xf numFmtId="0" fontId="19" fillId="0" borderId="89" xfId="0" applyFont="1" applyBorder="1" applyAlignment="1" applyProtection="1">
      <alignment horizontal="left"/>
      <protection locked="0"/>
    </xf>
    <xf numFmtId="0" fontId="19" fillId="0" borderId="24" xfId="0" applyFont="1" applyBorder="1" applyAlignment="1" applyProtection="1">
      <alignment horizontal="left"/>
      <protection locked="0"/>
    </xf>
    <xf numFmtId="0" fontId="19" fillId="0" borderId="135" xfId="0" applyFont="1" applyBorder="1" applyAlignment="1" applyProtection="1">
      <alignment horizontal="left"/>
      <protection locked="0"/>
    </xf>
    <xf numFmtId="3" fontId="20" fillId="0" borderId="95" xfId="0" applyNumberFormat="1" applyFont="1" applyBorder="1" applyAlignment="1" applyProtection="1">
      <alignment horizontal="right" vertical="center" indent="2"/>
      <protection locked="0"/>
    </xf>
    <xf numFmtId="3" fontId="20" fillId="0" borderId="63" xfId="0" applyNumberFormat="1" applyFont="1" applyBorder="1" applyAlignment="1" applyProtection="1">
      <alignment horizontal="right" vertical="center" indent="2"/>
      <protection locked="0"/>
    </xf>
    <xf numFmtId="3" fontId="20" fillId="0" borderId="84" xfId="0" applyNumberFormat="1" applyFont="1" applyBorder="1" applyAlignment="1" applyProtection="1">
      <alignment horizontal="right" vertical="center" indent="2"/>
      <protection locked="0"/>
    </xf>
    <xf numFmtId="3" fontId="20" fillId="0" borderId="84" xfId="0" applyNumberFormat="1" applyFont="1" applyBorder="1" applyAlignment="1" applyProtection="1">
      <alignment horizontal="right" vertical="center" indent="2"/>
      <protection hidden="1"/>
    </xf>
    <xf numFmtId="3" fontId="20" fillId="0" borderId="96" xfId="0" applyNumberFormat="1" applyFont="1" applyBorder="1" applyAlignment="1" applyProtection="1">
      <alignment horizontal="right" vertical="center" indent="2"/>
      <protection hidden="1"/>
    </xf>
    <xf numFmtId="3" fontId="19" fillId="0" borderId="166" xfId="0" applyNumberFormat="1" applyFont="1" applyBorder="1" applyAlignment="1" applyProtection="1">
      <alignment horizontal="right" indent="2"/>
      <protection hidden="1"/>
    </xf>
    <xf numFmtId="3" fontId="19" fillId="0" borderId="167" xfId="0" applyNumberFormat="1" applyFont="1" applyBorder="1" applyAlignment="1" applyProtection="1">
      <alignment horizontal="right" indent="2"/>
      <protection hidden="1"/>
    </xf>
    <xf numFmtId="0" fontId="17" fillId="0" borderId="29" xfId="0" applyFont="1" applyBorder="1" applyAlignment="1" applyProtection="1">
      <alignment horizontal="left" wrapText="1"/>
      <protection locked="0"/>
    </xf>
    <xf numFmtId="0" fontId="17" fillId="0" borderId="95" xfId="0" applyFont="1" applyBorder="1" applyAlignment="1" applyProtection="1">
      <alignment horizontal="left" wrapText="1"/>
      <protection locked="0"/>
    </xf>
    <xf numFmtId="3" fontId="20" fillId="0" borderId="26" xfId="0" applyNumberFormat="1" applyFont="1" applyBorder="1" applyAlignment="1" applyProtection="1">
      <alignment horizontal="right" indent="2"/>
      <protection locked="0"/>
    </xf>
    <xf numFmtId="3" fontId="20" fillId="0" borderId="33" xfId="0" applyNumberFormat="1" applyFont="1" applyBorder="1" applyAlignment="1" applyProtection="1">
      <alignment horizontal="right" indent="2"/>
      <protection locked="0"/>
    </xf>
    <xf numFmtId="3" fontId="20" fillId="0" borderId="33" xfId="0" applyNumberFormat="1" applyFont="1" applyBorder="1" applyAlignment="1" applyProtection="1">
      <alignment horizontal="right" indent="2"/>
      <protection hidden="1"/>
    </xf>
    <xf numFmtId="3" fontId="20" fillId="0" borderId="138" xfId="0" applyNumberFormat="1" applyFont="1" applyBorder="1" applyAlignment="1" applyProtection="1">
      <alignment horizontal="right" indent="2"/>
      <protection hidden="1"/>
    </xf>
    <xf numFmtId="0" fontId="17" fillId="0" borderId="30" xfId="0" applyFont="1" applyBorder="1" applyAlignment="1" applyProtection="1">
      <alignment horizontal="left"/>
      <protection locked="0"/>
    </xf>
    <xf numFmtId="0" fontId="17" fillId="0" borderId="69" xfId="0" applyFont="1" applyBorder="1" applyAlignment="1" applyProtection="1">
      <alignment horizontal="left"/>
      <protection locked="0"/>
    </xf>
    <xf numFmtId="3" fontId="20" fillId="0" borderId="69" xfId="0" applyNumberFormat="1" applyFont="1" applyBorder="1" applyAlignment="1" applyProtection="1">
      <alignment horizontal="right" indent="2"/>
      <protection locked="0"/>
    </xf>
    <xf numFmtId="3" fontId="20" fillId="0" borderId="57" xfId="0" applyNumberFormat="1" applyFont="1" applyBorder="1" applyAlignment="1" applyProtection="1">
      <alignment horizontal="right" indent="2"/>
      <protection locked="0"/>
    </xf>
    <xf numFmtId="3" fontId="20" fillId="0" borderId="117" xfId="0" applyNumberFormat="1" applyFont="1" applyBorder="1" applyAlignment="1" applyProtection="1">
      <alignment horizontal="right" indent="2"/>
      <protection locked="0"/>
    </xf>
    <xf numFmtId="3" fontId="20" fillId="0" borderId="117" xfId="0" applyNumberFormat="1" applyFont="1" applyBorder="1" applyAlignment="1" applyProtection="1">
      <alignment horizontal="right" indent="2"/>
      <protection hidden="1"/>
    </xf>
    <xf numFmtId="3" fontId="20" fillId="0" borderId="118" xfId="0" applyNumberFormat="1" applyFont="1" applyBorder="1" applyAlignment="1" applyProtection="1">
      <alignment horizontal="right" indent="2"/>
      <protection hidden="1"/>
    </xf>
    <xf numFmtId="0" fontId="18" fillId="0" borderId="27" xfId="0" applyFont="1" applyBorder="1" applyAlignment="1" applyProtection="1">
      <alignment horizontal="left"/>
      <protection locked="0"/>
    </xf>
    <xf numFmtId="0" fontId="18" fillId="0" borderId="109" xfId="0" applyFont="1" applyBorder="1" applyAlignment="1" applyProtection="1">
      <alignment horizontal="left"/>
      <protection locked="0"/>
    </xf>
    <xf numFmtId="3" fontId="19" fillId="0" borderId="109" xfId="0" applyNumberFormat="1" applyFont="1" applyBorder="1" applyAlignment="1" applyProtection="1">
      <alignment horizontal="right" indent="2"/>
      <protection hidden="1"/>
    </xf>
    <xf numFmtId="3" fontId="19" fillId="0" borderId="3" xfId="0" applyNumberFormat="1" applyFont="1" applyBorder="1" applyAlignment="1" applyProtection="1">
      <alignment horizontal="right" indent="2"/>
      <protection hidden="1"/>
    </xf>
    <xf numFmtId="0" fontId="17" fillId="0" borderId="91" xfId="0" applyFont="1" applyBorder="1" applyAlignment="1" applyProtection="1">
      <alignment horizontal="left" wrapText="1"/>
      <protection locked="0"/>
    </xf>
    <xf numFmtId="0" fontId="17" fillId="0" borderId="26" xfId="0" applyFont="1" applyBorder="1" applyAlignment="1" applyProtection="1">
      <alignment horizontal="left" wrapText="1"/>
      <protection locked="0"/>
    </xf>
    <xf numFmtId="0" fontId="17" fillId="0" borderId="146" xfId="0" applyFont="1" applyBorder="1" applyAlignment="1" applyProtection="1">
      <alignment horizontal="left" wrapText="1"/>
      <protection locked="0"/>
    </xf>
    <xf numFmtId="3" fontId="20" fillId="0" borderId="33" xfId="0" applyNumberFormat="1" applyFont="1" applyBorder="1" applyAlignment="1" applyProtection="1">
      <alignment horizontal="right" vertical="center" indent="2"/>
      <protection hidden="1"/>
    </xf>
    <xf numFmtId="3" fontId="20" fillId="0" borderId="138" xfId="0" applyNumberFormat="1" applyFont="1" applyBorder="1" applyAlignment="1" applyProtection="1">
      <alignment horizontal="right" vertical="center" indent="2"/>
      <protection hidden="1"/>
    </xf>
    <xf numFmtId="3" fontId="20" fillId="0" borderId="84" xfId="0" applyNumberFormat="1" applyFont="1" applyBorder="1" applyAlignment="1" applyProtection="1">
      <alignment horizontal="right" vertical="center" wrapText="1" indent="1"/>
      <protection hidden="1"/>
    </xf>
    <xf numFmtId="3" fontId="20" fillId="0" borderId="96" xfId="0" applyNumberFormat="1" applyFont="1" applyBorder="1" applyAlignment="1" applyProtection="1">
      <alignment horizontal="right" vertical="center" wrapText="1" indent="1"/>
      <protection hidden="1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51" xfId="0" applyFont="1" applyBorder="1" applyAlignment="1" applyProtection="1">
      <alignment horizontal="left"/>
      <protection locked="0"/>
    </xf>
    <xf numFmtId="3" fontId="19" fillId="0" borderId="51" xfId="0" applyNumberFormat="1" applyFont="1" applyBorder="1" applyAlignment="1" applyProtection="1">
      <alignment horizontal="right" indent="2"/>
      <protection hidden="1"/>
    </xf>
    <xf numFmtId="3" fontId="19" fillId="0" borderId="15" xfId="0" applyNumberFormat="1" applyFont="1" applyBorder="1" applyAlignment="1" applyProtection="1">
      <alignment horizontal="right" indent="2"/>
      <protection hidden="1"/>
    </xf>
    <xf numFmtId="3" fontId="19" fillId="0" borderId="83" xfId="0" applyNumberFormat="1" applyFont="1" applyBorder="1" applyAlignment="1" applyProtection="1">
      <alignment horizontal="right" indent="2"/>
      <protection hidden="1"/>
    </xf>
    <xf numFmtId="3" fontId="19" fillId="0" borderId="49" xfId="0" applyNumberFormat="1" applyFont="1" applyBorder="1" applyAlignment="1" applyProtection="1">
      <alignment horizontal="right" indent="2"/>
      <protection hidden="1"/>
    </xf>
    <xf numFmtId="3" fontId="19" fillId="0" borderId="134" xfId="0" applyNumberFormat="1" applyFont="1" applyBorder="1" applyAlignment="1" applyProtection="1">
      <alignment horizontal="right" indent="2"/>
      <protection hidden="1"/>
    </xf>
    <xf numFmtId="3" fontId="20" fillId="0" borderId="82" xfId="0" applyNumberFormat="1" applyFont="1" applyBorder="1" applyAlignment="1" applyProtection="1">
      <alignment horizontal="right" vertical="center" wrapText="1" indent="1"/>
      <protection hidden="1"/>
    </xf>
    <xf numFmtId="3" fontId="20" fillId="0" borderId="98" xfId="0" applyNumberFormat="1" applyFont="1" applyBorder="1" applyAlignment="1" applyProtection="1">
      <alignment horizontal="right" vertical="center" wrapText="1" indent="1"/>
      <protection hidden="1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0" fontId="18" fillId="0" borderId="117" xfId="0" applyFont="1" applyBorder="1" applyAlignment="1" applyProtection="1">
      <alignment horizontal="center" vertical="center" wrapText="1"/>
      <protection locked="0"/>
    </xf>
    <xf numFmtId="0" fontId="18" fillId="0" borderId="118" xfId="0" applyFont="1" applyBorder="1" applyAlignment="1" applyProtection="1">
      <alignment horizontal="center" vertical="center" wrapText="1"/>
      <protection locked="0"/>
    </xf>
    <xf numFmtId="0" fontId="18" fillId="0" borderId="205" xfId="0" applyFont="1" applyBorder="1" applyAlignment="1" applyProtection="1">
      <alignment horizontal="center" vertical="center" wrapText="1"/>
      <protection locked="0"/>
    </xf>
    <xf numFmtId="0" fontId="18" fillId="0" borderId="206" xfId="0" applyFont="1" applyBorder="1" applyAlignment="1" applyProtection="1">
      <alignment horizontal="center" vertical="center" wrapText="1"/>
      <protection locked="0"/>
    </xf>
    <xf numFmtId="3" fontId="20" fillId="0" borderId="26" xfId="0" applyNumberFormat="1" applyFont="1" applyBorder="1" applyAlignment="1" applyProtection="1">
      <alignment horizontal="right" vertical="center" indent="2"/>
      <protection locked="0"/>
    </xf>
    <xf numFmtId="3" fontId="20" fillId="0" borderId="33" xfId="0" applyNumberFormat="1" applyFont="1" applyBorder="1" applyAlignment="1" applyProtection="1">
      <alignment horizontal="right" vertical="center" indent="2"/>
      <protection locked="0"/>
    </xf>
    <xf numFmtId="3" fontId="19" fillId="0" borderId="51" xfId="0" applyNumberFormat="1" applyFont="1" applyBorder="1" applyAlignment="1" applyProtection="1">
      <alignment horizontal="right" vertical="center" indent="2"/>
      <protection hidden="1"/>
    </xf>
    <xf numFmtId="3" fontId="19" fillId="0" borderId="15" xfId="0" applyNumberFormat="1" applyFont="1" applyBorder="1" applyAlignment="1" applyProtection="1">
      <alignment horizontal="right" vertical="center" indent="2"/>
      <protection hidden="1"/>
    </xf>
    <xf numFmtId="3" fontId="19" fillId="0" borderId="83" xfId="0" applyNumberFormat="1" applyFont="1" applyBorder="1" applyAlignment="1" applyProtection="1">
      <alignment horizontal="right" vertical="center" indent="2"/>
      <protection hidden="1"/>
    </xf>
    <xf numFmtId="3" fontId="19" fillId="0" borderId="53" xfId="0" applyNumberFormat="1" applyFont="1" applyBorder="1" applyAlignment="1" applyProtection="1">
      <alignment horizontal="right" vertical="center" indent="2"/>
      <protection hidden="1"/>
    </xf>
    <xf numFmtId="0" fontId="18" fillId="0" borderId="27" xfId="0" applyFont="1" applyBorder="1" applyAlignment="1" applyProtection="1">
      <alignment horizontal="left" wrapText="1"/>
      <protection locked="0"/>
    </xf>
    <xf numFmtId="0" fontId="18" fillId="0" borderId="109" xfId="0" applyFont="1" applyBorder="1" applyAlignment="1" applyProtection="1">
      <alignment horizontal="left" wrapText="1"/>
      <protection locked="0"/>
    </xf>
    <xf numFmtId="3" fontId="19" fillId="0" borderId="109" xfId="0" applyNumberFormat="1" applyFont="1" applyBorder="1" applyAlignment="1" applyProtection="1">
      <alignment horizontal="right" vertical="center" indent="2"/>
      <protection hidden="1"/>
    </xf>
    <xf numFmtId="3" fontId="19" fillId="0" borderId="3" xfId="0" applyNumberFormat="1" applyFont="1" applyBorder="1" applyAlignment="1" applyProtection="1">
      <alignment horizontal="right" vertical="center" indent="2"/>
      <protection hidden="1"/>
    </xf>
    <xf numFmtId="3" fontId="19" fillId="0" borderId="166" xfId="0" applyNumberFormat="1" applyFont="1" applyBorder="1" applyAlignment="1" applyProtection="1">
      <alignment horizontal="right" vertical="center" indent="2"/>
      <protection hidden="1"/>
    </xf>
    <xf numFmtId="3" fontId="19" fillId="0" borderId="167" xfId="0" applyNumberFormat="1" applyFont="1" applyBorder="1" applyAlignment="1" applyProtection="1">
      <alignment horizontal="right" vertical="center" indent="2"/>
      <protection hidden="1"/>
    </xf>
    <xf numFmtId="0" fontId="17" fillId="0" borderId="100" xfId="0" applyFont="1" applyBorder="1" applyAlignment="1" applyProtection="1">
      <alignment horizontal="left" wrapText="1"/>
      <protection locked="0"/>
    </xf>
    <xf numFmtId="0" fontId="17" fillId="0" borderId="101" xfId="0" applyFont="1" applyBorder="1" applyAlignment="1" applyProtection="1">
      <alignment horizontal="left" wrapText="1"/>
      <protection locked="0"/>
    </xf>
    <xf numFmtId="3" fontId="20" fillId="0" borderId="102" xfId="0" applyNumberFormat="1" applyFont="1" applyBorder="1" applyAlignment="1" applyProtection="1">
      <alignment horizontal="right" vertical="center" indent="2"/>
      <protection locked="0"/>
    </xf>
    <xf numFmtId="3" fontId="20" fillId="0" borderId="101" xfId="0" applyNumberFormat="1" applyFont="1" applyBorder="1" applyAlignment="1" applyProtection="1">
      <alignment horizontal="right" vertical="center" indent="2"/>
      <protection locked="0"/>
    </xf>
    <xf numFmtId="3" fontId="20" fillId="0" borderId="103" xfId="0" applyNumberFormat="1" applyFont="1" applyBorder="1" applyAlignment="1" applyProtection="1">
      <alignment horizontal="right" vertical="center" indent="2"/>
      <protection locked="0"/>
    </xf>
    <xf numFmtId="0" fontId="17" fillId="0" borderId="114" xfId="0" applyFont="1" applyBorder="1" applyAlignment="1" applyProtection="1">
      <alignment horizontal="left" vertical="center" wrapText="1"/>
      <protection locked="0"/>
    </xf>
    <xf numFmtId="3" fontId="20" fillId="0" borderId="66" xfId="0" applyNumberFormat="1" applyFont="1" applyBorder="1" applyAlignment="1" applyProtection="1">
      <alignment horizontal="right" vertical="center" wrapText="1" indent="1"/>
      <protection locked="0"/>
    </xf>
    <xf numFmtId="3" fontId="20" fillId="0" borderId="56" xfId="0" applyNumberFormat="1" applyFont="1" applyBorder="1" applyAlignment="1" applyProtection="1">
      <alignment horizontal="right" vertical="center" wrapText="1" indent="1"/>
      <protection locked="0"/>
    </xf>
    <xf numFmtId="3" fontId="20" fillId="0" borderId="8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8" fillId="0" borderId="104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66" xfId="0" applyFont="1" applyBorder="1" applyAlignment="1" applyProtection="1">
      <alignment horizontal="center" vertical="center" wrapText="1"/>
      <protection locked="0"/>
    </xf>
    <xf numFmtId="0" fontId="18" fillId="0" borderId="169" xfId="0" applyFont="1" applyBorder="1" applyAlignment="1" applyProtection="1">
      <alignment horizontal="center" vertical="center" wrapText="1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17" xfId="0" applyNumberFormat="1" applyFont="1" applyBorder="1" applyAlignment="1" applyProtection="1">
      <alignment horizontal="right" vertical="center" indent="3"/>
      <protection locked="0"/>
    </xf>
    <xf numFmtId="3" fontId="20" fillId="0" borderId="118" xfId="0" applyNumberFormat="1" applyFont="1" applyBorder="1" applyAlignment="1" applyProtection="1">
      <alignment horizontal="right" vertical="center" indent="3"/>
      <protection locked="0"/>
    </xf>
    <xf numFmtId="3" fontId="19" fillId="0" borderId="51" xfId="0" applyNumberFormat="1" applyFont="1" applyBorder="1" applyAlignment="1" applyProtection="1">
      <alignment horizontal="right" indent="3"/>
      <protection hidden="1"/>
    </xf>
    <xf numFmtId="3" fontId="19" fillId="0" borderId="15" xfId="0" applyNumberFormat="1" applyFont="1" applyBorder="1" applyAlignment="1" applyProtection="1">
      <alignment horizontal="right" indent="3"/>
      <protection hidden="1"/>
    </xf>
    <xf numFmtId="3" fontId="19" fillId="0" borderId="83" xfId="0" applyNumberFormat="1" applyFont="1" applyBorder="1" applyAlignment="1" applyProtection="1">
      <alignment horizontal="right" indent="3"/>
      <protection hidden="1"/>
    </xf>
    <xf numFmtId="3" fontId="19" fillId="0" borderId="53" xfId="0" applyNumberFormat="1" applyFont="1" applyBorder="1" applyAlignment="1" applyProtection="1">
      <alignment horizontal="right" indent="3"/>
      <protection hidden="1"/>
    </xf>
    <xf numFmtId="0" fontId="18" fillId="0" borderId="110" xfId="0" applyFont="1" applyBorder="1" applyAlignment="1" applyProtection="1">
      <alignment horizontal="center" vertical="center" wrapText="1"/>
      <protection locked="0"/>
    </xf>
    <xf numFmtId="3" fontId="19" fillId="0" borderId="83" xfId="0" applyNumberFormat="1" applyFont="1" applyBorder="1" applyAlignment="1" applyProtection="1">
      <alignment horizontal="right" vertical="center" wrapText="1" indent="1"/>
      <protection hidden="1"/>
    </xf>
    <xf numFmtId="3" fontId="19" fillId="0" borderId="53" xfId="0" applyNumberFormat="1" applyFont="1" applyBorder="1" applyAlignment="1" applyProtection="1">
      <alignment horizontal="right" vertical="center" wrapText="1" indent="1"/>
      <protection hidden="1"/>
    </xf>
    <xf numFmtId="3" fontId="34" fillId="0" borderId="42" xfId="0" applyNumberFormat="1" applyFont="1" applyBorder="1" applyAlignment="1" applyProtection="1">
      <alignment horizontal="right" vertical="center" wrapText="1" indent="1"/>
      <protection locked="0"/>
    </xf>
    <xf numFmtId="3" fontId="34" fillId="0" borderId="17" xfId="0" applyNumberFormat="1" applyFont="1" applyBorder="1" applyAlignment="1" applyProtection="1">
      <alignment horizontal="right" vertical="center" wrapText="1" indent="1"/>
      <protection locked="0"/>
    </xf>
    <xf numFmtId="3" fontId="27" fillId="0" borderId="6" xfId="0" applyNumberFormat="1" applyFont="1" applyBorder="1" applyAlignment="1" applyProtection="1">
      <alignment horizontal="right" vertical="center" wrapText="1" indent="1"/>
      <protection hidden="1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69" xfId="0" applyFont="1" applyBorder="1" applyAlignment="1" applyProtection="1">
      <alignment horizontal="center" vertical="center" wrapText="1"/>
      <protection locked="0"/>
    </xf>
    <xf numFmtId="0" fontId="18" fillId="0" borderId="207" xfId="0" applyFont="1" applyBorder="1" applyAlignment="1" applyProtection="1">
      <alignment horizontal="center" vertical="center" wrapText="1"/>
      <protection locked="0"/>
    </xf>
    <xf numFmtId="0" fontId="18" fillId="0" borderId="208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8" fillId="0" borderId="66" xfId="0" applyFont="1" applyBorder="1" applyAlignment="1" applyProtection="1">
      <alignment horizontal="center" vertical="center"/>
      <protection locked="0"/>
    </xf>
    <xf numFmtId="0" fontId="18" fillId="0" borderId="169" xfId="0" applyFont="1" applyBorder="1" applyAlignment="1" applyProtection="1">
      <alignment horizontal="center" vertical="center"/>
      <protection locked="0"/>
    </xf>
    <xf numFmtId="0" fontId="17" fillId="0" borderId="132" xfId="0" applyFont="1" applyBorder="1" applyAlignment="1" applyProtection="1">
      <alignment horizontal="left" vertical="center" wrapText="1"/>
      <protection locked="0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285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wrapText="1"/>
      <protection locked="0"/>
    </xf>
    <xf numFmtId="0" fontId="18" fillId="0" borderId="51" xfId="0" applyFont="1" applyBorder="1" applyAlignment="1" applyProtection="1">
      <alignment horizontal="left" wrapText="1"/>
      <protection locked="0"/>
    </xf>
    <xf numFmtId="0" fontId="19" fillId="0" borderId="231" xfId="0" applyFont="1" applyBorder="1" applyAlignment="1" applyProtection="1">
      <alignment horizontal="left" vertical="center" wrapText="1" indent="1"/>
      <protection locked="0"/>
    </xf>
    <xf numFmtId="3" fontId="20" fillId="0" borderId="66" xfId="0" applyNumberFormat="1" applyFont="1" applyBorder="1" applyAlignment="1" applyProtection="1">
      <alignment horizontal="right" vertical="center" indent="2"/>
      <protection locked="0"/>
    </xf>
    <xf numFmtId="3" fontId="20" fillId="0" borderId="56" xfId="0" applyNumberFormat="1" applyFont="1" applyBorder="1" applyAlignment="1" applyProtection="1">
      <alignment horizontal="right" vertical="center" indent="2"/>
      <protection locked="0"/>
    </xf>
    <xf numFmtId="3" fontId="20" fillId="0" borderId="80" xfId="0" applyNumberFormat="1" applyFont="1" applyBorder="1" applyAlignment="1" applyProtection="1">
      <alignment horizontal="right" vertical="center" indent="2"/>
      <protection locked="0"/>
    </xf>
    <xf numFmtId="3" fontId="20" fillId="0" borderId="169" xfId="0" applyNumberFormat="1" applyFont="1" applyBorder="1" applyAlignment="1" applyProtection="1">
      <alignment horizontal="right" vertical="center" indent="2"/>
      <protection locked="0"/>
    </xf>
    <xf numFmtId="3" fontId="20" fillId="0" borderId="78" xfId="0" applyNumberFormat="1" applyFont="1" applyBorder="1" applyAlignment="1" applyProtection="1">
      <alignment horizontal="right" vertical="center" indent="2"/>
      <protection locked="0"/>
    </xf>
    <xf numFmtId="3" fontId="20" fillId="0" borderId="117" xfId="0" applyNumberFormat="1" applyFont="1" applyBorder="1" applyAlignment="1" applyProtection="1">
      <alignment horizontal="right" vertical="center" indent="2"/>
      <protection locked="0"/>
    </xf>
    <xf numFmtId="3" fontId="20" fillId="0" borderId="69" xfId="0" applyNumberFormat="1" applyFont="1" applyBorder="1" applyAlignment="1" applyProtection="1">
      <alignment horizontal="right" vertical="center" indent="2"/>
      <protection locked="0"/>
    </xf>
    <xf numFmtId="3" fontId="20" fillId="0" borderId="118" xfId="0" applyNumberFormat="1" applyFont="1" applyBorder="1" applyAlignment="1" applyProtection="1">
      <alignment horizontal="right" vertical="center" indent="2"/>
      <protection locked="0"/>
    </xf>
    <xf numFmtId="0" fontId="17" fillId="0" borderId="30" xfId="0" applyFont="1" applyBorder="1" applyAlignment="1" applyProtection="1">
      <alignment horizontal="left" wrapText="1"/>
      <protection locked="0"/>
    </xf>
    <xf numFmtId="0" fontId="17" fillId="0" borderId="69" xfId="0" applyFont="1" applyBorder="1" applyAlignment="1" applyProtection="1">
      <alignment horizontal="left" wrapText="1"/>
      <protection locked="0"/>
    </xf>
    <xf numFmtId="3" fontId="20" fillId="0" borderId="57" xfId="0" applyNumberFormat="1" applyFont="1" applyBorder="1" applyAlignment="1" applyProtection="1">
      <alignment horizontal="right" vertical="center" indent="2"/>
      <protection locked="0"/>
    </xf>
    <xf numFmtId="3" fontId="20" fillId="0" borderId="101" xfId="0" applyNumberFormat="1" applyFont="1" applyBorder="1" applyAlignment="1" applyProtection="1">
      <alignment horizontal="right" vertical="center" indent="3"/>
      <protection locked="0"/>
    </xf>
    <xf numFmtId="3" fontId="20" fillId="0" borderId="78" xfId="0" applyNumberFormat="1" applyFont="1" applyBorder="1" applyAlignment="1" applyProtection="1">
      <alignment horizontal="right" vertical="center" indent="3"/>
      <protection locked="0"/>
    </xf>
    <xf numFmtId="3" fontId="20" fillId="0" borderId="102" xfId="0" applyNumberFormat="1" applyFont="1" applyBorder="1" applyAlignment="1" applyProtection="1">
      <alignment horizontal="right" vertical="center" indent="3"/>
      <protection locked="0"/>
    </xf>
    <xf numFmtId="3" fontId="20" fillId="0" borderId="103" xfId="0" applyNumberFormat="1" applyFont="1" applyBorder="1" applyAlignment="1" applyProtection="1">
      <alignment horizontal="right" vertical="center" indent="3"/>
      <protection locked="0"/>
    </xf>
    <xf numFmtId="3" fontId="20" fillId="0" borderId="95" xfId="0" applyNumberFormat="1" applyFont="1" applyBorder="1" applyAlignment="1" applyProtection="1">
      <alignment horizontal="right" vertical="top" indent="3"/>
      <protection locked="0"/>
    </xf>
    <xf numFmtId="3" fontId="20" fillId="0" borderId="84" xfId="0" applyNumberFormat="1" applyFont="1" applyBorder="1" applyAlignment="1" applyProtection="1">
      <alignment horizontal="right" vertical="top" indent="3"/>
      <protection locked="0"/>
    </xf>
    <xf numFmtId="3" fontId="20" fillId="0" borderId="96" xfId="0" applyNumberFormat="1" applyFont="1" applyBorder="1" applyAlignment="1" applyProtection="1">
      <alignment horizontal="right" vertical="top" indent="3"/>
      <protection locked="0"/>
    </xf>
    <xf numFmtId="0" fontId="17" fillId="0" borderId="57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top" indent="3"/>
      <protection locked="0"/>
    </xf>
    <xf numFmtId="3" fontId="20" fillId="0" borderId="57" xfId="0" applyNumberFormat="1" applyFont="1" applyBorder="1" applyAlignment="1" applyProtection="1">
      <alignment horizontal="right" vertical="top" indent="3"/>
      <protection locked="0"/>
    </xf>
    <xf numFmtId="3" fontId="20" fillId="0" borderId="117" xfId="0" applyNumberFormat="1" applyFont="1" applyBorder="1" applyAlignment="1" applyProtection="1">
      <alignment horizontal="right" vertical="top" indent="3"/>
      <protection locked="0"/>
    </xf>
    <xf numFmtId="3" fontId="20" fillId="0" borderId="118" xfId="0" applyNumberFormat="1" applyFont="1" applyBorder="1" applyAlignment="1" applyProtection="1">
      <alignment horizontal="right" vertical="top" indent="3"/>
      <protection locked="0"/>
    </xf>
    <xf numFmtId="0" fontId="18" fillId="0" borderId="85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18" fillId="0" borderId="337" xfId="0" applyFont="1" applyBorder="1" applyAlignment="1" applyProtection="1">
      <alignment horizontal="center" vertical="center" wrapText="1"/>
      <protection locked="0"/>
    </xf>
    <xf numFmtId="0" fontId="18" fillId="0" borderId="338" xfId="0" applyFont="1" applyBorder="1" applyAlignment="1" applyProtection="1">
      <alignment horizontal="center" vertical="center" wrapText="1"/>
      <protection locked="0"/>
    </xf>
    <xf numFmtId="0" fontId="17" fillId="0" borderId="338" xfId="0" applyFont="1" applyBorder="1" applyAlignment="1" applyProtection="1">
      <alignment horizontal="left" vertical="center"/>
      <protection locked="0"/>
    </xf>
    <xf numFmtId="3" fontId="8" fillId="0" borderId="292" xfId="0" applyNumberFormat="1" applyFont="1" applyBorder="1" applyAlignment="1" applyProtection="1">
      <alignment horizontal="center" vertical="center"/>
      <protection locked="0"/>
    </xf>
    <xf numFmtId="3" fontId="8" fillId="0" borderId="277" xfId="0" applyNumberFormat="1" applyFont="1" applyBorder="1" applyAlignment="1" applyProtection="1">
      <alignment horizontal="center" vertical="center"/>
      <protection locked="0"/>
    </xf>
    <xf numFmtId="3" fontId="8" fillId="0" borderId="255" xfId="0" applyNumberFormat="1" applyFont="1" applyBorder="1" applyAlignment="1" applyProtection="1">
      <alignment horizontal="center" vertical="center"/>
      <protection locked="0"/>
    </xf>
    <xf numFmtId="3" fontId="8" fillId="0" borderId="256" xfId="0" applyNumberFormat="1" applyFont="1" applyBorder="1" applyAlignment="1" applyProtection="1">
      <alignment horizontal="center" vertical="center"/>
      <protection locked="0"/>
    </xf>
    <xf numFmtId="0" fontId="26" fillId="0" borderId="257" xfId="0" applyFont="1" applyBorder="1" applyAlignment="1" applyProtection="1">
      <alignment horizontal="left" vertical="center" wrapText="1"/>
      <protection locked="0"/>
    </xf>
    <xf numFmtId="0" fontId="26" fillId="0" borderId="258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146" xfId="0" applyFont="1" applyBorder="1" applyAlignment="1" applyProtection="1">
      <alignment horizontal="center" vertical="center" wrapText="1"/>
      <protection locked="0"/>
    </xf>
    <xf numFmtId="3" fontId="20" fillId="0" borderId="104" xfId="0" applyNumberFormat="1" applyFont="1" applyBorder="1" applyAlignment="1" applyProtection="1">
      <alignment horizontal="right" vertical="top" indent="3"/>
      <protection locked="0"/>
    </xf>
    <xf numFmtId="3" fontId="20" fillId="0" borderId="77" xfId="0" applyNumberFormat="1" applyFont="1" applyBorder="1" applyAlignment="1" applyProtection="1">
      <alignment horizontal="right" vertical="top" indent="3"/>
      <protection locked="0"/>
    </xf>
    <xf numFmtId="3" fontId="20" fillId="0" borderId="81" xfId="0" applyNumberFormat="1" applyFont="1" applyBorder="1" applyAlignment="1" applyProtection="1">
      <alignment horizontal="right" vertical="top" indent="3"/>
      <protection locked="0"/>
    </xf>
    <xf numFmtId="3" fontId="20" fillId="0" borderId="105" xfId="0" applyNumberFormat="1" applyFont="1" applyBorder="1" applyAlignment="1" applyProtection="1">
      <alignment horizontal="right" vertical="top" indent="3"/>
      <protection locked="0"/>
    </xf>
    <xf numFmtId="3" fontId="19" fillId="0" borderId="15" xfId="0" applyNumberFormat="1" applyFont="1" applyBorder="1" applyAlignment="1" applyProtection="1">
      <alignment horizontal="right" vertical="top" indent="3"/>
      <protection hidden="1"/>
    </xf>
    <xf numFmtId="3" fontId="19" fillId="0" borderId="6" xfId="0" applyNumberFormat="1" applyFont="1" applyBorder="1" applyAlignment="1" applyProtection="1">
      <alignment horizontal="right" vertical="top" indent="3"/>
      <protection hidden="1"/>
    </xf>
    <xf numFmtId="3" fontId="19" fillId="0" borderId="7" xfId="0" applyNumberFormat="1" applyFont="1" applyBorder="1" applyAlignment="1" applyProtection="1">
      <alignment horizontal="right" vertical="top" indent="3"/>
      <protection hidden="1"/>
    </xf>
    <xf numFmtId="3" fontId="19" fillId="0" borderId="141" xfId="0" applyNumberFormat="1" applyFont="1" applyBorder="1" applyAlignment="1" applyProtection="1">
      <alignment horizontal="right" vertical="top" indent="3"/>
      <protection hidden="1"/>
    </xf>
    <xf numFmtId="0" fontId="19" fillId="0" borderId="0" xfId="0" applyFont="1" applyBorder="1" applyAlignment="1" applyProtection="1">
      <alignment horizontal="justify" vertical="top"/>
      <protection locked="0"/>
    </xf>
    <xf numFmtId="0" fontId="18" fillId="0" borderId="123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center" vertical="center"/>
      <protection locked="0"/>
    </xf>
    <xf numFmtId="0" fontId="18" fillId="0" borderId="170" xfId="0" applyFont="1" applyBorder="1" applyAlignment="1" applyProtection="1">
      <alignment horizontal="center" vertical="center"/>
      <protection locked="0"/>
    </xf>
    <xf numFmtId="0" fontId="19" fillId="0" borderId="168" xfId="0" applyFont="1" applyBorder="1" applyAlignment="1" applyProtection="1">
      <alignment horizontal="left" vertical="center" indent="1"/>
      <protection locked="0"/>
    </xf>
    <xf numFmtId="0" fontId="19" fillId="0" borderId="66" xfId="0" applyFont="1" applyBorder="1" applyAlignment="1" applyProtection="1">
      <alignment horizontal="left" vertical="center" indent="1"/>
      <protection locked="0"/>
    </xf>
    <xf numFmtId="0" fontId="19" fillId="0" borderId="56" xfId="0" applyFont="1" applyBorder="1" applyAlignment="1" applyProtection="1">
      <alignment horizontal="left" vertical="center" indent="1"/>
      <protection locked="0"/>
    </xf>
    <xf numFmtId="0" fontId="19" fillId="0" borderId="31" xfId="0" applyFont="1" applyBorder="1" applyAlignment="1" applyProtection="1">
      <alignment horizontal="left" vertical="center" indent="1"/>
      <protection locked="0"/>
    </xf>
    <xf numFmtId="0" fontId="19" fillId="0" borderId="51" xfId="0" applyFont="1" applyBorder="1" applyAlignment="1" applyProtection="1">
      <alignment horizontal="left" vertical="center" indent="1"/>
      <protection locked="0"/>
    </xf>
    <xf numFmtId="0" fontId="19" fillId="0" borderId="15" xfId="0" applyFont="1" applyBorder="1" applyAlignment="1" applyProtection="1">
      <alignment horizontal="left" vertical="center" indent="1"/>
      <protection locked="0"/>
    </xf>
    <xf numFmtId="0" fontId="20" fillId="0" borderId="66" xfId="0" applyFont="1" applyBorder="1" applyAlignment="1" applyProtection="1">
      <alignment horizontal="right" vertical="center" indent="1"/>
      <protection locked="0"/>
    </xf>
    <xf numFmtId="0" fontId="20" fillId="0" borderId="45" xfId="0" applyFont="1" applyBorder="1" applyAlignment="1" applyProtection="1">
      <alignment horizontal="right" vertical="center" indent="1"/>
      <protection locked="0"/>
    </xf>
    <xf numFmtId="0" fontId="20" fillId="0" borderId="51" xfId="0" applyFont="1" applyBorder="1" applyAlignment="1" applyProtection="1">
      <alignment horizontal="right" vertical="center" indent="1"/>
      <protection locked="0"/>
    </xf>
    <xf numFmtId="0" fontId="20" fillId="0" borderId="44" xfId="0" applyFont="1" applyBorder="1" applyAlignment="1" applyProtection="1">
      <alignment horizontal="right" vertical="center" indent="1"/>
      <protection locked="0"/>
    </xf>
    <xf numFmtId="164" fontId="20" fillId="0" borderId="80" xfId="0" applyNumberFormat="1" applyFont="1" applyBorder="1" applyAlignment="1" applyProtection="1">
      <alignment horizontal="right" vertical="top" indent="1"/>
      <protection locked="0"/>
    </xf>
    <xf numFmtId="164" fontId="20" fillId="0" borderId="56" xfId="0" applyNumberFormat="1" applyFont="1" applyBorder="1" applyAlignment="1" applyProtection="1">
      <alignment horizontal="right" vertical="top" indent="1"/>
      <protection locked="0"/>
    </xf>
    <xf numFmtId="164" fontId="20" fillId="0" borderId="83" xfId="0" applyNumberFormat="1" applyFont="1" applyBorder="1" applyAlignment="1" applyProtection="1">
      <alignment horizontal="right" vertical="top" indent="1"/>
      <protection locked="0"/>
    </xf>
    <xf numFmtId="164" fontId="20" fillId="0" borderId="15" xfId="0" applyNumberFormat="1" applyFont="1" applyBorder="1" applyAlignment="1" applyProtection="1">
      <alignment horizontal="right" vertical="top" indent="1"/>
      <protection locked="0"/>
    </xf>
    <xf numFmtId="0" fontId="17" fillId="0" borderId="129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/>
      <protection locked="0"/>
    </xf>
    <xf numFmtId="0" fontId="18" fillId="0" borderId="128" xfId="0" applyFont="1" applyBorder="1" applyAlignment="1" applyProtection="1">
      <alignment horizontal="center" vertical="center"/>
      <protection locked="0"/>
    </xf>
    <xf numFmtId="0" fontId="18" fillId="0" borderId="209" xfId="0" applyFont="1" applyBorder="1" applyAlignment="1" applyProtection="1">
      <alignment horizontal="center" vertical="center" wrapText="1"/>
      <protection locked="0"/>
    </xf>
    <xf numFmtId="0" fontId="18" fillId="0" borderId="150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7" xfId="0" applyBorder="1"/>
    <xf numFmtId="0" fontId="18" fillId="0" borderId="150" xfId="0" applyFont="1" applyBorder="1" applyAlignment="1" applyProtection="1">
      <alignment horizontal="center" vertical="center"/>
      <protection locked="0"/>
    </xf>
    <xf numFmtId="0" fontId="34" fillId="0" borderId="28" xfId="0" applyFont="1" applyBorder="1" applyAlignment="1" applyProtection="1">
      <alignment horizontal="left" vertical="center" indent="1"/>
      <protection locked="0"/>
    </xf>
    <xf numFmtId="0" fontId="34" fillId="0" borderId="97" xfId="0" applyFont="1" applyBorder="1" applyAlignment="1" applyProtection="1">
      <alignment horizontal="left" vertical="center" indent="1"/>
      <protection locked="0"/>
    </xf>
    <xf numFmtId="3" fontId="34" fillId="0" borderId="62" xfId="0" applyNumberFormat="1" applyFont="1" applyBorder="1" applyAlignment="1" applyProtection="1">
      <alignment horizontal="right" vertical="center" wrapText="1" indent="1"/>
      <protection locked="0"/>
    </xf>
    <xf numFmtId="0" fontId="38" fillId="0" borderId="112" xfId="0" applyFont="1" applyBorder="1"/>
    <xf numFmtId="3" fontId="34" fillId="0" borderId="102" xfId="0" applyNumberFormat="1" applyFont="1" applyBorder="1" applyAlignment="1" applyProtection="1">
      <alignment horizontal="right" vertical="center" indent="1"/>
      <protection locked="0"/>
    </xf>
    <xf numFmtId="3" fontId="34" fillId="0" borderId="103" xfId="0" applyNumberFormat="1" applyFont="1" applyBorder="1" applyAlignment="1" applyProtection="1">
      <alignment horizontal="right" vertical="center" indent="1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97" xfId="0" applyFont="1" applyBorder="1" applyAlignment="1" applyProtection="1">
      <alignment horizontal="left" vertical="center"/>
      <protection locked="0"/>
    </xf>
    <xf numFmtId="3" fontId="34" fillId="0" borderId="62" xfId="0" applyNumberFormat="1" applyFont="1" applyBorder="1" applyAlignment="1" applyProtection="1">
      <alignment horizontal="right" vertical="center" indent="1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95" xfId="0" applyFont="1" applyBorder="1" applyAlignment="1" applyProtection="1">
      <alignment horizontal="left" vertical="center"/>
      <protection locked="0"/>
    </xf>
    <xf numFmtId="3" fontId="34" fillId="0" borderId="33" xfId="0" applyNumberFormat="1" applyFont="1" applyBorder="1" applyAlignment="1" applyProtection="1">
      <alignment horizontal="right" vertical="center" indent="1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3" fontId="34" fillId="0" borderId="34" xfId="0" applyNumberFormat="1" applyFont="1" applyBorder="1" applyAlignment="1" applyProtection="1">
      <alignment horizontal="right" vertical="center" indent="1"/>
      <protection locked="0"/>
    </xf>
    <xf numFmtId="0" fontId="19" fillId="0" borderId="116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15" xfId="0" applyFont="1" applyBorder="1" applyAlignment="1" applyProtection="1">
      <alignment horizontal="left"/>
      <protection locked="0"/>
    </xf>
    <xf numFmtId="3" fontId="19" fillId="0" borderId="333" xfId="0" applyNumberFormat="1" applyFont="1" applyBorder="1" applyAlignment="1" applyProtection="1">
      <alignment horizontal="right" vertical="center" indent="1"/>
      <protection hidden="1"/>
    </xf>
    <xf numFmtId="3" fontId="19" fillId="0" borderId="111" xfId="0" applyNumberFormat="1" applyFont="1" applyBorder="1" applyAlignment="1" applyProtection="1">
      <alignment horizontal="right" vertical="center" indent="1"/>
      <protection hidden="1"/>
    </xf>
    <xf numFmtId="3" fontId="19" fillId="0" borderId="4" xfId="0" applyNumberFormat="1" applyFont="1" applyBorder="1" applyAlignment="1" applyProtection="1">
      <alignment horizontal="right" vertical="center" indent="1"/>
      <protection hidden="1"/>
    </xf>
    <xf numFmtId="3" fontId="19" fillId="0" borderId="334" xfId="0" applyNumberFormat="1" applyFont="1" applyBorder="1" applyAlignment="1" applyProtection="1">
      <alignment horizontal="right" vertical="center" indent="1"/>
      <protection hidden="1"/>
    </xf>
    <xf numFmtId="3" fontId="20" fillId="0" borderId="251" xfId="0" applyNumberFormat="1" applyFont="1" applyBorder="1" applyAlignment="1" applyProtection="1">
      <alignment horizontal="right" vertical="center" indent="1"/>
      <protection locked="0"/>
    </xf>
    <xf numFmtId="3" fontId="20" fillId="0" borderId="252" xfId="0" applyNumberFormat="1" applyFont="1" applyBorder="1" applyAlignment="1" applyProtection="1">
      <alignment horizontal="right" vertical="center" indent="1"/>
      <protection locked="0"/>
    </xf>
    <xf numFmtId="3" fontId="20" fillId="0" borderId="297" xfId="0" applyNumberFormat="1" applyFont="1" applyBorder="1" applyAlignment="1" applyProtection="1">
      <alignment horizontal="right" vertical="center" indent="1"/>
      <protection locked="0"/>
    </xf>
    <xf numFmtId="3" fontId="20" fillId="0" borderId="298" xfId="0" applyNumberFormat="1" applyFont="1" applyBorder="1" applyAlignment="1" applyProtection="1">
      <alignment horizontal="right" vertical="center" indent="1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34" fillId="0" borderId="69" xfId="0" applyFont="1" applyBorder="1" applyAlignment="1" applyProtection="1">
      <alignment horizontal="left" vertical="center"/>
      <protection locked="0"/>
    </xf>
    <xf numFmtId="3" fontId="20" fillId="0" borderId="238" xfId="0" applyNumberFormat="1" applyFont="1" applyBorder="1" applyAlignment="1" applyProtection="1">
      <alignment horizontal="right" vertical="center" indent="1"/>
      <protection locked="0"/>
    </xf>
    <xf numFmtId="3" fontId="20" fillId="0" borderId="239" xfId="0" applyNumberFormat="1" applyFont="1" applyBorder="1" applyAlignment="1" applyProtection="1">
      <alignment horizontal="right" vertical="center" indent="1"/>
      <protection locked="0"/>
    </xf>
    <xf numFmtId="0" fontId="18" fillId="0" borderId="265" xfId="0" applyFont="1" applyBorder="1" applyAlignment="1" applyProtection="1">
      <alignment horizontal="left" vertical="center" wrapText="1"/>
      <protection locked="0"/>
    </xf>
    <xf numFmtId="0" fontId="18" fillId="0" borderId="266" xfId="0" applyFont="1" applyBorder="1" applyAlignment="1" applyProtection="1">
      <alignment horizontal="left" vertical="center" wrapText="1"/>
      <protection locked="0"/>
    </xf>
    <xf numFmtId="0" fontId="19" fillId="0" borderId="139" xfId="0" applyFont="1" applyBorder="1" applyAlignment="1" applyProtection="1">
      <alignment horizontal="left" vertical="center" indent="1"/>
      <protection locked="0"/>
    </xf>
    <xf numFmtId="0" fontId="19" fillId="0" borderId="25" xfId="0" applyFont="1" applyBorder="1" applyAlignment="1" applyProtection="1">
      <alignment horizontal="left" vertical="center" indent="1"/>
      <protection locked="0"/>
    </xf>
    <xf numFmtId="0" fontId="34" fillId="0" borderId="210" xfId="0" applyFont="1" applyBorder="1" applyAlignment="1" applyProtection="1">
      <alignment horizontal="left" vertical="center" indent="1"/>
      <protection locked="0"/>
    </xf>
    <xf numFmtId="0" fontId="34" fillId="0" borderId="211" xfId="0" applyFont="1" applyBorder="1" applyAlignment="1" applyProtection="1">
      <alignment horizontal="left" vertical="center" indent="1"/>
      <protection locked="0"/>
    </xf>
    <xf numFmtId="3" fontId="34" fillId="0" borderId="65" xfId="0" applyNumberFormat="1" applyFont="1" applyBorder="1" applyAlignment="1" applyProtection="1">
      <alignment horizontal="right" vertical="center" wrapText="1" indent="1"/>
      <protection locked="0"/>
    </xf>
    <xf numFmtId="0" fontId="38" fillId="0" borderId="203" xfId="0" applyFont="1" applyBorder="1"/>
    <xf numFmtId="3" fontId="34" fillId="0" borderId="212" xfId="0" applyNumberFormat="1" applyFont="1" applyBorder="1" applyAlignment="1" applyProtection="1">
      <alignment horizontal="right" vertical="center" indent="1"/>
      <protection locked="0"/>
    </xf>
    <xf numFmtId="3" fontId="34" fillId="0" borderId="213" xfId="0" applyNumberFormat="1" applyFont="1" applyBorder="1" applyAlignment="1" applyProtection="1">
      <alignment horizontal="right" vertical="center" indent="1"/>
      <protection locked="0"/>
    </xf>
    <xf numFmtId="0" fontId="19" fillId="0" borderId="91" xfId="0" applyFont="1" applyBorder="1" applyAlignment="1" applyProtection="1">
      <alignment horizontal="left" vertical="center" indent="1"/>
      <protection locked="0"/>
    </xf>
    <xf numFmtId="0" fontId="19" fillId="0" borderId="26" xfId="0" applyFont="1" applyBorder="1" applyAlignment="1" applyProtection="1">
      <alignment horizontal="left" vertical="center" indent="1"/>
      <protection locked="0"/>
    </xf>
    <xf numFmtId="0" fontId="18" fillId="0" borderId="331" xfId="0" applyFont="1" applyBorder="1" applyAlignment="1" applyProtection="1">
      <alignment horizontal="center" vertical="center" wrapText="1"/>
      <protection locked="0"/>
    </xf>
    <xf numFmtId="0" fontId="18" fillId="0" borderId="332" xfId="0" applyFont="1" applyBorder="1" applyAlignment="1" applyProtection="1">
      <alignment horizontal="center" vertical="center" wrapText="1"/>
      <protection locked="0"/>
    </xf>
    <xf numFmtId="0" fontId="18" fillId="0" borderId="299" xfId="0" applyFont="1" applyBorder="1" applyAlignment="1" applyProtection="1">
      <alignment horizontal="left" vertical="center" wrapText="1"/>
      <protection locked="0"/>
    </xf>
    <xf numFmtId="0" fontId="18" fillId="0" borderId="278" xfId="0" applyFont="1" applyBorder="1" applyAlignment="1" applyProtection="1">
      <alignment horizontal="left" vertical="center" wrapText="1"/>
      <protection locked="0"/>
    </xf>
    <xf numFmtId="3" fontId="19" fillId="0" borderId="278" xfId="0" applyNumberFormat="1" applyFont="1" applyBorder="1" applyAlignment="1" applyProtection="1">
      <alignment horizontal="right" vertical="center" indent="1"/>
      <protection hidden="1"/>
    </xf>
    <xf numFmtId="3" fontId="19" fillId="0" borderId="279" xfId="0" applyNumberFormat="1" applyFont="1" applyBorder="1" applyAlignment="1" applyProtection="1">
      <alignment horizontal="right" vertical="center" indent="1"/>
      <protection hidden="1"/>
    </xf>
    <xf numFmtId="3" fontId="19" fillId="0" borderId="280" xfId="0" applyNumberFormat="1" applyFont="1" applyBorder="1" applyAlignment="1" applyProtection="1">
      <alignment horizontal="right" vertical="center" indent="1"/>
      <protection hidden="1"/>
    </xf>
    <xf numFmtId="3" fontId="19" fillId="0" borderId="281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6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8" fillId="0" borderId="192" xfId="0" applyFont="1" applyBorder="1" applyAlignment="1" applyProtection="1">
      <alignment horizontal="center" vertical="center" wrapText="1"/>
      <protection locked="0"/>
    </xf>
    <xf numFmtId="0" fontId="18" fillId="0" borderId="214" xfId="0" applyFont="1" applyBorder="1" applyAlignment="1" applyProtection="1">
      <alignment horizontal="center" vertical="center" wrapText="1"/>
      <protection locked="0"/>
    </xf>
    <xf numFmtId="0" fontId="18" fillId="0" borderId="215" xfId="0" applyFont="1" applyBorder="1" applyAlignment="1" applyProtection="1">
      <alignment horizontal="center" vertical="center" wrapText="1"/>
      <protection locked="0"/>
    </xf>
    <xf numFmtId="0" fontId="18" fillId="0" borderId="168" xfId="0" applyFont="1" applyBorder="1" applyAlignment="1" applyProtection="1">
      <alignment horizontal="center" vertical="center"/>
      <protection locked="0"/>
    </xf>
    <xf numFmtId="0" fontId="18" fillId="0" borderId="159" xfId="0" applyFont="1" applyBorder="1" applyAlignment="1" applyProtection="1">
      <alignment horizontal="center" vertical="center"/>
      <protection locked="0"/>
    </xf>
    <xf numFmtId="0" fontId="18" fillId="0" borderId="180" xfId="0" applyFont="1" applyBorder="1" applyAlignment="1" applyProtection="1">
      <alignment horizontal="center" vertical="center"/>
      <protection locked="0"/>
    </xf>
    <xf numFmtId="0" fontId="18" fillId="0" borderId="161" xfId="0" applyFont="1" applyBorder="1" applyAlignment="1" applyProtection="1">
      <alignment horizontal="center" vertical="center"/>
      <protection locked="0"/>
    </xf>
    <xf numFmtId="0" fontId="18" fillId="0" borderId="162" xfId="0" applyFont="1" applyBorder="1" applyAlignment="1" applyProtection="1">
      <alignment horizontal="center" vertical="center"/>
      <protection locked="0"/>
    </xf>
    <xf numFmtId="0" fontId="18" fillId="0" borderId="206" xfId="0" applyFont="1" applyBorder="1" applyAlignment="1" applyProtection="1">
      <alignment horizontal="center" vertical="center"/>
      <protection locked="0"/>
    </xf>
    <xf numFmtId="3" fontId="19" fillId="0" borderId="60" xfId="0" applyNumberFormat="1" applyFont="1" applyBorder="1" applyAlignment="1" applyProtection="1">
      <alignment horizontal="right" vertical="center" wrapText="1" indent="1"/>
      <protection hidden="1"/>
    </xf>
    <xf numFmtId="3" fontId="19" fillId="0" borderId="122" xfId="0" applyNumberFormat="1" applyFont="1" applyBorder="1" applyAlignment="1" applyProtection="1">
      <alignment horizontal="right" vertical="center" wrapText="1" indent="1"/>
      <protection hidden="1"/>
    </xf>
    <xf numFmtId="3" fontId="19" fillId="0" borderId="13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locked="0"/>
    </xf>
    <xf numFmtId="0" fontId="22" fillId="0" borderId="30" xfId="0" applyFont="1" applyBorder="1" applyAlignment="1" applyProtection="1">
      <alignment horizontal="left" vertical="center" wrapText="1" indent="1"/>
      <protection locked="0"/>
    </xf>
    <xf numFmtId="0" fontId="22" fillId="0" borderId="57" xfId="0" applyFont="1" applyBorder="1" applyAlignment="1" applyProtection="1">
      <alignment horizontal="left" vertical="center" wrapText="1" indent="1"/>
      <protection locked="0"/>
    </xf>
    <xf numFmtId="3" fontId="20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9" fillId="0" borderId="77" xfId="0" applyNumberFormat="1" applyFont="1" applyBorder="1" applyAlignment="1" applyProtection="1">
      <alignment horizontal="right" vertical="center" wrapText="1" indent="1"/>
      <protection hidden="1"/>
    </xf>
    <xf numFmtId="3" fontId="19" fillId="0" borderId="17" xfId="0" applyNumberFormat="1" applyFont="1" applyBorder="1" applyAlignment="1" applyProtection="1">
      <alignment horizontal="right" vertical="center" wrapText="1" indent="1"/>
      <protection hidden="1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1"/>
      <protection locked="0"/>
    </xf>
    <xf numFmtId="3" fontId="19" fillId="0" borderId="121" xfId="0" applyNumberFormat="1" applyFont="1" applyBorder="1" applyAlignment="1" applyProtection="1">
      <alignment horizontal="right" vertical="center" wrapText="1" indent="1"/>
      <protection hidden="1"/>
    </xf>
    <xf numFmtId="3" fontId="19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9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7" fillId="0" borderId="53" xfId="0" applyFont="1" applyBorder="1" applyAlignment="1" applyProtection="1">
      <alignment horizontal="center" vertical="center"/>
      <protection locked="0"/>
    </xf>
    <xf numFmtId="0" fontId="18" fillId="0" borderId="119" xfId="0" applyFont="1" applyBorder="1" applyAlignment="1" applyProtection="1">
      <alignment horizontal="center" vertical="center" wrapText="1"/>
      <protection locked="0"/>
    </xf>
    <xf numFmtId="0" fontId="19" fillId="0" borderId="85" xfId="0" applyFont="1" applyBorder="1" applyAlignment="1" applyProtection="1">
      <alignment horizontal="left" vertical="center" indent="1"/>
      <protection locked="0"/>
    </xf>
    <xf numFmtId="0" fontId="19" fillId="0" borderId="6" xfId="0" applyFont="1" applyBorder="1" applyAlignment="1" applyProtection="1">
      <alignment horizontal="left" vertical="center" indent="1"/>
      <protection locked="0"/>
    </xf>
    <xf numFmtId="0" fontId="19" fillId="0" borderId="129" xfId="0" applyFont="1" applyBorder="1" applyAlignment="1" applyProtection="1">
      <alignment horizontal="left" vertical="center" indent="1"/>
      <protection locked="0"/>
    </xf>
    <xf numFmtId="3" fontId="20" fillId="0" borderId="51" xfId="0" applyNumberFormat="1" applyFont="1" applyBorder="1" applyAlignment="1" applyProtection="1">
      <alignment horizontal="right" vertical="center" wrapText="1" indent="1"/>
      <protection locked="0"/>
    </xf>
    <xf numFmtId="3" fontId="20" fillId="0" borderId="15" xfId="0" applyNumberFormat="1" applyFont="1" applyBorder="1" applyAlignment="1" applyProtection="1">
      <alignment horizontal="right" vertical="center" wrapText="1" inden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9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9" fillId="0" borderId="81" xfId="0" applyNumberFormat="1" applyFont="1" applyBorder="1" applyAlignment="1" applyProtection="1">
      <alignment horizontal="right" vertical="center" indent="1"/>
      <protection hidden="1"/>
    </xf>
    <xf numFmtId="3" fontId="19" fillId="0" borderId="77" xfId="0" applyNumberFormat="1" applyFont="1" applyBorder="1" applyAlignment="1" applyProtection="1">
      <alignment horizontal="right" vertical="center" indent="1"/>
      <protection hidden="1"/>
    </xf>
    <xf numFmtId="3" fontId="19" fillId="0" borderId="104" xfId="0" applyNumberFormat="1" applyFont="1" applyBorder="1" applyAlignment="1" applyProtection="1">
      <alignment horizontal="right" vertical="center" indent="1"/>
      <protection hidden="1"/>
    </xf>
    <xf numFmtId="3" fontId="19" fillId="0" borderId="105" xfId="0" applyNumberFormat="1" applyFont="1" applyBorder="1" applyAlignment="1" applyProtection="1">
      <alignment horizontal="right" vertical="center" indent="1"/>
      <protection hidden="1"/>
    </xf>
    <xf numFmtId="0" fontId="19" fillId="0" borderId="90" xfId="0" applyFont="1" applyBorder="1" applyAlignment="1" applyProtection="1">
      <alignment horizontal="left" vertical="center" indent="1"/>
      <protection locked="0"/>
    </xf>
    <xf numFmtId="0" fontId="19" fillId="0" borderId="99" xfId="0" applyFont="1" applyBorder="1" applyAlignment="1" applyProtection="1">
      <alignment horizontal="left" vertical="center" indent="1"/>
      <protection locked="0"/>
    </xf>
    <xf numFmtId="3" fontId="20" fillId="0" borderId="78" xfId="0" applyNumberFormat="1" applyFont="1" applyBorder="1" applyAlignment="1" applyProtection="1">
      <alignment horizontal="right" vertical="center" wrapText="1" indent="1"/>
      <protection locked="0"/>
    </xf>
    <xf numFmtId="3" fontId="20" fillId="0" borderId="99" xfId="0" applyNumberFormat="1" applyFont="1" applyBorder="1" applyAlignment="1" applyProtection="1">
      <alignment horizontal="right" vertical="center" wrapText="1" indent="1"/>
      <protection locked="0"/>
    </xf>
    <xf numFmtId="0" fontId="19" fillId="0" borderId="92" xfId="0" applyFont="1" applyBorder="1" applyAlignment="1" applyProtection="1">
      <alignment horizontal="left" vertical="center" indent="1"/>
      <protection locked="0"/>
    </xf>
    <xf numFmtId="0" fontId="19" fillId="0" borderId="19" xfId="0" applyFont="1" applyBorder="1" applyAlignment="1" applyProtection="1">
      <alignment horizontal="left" vertical="center" indent="1"/>
      <protection locked="0"/>
    </xf>
    <xf numFmtId="3" fontId="20" fillId="0" borderId="19" xfId="0" applyNumberFormat="1" applyFont="1" applyBorder="1" applyAlignment="1" applyProtection="1">
      <alignment horizontal="right" vertical="center" wrapText="1" inden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3" fontId="19" fillId="0" borderId="160" xfId="0" applyNumberFormat="1" applyFont="1" applyBorder="1" applyAlignment="1" applyProtection="1">
      <alignment horizontal="right" vertical="center" wrapText="1" indent="1"/>
      <protection hidden="1"/>
    </xf>
    <xf numFmtId="0" fontId="18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3" xfId="0" applyFont="1" applyBorder="1" applyAlignment="1" applyProtection="1">
      <alignment horizontal="center" vertical="center"/>
      <protection locked="0"/>
    </xf>
    <xf numFmtId="0" fontId="18" fillId="0" borderId="335" xfId="0" applyFont="1" applyBorder="1" applyAlignment="1" applyProtection="1">
      <alignment horizontal="left" vertical="center"/>
      <protection locked="0"/>
    </xf>
    <xf numFmtId="0" fontId="18" fillId="0" borderId="336" xfId="0" applyFont="1" applyBorder="1" applyAlignment="1" applyProtection="1">
      <alignment horizontal="left" vertical="center"/>
      <protection locked="0"/>
    </xf>
    <xf numFmtId="3" fontId="20" fillId="0" borderId="295" xfId="0" applyNumberFormat="1" applyFont="1" applyBorder="1" applyAlignment="1" applyProtection="1">
      <alignment horizontal="right" vertical="center" indent="1"/>
      <protection locked="0"/>
    </xf>
    <xf numFmtId="3" fontId="20" fillId="0" borderId="296" xfId="0" applyNumberFormat="1" applyFont="1" applyBorder="1" applyAlignment="1" applyProtection="1">
      <alignment horizontal="right" vertical="center" indent="1"/>
      <protection locked="0"/>
    </xf>
    <xf numFmtId="3" fontId="20" fillId="0" borderId="288" xfId="0" applyNumberFormat="1" applyFont="1" applyBorder="1" applyAlignment="1" applyProtection="1">
      <alignment horizontal="right" vertical="center" indent="1"/>
      <protection locked="0"/>
    </xf>
    <xf numFmtId="3" fontId="20" fillId="0" borderId="289" xfId="0" applyNumberFormat="1" applyFont="1" applyBorder="1" applyAlignment="1" applyProtection="1">
      <alignment horizontal="right" vertical="center" indent="1"/>
      <protection locked="0"/>
    </xf>
    <xf numFmtId="0" fontId="17" fillId="0" borderId="247" xfId="0" applyFont="1" applyBorder="1" applyAlignment="1" applyProtection="1">
      <alignment horizontal="left" vertical="center" wrapText="1"/>
      <protection locked="0"/>
    </xf>
    <xf numFmtId="0" fontId="17" fillId="0" borderId="245" xfId="0" applyFont="1" applyBorder="1" applyAlignment="1" applyProtection="1">
      <alignment horizontal="left" vertical="center" wrapText="1"/>
      <protection locked="0"/>
    </xf>
    <xf numFmtId="0" fontId="22" fillId="0" borderId="210" xfId="0" applyFont="1" applyBorder="1" applyAlignment="1" applyProtection="1">
      <alignment horizontal="left" vertical="center" wrapText="1" indent="1"/>
      <protection locked="0"/>
    </xf>
    <xf numFmtId="0" fontId="22" fillId="0" borderId="64" xfId="0" applyFont="1" applyBorder="1" applyAlignment="1" applyProtection="1">
      <alignment horizontal="left" vertical="center" wrapText="1" indent="1"/>
      <protection locked="0"/>
    </xf>
    <xf numFmtId="3" fontId="20" fillId="0" borderId="211" xfId="0" applyNumberFormat="1" applyFont="1" applyBorder="1" applyAlignment="1" applyProtection="1">
      <alignment horizontal="right" vertical="center" wrapText="1" indent="1"/>
      <protection locked="0"/>
    </xf>
    <xf numFmtId="3" fontId="20" fillId="0" borderId="64" xfId="0" applyNumberFormat="1" applyFont="1" applyBorder="1" applyAlignment="1" applyProtection="1">
      <alignment horizontal="right" vertical="center" wrapText="1" indent="1"/>
      <protection locked="0"/>
    </xf>
    <xf numFmtId="3" fontId="20" fillId="0" borderId="212" xfId="0" applyNumberFormat="1" applyFont="1" applyBorder="1" applyAlignment="1" applyProtection="1">
      <alignment horizontal="right" vertical="center" wrapText="1" indent="1"/>
      <protection locked="0"/>
    </xf>
    <xf numFmtId="3" fontId="20" fillId="0" borderId="211" xfId="0" applyNumberFormat="1" applyFont="1" applyBorder="1" applyAlignment="1" applyProtection="1">
      <alignment horizontal="right" vertical="center" indent="1"/>
      <protection locked="0"/>
    </xf>
    <xf numFmtId="3" fontId="20" fillId="0" borderId="64" xfId="0" applyNumberFormat="1" applyFont="1" applyBorder="1" applyAlignment="1" applyProtection="1">
      <alignment horizontal="right" vertical="center" indent="1"/>
      <protection locked="0"/>
    </xf>
    <xf numFmtId="3" fontId="20" fillId="0" borderId="212" xfId="0" applyNumberFormat="1" applyFont="1" applyBorder="1" applyAlignment="1" applyProtection="1">
      <alignment horizontal="right" vertical="center" indent="1"/>
      <protection locked="0"/>
    </xf>
    <xf numFmtId="3" fontId="20" fillId="0" borderId="213" xfId="0" applyNumberFormat="1" applyFont="1" applyBorder="1" applyAlignment="1" applyProtection="1">
      <alignment horizontal="right" vertical="center" indent="1"/>
      <protection locked="0"/>
    </xf>
    <xf numFmtId="0" fontId="17" fillId="0" borderId="141" xfId="0" applyFont="1" applyBorder="1" applyAlignment="1" applyProtection="1">
      <alignment horizontal="center" vertical="center"/>
      <protection locked="0"/>
    </xf>
    <xf numFmtId="0" fontId="17" fillId="0" borderId="138" xfId="0" applyFont="1" applyBorder="1" applyAlignment="1" applyProtection="1">
      <alignment horizontal="left" vertical="center"/>
      <protection locked="0"/>
    </xf>
    <xf numFmtId="0" fontId="17" fillId="0" borderId="92" xfId="0" applyFont="1" applyBorder="1" applyAlignment="1" applyProtection="1">
      <alignment horizontal="left" vertical="center"/>
      <protection locked="0"/>
    </xf>
    <xf numFmtId="0" fontId="17" fillId="0" borderId="19" xfId="0" applyFont="1" applyBorder="1" applyAlignment="1" applyProtection="1">
      <alignment horizontal="left" vertical="center"/>
      <protection locked="0"/>
    </xf>
    <xf numFmtId="3" fontId="22" fillId="0" borderId="69" xfId="0" applyNumberFormat="1" applyFont="1" applyBorder="1" applyAlignment="1" applyProtection="1">
      <alignment horizontal="right" vertical="center" indent="3"/>
      <protection locked="0"/>
    </xf>
    <xf numFmtId="3" fontId="22" fillId="0" borderId="57" xfId="0" applyNumberFormat="1" applyFont="1" applyBorder="1" applyAlignment="1" applyProtection="1">
      <alignment horizontal="right" vertical="center" indent="3"/>
      <protection locked="0"/>
    </xf>
    <xf numFmtId="3" fontId="22" fillId="0" borderId="117" xfId="0" applyNumberFormat="1" applyFont="1" applyBorder="1" applyAlignment="1" applyProtection="1">
      <alignment horizontal="right" vertical="center" indent="3"/>
      <protection locked="0"/>
    </xf>
    <xf numFmtId="0" fontId="18" fillId="0" borderId="15" xfId="0" applyFont="1" applyBorder="1" applyAlignment="1" applyProtection="1">
      <alignment horizontal="left" vertical="center"/>
      <protection locked="0"/>
    </xf>
    <xf numFmtId="3" fontId="23" fillId="0" borderId="51" xfId="0" applyNumberFormat="1" applyFont="1" applyBorder="1" applyAlignment="1" applyProtection="1">
      <alignment horizontal="right" vertical="center" indent="3"/>
      <protection hidden="1"/>
    </xf>
    <xf numFmtId="3" fontId="23" fillId="0" borderId="15" xfId="0" applyNumberFormat="1" applyFont="1" applyBorder="1" applyAlignment="1" applyProtection="1">
      <alignment horizontal="right" vertical="center" indent="3"/>
      <protection hidden="1"/>
    </xf>
    <xf numFmtId="3" fontId="23" fillId="0" borderId="83" xfId="0" applyNumberFormat="1" applyFont="1" applyBorder="1" applyAlignment="1" applyProtection="1">
      <alignment horizontal="right" vertical="center" indent="3"/>
      <protection hidden="1"/>
    </xf>
    <xf numFmtId="3" fontId="22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3" fontId="22" fillId="0" borderId="56" xfId="0" applyNumberFormat="1" applyFont="1" applyBorder="1" applyAlignment="1" applyProtection="1">
      <alignment horizontal="right" vertical="center" indent="3"/>
      <protection locked="0"/>
    </xf>
    <xf numFmtId="3" fontId="22" fillId="0" borderId="114" xfId="0" applyNumberFormat="1" applyFont="1" applyBorder="1" applyAlignment="1" applyProtection="1">
      <alignment horizontal="right" vertical="center" indent="3"/>
      <protection locked="0"/>
    </xf>
    <xf numFmtId="3" fontId="22" fillId="0" borderId="80" xfId="0" applyNumberFormat="1" applyFont="1" applyBorder="1" applyAlignment="1" applyProtection="1">
      <alignment horizontal="right" vertical="center" indent="3"/>
      <protection locked="0"/>
    </xf>
    <xf numFmtId="3" fontId="22" fillId="0" borderId="66" xfId="0" applyNumberFormat="1" applyFont="1" applyBorder="1" applyAlignment="1" applyProtection="1">
      <alignment horizontal="right" vertical="center" indent="3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3" fontId="20" fillId="0" borderId="44" xfId="0" applyNumberFormat="1" applyFont="1" applyBorder="1" applyAlignment="1" applyProtection="1">
      <alignment horizontal="right" vertical="center" indent="3"/>
      <protection locked="0"/>
    </xf>
    <xf numFmtId="3" fontId="20" fillId="0" borderId="10" xfId="0" applyNumberFormat="1" applyFont="1" applyBorder="1" applyAlignment="1" applyProtection="1">
      <alignment horizontal="right" vertical="center" indent="3"/>
      <protection locked="0"/>
    </xf>
    <xf numFmtId="3" fontId="20" fillId="0" borderId="8" xfId="0" applyNumberFormat="1" applyFont="1" applyBorder="1" applyAlignment="1" applyProtection="1">
      <alignment horizontal="right" vertical="center" indent="3"/>
      <protection locked="0"/>
    </xf>
    <xf numFmtId="0" fontId="17" fillId="0" borderId="92" xfId="0" applyFont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 applyProtection="1">
      <alignment horizontal="left" vertical="center" wrapText="1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18" fillId="0" borderId="337" xfId="0" applyFont="1" applyBorder="1" applyAlignment="1" applyProtection="1">
      <alignment horizontal="left" vertical="center" wrapText="1"/>
      <protection locked="0"/>
    </xf>
    <xf numFmtId="0" fontId="18" fillId="0" borderId="338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9" fillId="0" borderId="47" xfId="0" applyNumberFormat="1" applyFont="1" applyBorder="1" applyAlignment="1" applyProtection="1">
      <alignment horizontal="right" vertical="center" indent="3"/>
      <protection hidden="1"/>
    </xf>
    <xf numFmtId="3" fontId="19" fillId="0" borderId="16" xfId="0" applyNumberFormat="1" applyFont="1" applyBorder="1" applyAlignment="1" applyProtection="1">
      <alignment horizontal="right" vertical="center" indent="3"/>
      <protection hidden="1"/>
    </xf>
    <xf numFmtId="3" fontId="19" fillId="0" borderId="12" xfId="0" applyNumberFormat="1" applyFont="1" applyBorder="1" applyAlignment="1" applyProtection="1">
      <alignment horizontal="right" vertical="center" indent="3"/>
      <protection hidden="1"/>
    </xf>
    <xf numFmtId="0" fontId="20" fillId="0" borderId="90" xfId="0" applyFont="1" applyBorder="1" applyAlignment="1" applyProtection="1">
      <alignment horizontal="left" vertical="center" wrapText="1" indent="1"/>
      <protection locked="0"/>
    </xf>
    <xf numFmtId="0" fontId="20" fillId="0" borderId="191" xfId="0" applyFont="1" applyBorder="1" applyAlignment="1" applyProtection="1">
      <alignment horizontal="left" vertical="center" wrapText="1" indent="1"/>
      <protection locked="0"/>
    </xf>
    <xf numFmtId="3" fontId="19" fillId="0" borderId="73" xfId="0" applyNumberFormat="1" applyFont="1" applyBorder="1" applyAlignment="1" applyProtection="1">
      <alignment horizontal="right" vertical="center" indent="3"/>
      <protection hidden="1"/>
    </xf>
    <xf numFmtId="3" fontId="19" fillId="0" borderId="36" xfId="0" applyNumberFormat="1" applyFont="1" applyBorder="1" applyAlignment="1" applyProtection="1">
      <alignment horizontal="right" vertical="center" indent="3"/>
      <protection hidden="1"/>
    </xf>
    <xf numFmtId="3" fontId="19" fillId="0" borderId="38" xfId="0" applyNumberFormat="1" applyFont="1" applyBorder="1" applyAlignment="1" applyProtection="1">
      <alignment horizontal="right" vertical="center" indent="3"/>
      <protection hidden="1"/>
    </xf>
    <xf numFmtId="3" fontId="19" fillId="0" borderId="94" xfId="0" applyNumberFormat="1" applyFont="1" applyBorder="1" applyAlignment="1" applyProtection="1">
      <alignment horizontal="right" vertical="center" indent="3"/>
      <protection hidden="1"/>
    </xf>
    <xf numFmtId="3" fontId="19" fillId="0" borderId="35" xfId="0" applyNumberFormat="1" applyFont="1" applyBorder="1" applyAlignment="1" applyProtection="1">
      <alignment horizontal="right" vertical="center" indent="3"/>
      <protection hidden="1"/>
    </xf>
    <xf numFmtId="3" fontId="19" fillId="0" borderId="5" xfId="0" applyNumberFormat="1" applyFont="1" applyBorder="1" applyAlignment="1" applyProtection="1">
      <alignment horizontal="right" vertical="center" indent="3"/>
      <protection hidden="1"/>
    </xf>
    <xf numFmtId="0" fontId="18" fillId="0" borderId="56" xfId="0" applyFont="1" applyBorder="1" applyAlignment="1" applyProtection="1">
      <alignment horizontal="center" vertical="center"/>
      <protection locked="0"/>
    </xf>
    <xf numFmtId="0" fontId="18" fillId="0" borderId="114" xfId="0" applyFont="1" applyBorder="1" applyAlignment="1" applyProtection="1">
      <alignment horizontal="center" vertical="center"/>
      <protection locked="0"/>
    </xf>
    <xf numFmtId="0" fontId="18" fillId="0" borderId="67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20" fillId="0" borderId="91" xfId="0" applyNumberFormat="1" applyFont="1" applyBorder="1" applyAlignment="1" applyProtection="1">
      <alignment horizontal="right" vertical="center" indent="3"/>
      <protection locked="0"/>
    </xf>
    <xf numFmtId="3" fontId="20" fillId="0" borderId="138" xfId="0" applyNumberFormat="1" applyFont="1" applyBorder="1" applyAlignment="1" applyProtection="1">
      <alignment horizontal="right" vertical="center" indent="3"/>
      <protection locked="0"/>
    </xf>
    <xf numFmtId="3" fontId="20" fillId="0" borderId="92" xfId="0" applyNumberFormat="1" applyFont="1" applyBorder="1" applyAlignment="1" applyProtection="1">
      <alignment horizontal="right" vertical="center" indent="3"/>
      <protection locked="0"/>
    </xf>
    <xf numFmtId="3" fontId="20" fillId="0" borderId="19" xfId="0" applyNumberFormat="1" applyFont="1" applyBorder="1" applyAlignment="1" applyProtection="1">
      <alignment horizontal="right" vertical="center" indent="3"/>
      <protection locked="0"/>
    </xf>
    <xf numFmtId="3" fontId="20" fillId="0" borderId="34" xfId="0" applyNumberFormat="1" applyFont="1" applyBorder="1" applyAlignment="1" applyProtection="1">
      <alignment horizontal="right" vertical="center" indent="3"/>
      <protection locked="0"/>
    </xf>
    <xf numFmtId="3" fontId="20" fillId="0" borderId="71" xfId="0" applyNumberFormat="1" applyFont="1" applyBorder="1" applyAlignment="1" applyProtection="1">
      <alignment horizontal="right" vertical="center" indent="3"/>
      <protection locked="0"/>
    </xf>
    <xf numFmtId="3" fontId="19" fillId="0" borderId="85" xfId="0" applyNumberFormat="1" applyFont="1" applyBorder="1" applyAlignment="1" applyProtection="1">
      <alignment horizontal="right" vertical="top" indent="3"/>
      <protection hidden="1"/>
    </xf>
    <xf numFmtId="0" fontId="18" fillId="0" borderId="56" xfId="0" applyFont="1" applyBorder="1" applyAlignment="1" applyProtection="1">
      <alignment horizontal="center" vertical="top" wrapText="1"/>
      <protection locked="0"/>
    </xf>
    <xf numFmtId="0" fontId="18" fillId="0" borderId="114" xfId="0" applyFont="1" applyBorder="1" applyAlignment="1" applyProtection="1">
      <alignment horizontal="center" vertical="top" wrapText="1"/>
      <protection locked="0"/>
    </xf>
    <xf numFmtId="0" fontId="18" fillId="0" borderId="68" xfId="0" applyFont="1" applyBorder="1" applyAlignment="1" applyProtection="1">
      <alignment horizontal="center" vertical="top" wrapText="1"/>
      <protection locked="0"/>
    </xf>
    <xf numFmtId="0" fontId="17" fillId="0" borderId="345" xfId="0" applyFont="1" applyBorder="1" applyAlignment="1" applyProtection="1">
      <alignment horizontal="left" vertical="center" wrapText="1"/>
      <protection locked="0"/>
    </xf>
    <xf numFmtId="0" fontId="17" fillId="0" borderId="346" xfId="0" applyFont="1" applyBorder="1" applyAlignment="1" applyProtection="1">
      <alignment horizontal="left" vertical="center" wrapText="1"/>
      <protection locked="0"/>
    </xf>
    <xf numFmtId="3" fontId="20" fillId="0" borderId="346" xfId="0" applyNumberFormat="1" applyFont="1" applyBorder="1" applyAlignment="1" applyProtection="1">
      <alignment horizontal="right" vertical="center" indent="3"/>
      <protection locked="0"/>
    </xf>
    <xf numFmtId="3" fontId="20" fillId="0" borderId="225" xfId="0" applyNumberFormat="1" applyFont="1" applyBorder="1" applyAlignment="1" applyProtection="1">
      <alignment horizontal="right" vertical="center" indent="3"/>
      <protection locked="0"/>
    </xf>
    <xf numFmtId="3" fontId="20" fillId="0" borderId="347" xfId="0" applyNumberFormat="1" applyFont="1" applyBorder="1" applyAlignment="1" applyProtection="1">
      <alignment horizontal="right" vertical="center" indent="3"/>
      <protection locked="0"/>
    </xf>
    <xf numFmtId="3" fontId="20" fillId="0" borderId="348" xfId="0" applyNumberFormat="1" applyFont="1" applyBorder="1" applyAlignment="1" applyProtection="1">
      <alignment horizontal="right" vertical="center" indent="3"/>
      <protection locked="0"/>
    </xf>
    <xf numFmtId="0" fontId="18" fillId="0" borderId="349" xfId="0" applyFont="1" applyBorder="1" applyAlignment="1" applyProtection="1">
      <alignment horizontal="left" vertical="center" wrapText="1"/>
      <protection locked="0"/>
    </xf>
    <xf numFmtId="0" fontId="18" fillId="0" borderId="350" xfId="0" applyFont="1" applyBorder="1" applyAlignment="1" applyProtection="1">
      <alignment horizontal="left" vertical="center" wrapText="1"/>
      <protection locked="0"/>
    </xf>
    <xf numFmtId="3" fontId="19" fillId="0" borderId="350" xfId="0" applyNumberFormat="1" applyFont="1" applyBorder="1" applyAlignment="1" applyProtection="1">
      <alignment horizontal="right" vertical="center" indent="3"/>
      <protection hidden="1"/>
    </xf>
    <xf numFmtId="3" fontId="19" fillId="0" borderId="351" xfId="0" applyNumberFormat="1" applyFont="1" applyBorder="1" applyAlignment="1" applyProtection="1">
      <alignment horizontal="right" vertical="center" indent="3"/>
      <protection hidden="1"/>
    </xf>
    <xf numFmtId="3" fontId="19" fillId="0" borderId="352" xfId="0" applyNumberFormat="1" applyFont="1" applyBorder="1" applyAlignment="1" applyProtection="1">
      <alignment horizontal="right" vertical="center" indent="3"/>
      <protection hidden="1"/>
    </xf>
    <xf numFmtId="3" fontId="19" fillId="0" borderId="353" xfId="0" applyNumberFormat="1" applyFont="1" applyBorder="1" applyAlignment="1" applyProtection="1">
      <alignment horizontal="right" vertical="center" indent="3"/>
      <protection hidden="1"/>
    </xf>
    <xf numFmtId="0" fontId="20" fillId="0" borderId="247" xfId="0" applyNumberFormat="1" applyFont="1" applyBorder="1" applyAlignment="1" applyProtection="1">
      <alignment horizontal="left" vertical="center" wrapText="1"/>
      <protection locked="0"/>
    </xf>
    <xf numFmtId="0" fontId="20" fillId="0" borderId="234" xfId="0" applyNumberFormat="1" applyFont="1" applyBorder="1" applyAlignment="1" applyProtection="1">
      <alignment horizontal="left" vertical="center" wrapText="1"/>
      <protection locked="0"/>
    </xf>
    <xf numFmtId="0" fontId="17" fillId="0" borderId="337" xfId="0" applyFont="1" applyBorder="1" applyAlignment="1" applyProtection="1">
      <alignment horizontal="center" vertical="center" wrapText="1"/>
      <protection locked="0"/>
    </xf>
    <xf numFmtId="0" fontId="17" fillId="0" borderId="338" xfId="0" applyFont="1" applyBorder="1" applyAlignment="1" applyProtection="1">
      <alignment horizontal="center" vertical="center" wrapText="1"/>
      <protection locked="0"/>
    </xf>
    <xf numFmtId="0" fontId="20" fillId="0" borderId="371" xfId="0" applyNumberFormat="1" applyFont="1" applyBorder="1" applyAlignment="1" applyProtection="1">
      <alignment horizontal="left" vertical="center" wrapText="1"/>
      <protection locked="0"/>
    </xf>
    <xf numFmtId="0" fontId="20" fillId="0" borderId="243" xfId="0" applyNumberFormat="1" applyFont="1" applyBorder="1" applyAlignment="1" applyProtection="1">
      <alignment horizontal="left" vertical="center" wrapText="1"/>
      <protection locked="0"/>
    </xf>
    <xf numFmtId="0" fontId="20" fillId="0" borderId="381" xfId="0" applyNumberFormat="1" applyFont="1" applyBorder="1" applyAlignment="1" applyProtection="1">
      <alignment horizontal="left" vertical="center" wrapText="1"/>
      <protection locked="0"/>
    </xf>
    <xf numFmtId="0" fontId="20" fillId="0" borderId="382" xfId="0" applyNumberFormat="1" applyFont="1" applyBorder="1" applyAlignment="1" applyProtection="1">
      <alignment horizontal="left" vertical="center" wrapText="1"/>
      <protection locked="0"/>
    </xf>
    <xf numFmtId="0" fontId="20" fillId="0" borderId="354" xfId="0" applyFont="1" applyBorder="1" applyAlignment="1" applyProtection="1">
      <alignment horizontal="left" vertical="center" wrapText="1" indent="1"/>
      <protection locked="0"/>
    </xf>
    <xf numFmtId="0" fontId="20" fillId="0" borderId="355" xfId="0" applyFont="1" applyBorder="1" applyAlignment="1" applyProtection="1">
      <alignment horizontal="left" vertical="center" wrapText="1" indent="1"/>
      <protection locked="0"/>
    </xf>
    <xf numFmtId="3" fontId="20" fillId="0" borderId="355" xfId="0" applyNumberFormat="1" applyFont="1" applyBorder="1" applyAlignment="1" applyProtection="1">
      <alignment horizontal="right" vertical="center" indent="3"/>
      <protection locked="0"/>
    </xf>
    <xf numFmtId="3" fontId="20" fillId="0" borderId="356" xfId="0" applyNumberFormat="1" applyFont="1" applyBorder="1" applyAlignment="1" applyProtection="1">
      <alignment horizontal="right" vertical="center" indent="3"/>
      <protection locked="0"/>
    </xf>
    <xf numFmtId="3" fontId="20" fillId="0" borderId="357" xfId="0" applyNumberFormat="1" applyFont="1" applyBorder="1" applyAlignment="1" applyProtection="1">
      <alignment horizontal="right" vertical="center" indent="3"/>
      <protection locked="0"/>
    </xf>
    <xf numFmtId="3" fontId="20" fillId="0" borderId="358" xfId="0" applyNumberFormat="1" applyFont="1" applyBorder="1" applyAlignment="1" applyProtection="1">
      <alignment horizontal="right" vertical="center" indent="3"/>
      <protection locked="0"/>
    </xf>
    <xf numFmtId="0" fontId="20" fillId="0" borderId="293" xfId="0" applyFont="1" applyBorder="1" applyAlignment="1" applyProtection="1">
      <alignment horizontal="left" vertical="center" wrapText="1" indent="1"/>
      <protection locked="0"/>
    </xf>
    <xf numFmtId="0" fontId="20" fillId="0" borderId="26" xfId="0" applyFont="1" applyBorder="1" applyAlignment="1" applyProtection="1">
      <alignment horizontal="left" vertical="center" wrapText="1" indent="1"/>
      <protection locked="0"/>
    </xf>
    <xf numFmtId="0" fontId="20" fillId="0" borderId="359" xfId="0" applyFont="1" applyBorder="1" applyAlignment="1" applyProtection="1">
      <alignment horizontal="left" vertical="center" wrapText="1" indent="1"/>
      <protection locked="0"/>
    </xf>
    <xf numFmtId="3" fontId="20" fillId="0" borderId="106" xfId="0" applyNumberFormat="1" applyFont="1" applyBorder="1" applyAlignment="1" applyProtection="1">
      <alignment horizontal="right" vertical="center" indent="3"/>
      <protection locked="0"/>
    </xf>
    <xf numFmtId="0" fontId="20" fillId="0" borderId="360" xfId="0" applyFont="1" applyBorder="1" applyAlignment="1" applyProtection="1">
      <alignment horizontal="left" vertical="center" wrapText="1" indent="1"/>
      <protection locked="0"/>
    </xf>
    <xf numFmtId="0" fontId="20" fillId="0" borderId="19" xfId="0" applyFont="1" applyBorder="1" applyAlignment="1" applyProtection="1">
      <alignment horizontal="left" vertical="center" wrapText="1" indent="1"/>
      <protection locked="0"/>
    </xf>
    <xf numFmtId="0" fontId="20" fillId="0" borderId="361" xfId="0" applyFont="1" applyBorder="1" applyAlignment="1" applyProtection="1">
      <alignment horizontal="left" vertical="center" wrapText="1" indent="1"/>
      <protection locked="0"/>
    </xf>
    <xf numFmtId="3" fontId="20" fillId="0" borderId="362" xfId="0" applyNumberFormat="1" applyFont="1" applyBorder="1" applyAlignment="1" applyProtection="1">
      <alignment horizontal="right" vertical="center" indent="3"/>
      <protection locked="0"/>
    </xf>
    <xf numFmtId="3" fontId="20" fillId="0" borderId="363" xfId="0" applyNumberFormat="1" applyFont="1" applyBorder="1" applyAlignment="1" applyProtection="1">
      <alignment horizontal="right" vertical="center" indent="3"/>
      <protection locked="0"/>
    </xf>
    <xf numFmtId="3" fontId="20" fillId="0" borderId="364" xfId="0" applyNumberFormat="1" applyFont="1" applyBorder="1" applyAlignment="1" applyProtection="1">
      <alignment horizontal="right" vertical="center" indent="3"/>
      <protection locked="0"/>
    </xf>
    <xf numFmtId="3" fontId="20" fillId="0" borderId="365" xfId="0" applyNumberFormat="1" applyFont="1" applyBorder="1" applyAlignment="1" applyProtection="1">
      <alignment horizontal="right" vertical="center" indent="3"/>
      <protection locked="0"/>
    </xf>
    <xf numFmtId="3" fontId="20" fillId="0" borderId="366" xfId="0" applyNumberFormat="1" applyFont="1" applyBorder="1" applyAlignment="1" applyProtection="1">
      <alignment horizontal="right" vertical="center" indent="3"/>
      <protection locked="0"/>
    </xf>
    <xf numFmtId="0" fontId="17" fillId="0" borderId="250" xfId="0" applyFont="1" applyBorder="1" applyAlignment="1" applyProtection="1">
      <alignment horizontal="left" vertical="center" wrapText="1"/>
      <protection locked="0"/>
    </xf>
    <xf numFmtId="0" fontId="17" fillId="0" borderId="251" xfId="0" applyFont="1" applyBorder="1" applyAlignment="1" applyProtection="1">
      <alignment horizontal="left" vertical="center" wrapText="1"/>
      <protection locked="0"/>
    </xf>
    <xf numFmtId="3" fontId="19" fillId="0" borderId="66" xfId="0" applyNumberFormat="1" applyFont="1" applyBorder="1" applyAlignment="1" applyProtection="1">
      <alignment horizontal="right" vertical="center" indent="1"/>
      <protection locked="0"/>
    </xf>
    <xf numFmtId="3" fontId="19" fillId="0" borderId="56" xfId="0" applyNumberFormat="1" applyFont="1" applyBorder="1" applyAlignment="1" applyProtection="1">
      <alignment horizontal="right" vertical="center" indent="1"/>
      <protection locked="0"/>
    </xf>
    <xf numFmtId="3" fontId="19" fillId="0" borderId="80" xfId="0" applyNumberFormat="1" applyFont="1" applyBorder="1" applyAlignment="1" applyProtection="1">
      <alignment horizontal="right" vertical="center" indent="1"/>
      <protection locked="0"/>
    </xf>
    <xf numFmtId="3" fontId="19" fillId="0" borderId="169" xfId="0" applyNumberFormat="1" applyFont="1" applyBorder="1" applyAlignment="1" applyProtection="1">
      <alignment horizontal="right" vertical="center" indent="1"/>
      <protection locked="0"/>
    </xf>
    <xf numFmtId="3" fontId="19" fillId="0" borderId="95" xfId="0" applyNumberFormat="1" applyFont="1" applyBorder="1" applyAlignment="1" applyProtection="1">
      <alignment horizontal="right" vertical="center" indent="1"/>
      <protection locked="0"/>
    </xf>
    <xf numFmtId="3" fontId="19" fillId="0" borderId="63" xfId="0" applyNumberFormat="1" applyFont="1" applyBorder="1" applyAlignment="1" applyProtection="1">
      <alignment horizontal="right" vertical="center" indent="1"/>
      <protection locked="0"/>
    </xf>
    <xf numFmtId="3" fontId="19" fillId="0" borderId="84" xfId="0" applyNumberFormat="1" applyFont="1" applyBorder="1" applyAlignment="1" applyProtection="1">
      <alignment horizontal="right" vertical="center" indent="1"/>
      <protection locked="0"/>
    </xf>
    <xf numFmtId="3" fontId="19" fillId="0" borderId="96" xfId="0" applyNumberFormat="1" applyFont="1" applyBorder="1" applyAlignment="1" applyProtection="1">
      <alignment horizontal="right" vertical="center" indent="1"/>
      <protection locked="0"/>
    </xf>
    <xf numFmtId="0" fontId="18" fillId="0" borderId="367" xfId="0" applyFont="1" applyBorder="1" applyAlignment="1" applyProtection="1">
      <alignment horizontal="center" vertical="center" wrapText="1"/>
      <protection locked="0"/>
    </xf>
    <xf numFmtId="0" fontId="18" fillId="0" borderId="332" xfId="0" applyFont="1" applyBorder="1" applyAlignment="1" applyProtection="1">
      <alignment horizontal="center" vertical="center"/>
      <protection locked="0"/>
    </xf>
    <xf numFmtId="0" fontId="18" fillId="0" borderId="262" xfId="0" applyFont="1" applyBorder="1" applyAlignment="1" applyProtection="1">
      <alignment horizontal="center" vertical="center"/>
      <protection locked="0"/>
    </xf>
    <xf numFmtId="0" fontId="18" fillId="0" borderId="331" xfId="0" applyFont="1" applyBorder="1" applyAlignment="1" applyProtection="1">
      <alignment horizontal="center" vertical="center"/>
      <protection locked="0"/>
    </xf>
    <xf numFmtId="0" fontId="17" fillId="0" borderId="93" xfId="0" applyFont="1" applyBorder="1" applyAlignment="1" applyProtection="1">
      <alignment horizontal="left" vertical="center"/>
      <protection locked="0"/>
    </xf>
    <xf numFmtId="0" fontId="17" fillId="0" borderId="133" xfId="0" applyFont="1" applyBorder="1" applyAlignment="1" applyProtection="1">
      <alignment horizontal="left" vertical="center"/>
      <protection locked="0"/>
    </xf>
    <xf numFmtId="0" fontId="17" fillId="0" borderId="116" xfId="0" applyFont="1" applyBorder="1" applyAlignment="1" applyProtection="1">
      <alignment horizontal="left" vertical="center"/>
      <protection locked="0"/>
    </xf>
    <xf numFmtId="0" fontId="17" fillId="0" borderId="17" xfId="0" applyFont="1" applyBorder="1" applyAlignment="1" applyProtection="1">
      <alignment horizontal="lef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17" fillId="0" borderId="99" xfId="0" applyFont="1" applyBorder="1" applyAlignment="1" applyProtection="1">
      <alignment horizontal="left" vertical="center"/>
      <protection locked="0"/>
    </xf>
    <xf numFmtId="3" fontId="19" fillId="0" borderId="245" xfId="0" applyNumberFormat="1" applyFont="1" applyBorder="1" applyAlignment="1" applyProtection="1">
      <alignment horizontal="right" vertical="center" wrapText="1" indent="3"/>
      <protection locked="0"/>
    </xf>
    <xf numFmtId="3" fontId="19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9" fillId="0" borderId="51" xfId="0" applyNumberFormat="1" applyFont="1" applyBorder="1" applyAlignment="1" applyProtection="1">
      <alignment horizontal="right" vertical="center" indent="1"/>
      <protection locked="0"/>
    </xf>
    <xf numFmtId="3" fontId="19" fillId="0" borderId="15" xfId="0" applyNumberFormat="1" applyFont="1" applyBorder="1" applyAlignment="1" applyProtection="1">
      <alignment horizontal="right" vertical="center" indent="1"/>
      <protection locked="0"/>
    </xf>
    <xf numFmtId="3" fontId="19" fillId="0" borderId="83" xfId="0" applyNumberFormat="1" applyFont="1" applyBorder="1" applyAlignment="1" applyProtection="1">
      <alignment horizontal="right" vertical="center" indent="1"/>
      <protection locked="0"/>
    </xf>
    <xf numFmtId="3" fontId="19" fillId="0" borderId="53" xfId="0" applyNumberFormat="1" applyFont="1" applyBorder="1" applyAlignment="1" applyProtection="1">
      <alignment horizontal="right" vertical="center" indent="1"/>
      <protection locked="0"/>
    </xf>
    <xf numFmtId="3" fontId="20" fillId="0" borderId="232" xfId="0" applyNumberFormat="1" applyFont="1" applyFill="1" applyBorder="1" applyAlignment="1" applyProtection="1">
      <alignment horizontal="right" vertical="center" wrapText="1" indent="2"/>
      <protection locked="0"/>
    </xf>
    <xf numFmtId="3" fontId="20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84" xfId="0" applyFont="1" applyBorder="1" applyAlignment="1" applyProtection="1">
      <alignment horizontal="center" vertical="center" wrapText="1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18" fillId="0" borderId="290" xfId="0" applyFont="1" applyBorder="1" applyAlignment="1" applyProtection="1">
      <alignment horizontal="center" vertical="center" wrapText="1"/>
      <protection locked="0"/>
    </xf>
    <xf numFmtId="0" fontId="18" fillId="0" borderId="255" xfId="0" applyFont="1" applyBorder="1" applyAlignment="1" applyProtection="1">
      <alignment horizontal="center" vertical="center" wrapText="1"/>
      <protection locked="0"/>
    </xf>
    <xf numFmtId="0" fontId="18" fillId="0" borderId="317" xfId="0" applyFont="1" applyBorder="1" applyAlignment="1" applyProtection="1">
      <alignment horizontal="center" vertical="center" wrapText="1"/>
      <protection locked="0"/>
    </xf>
    <xf numFmtId="0" fontId="18" fillId="0" borderId="291" xfId="0" applyFont="1" applyBorder="1" applyAlignment="1" applyProtection="1">
      <alignment horizontal="center" vertical="center" wrapText="1"/>
      <protection locked="0"/>
    </xf>
    <xf numFmtId="0" fontId="18" fillId="0" borderId="292" xfId="0" applyFont="1" applyBorder="1" applyAlignment="1" applyProtection="1">
      <alignment horizontal="center" vertical="center" wrapText="1"/>
      <protection locked="0"/>
    </xf>
    <xf numFmtId="0" fontId="18" fillId="0" borderId="318" xfId="0" applyFont="1" applyBorder="1" applyAlignment="1" applyProtection="1">
      <alignment horizontal="center" vertical="center" wrapText="1"/>
      <protection locked="0"/>
    </xf>
    <xf numFmtId="3" fontId="19" fillId="0" borderId="235" xfId="0" applyNumberFormat="1" applyFont="1" applyBorder="1" applyAlignment="1" applyProtection="1">
      <alignment horizontal="right" vertical="center" wrapText="1" indent="3"/>
      <protection locked="0"/>
    </xf>
    <xf numFmtId="3" fontId="19" fillId="0" borderId="246" xfId="0" applyNumberFormat="1" applyFont="1" applyBorder="1" applyAlignment="1" applyProtection="1">
      <alignment horizontal="right" vertical="center" wrapText="1" indent="3"/>
      <protection locked="0"/>
    </xf>
    <xf numFmtId="0" fontId="17" fillId="0" borderId="234" xfId="0" applyFont="1" applyBorder="1" applyAlignment="1" applyProtection="1">
      <alignment horizontal="left" vertical="center" wrapText="1"/>
      <protection locked="0"/>
    </xf>
    <xf numFmtId="3" fontId="19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9" fillId="0" borderId="287" xfId="0" applyNumberFormat="1" applyFont="1" applyBorder="1" applyAlignment="1" applyProtection="1">
      <alignment horizontal="right" vertical="center" wrapText="1" indent="3"/>
      <protection locked="0"/>
    </xf>
    <xf numFmtId="3" fontId="19" fillId="0" borderId="282" xfId="0" applyNumberFormat="1" applyFont="1" applyBorder="1" applyAlignment="1" applyProtection="1">
      <alignment horizontal="right" vertical="center" wrapText="1" indent="3"/>
      <protection locked="0"/>
    </xf>
    <xf numFmtId="0" fontId="17" fillId="0" borderId="286" xfId="0" applyFont="1" applyBorder="1" applyAlignment="1" applyProtection="1">
      <alignment horizontal="left" vertical="center" wrapText="1"/>
      <protection locked="0"/>
    </xf>
    <xf numFmtId="0" fontId="17" fillId="0" borderId="287" xfId="0" applyFont="1" applyBorder="1" applyAlignment="1" applyProtection="1">
      <alignment horizontal="left" vertical="center" wrapText="1"/>
      <protection locked="0"/>
    </xf>
    <xf numFmtId="0" fontId="17" fillId="0" borderId="226" xfId="0" applyFont="1" applyBorder="1" applyAlignment="1" applyProtection="1">
      <alignment horizontal="left" vertical="center" wrapText="1"/>
      <protection locked="0"/>
    </xf>
    <xf numFmtId="3" fontId="19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7" fillId="0" borderId="283" xfId="0" applyFont="1" applyBorder="1" applyAlignment="1" applyProtection="1">
      <alignment horizontal="left" vertical="center" wrapText="1"/>
      <protection locked="0"/>
    </xf>
    <xf numFmtId="0" fontId="17" fillId="0" borderId="284" xfId="0" applyFont="1" applyBorder="1" applyAlignment="1" applyProtection="1">
      <alignment horizontal="left" vertical="center" wrapText="1"/>
      <protection locked="0"/>
    </xf>
    <xf numFmtId="0" fontId="17" fillId="0" borderId="231" xfId="0" applyFont="1" applyBorder="1" applyAlignment="1" applyProtection="1">
      <alignment horizontal="left" vertical="center" wrapText="1"/>
      <protection locked="0"/>
    </xf>
    <xf numFmtId="3" fontId="19" fillId="0" borderId="284" xfId="0" applyNumberFormat="1" applyFont="1" applyBorder="1" applyAlignment="1" applyProtection="1">
      <alignment horizontal="right" vertical="center" wrapText="1" indent="3"/>
      <protection locked="0"/>
    </xf>
    <xf numFmtId="3" fontId="19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9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9" fillId="0" borderId="285" xfId="0" applyNumberFormat="1" applyFont="1" applyBorder="1" applyAlignment="1" applyProtection="1">
      <alignment horizontal="right" vertical="center" wrapText="1" indent="3"/>
      <protection locked="0"/>
    </xf>
    <xf numFmtId="3" fontId="20" fillId="0" borderId="245" xfId="0" applyNumberFormat="1" applyFont="1" applyBorder="1" applyAlignment="1" applyProtection="1">
      <alignment horizontal="right" vertical="center" wrapText="1" indent="2"/>
      <protection locked="0"/>
    </xf>
    <xf numFmtId="3" fontId="20" fillId="0" borderId="234" xfId="0" applyNumberFormat="1" applyFont="1" applyBorder="1" applyAlignment="1" applyProtection="1">
      <alignment horizontal="right" vertical="center" wrapText="1" indent="2"/>
      <protection locked="0"/>
    </xf>
    <xf numFmtId="3" fontId="20" fillId="0" borderId="235" xfId="0" applyNumberFormat="1" applyFont="1" applyBorder="1" applyAlignment="1" applyProtection="1">
      <alignment horizontal="right" vertical="center" wrapText="1" indent="2"/>
      <protection locked="0"/>
    </xf>
    <xf numFmtId="3" fontId="20" fillId="0" borderId="246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87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17" fillId="0" borderId="283" xfId="0" applyFont="1" applyFill="1" applyBorder="1" applyAlignment="1" applyProtection="1">
      <alignment horizontal="left" vertical="center" wrapText="1"/>
      <protection locked="0"/>
    </xf>
    <xf numFmtId="0" fontId="17" fillId="0" borderId="284" xfId="0" applyFont="1" applyFill="1" applyBorder="1" applyAlignment="1" applyProtection="1">
      <alignment horizontal="left" vertical="center" wrapText="1"/>
      <protection locked="0"/>
    </xf>
    <xf numFmtId="0" fontId="17" fillId="0" borderId="231" xfId="0" applyFont="1" applyFill="1" applyBorder="1" applyAlignment="1" applyProtection="1">
      <alignment horizontal="left" vertical="center" wrapText="1"/>
      <protection locked="0"/>
    </xf>
    <xf numFmtId="3" fontId="20" fillId="0" borderId="284" xfId="0" applyNumberFormat="1" applyFont="1" applyFill="1" applyBorder="1" applyAlignment="1" applyProtection="1">
      <alignment horizontal="right" vertical="center" wrapText="1" indent="2"/>
      <protection locked="0"/>
    </xf>
    <xf numFmtId="3" fontId="20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20" fillId="0" borderId="287" xfId="0" applyNumberFormat="1" applyFont="1" applyBorder="1" applyAlignment="1" applyProtection="1">
      <alignment horizontal="right" vertical="center" wrapText="1" indent="2"/>
      <protection locked="0"/>
    </xf>
    <xf numFmtId="3" fontId="20" fillId="0" borderId="226" xfId="0" applyNumberFormat="1" applyFont="1" applyBorder="1" applyAlignment="1" applyProtection="1">
      <alignment horizontal="right" vertical="center" wrapText="1" indent="2"/>
      <protection locked="0"/>
    </xf>
    <xf numFmtId="3" fontId="20" fillId="0" borderId="224" xfId="0" applyNumberFormat="1" applyFont="1" applyBorder="1" applyAlignment="1" applyProtection="1">
      <alignment horizontal="right" vertical="center" wrapText="1" indent="2"/>
      <protection locked="0"/>
    </xf>
    <xf numFmtId="3" fontId="20" fillId="0" borderId="282" xfId="0" applyNumberFormat="1" applyFont="1" applyBorder="1" applyAlignment="1" applyProtection="1">
      <alignment horizontal="right" vertical="center" wrapText="1" indent="2"/>
      <protection locked="0"/>
    </xf>
    <xf numFmtId="0" fontId="8" fillId="0" borderId="261" xfId="0" applyFont="1" applyBorder="1" applyAlignment="1" applyProtection="1">
      <alignment horizontal="center" vertical="center" wrapText="1"/>
      <protection locked="0"/>
    </xf>
    <xf numFmtId="0" fontId="8" fillId="0" borderId="262" xfId="0" applyFont="1" applyBorder="1" applyAlignment="1" applyProtection="1">
      <alignment horizontal="center" vertical="center" wrapText="1"/>
      <protection locked="0"/>
    </xf>
    <xf numFmtId="0" fontId="8" fillId="0" borderId="263" xfId="0" applyFont="1" applyBorder="1" applyAlignment="1" applyProtection="1">
      <alignment horizontal="center" vertical="center" wrapText="1"/>
      <protection locked="0"/>
    </xf>
    <xf numFmtId="0" fontId="8" fillId="0" borderId="331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3" fontId="19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7" fillId="0" borderId="89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126" xfId="0" applyFont="1" applyBorder="1" applyAlignment="1" applyProtection="1">
      <alignment horizontal="left" vertical="center" wrapText="1"/>
      <protection locked="0"/>
    </xf>
    <xf numFmtId="0" fontId="17" fillId="0" borderId="88" xfId="0" applyFont="1" applyBorder="1" applyAlignment="1" applyProtection="1">
      <alignment horizontal="left" vertical="center" wrapText="1"/>
      <protection locked="0"/>
    </xf>
    <xf numFmtId="0" fontId="17" fillId="0" borderId="127" xfId="0" applyFont="1" applyBorder="1" applyAlignment="1" applyProtection="1">
      <alignment horizontal="left" vertical="center" wrapText="1"/>
      <protection locked="0"/>
    </xf>
    <xf numFmtId="0" fontId="17" fillId="0" borderId="129" xfId="0" applyFont="1" applyBorder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3" fontId="19" fillId="0" borderId="234" xfId="0" applyNumberFormat="1" applyFont="1" applyBorder="1" applyAlignment="1" applyProtection="1">
      <alignment horizontal="right" vertical="center" wrapText="1" indent="3"/>
      <protection locked="0"/>
    </xf>
    <xf numFmtId="0" fontId="18" fillId="0" borderId="0" xfId="0" applyFont="1" applyBorder="1" applyAlignment="1" applyProtection="1">
      <alignment horizontal="justify" vertical="center" wrapText="1"/>
      <protection locked="0"/>
    </xf>
    <xf numFmtId="3" fontId="19" fillId="0" borderId="226" xfId="0" applyNumberFormat="1" applyFont="1" applyBorder="1" applyAlignment="1" applyProtection="1">
      <alignment horizontal="right" vertical="center" wrapText="1" indent="3"/>
      <protection locked="0"/>
    </xf>
    <xf numFmtId="0" fontId="20" fillId="0" borderId="286" xfId="0" applyNumberFormat="1" applyFont="1" applyBorder="1" applyAlignment="1" applyProtection="1">
      <alignment horizontal="left" vertical="center" wrapText="1"/>
      <protection locked="0"/>
    </xf>
    <xf numFmtId="0" fontId="20" fillId="0" borderId="287" xfId="0" applyNumberFormat="1" applyFont="1" applyBorder="1" applyAlignment="1" applyProtection="1">
      <alignment horizontal="left" vertical="center" wrapText="1"/>
      <protection locked="0"/>
    </xf>
    <xf numFmtId="3" fontId="20" fillId="0" borderId="287" xfId="0" applyNumberFormat="1" applyFont="1" applyBorder="1" applyAlignment="1" applyProtection="1">
      <alignment horizontal="right" vertical="center" wrapText="1"/>
      <protection locked="0"/>
    </xf>
    <xf numFmtId="3" fontId="20" fillId="0" borderId="282" xfId="0" applyNumberFormat="1" applyFont="1" applyBorder="1" applyAlignment="1" applyProtection="1">
      <alignment horizontal="right" vertical="center" wrapText="1"/>
      <protection locked="0"/>
    </xf>
    <xf numFmtId="0" fontId="7" fillId="0" borderId="286" xfId="0" applyFont="1" applyBorder="1" applyAlignment="1" applyProtection="1">
      <alignment horizontal="center" vertical="center" wrapText="1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0" fontId="7" fillId="0" borderId="282" xfId="0" applyFont="1" applyBorder="1" applyAlignment="1" applyProtection="1">
      <alignment horizontal="center" vertical="center" wrapText="1"/>
      <protection locked="0"/>
    </xf>
    <xf numFmtId="0" fontId="17" fillId="0" borderId="371" xfId="0" applyFont="1" applyBorder="1" applyAlignment="1" applyProtection="1">
      <alignment horizontal="left" vertical="center" wrapText="1" indent="1"/>
      <protection locked="0"/>
    </xf>
    <xf numFmtId="0" fontId="17" fillId="0" borderId="372" xfId="0" applyFont="1" applyBorder="1" applyAlignment="1" applyProtection="1">
      <alignment horizontal="left" vertical="center" wrapText="1" indent="1"/>
      <protection locked="0"/>
    </xf>
    <xf numFmtId="3" fontId="20" fillId="0" borderId="2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85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0" fontId="17" fillId="0" borderId="247" xfId="0" applyFont="1" applyBorder="1" applyAlignment="1" applyProtection="1">
      <alignment horizontal="left" vertical="center" wrapText="1" indent="1"/>
      <protection locked="0"/>
    </xf>
    <xf numFmtId="0" fontId="17" fillId="0" borderId="245" xfId="0" applyFont="1" applyBorder="1" applyAlignment="1" applyProtection="1">
      <alignment horizontal="left" vertical="center" wrapText="1" indent="1"/>
      <protection locked="0"/>
    </xf>
    <xf numFmtId="3" fontId="20" fillId="0" borderId="245" xfId="0" applyNumberFormat="1" applyFont="1" applyBorder="1" applyAlignment="1" applyProtection="1">
      <alignment horizontal="center" vertical="center" wrapText="1"/>
      <protection locked="0"/>
    </xf>
    <xf numFmtId="3" fontId="20" fillId="0" borderId="234" xfId="0" applyNumberFormat="1" applyFont="1" applyBorder="1" applyAlignment="1" applyProtection="1">
      <alignment horizontal="center" vertical="center" wrapText="1"/>
      <protection locked="0"/>
    </xf>
    <xf numFmtId="3" fontId="20" fillId="0" borderId="235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4" xfId="0" applyNumberFormat="1" applyFont="1" applyBorder="1" applyAlignment="1" applyProtection="1">
      <alignment horizontal="right" vertical="center" wrapText="1" indent="3"/>
      <protection locked="0"/>
    </xf>
    <xf numFmtId="3" fontId="20" fillId="0" borderId="246" xfId="0" applyNumberFormat="1" applyFont="1" applyBorder="1" applyAlignment="1" applyProtection="1">
      <alignment horizontal="right" vertical="center" wrapText="1" indent="3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2" xfId="0" applyFont="1" applyBorder="1" applyAlignment="1" applyProtection="1">
      <alignment horizontal="center" vertical="center" wrapText="1"/>
      <protection locked="0"/>
    </xf>
    <xf numFmtId="0" fontId="8" fillId="0" borderId="368" xfId="0" applyFont="1" applyBorder="1" applyAlignment="1" applyProtection="1">
      <alignment horizontal="center" vertical="center" wrapText="1"/>
      <protection locked="0"/>
    </xf>
    <xf numFmtId="0" fontId="8" fillId="0" borderId="369" xfId="0" applyFont="1" applyBorder="1" applyAlignment="1" applyProtection="1">
      <alignment horizontal="center" vertical="center" wrapText="1"/>
      <protection locked="0"/>
    </xf>
    <xf numFmtId="0" fontId="8" fillId="0" borderId="370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7" fillId="0" borderId="119" xfId="0" applyFont="1" applyBorder="1" applyAlignment="1" applyProtection="1">
      <alignment horizontal="left" vertical="center"/>
      <protection locked="0"/>
    </xf>
    <xf numFmtId="0" fontId="17" fillId="0" borderId="120" xfId="0" applyFont="1" applyBorder="1" applyAlignment="1" applyProtection="1">
      <alignment horizontal="left" vertical="center"/>
      <protection locked="0"/>
    </xf>
    <xf numFmtId="0" fontId="17" fillId="0" borderId="286" xfId="0" applyFont="1" applyBorder="1" applyAlignment="1" applyProtection="1">
      <alignment horizontal="left" vertical="center" wrapText="1" indent="1"/>
      <protection locked="0"/>
    </xf>
    <xf numFmtId="0" fontId="17" fillId="0" borderId="287" xfId="0" applyFont="1" applyBorder="1" applyAlignment="1" applyProtection="1">
      <alignment horizontal="left" vertical="center" wrapText="1" indent="1"/>
      <protection locked="0"/>
    </xf>
    <xf numFmtId="3" fontId="20" fillId="0" borderId="287" xfId="0" applyNumberFormat="1" applyFont="1" applyBorder="1" applyAlignment="1" applyProtection="1">
      <alignment horizontal="center" vertical="center" wrapText="1"/>
      <protection locked="0"/>
    </xf>
    <xf numFmtId="3" fontId="20" fillId="0" borderId="226" xfId="0" applyNumberFormat="1" applyFont="1" applyBorder="1" applyAlignment="1" applyProtection="1">
      <alignment horizontal="center" vertical="center" wrapText="1"/>
      <protection locked="0"/>
    </xf>
    <xf numFmtId="3" fontId="20" fillId="0" borderId="2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22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82" xfId="0" applyNumberFormat="1" applyFont="1" applyBorder="1" applyAlignment="1" applyProtection="1">
      <alignment horizontal="right" vertical="center" wrapText="1" indent="3"/>
      <protection locked="0"/>
    </xf>
    <xf numFmtId="0" fontId="17" fillId="0" borderId="338" xfId="0" applyFont="1" applyBorder="1" applyAlignment="1" applyProtection="1">
      <alignment horizontal="left" vertical="center" wrapText="1"/>
      <protection locked="0"/>
    </xf>
    <xf numFmtId="0" fontId="17" fillId="0" borderId="257" xfId="0" applyFont="1" applyBorder="1" applyAlignment="1" applyProtection="1">
      <alignment horizontal="left" vertical="center" wrapText="1" indent="1"/>
      <protection locked="0"/>
    </xf>
    <xf numFmtId="0" fontId="17" fillId="0" borderId="258" xfId="0" applyFont="1" applyBorder="1" applyAlignment="1" applyProtection="1">
      <alignment horizontal="left" vertical="center" wrapText="1" indent="1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3" fontId="20" fillId="0" borderId="284" xfId="0" applyNumberFormat="1" applyFont="1" applyBorder="1" applyAlignment="1" applyProtection="1">
      <alignment horizontal="center" vertical="center" wrapText="1"/>
      <protection locked="0"/>
    </xf>
    <xf numFmtId="3" fontId="20" fillId="0" borderId="231" xfId="0" applyNumberFormat="1" applyFont="1" applyBorder="1" applyAlignment="1" applyProtection="1">
      <alignment horizontal="center" vertical="center" wrapText="1"/>
      <protection locked="0"/>
    </xf>
    <xf numFmtId="3" fontId="20" fillId="0" borderId="329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40" xfId="0" applyNumberFormat="1" applyFont="1" applyBorder="1" applyAlignment="1" applyProtection="1">
      <alignment horizontal="right" vertical="center" wrapText="1" indent="3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8" fillId="0" borderId="346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6" fillId="0" borderId="166" xfId="0" applyFont="1" applyBorder="1" applyAlignment="1" applyProtection="1">
      <alignment horizontal="left" vertical="center" wrapText="1"/>
      <protection locked="0"/>
    </xf>
    <xf numFmtId="0" fontId="36" fillId="0" borderId="109" xfId="0" applyFont="1" applyBorder="1" applyAlignment="1" applyProtection="1">
      <alignment horizontal="left" vertical="center" wrapText="1"/>
      <protection locked="0"/>
    </xf>
    <xf numFmtId="0" fontId="36" fillId="0" borderId="3" xfId="0" applyFont="1" applyBorder="1" applyAlignment="1" applyProtection="1">
      <alignment horizontal="left" vertical="center" wrapText="1"/>
      <protection locked="0"/>
    </xf>
    <xf numFmtId="3" fontId="20" fillId="0" borderId="374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59" xfId="0" applyNumberFormat="1" applyFont="1" applyBorder="1" applyAlignment="1" applyProtection="1">
      <alignment horizontal="right" vertical="center" wrapText="1" indent="3"/>
      <protection locked="0"/>
    </xf>
    <xf numFmtId="0" fontId="20" fillId="0" borderId="245" xfId="0" applyNumberFormat="1" applyFont="1" applyBorder="1" applyAlignment="1" applyProtection="1">
      <alignment horizontal="left" vertical="center" wrapText="1"/>
      <protection locked="0"/>
    </xf>
    <xf numFmtId="3" fontId="20" fillId="0" borderId="245" xfId="0" applyNumberFormat="1" applyFont="1" applyBorder="1" applyAlignment="1" applyProtection="1">
      <alignment horizontal="right" vertical="center" wrapText="1"/>
      <protection locked="0"/>
    </xf>
    <xf numFmtId="3" fontId="20" fillId="0" borderId="246" xfId="0" applyNumberFormat="1" applyFont="1" applyBorder="1" applyAlignment="1" applyProtection="1">
      <alignment horizontal="right" vertical="center" wrapText="1"/>
      <protection locked="0"/>
    </xf>
    <xf numFmtId="0" fontId="8" fillId="0" borderId="288" xfId="0" applyFont="1" applyBorder="1" applyAlignment="1" applyProtection="1">
      <alignment horizontal="center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41" fillId="0" borderId="342" xfId="0" applyFont="1" applyBorder="1" applyAlignment="1" applyProtection="1">
      <alignment horizontal="center" vertical="center" wrapText="1"/>
      <protection locked="0"/>
    </xf>
    <xf numFmtId="0" fontId="41" fillId="0" borderId="343" xfId="0" applyFont="1" applyBorder="1" applyAlignment="1" applyProtection="1">
      <alignment horizontal="center" vertical="center" wrapText="1"/>
      <protection locked="0"/>
    </xf>
    <xf numFmtId="0" fontId="41" fillId="0" borderId="337" xfId="0" applyFont="1" applyBorder="1" applyAlignment="1" applyProtection="1">
      <alignment horizontal="center" vertical="center" wrapText="1"/>
      <protection locked="0"/>
    </xf>
    <xf numFmtId="0" fontId="41" fillId="0" borderId="338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/>
      <protection locked="0"/>
    </xf>
    <xf numFmtId="0" fontId="8" fillId="0" borderId="317" xfId="0" applyFont="1" applyBorder="1" applyAlignment="1" applyProtection="1">
      <alignment horizontal="center" vertical="center"/>
      <protection locked="0"/>
    </xf>
    <xf numFmtId="0" fontId="8" fillId="0" borderId="292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32" xfId="0" applyFont="1" applyBorder="1" applyAlignment="1" applyProtection="1">
      <alignment horizontal="center" vertical="center"/>
      <protection locked="0"/>
    </xf>
    <xf numFmtId="0" fontId="8" fillId="0" borderId="28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20" fillId="0" borderId="245" xfId="0" applyFont="1" applyBorder="1" applyAlignment="1" applyProtection="1">
      <alignment horizontal="left" vertical="center"/>
      <protection locked="0"/>
    </xf>
    <xf numFmtId="0" fontId="20" fillId="0" borderId="234" xfId="0" applyFont="1" applyBorder="1" applyAlignment="1" applyProtection="1">
      <alignment horizontal="left" vertical="center"/>
      <protection locked="0"/>
    </xf>
    <xf numFmtId="3" fontId="20" fillId="0" borderId="235" xfId="0" applyNumberFormat="1" applyFont="1" applyBorder="1" applyAlignment="1" applyProtection="1">
      <alignment horizontal="right" vertical="center"/>
      <protection locked="0"/>
    </xf>
    <xf numFmtId="3" fontId="20" fillId="0" borderId="234" xfId="0" applyNumberFormat="1" applyFont="1" applyBorder="1" applyAlignment="1" applyProtection="1">
      <alignment horizontal="right" vertical="center"/>
      <protection locked="0"/>
    </xf>
    <xf numFmtId="3" fontId="20" fillId="0" borderId="246" xfId="0" applyNumberFormat="1" applyFont="1" applyBorder="1" applyAlignment="1" applyProtection="1">
      <alignment horizontal="right" vertical="center"/>
      <protection locked="0"/>
    </xf>
    <xf numFmtId="0" fontId="20" fillId="0" borderId="284" xfId="0" applyFont="1" applyBorder="1" applyAlignment="1" applyProtection="1">
      <alignment horizontal="left" vertical="center"/>
      <protection locked="0"/>
    </xf>
    <xf numFmtId="0" fontId="20" fillId="0" borderId="231" xfId="0" applyFont="1" applyBorder="1" applyAlignment="1" applyProtection="1">
      <alignment horizontal="left" vertical="center"/>
      <protection locked="0"/>
    </xf>
    <xf numFmtId="3" fontId="20" fillId="0" borderId="232" xfId="0" applyNumberFormat="1" applyFont="1" applyBorder="1" applyAlignment="1" applyProtection="1">
      <alignment horizontal="right" vertical="center"/>
      <protection locked="0"/>
    </xf>
    <xf numFmtId="3" fontId="20" fillId="0" borderId="231" xfId="0" applyNumberFormat="1" applyFont="1" applyBorder="1" applyAlignment="1" applyProtection="1">
      <alignment horizontal="right" vertical="center"/>
      <protection locked="0"/>
    </xf>
    <xf numFmtId="3" fontId="20" fillId="0" borderId="285" xfId="0" applyNumberFormat="1" applyFont="1" applyBorder="1" applyAlignment="1" applyProtection="1">
      <alignment horizontal="right" vertical="center"/>
      <protection locked="0"/>
    </xf>
    <xf numFmtId="0" fontId="12" fillId="0" borderId="139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left" vertical="center" wrapText="1"/>
      <protection locked="0"/>
    </xf>
    <xf numFmtId="0" fontId="24" fillId="0" borderId="25" xfId="0" applyFont="1" applyBorder="1" applyAlignment="1" applyProtection="1">
      <alignment horizontal="left" vertical="center" wrapText="1"/>
      <protection locked="0"/>
    </xf>
    <xf numFmtId="0" fontId="24" fillId="0" borderId="187" xfId="0" applyFont="1" applyBorder="1" applyAlignment="1" applyProtection="1">
      <alignment horizontal="left" vertical="center" wrapText="1"/>
      <protection locked="0"/>
    </xf>
    <xf numFmtId="3" fontId="35" fillId="0" borderId="32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3" fontId="35" fillId="0" borderId="182" xfId="0" applyNumberFormat="1" applyFont="1" applyBorder="1" applyAlignment="1" applyProtection="1">
      <alignment horizontal="right" vertical="center" wrapText="1" indent="1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6" fillId="0" borderId="42" xfId="0" applyFont="1" applyBorder="1" applyAlignment="1" applyProtection="1">
      <alignment horizontal="left" vertical="center" wrapText="1"/>
      <protection locked="0"/>
    </xf>
    <xf numFmtId="0" fontId="36" fillId="0" borderId="17" xfId="0" applyFont="1" applyBorder="1" applyAlignment="1" applyProtection="1">
      <alignment horizontal="left" vertical="center" wrapText="1"/>
      <protection locked="0"/>
    </xf>
    <xf numFmtId="0" fontId="36" fillId="0" borderId="219" xfId="0" applyFont="1" applyBorder="1" applyAlignment="1" applyProtection="1">
      <alignment horizontal="left" vertical="center" wrapText="1"/>
      <protection locked="0"/>
    </xf>
    <xf numFmtId="3" fontId="37" fillId="0" borderId="42" xfId="0" applyNumberFormat="1" applyFont="1" applyBorder="1" applyAlignment="1" applyProtection="1">
      <alignment horizontal="right" vertical="center" wrapText="1" indent="1"/>
      <protection locked="0"/>
    </xf>
    <xf numFmtId="3" fontId="37" fillId="0" borderId="17" xfId="0" applyNumberFormat="1" applyFont="1" applyBorder="1" applyAlignment="1" applyProtection="1">
      <alignment horizontal="right" vertical="center" wrapText="1" indent="1"/>
      <protection locked="0"/>
    </xf>
    <xf numFmtId="3" fontId="37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7" fillId="0" borderId="42" xfId="0" applyNumberFormat="1" applyFont="1" applyBorder="1" applyAlignment="1" applyProtection="1">
      <alignment horizontal="right" vertical="center" wrapText="1" indent="1"/>
      <protection hidden="1"/>
    </xf>
    <xf numFmtId="3" fontId="37" fillId="0" borderId="17" xfId="0" applyNumberFormat="1" applyFont="1" applyBorder="1" applyAlignment="1" applyProtection="1">
      <alignment horizontal="right" vertical="center" wrapText="1" indent="1"/>
      <protection hidden="1"/>
    </xf>
    <xf numFmtId="3" fontId="37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21" xfId="0" applyFont="1" applyBorder="1" applyAlignment="1" applyProtection="1">
      <alignment horizontal="left" vertical="top"/>
      <protection locked="0"/>
    </xf>
    <xf numFmtId="0" fontId="24" fillId="0" borderId="179" xfId="0" applyFont="1" applyBorder="1" applyAlignment="1" applyProtection="1">
      <alignment horizontal="left" vertical="center" wrapText="1"/>
      <protection locked="0"/>
    </xf>
    <xf numFmtId="0" fontId="24" fillId="0" borderId="160" xfId="0" applyFont="1" applyBorder="1" applyAlignment="1" applyProtection="1">
      <alignment horizontal="left" vertical="center" wrapText="1"/>
      <protection locked="0"/>
    </xf>
    <xf numFmtId="0" fontId="24" fillId="0" borderId="178" xfId="0" applyFont="1" applyBorder="1" applyAlignment="1" applyProtection="1">
      <alignment horizontal="left" vertical="center" wrapText="1"/>
      <protection locked="0"/>
    </xf>
    <xf numFmtId="3" fontId="37" fillId="0" borderId="179" xfId="0" applyNumberFormat="1" applyFont="1" applyBorder="1" applyAlignment="1" applyProtection="1">
      <alignment horizontal="right" vertical="center" wrapText="1" indent="1"/>
      <protection locked="0"/>
    </xf>
    <xf numFmtId="3" fontId="37" fillId="0" borderId="121" xfId="0" applyNumberFormat="1" applyFont="1" applyBorder="1" applyAlignment="1" applyProtection="1">
      <alignment horizontal="right" vertical="center" wrapText="1" indent="1"/>
      <protection locked="0"/>
    </xf>
    <xf numFmtId="3" fontId="37" fillId="0" borderId="180" xfId="0" applyNumberFormat="1" applyFont="1" applyBorder="1" applyAlignment="1" applyProtection="1">
      <alignment horizontal="right" vertical="center" wrapText="1" indent="1"/>
      <protection locked="0"/>
    </xf>
    <xf numFmtId="0" fontId="1" fillId="0" borderId="170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3" fontId="37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7" fillId="0" borderId="3" xfId="0" applyNumberFormat="1" applyFont="1" applyBorder="1" applyAlignment="1" applyProtection="1">
      <alignment horizontal="right" vertical="center" wrapText="1" indent="1"/>
      <protection locked="0"/>
    </xf>
    <xf numFmtId="3" fontId="37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6" fillId="0" borderId="83" xfId="0" applyFont="1" applyBorder="1" applyAlignment="1" applyProtection="1">
      <alignment horizontal="left" vertical="center" wrapText="1"/>
      <protection locked="0"/>
    </xf>
    <xf numFmtId="0" fontId="36" fillId="0" borderId="51" xfId="0" applyFont="1" applyBorder="1" applyAlignment="1" applyProtection="1">
      <alignment horizontal="left" vertical="center" wrapText="1"/>
      <protection locked="0"/>
    </xf>
    <xf numFmtId="0" fontId="36" fillId="0" borderId="15" xfId="0" applyFont="1" applyBorder="1" applyAlignment="1" applyProtection="1">
      <alignment horizontal="left" vertical="center" wrapText="1"/>
      <protection locked="0"/>
    </xf>
    <xf numFmtId="3" fontId="37" fillId="0" borderId="83" xfId="0" applyNumberFormat="1" applyFont="1" applyBorder="1" applyAlignment="1" applyProtection="1">
      <alignment horizontal="right" vertical="center" wrapText="1" indent="1"/>
      <protection locked="0"/>
    </xf>
    <xf numFmtId="3" fontId="37" fillId="0" borderId="15" xfId="0" applyNumberFormat="1" applyFont="1" applyBorder="1" applyAlignment="1" applyProtection="1">
      <alignment horizontal="right" vertical="center" wrapText="1" indent="1"/>
      <protection locked="0"/>
    </xf>
    <xf numFmtId="3" fontId="37" fillId="0" borderId="53" xfId="0" applyNumberFormat="1" applyFont="1" applyBorder="1" applyAlignment="1" applyProtection="1">
      <alignment horizontal="right" vertical="center" wrapText="1" indent="1"/>
      <protection locked="0"/>
    </xf>
    <xf numFmtId="3" fontId="37" fillId="0" borderId="166" xfId="0" applyNumberFormat="1" applyFont="1" applyBorder="1" applyAlignment="1" applyProtection="1">
      <alignment horizontal="right" vertical="center" wrapText="1" indent="1"/>
      <protection hidden="1"/>
    </xf>
    <xf numFmtId="3" fontId="37" fillId="0" borderId="3" xfId="0" applyNumberFormat="1" applyFont="1" applyBorder="1" applyAlignment="1" applyProtection="1">
      <alignment horizontal="right" vertical="center" wrapText="1" indent="1"/>
      <protection hidden="1"/>
    </xf>
    <xf numFmtId="3" fontId="37" fillId="0" borderId="167" xfId="0" applyNumberFormat="1" applyFont="1" applyBorder="1" applyAlignment="1" applyProtection="1">
      <alignment horizontal="right" vertical="center" wrapText="1" indent="1"/>
      <protection hidden="1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24" fillId="0" borderId="84" xfId="0" applyFont="1" applyBorder="1" applyAlignment="1" applyProtection="1">
      <alignment horizontal="left" vertical="center" wrapText="1"/>
      <protection locked="0"/>
    </xf>
    <xf numFmtId="0" fontId="24" fillId="0" borderId="95" xfId="0" applyFont="1" applyBorder="1" applyAlignment="1" applyProtection="1">
      <alignment horizontal="left" vertical="center" wrapText="1"/>
      <protection locked="0"/>
    </xf>
    <xf numFmtId="0" fontId="24" fillId="0" borderId="63" xfId="0" applyFont="1" applyBorder="1" applyAlignment="1" applyProtection="1">
      <alignment horizontal="left" vertical="center" wrapText="1"/>
      <protection locked="0"/>
    </xf>
    <xf numFmtId="3" fontId="35" fillId="0" borderId="84" xfId="0" applyNumberFormat="1" applyFont="1" applyBorder="1" applyAlignment="1" applyProtection="1">
      <alignment horizontal="right" vertical="center" wrapText="1" indent="1"/>
      <protection locked="0"/>
    </xf>
    <xf numFmtId="3" fontId="35" fillId="0" borderId="63" xfId="0" applyNumberFormat="1" applyFont="1" applyBorder="1" applyAlignment="1" applyProtection="1">
      <alignment horizontal="right" vertical="center" wrapText="1" indent="1"/>
      <protection locked="0"/>
    </xf>
    <xf numFmtId="3" fontId="35" fillId="0" borderId="96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24" fillId="0" borderId="117" xfId="0" applyFont="1" applyBorder="1" applyAlignment="1" applyProtection="1">
      <alignment horizontal="left" vertical="center" wrapText="1"/>
      <protection locked="0"/>
    </xf>
    <xf numFmtId="0" fontId="24" fillId="0" borderId="69" xfId="0" applyFont="1" applyBorder="1" applyAlignment="1" applyProtection="1">
      <alignment horizontal="left" vertical="center" wrapText="1"/>
      <protection locked="0"/>
    </xf>
    <xf numFmtId="0" fontId="24" fillId="0" borderId="57" xfId="0" applyFont="1" applyBorder="1" applyAlignment="1" applyProtection="1">
      <alignment horizontal="left" vertical="center" wrapText="1"/>
      <protection locked="0"/>
    </xf>
    <xf numFmtId="3" fontId="35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5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left" vertical="center" wrapText="1"/>
      <protection locked="0"/>
    </xf>
    <xf numFmtId="0" fontId="24" fillId="0" borderId="97" xfId="0" applyFont="1" applyBorder="1" applyAlignment="1" applyProtection="1">
      <alignment horizontal="left" vertical="center" wrapText="1"/>
      <protection locked="0"/>
    </xf>
    <xf numFmtId="0" fontId="24" fillId="0" borderId="18" xfId="0" applyFont="1" applyBorder="1" applyAlignment="1" applyProtection="1">
      <alignment horizontal="left" vertical="center" wrapText="1"/>
      <protection locked="0"/>
    </xf>
    <xf numFmtId="3" fontId="35" fillId="0" borderId="8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8" xfId="0" applyNumberFormat="1" applyFont="1" applyBorder="1" applyAlignment="1" applyProtection="1">
      <alignment horizontal="right" vertical="center" wrapText="1" indent="1"/>
      <protection locked="0"/>
    </xf>
    <xf numFmtId="3" fontId="35" fillId="0" borderId="9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09" xfId="0" applyFont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 applyProtection="1">
      <alignment horizontal="left" vertical="center" wrapTex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6" fillId="0" borderId="81" xfId="0" applyFont="1" applyBorder="1" applyAlignment="1" applyProtection="1">
      <alignment horizontal="left" vertical="center" wrapText="1"/>
      <protection locked="0"/>
    </xf>
    <xf numFmtId="0" fontId="36" fillId="0" borderId="104" xfId="0" applyFont="1" applyBorder="1" applyAlignment="1" applyProtection="1">
      <alignment horizontal="left" vertical="center" wrapText="1"/>
      <protection locked="0"/>
    </xf>
    <xf numFmtId="0" fontId="36" fillId="0" borderId="77" xfId="0" applyFont="1" applyBorder="1" applyAlignment="1" applyProtection="1">
      <alignment horizontal="left" vertical="center" wrapText="1"/>
      <protection locked="0"/>
    </xf>
    <xf numFmtId="3" fontId="37" fillId="0" borderId="81" xfId="0" applyNumberFormat="1" applyFont="1" applyBorder="1" applyAlignment="1" applyProtection="1">
      <alignment horizontal="right" vertical="center" wrapText="1" indent="1"/>
      <protection hidden="1"/>
    </xf>
    <xf numFmtId="3" fontId="37" fillId="0" borderId="77" xfId="0" applyNumberFormat="1" applyFont="1" applyBorder="1" applyAlignment="1" applyProtection="1">
      <alignment horizontal="right" vertical="center" wrapText="1" indent="1"/>
      <protection hidden="1"/>
    </xf>
    <xf numFmtId="3" fontId="37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00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4" fillId="0" borderId="102" xfId="0" applyFont="1" applyBorder="1" applyAlignment="1" applyProtection="1">
      <alignment horizontal="left" vertical="center" wrapText="1"/>
      <protection locked="0"/>
    </xf>
    <xf numFmtId="0" fontId="24" fillId="0" borderId="101" xfId="0" applyFont="1" applyBorder="1" applyAlignment="1" applyProtection="1">
      <alignment horizontal="left" vertical="center" wrapText="1"/>
      <protection locked="0"/>
    </xf>
    <xf numFmtId="0" fontId="24" fillId="0" borderId="78" xfId="0" applyFont="1" applyBorder="1" applyAlignment="1" applyProtection="1">
      <alignment horizontal="left" vertical="center" wrapText="1"/>
      <protection locked="0"/>
    </xf>
    <xf numFmtId="3" fontId="35" fillId="0" borderId="102" xfId="0" applyNumberFormat="1" applyFont="1" applyBorder="1" applyAlignment="1" applyProtection="1">
      <alignment horizontal="right" vertical="center" wrapText="1" indent="1"/>
      <protection locked="0"/>
    </xf>
    <xf numFmtId="3" fontId="35" fillId="0" borderId="78" xfId="0" applyNumberFormat="1" applyFont="1" applyBorder="1" applyAlignment="1" applyProtection="1">
      <alignment horizontal="right" vertical="center" wrapText="1" indent="1"/>
      <protection locked="0"/>
    </xf>
    <xf numFmtId="3" fontId="35" fillId="0" borderId="103" xfId="0" applyNumberFormat="1" applyFont="1" applyBorder="1" applyAlignment="1" applyProtection="1">
      <alignment horizontal="right" vertical="center" wrapText="1" indent="1"/>
      <protection locked="0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12" fillId="0" borderId="158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4" fillId="0" borderId="172" xfId="0" applyFont="1" applyBorder="1" applyAlignment="1" applyProtection="1">
      <alignment horizontal="left" vertical="center" wrapText="1"/>
      <protection locked="0"/>
    </xf>
    <xf numFmtId="0" fontId="24" fillId="0" borderId="171" xfId="0" applyFont="1" applyBorder="1" applyAlignment="1" applyProtection="1">
      <alignment horizontal="left" vertical="center" wrapText="1"/>
      <protection locked="0"/>
    </xf>
    <xf numFmtId="0" fontId="24" fillId="0" borderId="52" xfId="0" applyFont="1" applyBorder="1" applyAlignment="1" applyProtection="1">
      <alignment horizontal="left" vertical="center" wrapText="1"/>
      <protection locked="0"/>
    </xf>
    <xf numFmtId="3" fontId="35" fillId="0" borderId="172" xfId="0" applyNumberFormat="1" applyFont="1" applyBorder="1" applyAlignment="1" applyProtection="1">
      <alignment horizontal="right" vertical="center" wrapText="1" indent="1"/>
      <protection locked="0"/>
    </xf>
    <xf numFmtId="3" fontId="35" fillId="0" borderId="5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3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2" fillId="0" borderId="168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4" fillId="0" borderId="80" xfId="0" applyFont="1" applyBorder="1" applyAlignment="1" applyProtection="1">
      <alignment horizontal="left" vertical="center" wrapText="1"/>
      <protection locked="0"/>
    </xf>
    <xf numFmtId="0" fontId="24" fillId="0" borderId="66" xfId="0" applyFont="1" applyBorder="1" applyAlignment="1" applyProtection="1">
      <alignment horizontal="left" vertical="center" wrapText="1"/>
      <protection locked="0"/>
    </xf>
    <xf numFmtId="0" fontId="24" fillId="0" borderId="56" xfId="0" applyFont="1" applyBorder="1" applyAlignment="1" applyProtection="1">
      <alignment horizontal="left" vertical="center" wrapText="1"/>
      <protection locked="0"/>
    </xf>
    <xf numFmtId="3" fontId="35" fillId="0" borderId="80" xfId="0" applyNumberFormat="1" applyFont="1" applyBorder="1" applyAlignment="1" applyProtection="1">
      <alignment horizontal="right" vertical="center" wrapText="1" indent="1"/>
      <protection locked="0"/>
    </xf>
    <xf numFmtId="3" fontId="35" fillId="0" borderId="56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9" xfId="0" applyNumberFormat="1" applyFont="1" applyBorder="1" applyAlignment="1" applyProtection="1">
      <alignment horizontal="right" vertical="center" wrapText="1" indent="1"/>
      <protection locked="0"/>
    </xf>
    <xf numFmtId="3" fontId="34" fillId="0" borderId="51" xfId="0" applyNumberFormat="1" applyFont="1" applyBorder="1" applyAlignment="1" applyProtection="1">
      <alignment horizontal="right" vertical="center" indent="1"/>
      <protection locked="0"/>
    </xf>
    <xf numFmtId="3" fontId="34" fillId="0" borderId="15" xfId="0" applyNumberFormat="1" applyFont="1" applyBorder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7" fillId="0" borderId="168" xfId="0" applyFont="1" applyBorder="1" applyAlignment="1" applyProtection="1">
      <alignment horizontal="left" vertical="center"/>
      <protection locked="0"/>
    </xf>
    <xf numFmtId="0" fontId="17" fillId="0" borderId="66" xfId="0" applyFont="1" applyBorder="1" applyAlignment="1" applyProtection="1">
      <alignment horizontal="left" vertical="center"/>
      <protection locked="0"/>
    </xf>
    <xf numFmtId="0" fontId="17" fillId="0" borderId="56" xfId="0" applyFont="1" applyBorder="1" applyAlignment="1" applyProtection="1">
      <alignment horizontal="left" vertical="center"/>
      <protection locked="0"/>
    </xf>
    <xf numFmtId="3" fontId="34" fillId="0" borderId="66" xfId="0" applyNumberFormat="1" applyFont="1" applyBorder="1" applyAlignment="1" applyProtection="1">
      <alignment horizontal="right" vertical="center" indent="1"/>
      <protection locked="0"/>
    </xf>
    <xf numFmtId="3" fontId="34" fillId="0" borderId="56" xfId="0" applyNumberFormat="1" applyFont="1" applyBorder="1" applyAlignment="1" applyProtection="1">
      <alignment horizontal="right" vertical="center" indent="1"/>
      <protection locked="0"/>
    </xf>
    <xf numFmtId="3" fontId="27" fillId="0" borderId="80" xfId="0" applyNumberFormat="1" applyFont="1" applyBorder="1" applyAlignment="1" applyProtection="1">
      <alignment horizontal="right" vertical="center" wrapText="1" indent="1"/>
      <protection hidden="1"/>
    </xf>
    <xf numFmtId="3" fontId="27" fillId="0" borderId="169" xfId="0" applyNumberFormat="1" applyFont="1" applyBorder="1" applyAlignment="1" applyProtection="1">
      <alignment horizontal="right" vertical="center" wrapText="1" indent="1"/>
      <protection hidden="1"/>
    </xf>
    <xf numFmtId="3" fontId="20" fillId="0" borderId="224" xfId="0" applyNumberFormat="1" applyFont="1" applyBorder="1" applyAlignment="1" applyProtection="1">
      <alignment horizontal="right" vertical="center"/>
      <protection locked="0"/>
    </xf>
    <xf numFmtId="3" fontId="20" fillId="0" borderId="282" xfId="0" applyNumberFormat="1" applyFont="1" applyBorder="1" applyAlignment="1" applyProtection="1">
      <alignment horizontal="right" vertical="center"/>
      <protection locked="0"/>
    </xf>
    <xf numFmtId="0" fontId="24" fillId="0" borderId="73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6" fillId="0" borderId="44" xfId="0" applyFont="1" applyBorder="1" applyAlignment="1" applyProtection="1">
      <alignment horizontal="left" vertical="center" wrapTex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6" fillId="0" borderId="94" xfId="0" applyFont="1" applyBorder="1" applyAlignment="1" applyProtection="1">
      <alignment horizontal="left" vertical="center" wrapText="1"/>
      <protection locked="0"/>
    </xf>
    <xf numFmtId="0" fontId="19" fillId="0" borderId="168" xfId="0" applyFont="1" applyBorder="1" applyAlignment="1" applyProtection="1">
      <alignment horizontal="left" vertical="center" wrapText="1" indent="1"/>
      <protection locked="0"/>
    </xf>
    <xf numFmtId="0" fontId="19" fillId="0" borderId="66" xfId="0" applyFont="1" applyBorder="1" applyAlignment="1" applyProtection="1">
      <alignment horizontal="left" vertical="center" wrapText="1" indent="1"/>
      <protection locked="0"/>
    </xf>
    <xf numFmtId="0" fontId="19" fillId="0" borderId="31" xfId="0" applyFont="1" applyBorder="1" applyAlignment="1" applyProtection="1">
      <alignment horizontal="left" vertical="center" wrapText="1" indent="1"/>
      <protection locked="0"/>
    </xf>
    <xf numFmtId="0" fontId="19" fillId="0" borderId="51" xfId="0" applyFont="1" applyBorder="1" applyAlignment="1" applyProtection="1">
      <alignment horizontal="left" vertical="center" wrapText="1" indent="1"/>
      <protection locked="0"/>
    </xf>
    <xf numFmtId="0" fontId="20" fillId="0" borderId="287" xfId="0" applyFont="1" applyBorder="1" applyAlignment="1" applyProtection="1">
      <alignment horizontal="left" vertical="center"/>
      <protection locked="0"/>
    </xf>
    <xf numFmtId="0" fontId="20" fillId="0" borderId="226" xfId="0" applyFont="1" applyBorder="1" applyAlignment="1" applyProtection="1">
      <alignment horizontal="left" vertical="center"/>
      <protection locked="0"/>
    </xf>
    <xf numFmtId="3" fontId="20" fillId="0" borderId="226" xfId="0" applyNumberFormat="1" applyFont="1" applyBorder="1" applyAlignment="1" applyProtection="1">
      <alignment horizontal="right" vertical="center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24" fillId="0" borderId="74" xfId="0" applyFont="1" applyBorder="1" applyAlignment="1" applyProtection="1">
      <alignment horizontal="left" vertical="center" wrapTex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4" fillId="0" borderId="94" xfId="0" applyFont="1" applyBorder="1" applyAlignment="1" applyProtection="1">
      <alignment horizontal="left" vertical="center" wrapText="1"/>
      <protection locked="0"/>
    </xf>
    <xf numFmtId="3" fontId="37" fillId="0" borderId="4" xfId="0" applyNumberFormat="1" applyFont="1" applyBorder="1" applyAlignment="1" applyProtection="1">
      <alignment horizontal="right" vertical="center" wrapText="1" indent="1"/>
      <protection hidden="1"/>
    </xf>
    <xf numFmtId="3" fontId="37" fillId="0" borderId="24" xfId="0" applyNumberFormat="1" applyFont="1" applyBorder="1" applyAlignment="1" applyProtection="1">
      <alignment horizontal="right" vertical="center" wrapText="1" indent="1"/>
      <protection hidden="1"/>
    </xf>
    <xf numFmtId="3" fontId="37" fillId="0" borderId="135" xfId="0" applyNumberFormat="1" applyFont="1" applyBorder="1" applyAlignment="1" applyProtection="1">
      <alignment horizontal="right" vertical="center" wrapText="1" indent="1"/>
      <protection hidden="1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12" fillId="0" borderId="11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24" fillId="0" borderId="42" xfId="0" applyFont="1" applyBorder="1" applyAlignment="1" applyProtection="1">
      <alignment horizontal="left" vertical="center" wrapText="1"/>
      <protection locked="0"/>
    </xf>
    <xf numFmtId="0" fontId="24" fillId="0" borderId="17" xfId="0" applyFont="1" applyBorder="1" applyAlignment="1" applyProtection="1">
      <alignment horizontal="left" vertical="center" wrapText="1"/>
      <protection locked="0"/>
    </xf>
    <xf numFmtId="0" fontId="24" fillId="0" borderId="219" xfId="0" applyFont="1" applyBorder="1" applyAlignment="1" applyProtection="1">
      <alignment horizontal="left" vertical="center" wrapText="1"/>
      <protection locked="0"/>
    </xf>
    <xf numFmtId="0" fontId="24" fillId="0" borderId="81" xfId="0" applyFont="1" applyBorder="1" applyAlignment="1" applyProtection="1">
      <alignment horizontal="left" vertical="center" wrapText="1"/>
      <protection locked="0"/>
    </xf>
    <xf numFmtId="0" fontId="24" fillId="0" borderId="104" xfId="0" applyFont="1" applyBorder="1" applyAlignment="1" applyProtection="1">
      <alignment horizontal="left" vertical="center" wrapText="1"/>
      <protection locked="0"/>
    </xf>
    <xf numFmtId="0" fontId="24" fillId="0" borderId="47" xfId="0" applyFont="1" applyBorder="1" applyAlignment="1" applyProtection="1">
      <alignment horizontal="left" vertical="center" wrapText="1"/>
      <protection locked="0"/>
    </xf>
    <xf numFmtId="0" fontId="24" fillId="0" borderId="34" xfId="0" applyFont="1" applyBorder="1" applyAlignment="1" applyProtection="1">
      <alignment horizontal="left" vertical="center" wrapText="1"/>
      <protection locked="0"/>
    </xf>
    <xf numFmtId="0" fontId="24" fillId="0" borderId="19" xfId="0" applyFont="1" applyBorder="1" applyAlignment="1" applyProtection="1">
      <alignment horizontal="left" vertical="center" wrapText="1"/>
      <protection locked="0"/>
    </xf>
    <xf numFmtId="0" fontId="24" fillId="0" borderId="107" xfId="0" applyFont="1" applyBorder="1" applyAlignment="1" applyProtection="1">
      <alignment horizontal="left" vertical="center" wrapTex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3" fontId="35" fillId="0" borderId="19" xfId="0" applyNumberFormat="1" applyFont="1" applyBorder="1" applyAlignment="1" applyProtection="1">
      <alignment horizontal="right" vertical="center" wrapText="1" indent="1"/>
      <protection locked="0"/>
    </xf>
    <xf numFmtId="3" fontId="35" fillId="0" borderId="71" xfId="0" applyNumberFormat="1" applyFont="1" applyBorder="1" applyAlignment="1" applyProtection="1">
      <alignment horizontal="right" vertical="center" wrapText="1" indent="1"/>
      <protection locked="0"/>
    </xf>
    <xf numFmtId="0" fontId="36" fillId="0" borderId="4" xfId="0" applyFont="1" applyBorder="1" applyAlignment="1" applyProtection="1">
      <alignment horizontal="left" vertical="center" wrapText="1"/>
      <protection locked="0"/>
    </xf>
    <xf numFmtId="0" fontId="36" fillId="0" borderId="24" xfId="0" applyFont="1" applyBorder="1" applyAlignment="1" applyProtection="1">
      <alignment horizontal="left" vertical="center" wrapText="1"/>
      <protection locked="0"/>
    </xf>
    <xf numFmtId="0" fontId="36" fillId="0" borderId="111" xfId="0" applyFont="1" applyBorder="1" applyAlignment="1" applyProtection="1">
      <alignment horizontal="left" vertical="center" wrapTex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99" xfId="0" applyFont="1" applyBorder="1" applyAlignment="1" applyProtection="1">
      <alignment horizontal="left" vertical="center"/>
      <protection locked="0"/>
    </xf>
    <xf numFmtId="0" fontId="24" fillId="0" borderId="62" xfId="0" applyFont="1" applyBorder="1" applyAlignment="1" applyProtection="1">
      <alignment horizontal="left" vertical="center" wrapText="1"/>
      <protection locked="0"/>
    </xf>
    <xf numFmtId="0" fontId="24" fillId="0" borderId="99" xfId="0" applyFont="1" applyBorder="1" applyAlignment="1" applyProtection="1">
      <alignment horizontal="left" vertical="center" wrapText="1"/>
      <protection locked="0"/>
    </xf>
    <xf numFmtId="0" fontId="24" fillId="0" borderId="112" xfId="0" applyFont="1" applyBorder="1" applyAlignment="1" applyProtection="1">
      <alignment horizontal="left" vertical="center" wrapText="1"/>
      <protection locked="0"/>
    </xf>
    <xf numFmtId="3" fontId="37" fillId="0" borderId="62" xfId="0" applyNumberFormat="1" applyFont="1" applyBorder="1" applyAlignment="1" applyProtection="1">
      <alignment horizontal="right" vertical="center" wrapText="1" indent="1"/>
      <protection locked="0"/>
    </xf>
    <xf numFmtId="3" fontId="37" fillId="0" borderId="99" xfId="0" applyNumberFormat="1" applyFont="1" applyBorder="1" applyAlignment="1" applyProtection="1">
      <alignment horizontal="right" vertical="center" wrapText="1" indent="1"/>
      <protection locked="0"/>
    </xf>
    <xf numFmtId="3" fontId="37" fillId="0" borderId="137" xfId="0" applyNumberFormat="1" applyFont="1" applyBorder="1" applyAlignment="1" applyProtection="1">
      <alignment horizontal="right" vertical="center" wrapText="1" indent="1"/>
      <protection locked="0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9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7" xfId="0" applyNumberFormat="1" applyFont="1" applyBorder="1" applyAlignment="1" applyProtection="1">
      <alignment horizontal="right" vertical="center" wrapText="1" indent="1"/>
      <protection locked="0"/>
    </xf>
    <xf numFmtId="0" fontId="24" fillId="0" borderId="89" xfId="0" applyFont="1" applyBorder="1" applyAlignment="1" applyProtection="1">
      <alignment horizontal="center"/>
      <protection locked="0"/>
    </xf>
    <xf numFmtId="0" fontId="24" fillId="0" borderId="24" xfId="0" applyFont="1" applyBorder="1" applyAlignment="1" applyProtection="1">
      <alignment horizontal="center"/>
      <protection locked="0"/>
    </xf>
    <xf numFmtId="3" fontId="34" fillId="0" borderId="32" xfId="0" applyNumberFormat="1" applyFont="1" applyBorder="1" applyAlignment="1" applyProtection="1">
      <alignment horizontal="right" vertical="center" indent="1"/>
      <protection hidden="1"/>
    </xf>
    <xf numFmtId="3" fontId="34" fillId="0" borderId="182" xfId="0" applyNumberFormat="1" applyFont="1" applyBorder="1" applyAlignment="1" applyProtection="1">
      <alignment horizontal="right" vertical="center" indent="1"/>
      <protection hidden="1"/>
    </xf>
    <xf numFmtId="0" fontId="18" fillId="0" borderId="129" xfId="0" applyFont="1" applyBorder="1" applyAlignment="1" applyProtection="1">
      <alignment horizontal="left" vertical="center" wrapText="1"/>
      <protection locked="0"/>
    </xf>
    <xf numFmtId="3" fontId="18" fillId="0" borderId="286" xfId="0" applyNumberFormat="1" applyFont="1" applyBorder="1" applyAlignment="1" applyProtection="1">
      <alignment horizontal="center"/>
      <protection locked="0"/>
    </xf>
    <xf numFmtId="3" fontId="18" fillId="0" borderId="226" xfId="0" applyNumberFormat="1" applyFont="1" applyBorder="1" applyAlignment="1" applyProtection="1">
      <alignment horizontal="center"/>
      <protection locked="0"/>
    </xf>
    <xf numFmtId="3" fontId="18" fillId="0" borderId="283" xfId="0" applyNumberFormat="1" applyFont="1" applyBorder="1" applyAlignment="1" applyProtection="1">
      <alignment horizontal="center"/>
      <protection locked="0"/>
    </xf>
    <xf numFmtId="3" fontId="18" fillId="0" borderId="284" xfId="0" applyNumberFormat="1" applyFont="1" applyBorder="1" applyAlignment="1" applyProtection="1">
      <alignment horizontal="center"/>
      <protection locked="0"/>
    </xf>
    <xf numFmtId="3" fontId="18" fillId="0" borderId="285" xfId="0" applyNumberFormat="1" applyFont="1" applyBorder="1" applyAlignment="1" applyProtection="1">
      <alignment horizontal="center"/>
      <protection locked="0"/>
    </xf>
    <xf numFmtId="3" fontId="20" fillId="0" borderId="25" xfId="0" applyNumberFormat="1" applyFont="1" applyBorder="1" applyAlignment="1" applyProtection="1">
      <alignment horizontal="right" vertical="center" indent="1"/>
      <protection locked="0"/>
    </xf>
    <xf numFmtId="0" fontId="39" fillId="0" borderId="72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horizontal="center" vertical="center" wrapText="1"/>
      <protection locked="0"/>
    </xf>
    <xf numFmtId="0" fontId="36" fillId="0" borderId="56" xfId="0" applyFont="1" applyBorder="1" applyAlignment="1" applyProtection="1">
      <alignment horizontal="center" vertical="center" wrapText="1"/>
      <protection locked="0"/>
    </xf>
    <xf numFmtId="0" fontId="36" fillId="0" borderId="114" xfId="0" applyFont="1" applyBorder="1" applyAlignment="1" applyProtection="1">
      <alignment horizontal="center" vertical="center" wrapText="1"/>
      <protection locked="0"/>
    </xf>
    <xf numFmtId="0" fontId="36" fillId="0" borderId="68" xfId="0" applyFont="1" applyBorder="1" applyAlignment="1" applyProtection="1">
      <alignment horizontal="center" vertical="center" wrapText="1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0" fontId="17" fillId="0" borderId="31" xfId="0" applyFont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78</xdr:row>
      <xdr:rowOff>173354</xdr:rowOff>
    </xdr:from>
    <xdr:to>
      <xdr:col>1</xdr:col>
      <xdr:colOff>340995</xdr:colOff>
      <xdr:row>79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453390</xdr:colOff>
      <xdr:row>78</xdr:row>
      <xdr:rowOff>174596</xdr:rowOff>
    </xdr:from>
    <xdr:to>
      <xdr:col>2</xdr:col>
      <xdr:colOff>662744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63848" name="Skupina 43"/>
        <xdr:cNvGrpSpPr>
          <a:grpSpLocks/>
        </xdr:cNvGrpSpPr>
      </xdr:nvGrpSpPr>
      <xdr:grpSpPr bwMode="auto">
        <a:xfrm>
          <a:off x="4876800" y="15240"/>
          <a:ext cx="1889760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0397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809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7925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304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976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3795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504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5916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236220</xdr:colOff>
      <xdr:row>0</xdr:row>
      <xdr:rowOff>220980</xdr:rowOff>
    </xdr:to>
    <xdr:grpSp>
      <xdr:nvGrpSpPr>
        <xdr:cNvPr id="63849" name="Skupina 45"/>
        <xdr:cNvGrpSpPr>
          <a:grpSpLocks/>
        </xdr:cNvGrpSpPr>
      </xdr:nvGrpSpPr>
      <xdr:grpSpPr bwMode="auto">
        <a:xfrm>
          <a:off x="2849880" y="15240"/>
          <a:ext cx="1607820" cy="205740"/>
          <a:chOff x="2196732" y="35720"/>
          <a:chExt cx="1389618" cy="180016"/>
        </a:xfrm>
      </xdr:grpSpPr>
      <xdr:grpSp>
        <xdr:nvGrpSpPr>
          <xdr:cNvPr id="63866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709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3339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80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271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293" y="851281"/>
              <a:ext cx="16946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4759" y="851281"/>
              <a:ext cx="16268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9755" y="35720"/>
            <a:ext cx="176244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381294</xdr:colOff>
      <xdr:row>65</xdr:row>
      <xdr:rowOff>0</xdr:rowOff>
    </xdr:from>
    <xdr:to>
      <xdr:col>0</xdr:col>
      <xdr:colOff>587491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133</xdr:row>
      <xdr:rowOff>51289</xdr:rowOff>
    </xdr:from>
    <xdr:to>
      <xdr:col>0</xdr:col>
      <xdr:colOff>272140</xdr:colOff>
      <xdr:row>133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134</xdr:row>
      <xdr:rowOff>5868</xdr:rowOff>
    </xdr:from>
    <xdr:to>
      <xdr:col>0</xdr:col>
      <xdr:colOff>270675</xdr:colOff>
      <xdr:row>135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139</xdr:row>
      <xdr:rowOff>33715</xdr:rowOff>
    </xdr:from>
    <xdr:to>
      <xdr:col>0</xdr:col>
      <xdr:colOff>269514</xdr:colOff>
      <xdr:row>139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141</xdr:row>
      <xdr:rowOff>43962</xdr:rowOff>
    </xdr:from>
    <xdr:to>
      <xdr:col>0</xdr:col>
      <xdr:colOff>272140</xdr:colOff>
      <xdr:row>141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168910</xdr:rowOff>
    </xdr:from>
    <xdr:to>
      <xdr:col>2</xdr:col>
      <xdr:colOff>207718</xdr:colOff>
      <xdr:row>34</xdr:row>
      <xdr:rowOff>6572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30536</xdr:rowOff>
    </xdr:from>
    <xdr:to>
      <xdr:col>0</xdr:col>
      <xdr:colOff>212725</xdr:colOff>
      <xdr:row>37</xdr:row>
      <xdr:rowOff>221037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214068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37</xdr:row>
      <xdr:rowOff>36886</xdr:rowOff>
    </xdr:from>
    <xdr:to>
      <xdr:col>3</xdr:col>
      <xdr:colOff>214068</xdr:colOff>
      <xdr:row>37</xdr:row>
      <xdr:rowOff>227387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535940</xdr:colOff>
      <xdr:row>36</xdr:row>
      <xdr:rowOff>22916</xdr:rowOff>
    </xdr:from>
    <xdr:to>
      <xdr:col>5</xdr:col>
      <xdr:colOff>70475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535940</xdr:colOff>
      <xdr:row>37</xdr:row>
      <xdr:rowOff>30536</xdr:rowOff>
    </xdr:from>
    <xdr:to>
      <xdr:col>5</xdr:col>
      <xdr:colOff>70475</xdr:colOff>
      <xdr:row>37</xdr:row>
      <xdr:rowOff>221037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271218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37</xdr:row>
      <xdr:rowOff>30536</xdr:rowOff>
    </xdr:from>
    <xdr:to>
      <xdr:col>7</xdr:col>
      <xdr:colOff>271218</xdr:colOff>
      <xdr:row>37</xdr:row>
      <xdr:rowOff>221037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381293</xdr:colOff>
      <xdr:row>67</xdr:row>
      <xdr:rowOff>175553</xdr:rowOff>
    </xdr:from>
    <xdr:to>
      <xdr:col>0</xdr:col>
      <xdr:colOff>587490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4.4" x14ac:dyDescent="0.3"/>
  <sheetData>
    <row r="1" spans="1:19" ht="261" customHeight="1" x14ac:dyDescent="0.3">
      <c r="A1" s="470" t="s">
        <v>980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"/>
    </row>
    <row r="2" spans="1:19" x14ac:dyDescent="0.3">
      <c r="A2" s="470" t="s">
        <v>51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"/>
    </row>
    <row r="3" spans="1:19" x14ac:dyDescent="0.3">
      <c r="A3" s="472" t="s">
        <v>52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IV1952"/>
  <sheetViews>
    <sheetView tabSelected="1" view="pageLayout" zoomScaleNormal="90" zoomScaleSheetLayoutView="70" workbookViewId="0">
      <selection sqref="A1:C1"/>
    </sheetView>
  </sheetViews>
  <sheetFormatPr defaultColWidth="9.109375" defaultRowHeight="13.8" outlineLevelRow="1" x14ac:dyDescent="0.25"/>
  <cols>
    <col min="1" max="1" width="9.5546875" style="1" customWidth="1"/>
    <col min="2" max="2" width="9.109375" style="1"/>
    <col min="3" max="3" width="10" style="1" customWidth="1"/>
    <col min="4" max="4" width="10.6640625" style="1" customWidth="1"/>
    <col min="5" max="5" width="9.88671875" style="1" customWidth="1"/>
    <col min="6" max="6" width="10.33203125" style="1" customWidth="1"/>
    <col min="7" max="7" width="8.6640625" style="1" customWidth="1"/>
    <col min="8" max="8" width="9.44140625" style="1" customWidth="1"/>
    <col min="9" max="9" width="9.109375" style="1" customWidth="1"/>
    <col min="10" max="10" width="10.109375" style="1" customWidth="1"/>
    <col min="11" max="11" width="11.33203125" style="1" bestFit="1" customWidth="1"/>
    <col min="12" max="12" width="13.6640625" style="1" bestFit="1" customWidth="1"/>
    <col min="13" max="16384" width="9.109375" style="1"/>
  </cols>
  <sheetData>
    <row r="1" spans="1:19" ht="18.75" customHeight="1" x14ac:dyDescent="0.25">
      <c r="A1" s="1373" t="s">
        <v>717</v>
      </c>
      <c r="B1" s="1374"/>
      <c r="C1" s="1375"/>
      <c r="D1" s="68" t="s">
        <v>45</v>
      </c>
      <c r="E1" s="1376"/>
      <c r="F1" s="1376"/>
      <c r="G1" s="423" t="s">
        <v>46</v>
      </c>
      <c r="H1" s="13"/>
      <c r="I1" s="13"/>
      <c r="J1" s="13"/>
    </row>
    <row r="2" spans="1:19" ht="30.75" customHeight="1" x14ac:dyDescent="0.25">
      <c r="A2" s="1379"/>
      <c r="B2" s="1379"/>
      <c r="C2" s="1379"/>
      <c r="D2" s="1379"/>
      <c r="E2" s="1379"/>
      <c r="F2" s="1379"/>
      <c r="G2" s="1379"/>
      <c r="H2" s="1379"/>
      <c r="I2" s="1379"/>
      <c r="J2" s="1379"/>
    </row>
    <row r="3" spans="1:19" x14ac:dyDescent="0.25">
      <c r="A3" s="47" t="s">
        <v>85</v>
      </c>
      <c r="B3" s="1350" t="s">
        <v>86</v>
      </c>
      <c r="C3" s="1350"/>
      <c r="D3" s="1350"/>
      <c r="E3" s="1350"/>
      <c r="F3" s="1350"/>
      <c r="G3" s="1350"/>
      <c r="H3" s="1350"/>
      <c r="I3" s="1350"/>
      <c r="J3" s="1350"/>
    </row>
    <row r="4" spans="1:19" x14ac:dyDescent="0.25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9" x14ac:dyDescent="0.25">
      <c r="A5" s="11" t="s">
        <v>55</v>
      </c>
      <c r="B5" s="1380" t="s">
        <v>56</v>
      </c>
      <c r="C5" s="1380"/>
      <c r="D5" s="1380"/>
      <c r="E5" s="1380"/>
      <c r="F5" s="1381" t="s">
        <v>1004</v>
      </c>
      <c r="G5" s="1381"/>
      <c r="H5" s="1381"/>
      <c r="I5" s="1381"/>
      <c r="J5" s="1381"/>
    </row>
    <row r="6" spans="1:19" x14ac:dyDescent="0.25">
      <c r="A6" s="13" t="s">
        <v>2</v>
      </c>
      <c r="B6" s="6" t="s">
        <v>0</v>
      </c>
      <c r="C6" s="6"/>
      <c r="D6" s="1381" t="s">
        <v>1005</v>
      </c>
      <c r="E6" s="1381"/>
      <c r="F6" s="1381"/>
      <c r="G6" s="1381"/>
      <c r="H6" s="1381"/>
      <c r="I6" s="1381"/>
      <c r="J6" s="1381"/>
    </row>
    <row r="7" spans="1:19" x14ac:dyDescent="0.25">
      <c r="A7" s="13"/>
      <c r="B7" s="1380" t="s">
        <v>53</v>
      </c>
      <c r="C7" s="1380"/>
      <c r="D7" s="1382" t="s">
        <v>1006</v>
      </c>
      <c r="E7" s="1382"/>
      <c r="F7" s="1382"/>
      <c r="G7" s="1382"/>
      <c r="H7" s="1382"/>
      <c r="I7" s="1382"/>
      <c r="J7" s="1382"/>
    </row>
    <row r="8" spans="1:19" x14ac:dyDescent="0.25">
      <c r="A8" s="13"/>
      <c r="B8" s="1380" t="s">
        <v>54</v>
      </c>
      <c r="C8" s="1380"/>
      <c r="D8" s="1382" t="s">
        <v>1006</v>
      </c>
      <c r="E8" s="1382"/>
      <c r="F8" s="1382"/>
      <c r="G8" s="1382"/>
      <c r="H8" s="1382"/>
      <c r="I8" s="1382"/>
      <c r="J8" s="1382"/>
      <c r="K8" s="516"/>
      <c r="L8" s="516"/>
      <c r="M8" s="516"/>
      <c r="N8" s="516"/>
      <c r="O8" s="516"/>
      <c r="P8" s="516"/>
      <c r="Q8" s="516"/>
      <c r="R8" s="516"/>
      <c r="S8" s="516"/>
    </row>
    <row r="9" spans="1:19" x14ac:dyDescent="0.25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9" x14ac:dyDescent="0.25">
      <c r="A10" s="11" t="s">
        <v>57</v>
      </c>
      <c r="B10" s="1380" t="s">
        <v>58</v>
      </c>
      <c r="C10" s="1380"/>
      <c r="D10" s="1380"/>
      <c r="E10" s="1380"/>
      <c r="F10" s="1380"/>
      <c r="G10" s="1380"/>
      <c r="H10" s="1380"/>
      <c r="I10" s="1380"/>
      <c r="J10" s="1380"/>
    </row>
    <row r="11" spans="1:19" x14ac:dyDescent="0.25">
      <c r="A11" s="35"/>
      <c r="B11" s="516" t="s">
        <v>1050</v>
      </c>
      <c r="C11" s="516"/>
      <c r="D11" s="516"/>
      <c r="E11" s="516"/>
      <c r="F11" s="516"/>
      <c r="G11" s="516"/>
      <c r="H11" s="516"/>
      <c r="I11" s="516"/>
      <c r="J11" s="516"/>
    </row>
    <row r="12" spans="1:19" x14ac:dyDescent="0.25">
      <c r="A12" s="35"/>
      <c r="B12" s="516" t="s">
        <v>1051</v>
      </c>
      <c r="C12" s="516"/>
      <c r="D12" s="516"/>
      <c r="E12" s="516"/>
      <c r="F12" s="516"/>
      <c r="G12" s="516"/>
      <c r="H12" s="516"/>
      <c r="I12" s="516"/>
      <c r="J12" s="516"/>
    </row>
    <row r="13" spans="1:19" x14ac:dyDescent="0.25">
      <c r="A13" s="35"/>
      <c r="B13" s="516" t="s">
        <v>1052</v>
      </c>
      <c r="C13" s="516"/>
      <c r="D13" s="516"/>
      <c r="E13" s="516"/>
      <c r="F13" s="516"/>
      <c r="G13" s="516"/>
      <c r="H13" s="516"/>
      <c r="I13" s="516"/>
      <c r="J13" s="516"/>
    </row>
    <row r="14" spans="1:19" x14ac:dyDescent="0.25">
      <c r="A14" s="35"/>
      <c r="B14" s="516" t="s">
        <v>1053</v>
      </c>
      <c r="C14" s="516"/>
      <c r="D14" s="516"/>
      <c r="E14" s="516"/>
      <c r="F14" s="516"/>
      <c r="G14" s="516"/>
      <c r="H14" s="516"/>
      <c r="I14" s="516"/>
      <c r="J14" s="516"/>
    </row>
    <row r="15" spans="1:19" x14ac:dyDescent="0.25">
      <c r="A15" s="35"/>
      <c r="B15" s="516" t="s">
        <v>1054</v>
      </c>
      <c r="C15" s="516"/>
      <c r="D15" s="516"/>
      <c r="E15" s="516"/>
      <c r="F15" s="516"/>
      <c r="G15" s="516"/>
      <c r="H15" s="516"/>
      <c r="I15" s="516"/>
      <c r="J15" s="516"/>
    </row>
    <row r="16" spans="1:19" x14ac:dyDescent="0.25">
      <c r="A16" s="35"/>
      <c r="B16" s="516"/>
      <c r="C16" s="516"/>
      <c r="D16" s="516"/>
      <c r="E16" s="516"/>
      <c r="F16" s="516"/>
      <c r="G16" s="516"/>
      <c r="H16" s="516"/>
      <c r="I16" s="516"/>
      <c r="J16" s="516"/>
    </row>
    <row r="17" spans="1:10" x14ac:dyDescent="0.2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4.4" thickBot="1" x14ac:dyDescent="0.3">
      <c r="A18" s="5" t="s">
        <v>59</v>
      </c>
      <c r="B18" s="808" t="s">
        <v>857</v>
      </c>
      <c r="C18" s="808"/>
      <c r="D18" s="808"/>
      <c r="E18" s="808"/>
      <c r="F18" s="808"/>
      <c r="G18" s="808"/>
      <c r="H18" s="808"/>
      <c r="I18" s="808"/>
      <c r="J18" s="808"/>
    </row>
    <row r="19" spans="1:10" ht="46.5" customHeight="1" thickTop="1" thickBot="1" x14ac:dyDescent="0.3">
      <c r="A19" s="836" t="s">
        <v>5</v>
      </c>
      <c r="B19" s="837"/>
      <c r="C19" s="837"/>
      <c r="D19" s="837"/>
      <c r="E19" s="1390" t="s">
        <v>6</v>
      </c>
      <c r="F19" s="1390"/>
      <c r="G19" s="1391"/>
      <c r="H19" s="1383" t="s">
        <v>7</v>
      </c>
      <c r="I19" s="837"/>
      <c r="J19" s="859"/>
    </row>
    <row r="20" spans="1:10" ht="30" customHeight="1" x14ac:dyDescent="0.25">
      <c r="A20" s="890" t="s">
        <v>718</v>
      </c>
      <c r="B20" s="891"/>
      <c r="C20" s="891"/>
      <c r="D20" s="891"/>
      <c r="E20" s="1397">
        <v>54</v>
      </c>
      <c r="F20" s="1397"/>
      <c r="G20" s="1398"/>
      <c r="H20" s="1403">
        <v>53</v>
      </c>
      <c r="I20" s="1404"/>
      <c r="J20" s="1405"/>
    </row>
    <row r="21" spans="1:10" ht="30" customHeight="1" x14ac:dyDescent="0.25">
      <c r="A21" s="474" t="s">
        <v>60</v>
      </c>
      <c r="B21" s="475"/>
      <c r="C21" s="475"/>
      <c r="D21" s="475"/>
      <c r="E21" s="1399">
        <v>54</v>
      </c>
      <c r="F21" s="1399"/>
      <c r="G21" s="1400"/>
      <c r="H21" s="1406">
        <v>54</v>
      </c>
      <c r="I21" s="1407"/>
      <c r="J21" s="1408"/>
    </row>
    <row r="22" spans="1:10" ht="30" customHeight="1" thickBot="1" x14ac:dyDescent="0.3">
      <c r="A22" s="887" t="s">
        <v>241</v>
      </c>
      <c r="B22" s="888"/>
      <c r="C22" s="888"/>
      <c r="D22" s="888"/>
      <c r="E22" s="1401">
        <v>6</v>
      </c>
      <c r="F22" s="1401"/>
      <c r="G22" s="1402"/>
      <c r="H22" s="1409">
        <v>6</v>
      </c>
      <c r="I22" s="1410"/>
      <c r="J22" s="1411"/>
    </row>
    <row r="23" spans="1:10" ht="14.4" thickTop="1" x14ac:dyDescent="0.25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x14ac:dyDescent="0.2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4.4" thickBot="1" x14ac:dyDescent="0.3">
      <c r="A25" s="5" t="s">
        <v>61</v>
      </c>
      <c r="B25" s="808" t="s">
        <v>858</v>
      </c>
      <c r="C25" s="808"/>
      <c r="D25" s="808"/>
      <c r="E25" s="808"/>
      <c r="F25" s="808"/>
      <c r="G25" s="808"/>
      <c r="H25" s="808"/>
      <c r="I25" s="808"/>
      <c r="J25" s="808"/>
    </row>
    <row r="26" spans="1:10" ht="34.5" customHeight="1" thickBot="1" x14ac:dyDescent="0.3">
      <c r="A26" s="1139" t="s">
        <v>62</v>
      </c>
      <c r="B26" s="1423"/>
      <c r="C26" s="1423"/>
      <c r="D26" s="1107" t="s">
        <v>63</v>
      </c>
      <c r="E26" s="1432"/>
      <c r="F26" s="1422" t="s">
        <v>64</v>
      </c>
      <c r="G26" s="1422"/>
      <c r="H26" s="1420" t="s">
        <v>65</v>
      </c>
      <c r="I26" s="1420"/>
      <c r="J26" s="1421"/>
    </row>
    <row r="27" spans="1:10" x14ac:dyDescent="0.25">
      <c r="A27" s="1412"/>
      <c r="B27" s="1413"/>
      <c r="C27" s="1413"/>
      <c r="D27" s="1433"/>
      <c r="E27" s="1434"/>
      <c r="F27" s="857"/>
      <c r="G27" s="857"/>
      <c r="H27" s="857"/>
      <c r="I27" s="857"/>
      <c r="J27" s="1392"/>
    </row>
    <row r="28" spans="1:10" x14ac:dyDescent="0.25">
      <c r="A28" s="1386"/>
      <c r="B28" s="1387"/>
      <c r="C28" s="1387"/>
      <c r="D28" s="1435"/>
      <c r="E28" s="1436"/>
      <c r="F28" s="1393"/>
      <c r="G28" s="1393"/>
      <c r="H28" s="1393"/>
      <c r="I28" s="1393"/>
      <c r="J28" s="1394"/>
    </row>
    <row r="29" spans="1:10" ht="14.4" thickBot="1" x14ac:dyDescent="0.3">
      <c r="A29" s="1388"/>
      <c r="B29" s="1389"/>
      <c r="C29" s="1389"/>
      <c r="D29" s="1437"/>
      <c r="E29" s="1438"/>
      <c r="F29" s="1395"/>
      <c r="G29" s="1395"/>
      <c r="H29" s="1395"/>
      <c r="I29" s="1395"/>
      <c r="J29" s="1396"/>
    </row>
    <row r="30" spans="1:10" x14ac:dyDescent="0.25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x14ac:dyDescent="0.2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 x14ac:dyDescent="0.25">
      <c r="A32" s="5" t="s">
        <v>66</v>
      </c>
      <c r="B32" s="1257" t="s">
        <v>859</v>
      </c>
      <c r="C32" s="1257"/>
      <c r="D32" s="1257"/>
      <c r="E32" s="1257"/>
      <c r="F32" s="1257"/>
      <c r="G32" s="1257"/>
      <c r="H32" s="1257"/>
      <c r="I32" s="1257"/>
      <c r="J32" s="1257"/>
    </row>
    <row r="33" spans="1:10" x14ac:dyDescent="0.25">
      <c r="A33" s="5"/>
    </row>
    <row r="34" spans="1:10" x14ac:dyDescent="0.25">
      <c r="A34" s="1424" t="s">
        <v>67</v>
      </c>
      <c r="B34" s="1424"/>
      <c r="C34" s="1314" t="s">
        <v>68</v>
      </c>
      <c r="D34" s="1314"/>
      <c r="E34" s="35"/>
    </row>
    <row r="35" spans="1:10" x14ac:dyDescent="0.2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 x14ac:dyDescent="0.25">
      <c r="A36" s="1359" t="s">
        <v>736</v>
      </c>
      <c r="B36" s="1359"/>
      <c r="C36" s="1359"/>
      <c r="D36" s="1359"/>
      <c r="E36" s="1359"/>
      <c r="F36" s="1359"/>
      <c r="J36" s="31"/>
    </row>
    <row r="37" spans="1:10" ht="20.25" customHeight="1" x14ac:dyDescent="0.25">
      <c r="A37" s="1219" t="s">
        <v>70</v>
      </c>
      <c r="B37" s="1219"/>
      <c r="C37" s="1219"/>
      <c r="D37" s="1219" t="s">
        <v>72</v>
      </c>
      <c r="E37" s="1219"/>
      <c r="F37" s="1219" t="s">
        <v>74</v>
      </c>
      <c r="G37" s="1219"/>
      <c r="H37" s="1415" t="s">
        <v>75</v>
      </c>
      <c r="I37" s="1415"/>
      <c r="J37" s="1415"/>
    </row>
    <row r="38" spans="1:10" ht="20.25" customHeight="1" x14ac:dyDescent="0.25">
      <c r="A38" s="1219" t="s">
        <v>69</v>
      </c>
      <c r="B38" s="1219"/>
      <c r="C38" s="1219"/>
      <c r="D38" s="1219" t="s">
        <v>71</v>
      </c>
      <c r="E38" s="1219"/>
      <c r="F38" s="1425" t="s">
        <v>73</v>
      </c>
      <c r="G38" s="1425"/>
      <c r="H38" s="1415" t="s">
        <v>76</v>
      </c>
      <c r="I38" s="1415"/>
      <c r="J38" s="1415"/>
    </row>
    <row r="39" spans="1:10" x14ac:dyDescent="0.25">
      <c r="A39" s="35"/>
      <c r="B39" s="13"/>
      <c r="J39" s="31"/>
    </row>
    <row r="40" spans="1:10" x14ac:dyDescent="0.25">
      <c r="A40" s="35"/>
      <c r="B40" s="13"/>
      <c r="J40" s="31"/>
    </row>
    <row r="41" spans="1:10" x14ac:dyDescent="0.25">
      <c r="A41" s="5" t="s">
        <v>77</v>
      </c>
      <c r="B41" s="1257" t="s">
        <v>860</v>
      </c>
      <c r="C41" s="1257"/>
      <c r="D41" s="1257"/>
      <c r="E41" s="1257"/>
      <c r="F41" s="1257"/>
      <c r="G41" s="1257"/>
      <c r="H41" s="1257"/>
      <c r="I41" s="1257"/>
      <c r="J41" s="1257"/>
    </row>
    <row r="42" spans="1:10" x14ac:dyDescent="0.25">
      <c r="A42" s="35"/>
      <c r="B42" s="1419" t="s">
        <v>1059</v>
      </c>
      <c r="C42" s="1419"/>
      <c r="D42" s="1419"/>
      <c r="E42" s="1419"/>
      <c r="F42" s="1419"/>
      <c r="G42" s="1419"/>
      <c r="H42" s="1419"/>
      <c r="I42" s="1419"/>
      <c r="J42" s="1419"/>
    </row>
    <row r="43" spans="1:10" x14ac:dyDescent="0.25">
      <c r="A43" s="35"/>
      <c r="B43" s="1419"/>
      <c r="C43" s="1419"/>
      <c r="D43" s="1419"/>
      <c r="E43" s="1419"/>
      <c r="F43" s="1419"/>
      <c r="G43" s="1419"/>
      <c r="H43" s="1419"/>
      <c r="I43" s="1419"/>
      <c r="J43" s="1419"/>
    </row>
    <row r="44" spans="1:10" x14ac:dyDescent="0.25">
      <c r="B44" s="1419"/>
      <c r="C44" s="1419"/>
      <c r="D44" s="1419"/>
      <c r="E44" s="1419"/>
      <c r="F44" s="1419"/>
      <c r="G44" s="1419"/>
      <c r="H44" s="1419"/>
      <c r="I44" s="1419"/>
      <c r="J44" s="1419"/>
    </row>
    <row r="47" spans="1:10" x14ac:dyDescent="0.25">
      <c r="A47" s="46" t="s">
        <v>78</v>
      </c>
      <c r="B47" s="526" t="s">
        <v>34</v>
      </c>
      <c r="C47" s="526"/>
      <c r="D47" s="526"/>
      <c r="E47" s="526"/>
      <c r="F47" s="526"/>
      <c r="G47" s="526"/>
      <c r="H47" s="526"/>
      <c r="I47" s="526"/>
      <c r="J47" s="526"/>
    </row>
    <row r="48" spans="1:10" x14ac:dyDescent="0.25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customHeight="1" x14ac:dyDescent="0.25">
      <c r="A49" s="2" t="s">
        <v>82</v>
      </c>
      <c r="B49" s="1358" t="s">
        <v>79</v>
      </c>
      <c r="C49" s="1358"/>
      <c r="D49" s="1358"/>
      <c r="E49" s="1358"/>
      <c r="F49" s="1358"/>
      <c r="G49" s="1358"/>
      <c r="H49" s="1358"/>
      <c r="I49" s="1358"/>
      <c r="J49" s="1358"/>
    </row>
    <row r="50" spans="1:10" ht="18" customHeight="1" x14ac:dyDescent="0.25">
      <c r="A50" s="2"/>
      <c r="B50" s="1377"/>
      <c r="C50" s="1377"/>
      <c r="D50" s="1377"/>
      <c r="E50" s="1377"/>
      <c r="F50" s="1377"/>
      <c r="G50" s="1377"/>
      <c r="H50" s="1377"/>
      <c r="I50" s="1377"/>
      <c r="J50" s="1377"/>
    </row>
    <row r="51" spans="1:10" s="69" customFormat="1" x14ac:dyDescent="0.25">
      <c r="A51" s="1440"/>
      <c r="B51" s="1440"/>
      <c r="C51" s="1440"/>
      <c r="D51" s="1440"/>
      <c r="E51" s="1440"/>
      <c r="F51" s="1440"/>
      <c r="G51" s="1440"/>
      <c r="H51" s="1440"/>
      <c r="I51" s="1440"/>
    </row>
    <row r="52" spans="1:10" ht="61.5" customHeight="1" x14ac:dyDescent="0.25">
      <c r="A52" s="2" t="s">
        <v>81</v>
      </c>
      <c r="B52" s="1358" t="s">
        <v>47</v>
      </c>
      <c r="C52" s="1358"/>
      <c r="D52" s="1358"/>
      <c r="E52" s="1358"/>
      <c r="F52" s="1358"/>
      <c r="G52" s="1358"/>
      <c r="H52" s="1358"/>
      <c r="I52" s="1358"/>
      <c r="J52" s="1358"/>
    </row>
    <row r="53" spans="1:10" ht="18" customHeight="1" x14ac:dyDescent="0.25">
      <c r="A53" s="2"/>
      <c r="B53" s="1377"/>
      <c r="C53" s="1377"/>
      <c r="D53" s="1377"/>
      <c r="E53" s="1377"/>
      <c r="F53" s="1377"/>
      <c r="G53" s="1377"/>
      <c r="H53" s="1377"/>
      <c r="I53" s="1377"/>
      <c r="J53" s="1377"/>
    </row>
    <row r="54" spans="1:10" ht="18" customHeight="1" x14ac:dyDescent="0.25">
      <c r="A54" s="2"/>
      <c r="B54" s="1377"/>
      <c r="C54" s="1377"/>
      <c r="D54" s="1377"/>
      <c r="E54" s="1377"/>
      <c r="F54" s="1377"/>
      <c r="G54" s="1377"/>
      <c r="H54" s="1377"/>
      <c r="I54" s="1377"/>
      <c r="J54" s="1377"/>
    </row>
    <row r="55" spans="1:10" ht="18" customHeight="1" x14ac:dyDescent="0.25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customHeight="1" x14ac:dyDescent="0.25">
      <c r="A56" s="2" t="s">
        <v>80</v>
      </c>
      <c r="B56" s="1358" t="s">
        <v>83</v>
      </c>
      <c r="C56" s="1358"/>
      <c r="D56" s="1358"/>
      <c r="E56" s="1358"/>
      <c r="F56" s="1358"/>
      <c r="G56" s="1358"/>
      <c r="H56" s="1358"/>
      <c r="I56" s="1358"/>
      <c r="J56" s="1358"/>
    </row>
    <row r="57" spans="1:10" ht="21" customHeight="1" x14ac:dyDescent="0.25">
      <c r="A57" s="2"/>
      <c r="B57" s="1358"/>
      <c r="C57" s="1358"/>
      <c r="D57" s="1358"/>
      <c r="E57" s="1358"/>
      <c r="F57" s="1358"/>
      <c r="G57" s="1358"/>
      <c r="H57" s="1358"/>
      <c r="I57" s="1358"/>
      <c r="J57" s="1358"/>
    </row>
    <row r="58" spans="1:10" ht="18" customHeight="1" x14ac:dyDescent="0.25">
      <c r="A58" s="2"/>
      <c r="B58" s="1377"/>
      <c r="C58" s="1377"/>
      <c r="D58" s="1377"/>
      <c r="E58" s="1377"/>
      <c r="F58" s="1377"/>
      <c r="G58" s="1377"/>
      <c r="H58" s="1377"/>
      <c r="I58" s="1377"/>
      <c r="J58" s="1377"/>
    </row>
    <row r="59" spans="1:10" ht="18" customHeight="1" x14ac:dyDescent="0.25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customHeight="1" x14ac:dyDescent="0.25">
      <c r="A60" s="1358" t="s">
        <v>84</v>
      </c>
      <c r="B60" s="1358"/>
      <c r="C60" s="1358"/>
      <c r="D60" s="1358"/>
      <c r="E60" s="1358"/>
      <c r="F60" s="1358"/>
      <c r="G60" s="1358"/>
      <c r="H60" s="1358"/>
      <c r="I60" s="1358"/>
      <c r="J60" s="1358"/>
    </row>
    <row r="61" spans="1:10" ht="18" customHeight="1" x14ac:dyDescent="0.25">
      <c r="A61" s="2"/>
      <c r="B61" s="1441"/>
      <c r="C61" s="1441"/>
      <c r="D61" s="1441"/>
      <c r="E61" s="1441"/>
      <c r="F61" s="1441"/>
      <c r="G61" s="1441"/>
      <c r="H61" s="1441"/>
      <c r="I61" s="1441"/>
      <c r="J61" s="1441"/>
    </row>
    <row r="62" spans="1:10" ht="18" customHeight="1" x14ac:dyDescent="0.25">
      <c r="A62" s="2"/>
      <c r="B62" s="1441"/>
      <c r="C62" s="1441"/>
      <c r="D62" s="1441"/>
      <c r="E62" s="1441"/>
      <c r="F62" s="1441"/>
      <c r="G62" s="1441"/>
      <c r="H62" s="1441"/>
      <c r="I62" s="1441"/>
      <c r="J62" s="1441"/>
    </row>
    <row r="63" spans="1:10" ht="18" customHeight="1" x14ac:dyDescent="0.25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customHeight="1" x14ac:dyDescent="0.25">
      <c r="A64" s="2" t="s">
        <v>743</v>
      </c>
      <c r="B64" s="1358" t="s">
        <v>1</v>
      </c>
      <c r="C64" s="1358"/>
      <c r="D64" s="1358"/>
      <c r="E64" s="1358"/>
      <c r="F64" s="1358"/>
      <c r="G64" s="1358"/>
      <c r="H64" s="1358"/>
      <c r="I64" s="1358"/>
      <c r="J64" s="1358"/>
    </row>
    <row r="65" spans="1:10" x14ac:dyDescent="0.25">
      <c r="A65" s="1314"/>
      <c r="B65" s="1314"/>
      <c r="C65" s="1314"/>
      <c r="D65" s="1314"/>
      <c r="E65" s="1314"/>
      <c r="F65" s="1314"/>
      <c r="G65" s="1314"/>
      <c r="H65" s="1314"/>
      <c r="I65" s="1314"/>
    </row>
    <row r="66" spans="1:10" ht="74.25" customHeight="1" x14ac:dyDescent="0.25">
      <c r="A66" s="70"/>
      <c r="B66" s="1358" t="s">
        <v>714</v>
      </c>
      <c r="C66" s="1358"/>
      <c r="D66" s="1358"/>
      <c r="E66" s="1358"/>
      <c r="F66" s="1358"/>
      <c r="G66" s="1358"/>
      <c r="H66" s="1358"/>
      <c r="I66" s="1358"/>
      <c r="J66" s="1358"/>
    </row>
    <row r="67" spans="1:10" ht="18" customHeight="1" x14ac:dyDescent="0.25">
      <c r="A67" s="70"/>
      <c r="B67" s="1378"/>
      <c r="C67" s="1378"/>
      <c r="D67" s="1378"/>
      <c r="E67" s="1378"/>
      <c r="F67" s="1378"/>
      <c r="G67" s="1378"/>
      <c r="H67" s="1378"/>
      <c r="I67" s="1378"/>
      <c r="J67" s="1378"/>
    </row>
    <row r="68" spans="1:10" x14ac:dyDescent="0.25">
      <c r="A68" s="1314"/>
      <c r="B68" s="1314"/>
      <c r="C68" s="1314"/>
      <c r="D68" s="1314"/>
      <c r="E68" s="1314"/>
      <c r="F68" s="1314"/>
      <c r="G68" s="1314"/>
      <c r="H68" s="1314"/>
      <c r="I68" s="1314"/>
    </row>
    <row r="69" spans="1:10" ht="15" customHeight="1" x14ac:dyDescent="0.25">
      <c r="A69" s="35"/>
      <c r="B69" s="1358" t="s">
        <v>8</v>
      </c>
      <c r="C69" s="1358"/>
      <c r="D69" s="1358"/>
      <c r="E69" s="1358"/>
      <c r="F69" s="1358"/>
      <c r="G69" s="1358"/>
      <c r="H69" s="1358"/>
      <c r="I69" s="1358"/>
      <c r="J69" s="1358"/>
    </row>
    <row r="70" spans="1:10" ht="14.4" thickBot="1" x14ac:dyDescent="0.3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customHeight="1" thickTop="1" thickBot="1" x14ac:dyDescent="0.3">
      <c r="A71" s="975" t="s">
        <v>3</v>
      </c>
      <c r="B71" s="973"/>
      <c r="C71" s="973"/>
      <c r="D71" s="973"/>
      <c r="E71" s="973"/>
      <c r="F71" s="973"/>
      <c r="G71" s="973" t="s">
        <v>4</v>
      </c>
      <c r="H71" s="973"/>
      <c r="I71" s="973"/>
      <c r="J71" s="974"/>
    </row>
    <row r="72" spans="1:10" ht="22.5" customHeight="1" thickTop="1" x14ac:dyDescent="0.25">
      <c r="A72" s="2430"/>
      <c r="B72" s="2431"/>
      <c r="C72" s="2431"/>
      <c r="D72" s="2431"/>
      <c r="E72" s="2431"/>
      <c r="F72" s="2431"/>
      <c r="G72" s="1277"/>
      <c r="H72" s="1277"/>
      <c r="I72" s="1277"/>
      <c r="J72" s="1278"/>
    </row>
    <row r="73" spans="1:10" ht="22.5" customHeight="1" thickBot="1" x14ac:dyDescent="0.3">
      <c r="A73" s="2432"/>
      <c r="B73" s="2433"/>
      <c r="C73" s="2433"/>
      <c r="D73" s="2433"/>
      <c r="E73" s="2433"/>
      <c r="F73" s="2433"/>
      <c r="G73" s="1316"/>
      <c r="H73" s="1316"/>
      <c r="I73" s="1316"/>
      <c r="J73" s="1317"/>
    </row>
    <row r="74" spans="1:10" ht="14.4" thickTop="1" x14ac:dyDescent="0.25">
      <c r="B74" s="54"/>
      <c r="C74" s="54"/>
      <c r="D74" s="54"/>
      <c r="E74" s="54"/>
      <c r="F74" s="54"/>
      <c r="G74" s="54"/>
      <c r="H74" s="54"/>
      <c r="I74" s="54"/>
    </row>
    <row r="75" spans="1:10" x14ac:dyDescent="0.25">
      <c r="B75" s="54"/>
      <c r="C75" s="54"/>
      <c r="D75" s="54"/>
      <c r="E75" s="54"/>
      <c r="F75" s="54"/>
      <c r="G75" s="54"/>
      <c r="H75" s="54"/>
      <c r="I75" s="54"/>
    </row>
    <row r="76" spans="1:10" ht="15" customHeight="1" x14ac:dyDescent="0.25">
      <c r="A76" s="46" t="s">
        <v>88</v>
      </c>
      <c r="B76" s="526" t="s">
        <v>87</v>
      </c>
      <c r="C76" s="526"/>
      <c r="D76" s="526"/>
      <c r="E76" s="526"/>
      <c r="F76" s="526"/>
      <c r="G76" s="526"/>
      <c r="H76" s="526"/>
      <c r="I76" s="526"/>
      <c r="J76" s="526"/>
    </row>
    <row r="78" spans="1:10" x14ac:dyDescent="0.25">
      <c r="A78" s="5" t="s">
        <v>89</v>
      </c>
      <c r="B78" s="1257" t="s">
        <v>862</v>
      </c>
      <c r="C78" s="1257"/>
      <c r="D78" s="1257"/>
      <c r="E78" s="1257"/>
      <c r="F78" s="1257"/>
      <c r="G78" s="1257"/>
      <c r="H78" s="1257"/>
      <c r="I78" s="1257"/>
      <c r="J78" s="1257"/>
    </row>
    <row r="80" spans="1:10" x14ac:dyDescent="0.25">
      <c r="B80" s="1314" t="s">
        <v>35</v>
      </c>
      <c r="C80" s="1314"/>
      <c r="D80" s="1314" t="s">
        <v>36</v>
      </c>
      <c r="E80" s="1314"/>
    </row>
    <row r="82" spans="1:10" x14ac:dyDescent="0.25">
      <c r="A82" s="5" t="s">
        <v>90</v>
      </c>
      <c r="B82" s="1257" t="s">
        <v>861</v>
      </c>
      <c r="C82" s="1257"/>
      <c r="D82" s="1257"/>
      <c r="E82" s="1257"/>
      <c r="F82" s="1257"/>
      <c r="G82" s="1257"/>
      <c r="H82" s="1257"/>
      <c r="I82" s="1257"/>
      <c r="J82" s="1257"/>
    </row>
    <row r="83" spans="1:10" ht="15" customHeight="1" x14ac:dyDescent="0.25">
      <c r="A83" s="1359" t="s">
        <v>91</v>
      </c>
      <c r="B83" s="1359"/>
      <c r="C83" s="1359"/>
      <c r="D83" s="1359"/>
      <c r="E83" s="1359"/>
      <c r="F83" s="1359"/>
      <c r="G83" s="1359"/>
      <c r="H83" s="1359"/>
      <c r="I83" s="1359"/>
      <c r="J83" s="1359"/>
    </row>
    <row r="84" spans="1:10" ht="14.4" thickBot="1" x14ac:dyDescent="0.3"/>
    <row r="85" spans="1:10" ht="63.75" customHeight="1" thickTop="1" thickBot="1" x14ac:dyDescent="0.3">
      <c r="A85" s="975" t="s">
        <v>92</v>
      </c>
      <c r="B85" s="973"/>
      <c r="C85" s="973"/>
      <c r="D85" s="1340" t="s">
        <v>21</v>
      </c>
      <c r="E85" s="1340"/>
      <c r="F85" s="848"/>
      <c r="G85" s="972" t="s">
        <v>22</v>
      </c>
      <c r="H85" s="973"/>
      <c r="I85" s="973"/>
      <c r="J85" s="974"/>
    </row>
    <row r="86" spans="1:10" ht="14.4" thickTop="1" x14ac:dyDescent="0.25">
      <c r="A86" s="1414"/>
      <c r="B86" s="1367"/>
      <c r="C86" s="1367"/>
      <c r="D86" s="1367"/>
      <c r="E86" s="1367"/>
      <c r="F86" s="1368"/>
      <c r="G86" s="1416"/>
      <c r="H86" s="1417"/>
      <c r="I86" s="1417"/>
      <c r="J86" s="1418"/>
    </row>
    <row r="87" spans="1:10" x14ac:dyDescent="0.25">
      <c r="A87" s="1439"/>
      <c r="B87" s="1369"/>
      <c r="C87" s="1369"/>
      <c r="D87" s="1369"/>
      <c r="E87" s="1369"/>
      <c r="F87" s="1370"/>
      <c r="G87" s="1445"/>
      <c r="H87" s="1446"/>
      <c r="I87" s="1446"/>
      <c r="J87" s="1447"/>
    </row>
    <row r="88" spans="1:10" x14ac:dyDescent="0.25">
      <c r="A88" s="1439"/>
      <c r="B88" s="1369"/>
      <c r="C88" s="1369"/>
      <c r="D88" s="1369"/>
      <c r="E88" s="1369"/>
      <c r="F88" s="1370"/>
      <c r="G88" s="1445"/>
      <c r="H88" s="1446"/>
      <c r="I88" s="1446"/>
      <c r="J88" s="1447"/>
    </row>
    <row r="89" spans="1:10" x14ac:dyDescent="0.25">
      <c r="A89" s="1439"/>
      <c r="B89" s="1369"/>
      <c r="C89" s="1369"/>
      <c r="D89" s="1369"/>
      <c r="E89" s="1369"/>
      <c r="F89" s="1370"/>
      <c r="G89" s="1445"/>
      <c r="H89" s="1446"/>
      <c r="I89" s="1446"/>
      <c r="J89" s="1447"/>
    </row>
    <row r="90" spans="1:10" x14ac:dyDescent="0.25">
      <c r="A90" s="1439"/>
      <c r="B90" s="1369"/>
      <c r="C90" s="1369"/>
      <c r="D90" s="1369"/>
      <c r="E90" s="1369"/>
      <c r="F90" s="1370"/>
      <c r="G90" s="1445"/>
      <c r="H90" s="1446"/>
      <c r="I90" s="1446"/>
      <c r="J90" s="1447"/>
    </row>
    <row r="91" spans="1:10" x14ac:dyDescent="0.25">
      <c r="A91" s="1439"/>
      <c r="B91" s="1369"/>
      <c r="C91" s="1369"/>
      <c r="D91" s="1369"/>
      <c r="E91" s="1369"/>
      <c r="F91" s="1370"/>
      <c r="G91" s="1445"/>
      <c r="H91" s="1446"/>
      <c r="I91" s="1446"/>
      <c r="J91" s="1447"/>
    </row>
    <row r="92" spans="1:10" ht="14.25" customHeight="1" thickBot="1" x14ac:dyDescent="0.3">
      <c r="A92" s="1451"/>
      <c r="B92" s="1371"/>
      <c r="C92" s="1371"/>
      <c r="D92" s="1371"/>
      <c r="E92" s="1371"/>
      <c r="F92" s="1372"/>
      <c r="G92" s="1442"/>
      <c r="H92" s="1443"/>
      <c r="I92" s="1443"/>
      <c r="J92" s="1444"/>
    </row>
    <row r="93" spans="1:10" ht="14.4" thickTop="1" x14ac:dyDescent="0.25"/>
    <row r="94" spans="1:10" ht="15" customHeight="1" x14ac:dyDescent="0.25">
      <c r="A94" s="3" t="s">
        <v>93</v>
      </c>
      <c r="B94" s="1257" t="s">
        <v>863</v>
      </c>
      <c r="C94" s="1257"/>
      <c r="D94" s="1257"/>
      <c r="E94" s="1257"/>
      <c r="F94" s="1257"/>
      <c r="G94" s="1257"/>
      <c r="H94" s="1257"/>
      <c r="I94" s="1257"/>
      <c r="J94" s="1257"/>
    </row>
    <row r="95" spans="1:10" ht="14.4" thickBot="1" x14ac:dyDescent="0.3"/>
    <row r="96" spans="1:10" ht="35.25" customHeight="1" thickTop="1" thickBot="1" x14ac:dyDescent="0.3">
      <c r="A96" s="975" t="s">
        <v>9</v>
      </c>
      <c r="B96" s="973"/>
      <c r="C96" s="973"/>
      <c r="D96" s="973"/>
      <c r="E96" s="973" t="s">
        <v>10</v>
      </c>
      <c r="F96" s="973"/>
      <c r="G96" s="829"/>
      <c r="H96" s="972" t="s">
        <v>11</v>
      </c>
      <c r="I96" s="973"/>
      <c r="J96" s="974"/>
    </row>
    <row r="97" spans="1:10" ht="19.5" customHeight="1" thickTop="1" x14ac:dyDescent="0.25">
      <c r="A97" s="1449" t="s">
        <v>720</v>
      </c>
      <c r="B97" s="1450"/>
      <c r="C97" s="1450"/>
      <c r="D97" s="1450"/>
      <c r="E97" s="1448" t="s">
        <v>1007</v>
      </c>
      <c r="F97" s="1430"/>
      <c r="G97" s="1430"/>
      <c r="H97" s="1430" t="s">
        <v>1007</v>
      </c>
      <c r="I97" s="1430"/>
      <c r="J97" s="1431"/>
    </row>
    <row r="98" spans="1:10" ht="19.5" customHeight="1" x14ac:dyDescent="0.25">
      <c r="A98" s="1353" t="s">
        <v>719</v>
      </c>
      <c r="B98" s="1354"/>
      <c r="C98" s="1354"/>
      <c r="D98" s="1354"/>
      <c r="E98" s="1332" t="s">
        <v>1010</v>
      </c>
      <c r="F98" s="1333"/>
      <c r="G98" s="1333"/>
      <c r="H98" s="1325"/>
      <c r="I98" s="1325"/>
      <c r="J98" s="1326"/>
    </row>
    <row r="99" spans="1:10" ht="19.5" customHeight="1" x14ac:dyDescent="0.25">
      <c r="A99" s="1353" t="s">
        <v>721</v>
      </c>
      <c r="B99" s="1354"/>
      <c r="C99" s="1354"/>
      <c r="D99" s="1354"/>
      <c r="E99" s="1332" t="s">
        <v>1010</v>
      </c>
      <c r="F99" s="1333"/>
      <c r="G99" s="1333"/>
      <c r="H99" s="1325"/>
      <c r="I99" s="1325"/>
      <c r="J99" s="1326"/>
    </row>
    <row r="100" spans="1:10" ht="19.5" customHeight="1" x14ac:dyDescent="0.25">
      <c r="A100" s="1353" t="s">
        <v>726</v>
      </c>
      <c r="B100" s="1354"/>
      <c r="C100" s="1354"/>
      <c r="D100" s="1354"/>
      <c r="E100" s="1332" t="s">
        <v>1007</v>
      </c>
      <c r="F100" s="1333"/>
      <c r="G100" s="1333"/>
      <c r="H100" s="1325" t="s">
        <v>1007</v>
      </c>
      <c r="I100" s="1325"/>
      <c r="J100" s="1326"/>
    </row>
    <row r="101" spans="1:10" ht="19.5" customHeight="1" x14ac:dyDescent="0.25">
      <c r="A101" s="1353" t="s">
        <v>722</v>
      </c>
      <c r="B101" s="1354"/>
      <c r="C101" s="1354"/>
      <c r="D101" s="1354"/>
      <c r="E101" s="1426" t="s">
        <v>1008</v>
      </c>
      <c r="F101" s="1427"/>
      <c r="G101" s="1427"/>
      <c r="H101" s="1327"/>
      <c r="I101" s="1327"/>
      <c r="J101" s="1328"/>
    </row>
    <row r="102" spans="1:10" ht="19.5" customHeight="1" x14ac:dyDescent="0.25">
      <c r="A102" s="1353" t="s">
        <v>723</v>
      </c>
      <c r="B102" s="1354"/>
      <c r="C102" s="1354"/>
      <c r="D102" s="1354"/>
      <c r="E102" s="1428" t="s">
        <v>1010</v>
      </c>
      <c r="F102" s="1428"/>
      <c r="G102" s="1429"/>
      <c r="H102" s="1329"/>
      <c r="I102" s="1330"/>
      <c r="J102" s="1331"/>
    </row>
    <row r="103" spans="1:10" ht="19.5" customHeight="1" x14ac:dyDescent="0.25">
      <c r="A103" s="1353" t="s">
        <v>12</v>
      </c>
      <c r="B103" s="1354"/>
      <c r="C103" s="1354"/>
      <c r="D103" s="1354"/>
      <c r="E103" s="1355" t="s">
        <v>1010</v>
      </c>
      <c r="F103" s="1355"/>
      <c r="G103" s="1356"/>
      <c r="H103" s="1279"/>
      <c r="I103" s="1280"/>
      <c r="J103" s="1281"/>
    </row>
    <row r="104" spans="1:10" ht="19.5" customHeight="1" x14ac:dyDescent="0.25">
      <c r="A104" s="1353" t="s">
        <v>13</v>
      </c>
      <c r="B104" s="1354"/>
      <c r="C104" s="1354"/>
      <c r="D104" s="1354"/>
      <c r="E104" s="1355" t="s">
        <v>1049</v>
      </c>
      <c r="F104" s="1355"/>
      <c r="G104" s="1356"/>
      <c r="H104" s="1279"/>
      <c r="I104" s="1280"/>
      <c r="J104" s="1281"/>
    </row>
    <row r="105" spans="1:10" ht="19.5" customHeight="1" x14ac:dyDescent="0.25">
      <c r="A105" s="1353" t="s">
        <v>727</v>
      </c>
      <c r="B105" s="1354"/>
      <c r="C105" s="1354"/>
      <c r="D105" s="1354"/>
      <c r="E105" s="1355" t="s">
        <v>1008</v>
      </c>
      <c r="F105" s="1355"/>
      <c r="G105" s="1356"/>
      <c r="H105" s="1279"/>
      <c r="I105" s="1280"/>
      <c r="J105" s="1281"/>
    </row>
    <row r="106" spans="1:10" ht="19.5" customHeight="1" x14ac:dyDescent="0.25">
      <c r="A106" s="1353" t="s">
        <v>94</v>
      </c>
      <c r="B106" s="1354"/>
      <c r="C106" s="1354"/>
      <c r="D106" s="1354"/>
      <c r="E106" s="1355" t="s">
        <v>1010</v>
      </c>
      <c r="F106" s="1355"/>
      <c r="G106" s="1356"/>
      <c r="H106" s="1279"/>
      <c r="I106" s="1280"/>
      <c r="J106" s="1281"/>
    </row>
    <row r="107" spans="1:10" ht="19.5" customHeight="1" x14ac:dyDescent="0.25">
      <c r="A107" s="1353" t="s">
        <v>95</v>
      </c>
      <c r="B107" s="1354"/>
      <c r="C107" s="1354"/>
      <c r="D107" s="1354"/>
      <c r="E107" s="1355" t="s">
        <v>1012</v>
      </c>
      <c r="F107" s="1355"/>
      <c r="G107" s="1356"/>
      <c r="H107" s="1279"/>
      <c r="I107" s="1280"/>
      <c r="J107" s="1281"/>
    </row>
    <row r="108" spans="1:10" ht="19.5" customHeight="1" x14ac:dyDescent="0.25">
      <c r="A108" s="1353" t="s">
        <v>725</v>
      </c>
      <c r="B108" s="1354"/>
      <c r="C108" s="1354"/>
      <c r="D108" s="1354"/>
      <c r="E108" s="1355" t="s">
        <v>1012</v>
      </c>
      <c r="F108" s="1355"/>
      <c r="G108" s="1356"/>
      <c r="H108" s="1279"/>
      <c r="I108" s="1280"/>
      <c r="J108" s="1281"/>
    </row>
    <row r="109" spans="1:10" ht="19.5" customHeight="1" x14ac:dyDescent="0.25">
      <c r="A109" s="1353" t="s">
        <v>14</v>
      </c>
      <c r="B109" s="1354"/>
      <c r="C109" s="1354"/>
      <c r="D109" s="1354"/>
      <c r="E109" s="1355" t="s">
        <v>1009</v>
      </c>
      <c r="F109" s="1355"/>
      <c r="G109" s="1356"/>
      <c r="H109" s="1279"/>
      <c r="I109" s="1280"/>
      <c r="J109" s="1281"/>
    </row>
    <row r="110" spans="1:10" ht="19.5" customHeight="1" x14ac:dyDescent="0.25">
      <c r="A110" s="1353" t="s">
        <v>15</v>
      </c>
      <c r="B110" s="1354"/>
      <c r="C110" s="1354"/>
      <c r="D110" s="1354"/>
      <c r="E110" s="1355" t="s">
        <v>1009</v>
      </c>
      <c r="F110" s="1355"/>
      <c r="G110" s="1356"/>
      <c r="H110" s="1279"/>
      <c r="I110" s="1280"/>
      <c r="J110" s="1281"/>
    </row>
    <row r="111" spans="1:10" ht="19.5" customHeight="1" x14ac:dyDescent="0.25">
      <c r="A111" s="1353" t="s">
        <v>96</v>
      </c>
      <c r="B111" s="1354"/>
      <c r="C111" s="1354"/>
      <c r="D111" s="1354"/>
      <c r="E111" s="1355" t="s">
        <v>1009</v>
      </c>
      <c r="F111" s="1355"/>
      <c r="G111" s="1356"/>
      <c r="H111" s="1279"/>
      <c r="I111" s="1280"/>
      <c r="J111" s="1281"/>
    </row>
    <row r="112" spans="1:10" ht="19.5" customHeight="1" x14ac:dyDescent="0.25">
      <c r="A112" s="1353" t="s">
        <v>97</v>
      </c>
      <c r="B112" s="1354"/>
      <c r="C112" s="1354"/>
      <c r="D112" s="1354"/>
      <c r="E112" s="1355" t="s">
        <v>1009</v>
      </c>
      <c r="F112" s="1355"/>
      <c r="G112" s="1356"/>
      <c r="H112" s="1279"/>
      <c r="I112" s="1280"/>
      <c r="J112" s="1281"/>
    </row>
    <row r="113" spans="1:10" ht="19.5" customHeight="1" x14ac:dyDescent="0.25">
      <c r="A113" s="1353" t="s">
        <v>98</v>
      </c>
      <c r="B113" s="1354"/>
      <c r="C113" s="1354"/>
      <c r="D113" s="1354"/>
      <c r="E113" s="1355" t="s">
        <v>1009</v>
      </c>
      <c r="F113" s="1355"/>
      <c r="G113" s="1356"/>
      <c r="H113" s="1279"/>
      <c r="I113" s="1280"/>
      <c r="J113" s="1281"/>
    </row>
    <row r="114" spans="1:10" ht="19.5" customHeight="1" x14ac:dyDescent="0.25">
      <c r="A114" s="1353" t="s">
        <v>99</v>
      </c>
      <c r="B114" s="1354"/>
      <c r="C114" s="1354"/>
      <c r="D114" s="1354"/>
      <c r="E114" s="1355" t="s">
        <v>1012</v>
      </c>
      <c r="F114" s="1355"/>
      <c r="G114" s="1356"/>
      <c r="H114" s="1279"/>
      <c r="I114" s="1280"/>
      <c r="J114" s="1281"/>
    </row>
    <row r="115" spans="1:10" ht="19.5" customHeight="1" x14ac:dyDescent="0.25">
      <c r="A115" s="1353" t="s">
        <v>100</v>
      </c>
      <c r="B115" s="1354"/>
      <c r="C115" s="1354"/>
      <c r="D115" s="1354"/>
      <c r="E115" s="1355" t="s">
        <v>1012</v>
      </c>
      <c r="F115" s="1355"/>
      <c r="G115" s="1356"/>
      <c r="H115" s="1279"/>
      <c r="I115" s="1280"/>
      <c r="J115" s="1281"/>
    </row>
    <row r="116" spans="1:10" ht="19.5" customHeight="1" x14ac:dyDescent="0.25">
      <c r="A116" s="1353" t="s">
        <v>427</v>
      </c>
      <c r="B116" s="1354"/>
      <c r="C116" s="1354"/>
      <c r="D116" s="1354"/>
      <c r="E116" s="1355" t="s">
        <v>1007</v>
      </c>
      <c r="F116" s="1355"/>
      <c r="G116" s="1356"/>
      <c r="H116" s="1279"/>
      <c r="I116" s="1280"/>
      <c r="J116" s="1281"/>
    </row>
    <row r="117" spans="1:10" ht="19.5" customHeight="1" x14ac:dyDescent="0.25">
      <c r="A117" s="1353" t="s">
        <v>724</v>
      </c>
      <c r="B117" s="1354"/>
      <c r="C117" s="1354"/>
      <c r="D117" s="1354"/>
      <c r="E117" s="1355" t="s">
        <v>1013</v>
      </c>
      <c r="F117" s="1355"/>
      <c r="G117" s="1356"/>
      <c r="H117" s="1279"/>
      <c r="I117" s="1280"/>
      <c r="J117" s="1281"/>
    </row>
    <row r="118" spans="1:10" ht="19.5" customHeight="1" x14ac:dyDescent="0.25">
      <c r="A118" s="1353" t="s">
        <v>101</v>
      </c>
      <c r="B118" s="1354"/>
      <c r="C118" s="1354"/>
      <c r="D118" s="1354"/>
      <c r="E118" s="1355" t="s">
        <v>1009</v>
      </c>
      <c r="F118" s="1355"/>
      <c r="G118" s="1356"/>
      <c r="H118" s="1279"/>
      <c r="I118" s="1280"/>
      <c r="J118" s="1281"/>
    </row>
    <row r="119" spans="1:10" ht="19.5" customHeight="1" thickBot="1" x14ac:dyDescent="0.3">
      <c r="A119" s="1452" t="s">
        <v>102</v>
      </c>
      <c r="B119" s="1453"/>
      <c r="C119" s="1453"/>
      <c r="D119" s="1453"/>
      <c r="E119" s="1454" t="s">
        <v>1009</v>
      </c>
      <c r="F119" s="1454"/>
      <c r="G119" s="1455"/>
      <c r="H119" s="1456"/>
      <c r="I119" s="1457"/>
      <c r="J119" s="1458"/>
    </row>
    <row r="120" spans="1:10" ht="19.5" customHeight="1" thickTop="1" x14ac:dyDescent="0.25">
      <c r="A120" s="43"/>
      <c r="B120" s="43"/>
      <c r="C120" s="43"/>
      <c r="D120" s="43"/>
      <c r="E120" s="44"/>
      <c r="F120" s="44"/>
      <c r="G120" s="44"/>
      <c r="H120" s="45"/>
      <c r="I120" s="45"/>
      <c r="J120" s="45"/>
    </row>
    <row r="121" spans="1:10" x14ac:dyDescent="0.25">
      <c r="A121" s="3" t="s">
        <v>103</v>
      </c>
      <c r="B121" s="1257" t="s">
        <v>864</v>
      </c>
      <c r="C121" s="1257"/>
      <c r="D121" s="1257"/>
      <c r="E121" s="1257"/>
      <c r="F121" s="1257"/>
      <c r="G121" s="1257"/>
      <c r="H121" s="1257"/>
      <c r="I121" s="1257"/>
      <c r="J121" s="1257"/>
    </row>
    <row r="122" spans="1:10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</row>
    <row r="123" spans="1:10" ht="15" customHeight="1" x14ac:dyDescent="0.25">
      <c r="A123" s="1487" t="s">
        <v>48</v>
      </c>
      <c r="B123" s="1487"/>
      <c r="C123" s="1487"/>
      <c r="D123" s="1487"/>
      <c r="E123" s="1487"/>
      <c r="F123" s="1487"/>
      <c r="G123" s="1487"/>
      <c r="H123" s="1487"/>
      <c r="I123" s="1487"/>
      <c r="J123" s="1487"/>
    </row>
    <row r="124" spans="1:10" x14ac:dyDescent="0.25">
      <c r="A124" s="1487"/>
      <c r="B124" s="1487"/>
      <c r="C124" s="1487"/>
      <c r="D124" s="1487"/>
      <c r="E124" s="1487"/>
      <c r="F124" s="1487"/>
      <c r="G124" s="1487"/>
      <c r="H124" s="1487"/>
      <c r="I124" s="1487"/>
      <c r="J124" s="1487"/>
    </row>
    <row r="125" spans="1:10" ht="3.75" customHeight="1" x14ac:dyDescent="0.25">
      <c r="A125" s="1487"/>
      <c r="B125" s="1487"/>
      <c r="C125" s="1487"/>
      <c r="D125" s="1487"/>
      <c r="E125" s="1487"/>
      <c r="F125" s="1487"/>
      <c r="G125" s="1487"/>
      <c r="H125" s="1487"/>
      <c r="I125" s="1487"/>
      <c r="J125" s="1487"/>
    </row>
    <row r="126" spans="1:10" ht="14.4" thickBot="1" x14ac:dyDescent="0.3">
      <c r="A126" s="54"/>
      <c r="B126" s="36"/>
      <c r="C126" s="36"/>
      <c r="D126" s="36"/>
      <c r="E126" s="36"/>
      <c r="F126" s="36"/>
      <c r="G126" s="36"/>
      <c r="H126" s="36"/>
      <c r="I126" s="36"/>
      <c r="J126" s="36"/>
    </row>
    <row r="127" spans="1:10" ht="30.75" customHeight="1" thickTop="1" thickBot="1" x14ac:dyDescent="0.3">
      <c r="A127" s="975" t="s">
        <v>16</v>
      </c>
      <c r="B127" s="973"/>
      <c r="C127" s="973"/>
      <c r="D127" s="1340" t="s">
        <v>17</v>
      </c>
      <c r="E127" s="848"/>
      <c r="F127" s="972" t="s">
        <v>18</v>
      </c>
      <c r="G127" s="973"/>
      <c r="H127" s="973" t="s">
        <v>19</v>
      </c>
      <c r="I127" s="973"/>
      <c r="J127" s="974"/>
    </row>
    <row r="128" spans="1:10" ht="14.4" thickTop="1" x14ac:dyDescent="0.25">
      <c r="A128" s="1336" t="s">
        <v>1014</v>
      </c>
      <c r="B128" s="1337"/>
      <c r="C128" s="1337"/>
      <c r="D128" s="1292" t="s">
        <v>1019</v>
      </c>
      <c r="E128" s="1293"/>
      <c r="F128" s="1298" t="s">
        <v>1015</v>
      </c>
      <c r="G128" s="1299"/>
      <c r="H128" s="1345" t="s">
        <v>1016</v>
      </c>
      <c r="I128" s="1292"/>
      <c r="J128" s="1346"/>
    </row>
    <row r="129" spans="1:10" x14ac:dyDescent="0.25">
      <c r="A129" s="1338" t="s">
        <v>1017</v>
      </c>
      <c r="B129" s="1339"/>
      <c r="C129" s="1339"/>
      <c r="D129" s="1294" t="s">
        <v>1018</v>
      </c>
      <c r="E129" s="1295"/>
      <c r="F129" s="1302" t="s">
        <v>1020</v>
      </c>
      <c r="G129" s="1303"/>
      <c r="H129" s="1347" t="s">
        <v>1016</v>
      </c>
      <c r="I129" s="1348"/>
      <c r="J129" s="1349"/>
    </row>
    <row r="130" spans="1:10" x14ac:dyDescent="0.25">
      <c r="A130" s="1341" t="s">
        <v>1021</v>
      </c>
      <c r="B130" s="1342"/>
      <c r="C130" s="1342"/>
      <c r="D130" s="1290" t="s">
        <v>1018</v>
      </c>
      <c r="E130" s="1357"/>
      <c r="F130" s="1304" t="s">
        <v>1020</v>
      </c>
      <c r="G130" s="1305"/>
      <c r="H130" s="1289" t="s">
        <v>1016</v>
      </c>
      <c r="I130" s="1290"/>
      <c r="J130" s="1291"/>
    </row>
    <row r="131" spans="1:10" x14ac:dyDescent="0.25">
      <c r="A131" s="1338" t="s">
        <v>1022</v>
      </c>
      <c r="B131" s="1339"/>
      <c r="C131" s="1339"/>
      <c r="D131" s="1348" t="s">
        <v>1023</v>
      </c>
      <c r="E131" s="1295"/>
      <c r="F131" s="1302" t="s">
        <v>1024</v>
      </c>
      <c r="G131" s="1303"/>
      <c r="H131" s="1347" t="s">
        <v>1016</v>
      </c>
      <c r="I131" s="1348"/>
      <c r="J131" s="1349"/>
    </row>
    <row r="132" spans="1:10" ht="14.4" thickBot="1" x14ac:dyDescent="0.3">
      <c r="A132" s="1343"/>
      <c r="B132" s="1344"/>
      <c r="C132" s="1344"/>
      <c r="D132" s="1296"/>
      <c r="E132" s="1297"/>
      <c r="F132" s="1334"/>
      <c r="G132" s="1335"/>
      <c r="H132" s="1384"/>
      <c r="I132" s="1296"/>
      <c r="J132" s="1385"/>
    </row>
    <row r="133" spans="1:10" ht="14.4" thickTop="1" x14ac:dyDescent="0.25">
      <c r="A133" s="1301"/>
      <c r="B133" s="1301"/>
      <c r="C133" s="1301"/>
      <c r="D133" s="1301"/>
      <c r="E133" s="1301"/>
      <c r="F133" s="1301"/>
      <c r="G133" s="1301"/>
      <c r="H133" s="1301"/>
      <c r="I133" s="1301"/>
      <c r="J133" s="1301"/>
    </row>
    <row r="134" spans="1:10" ht="60.75" customHeight="1" x14ac:dyDescent="0.25">
      <c r="B134" s="1358" t="s">
        <v>737</v>
      </c>
      <c r="C134" s="1358"/>
      <c r="D134" s="1358"/>
      <c r="E134" s="1358"/>
      <c r="F134" s="1358"/>
      <c r="G134" s="1358"/>
      <c r="H134" s="1358"/>
      <c r="I134" s="1358"/>
      <c r="J134" s="1358"/>
    </row>
    <row r="135" spans="1:10" ht="15" customHeight="1" x14ac:dyDescent="0.25">
      <c r="B135" s="1359" t="s">
        <v>20</v>
      </c>
      <c r="C135" s="1359"/>
      <c r="D135" s="1359"/>
      <c r="E135" s="1359"/>
      <c r="F135" s="1359"/>
      <c r="G135" s="1359"/>
      <c r="H135" s="1359"/>
      <c r="I135" s="1359"/>
      <c r="J135" s="1359"/>
    </row>
    <row r="136" spans="1:10" x14ac:dyDescent="0.25">
      <c r="B136" s="1300"/>
      <c r="C136" s="1300"/>
      <c r="D136" s="1300"/>
      <c r="E136" s="1300"/>
      <c r="F136" s="1300"/>
      <c r="G136" s="1300"/>
      <c r="H136" s="1300"/>
      <c r="I136" s="1300"/>
      <c r="J136" s="1300"/>
    </row>
    <row r="137" spans="1:10" x14ac:dyDescent="0.25">
      <c r="B137" s="1300"/>
      <c r="C137" s="1300"/>
      <c r="D137" s="1300"/>
      <c r="E137" s="1300"/>
      <c r="F137" s="1300"/>
      <c r="G137" s="1300"/>
      <c r="H137" s="1300"/>
      <c r="I137" s="1300"/>
      <c r="J137" s="1300"/>
    </row>
    <row r="138" spans="1:10" ht="15" customHeight="1" x14ac:dyDescent="0.25">
      <c r="B138" s="1300"/>
      <c r="C138" s="1300"/>
      <c r="D138" s="1300"/>
      <c r="E138" s="1300"/>
      <c r="F138" s="1300"/>
      <c r="G138" s="1300"/>
      <c r="H138" s="1300"/>
      <c r="I138" s="1300"/>
      <c r="J138" s="1300"/>
    </row>
    <row r="139" spans="1:10" ht="18.75" customHeight="1" x14ac:dyDescent="0.25"/>
    <row r="140" spans="1:10" ht="62.25" customHeight="1" x14ac:dyDescent="0.25">
      <c r="B140" s="1358" t="s">
        <v>738</v>
      </c>
      <c r="C140" s="1358"/>
      <c r="D140" s="1358"/>
      <c r="E140" s="1358"/>
      <c r="F140" s="1358"/>
      <c r="G140" s="1358"/>
      <c r="H140" s="1358"/>
      <c r="I140" s="1358"/>
      <c r="J140" s="1358"/>
    </row>
    <row r="141" spans="1:10" ht="8.25" customHeight="1" x14ac:dyDescent="0.25">
      <c r="B141" s="1359"/>
      <c r="C141" s="1359"/>
      <c r="D141" s="1359"/>
      <c r="E141" s="1359"/>
      <c r="F141" s="1359"/>
      <c r="G141" s="1359"/>
      <c r="H141" s="1359"/>
      <c r="I141" s="1359"/>
      <c r="J141" s="1359"/>
    </row>
    <row r="142" spans="1:10" ht="70.2" customHeight="1" x14ac:dyDescent="0.25">
      <c r="B142" s="1358" t="s">
        <v>1060</v>
      </c>
      <c r="C142" s="1358"/>
      <c r="D142" s="1358"/>
      <c r="E142" s="1358"/>
      <c r="F142" s="1358"/>
      <c r="G142" s="1358"/>
      <c r="H142" s="1358"/>
      <c r="I142" s="1358"/>
      <c r="J142" s="1358"/>
    </row>
    <row r="143" spans="1:10" x14ac:dyDescent="0.25">
      <c r="B143" s="1359"/>
      <c r="C143" s="1359"/>
      <c r="D143" s="1359"/>
      <c r="E143" s="1359"/>
      <c r="F143" s="1359"/>
      <c r="G143" s="1359"/>
      <c r="H143" s="1359"/>
      <c r="I143" s="1359"/>
      <c r="J143" s="1359"/>
    </row>
    <row r="144" spans="1:10" x14ac:dyDescent="0.25">
      <c r="A144" s="3" t="s">
        <v>104</v>
      </c>
      <c r="B144" s="1257" t="s">
        <v>865</v>
      </c>
      <c r="C144" s="1257"/>
      <c r="D144" s="1257"/>
      <c r="E144" s="1257"/>
      <c r="F144" s="1257"/>
      <c r="G144" s="1257"/>
      <c r="H144" s="1257"/>
      <c r="I144" s="1257"/>
      <c r="J144" s="1257"/>
    </row>
    <row r="145" spans="1:10" ht="14.4" thickBot="1" x14ac:dyDescent="0.3">
      <c r="A145" s="1301"/>
      <c r="B145" s="1301"/>
      <c r="C145" s="1301"/>
      <c r="D145" s="1301"/>
      <c r="E145" s="1301"/>
      <c r="F145" s="1301"/>
      <c r="G145" s="1301"/>
      <c r="H145" s="1301"/>
      <c r="I145" s="1301"/>
      <c r="J145" s="1301"/>
    </row>
    <row r="146" spans="1:10" ht="15" thickTop="1" thickBot="1" x14ac:dyDescent="0.3">
      <c r="A146" s="975" t="s">
        <v>23</v>
      </c>
      <c r="B146" s="973"/>
      <c r="C146" s="973"/>
      <c r="D146" s="973"/>
      <c r="E146" s="973" t="s">
        <v>24</v>
      </c>
      <c r="F146" s="973"/>
      <c r="G146" s="829"/>
      <c r="H146" s="972" t="s">
        <v>25</v>
      </c>
      <c r="I146" s="973"/>
      <c r="J146" s="974"/>
    </row>
    <row r="147" spans="1:10" ht="14.4" thickTop="1" x14ac:dyDescent="0.25">
      <c r="A147" s="1336" t="s">
        <v>1025</v>
      </c>
      <c r="B147" s="1337"/>
      <c r="C147" s="1337"/>
      <c r="D147" s="1337"/>
      <c r="E147" s="1367"/>
      <c r="F147" s="1367"/>
      <c r="G147" s="1368"/>
      <c r="H147" s="1360"/>
      <c r="I147" s="1361"/>
      <c r="J147" s="1362"/>
    </row>
    <row r="148" spans="1:10" x14ac:dyDescent="0.25">
      <c r="A148" s="1338"/>
      <c r="B148" s="1339"/>
      <c r="C148" s="1339"/>
      <c r="D148" s="1339"/>
      <c r="E148" s="1369"/>
      <c r="F148" s="1369"/>
      <c r="G148" s="1370"/>
      <c r="H148" s="1363"/>
      <c r="I148" s="1001"/>
      <c r="J148" s="1002"/>
    </row>
    <row r="149" spans="1:10" ht="14.4" thickBot="1" x14ac:dyDescent="0.3">
      <c r="A149" s="1343"/>
      <c r="B149" s="1344"/>
      <c r="C149" s="1344"/>
      <c r="D149" s="1344"/>
      <c r="E149" s="1371"/>
      <c r="F149" s="1371"/>
      <c r="G149" s="1372"/>
      <c r="H149" s="1364"/>
      <c r="I149" s="1365"/>
      <c r="J149" s="1366"/>
    </row>
    <row r="150" spans="1:10" ht="14.4" thickTop="1" x14ac:dyDescent="0.25">
      <c r="A150" s="70"/>
      <c r="B150" s="70"/>
      <c r="C150" s="70"/>
      <c r="D150" s="70"/>
      <c r="E150" s="70"/>
      <c r="F150" s="70"/>
      <c r="G150" s="70"/>
      <c r="H150" s="70"/>
      <c r="I150" s="70"/>
      <c r="J150" s="70"/>
    </row>
    <row r="151" spans="1:10" ht="30" customHeight="1" x14ac:dyDescent="0.25">
      <c r="A151" s="6" t="s">
        <v>105</v>
      </c>
      <c r="B151" s="1309" t="s">
        <v>866</v>
      </c>
      <c r="C151" s="1309"/>
      <c r="D151" s="1309"/>
      <c r="E151" s="1309"/>
      <c r="F151" s="1309"/>
      <c r="G151" s="1309"/>
      <c r="H151" s="1309"/>
      <c r="I151" s="1309"/>
      <c r="J151" s="1309"/>
    </row>
    <row r="152" spans="1:10" ht="14.4" thickBot="1" x14ac:dyDescent="0.3"/>
    <row r="153" spans="1:10" ht="15" thickTop="1" thickBot="1" x14ac:dyDescent="0.3">
      <c r="A153" s="975" t="s">
        <v>26</v>
      </c>
      <c r="B153" s="973"/>
      <c r="C153" s="973"/>
      <c r="D153" s="973"/>
      <c r="E153" s="973" t="s">
        <v>27</v>
      </c>
      <c r="F153" s="829"/>
      <c r="G153" s="972" t="s">
        <v>28</v>
      </c>
      <c r="H153" s="973"/>
      <c r="I153" s="973"/>
      <c r="J153" s="974"/>
    </row>
    <row r="154" spans="1:10" ht="33.75" customHeight="1" thickTop="1" x14ac:dyDescent="0.25">
      <c r="A154" s="1312" t="s">
        <v>739</v>
      </c>
      <c r="B154" s="1313"/>
      <c r="C154" s="1313"/>
      <c r="D154" s="1313"/>
      <c r="E154" s="1285" t="s">
        <v>1025</v>
      </c>
      <c r="F154" s="1286"/>
      <c r="G154" s="1276"/>
      <c r="H154" s="1277"/>
      <c r="I154" s="1277"/>
      <c r="J154" s="1278"/>
    </row>
    <row r="155" spans="1:10" ht="33.75" customHeight="1" thickBot="1" x14ac:dyDescent="0.3">
      <c r="A155" s="1310" t="s">
        <v>740</v>
      </c>
      <c r="B155" s="1311"/>
      <c r="C155" s="1311"/>
      <c r="D155" s="1311"/>
      <c r="E155" s="1287" t="s">
        <v>1025</v>
      </c>
      <c r="F155" s="1288"/>
      <c r="G155" s="1315"/>
      <c r="H155" s="1316"/>
      <c r="I155" s="1316"/>
      <c r="J155" s="1317"/>
    </row>
    <row r="156" spans="1:10" ht="14.4" thickTop="1" x14ac:dyDescent="0.25">
      <c r="A156" s="41"/>
      <c r="B156" s="41"/>
      <c r="C156" s="41"/>
      <c r="D156" s="41"/>
      <c r="E156" s="42"/>
      <c r="F156" s="42"/>
      <c r="G156" s="70"/>
      <c r="H156" s="70"/>
      <c r="I156" s="70"/>
      <c r="J156" s="70"/>
    </row>
    <row r="157" spans="1:10" ht="15" customHeight="1" x14ac:dyDescent="0.25">
      <c r="A157" s="41"/>
      <c r="B157" s="41"/>
      <c r="C157" s="41"/>
      <c r="D157" s="41"/>
      <c r="E157" s="42"/>
      <c r="F157" s="42"/>
      <c r="G157" s="70"/>
      <c r="H157" s="70"/>
      <c r="I157" s="70"/>
      <c r="J157" s="70"/>
    </row>
    <row r="158" spans="1:10" ht="15" customHeight="1" x14ac:dyDescent="0.25">
      <c r="A158" s="466"/>
      <c r="B158" s="466"/>
      <c r="C158" s="466"/>
      <c r="D158" s="466"/>
      <c r="E158" s="467"/>
      <c r="F158" s="467"/>
      <c r="G158" s="468"/>
      <c r="H158" s="468"/>
      <c r="I158" s="468"/>
      <c r="J158" s="468"/>
    </row>
    <row r="159" spans="1:10" ht="16.5" customHeight="1" x14ac:dyDescent="0.25">
      <c r="A159" s="46" t="s">
        <v>106</v>
      </c>
      <c r="B159" s="1350" t="s">
        <v>107</v>
      </c>
      <c r="C159" s="1350"/>
      <c r="D159" s="1350"/>
      <c r="E159" s="1350"/>
      <c r="F159" s="1350"/>
      <c r="G159" s="1350"/>
      <c r="H159" s="1350"/>
      <c r="I159" s="1350"/>
      <c r="J159" s="1350"/>
    </row>
    <row r="160" spans="1:10" ht="16.5" customHeight="1" x14ac:dyDescent="0.25">
      <c r="A160" s="46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 ht="16.5" customHeight="1" x14ac:dyDescent="0.25">
      <c r="A161" s="3" t="s">
        <v>747</v>
      </c>
      <c r="B161" s="808" t="s">
        <v>990</v>
      </c>
      <c r="C161" s="808"/>
      <c r="D161" s="808"/>
      <c r="E161" s="808"/>
      <c r="F161" s="808"/>
      <c r="G161" s="808"/>
      <c r="H161" s="808"/>
      <c r="I161" s="808"/>
      <c r="J161" s="808"/>
    </row>
    <row r="162" spans="1:10" ht="16.5" customHeight="1" x14ac:dyDescent="0.25">
      <c r="A162" s="3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6.5" customHeight="1" thickBot="1" x14ac:dyDescent="0.3">
      <c r="A163" s="831" t="s">
        <v>108</v>
      </c>
      <c r="B163" s="831"/>
      <c r="C163" s="70"/>
      <c r="D163" s="70"/>
      <c r="E163" s="70"/>
      <c r="F163" s="70"/>
      <c r="G163" s="70"/>
      <c r="H163" s="70"/>
      <c r="I163" s="54"/>
      <c r="J163" s="54"/>
    </row>
    <row r="164" spans="1:10" ht="16.5" customHeight="1" thickTop="1" x14ac:dyDescent="0.25">
      <c r="A164" s="868" t="s">
        <v>991</v>
      </c>
      <c r="B164" s="869"/>
      <c r="C164" s="1479" t="s">
        <v>6</v>
      </c>
      <c r="D164" s="1480"/>
      <c r="E164" s="1480"/>
      <c r="F164" s="1480"/>
      <c r="G164" s="1480"/>
      <c r="H164" s="1480"/>
      <c r="I164" s="1480"/>
      <c r="J164" s="1481"/>
    </row>
    <row r="165" spans="1:10" ht="16.5" customHeight="1" x14ac:dyDescent="0.25">
      <c r="A165" s="870"/>
      <c r="B165" s="871"/>
      <c r="C165" s="1478" t="s">
        <v>986</v>
      </c>
      <c r="D165" s="1477" t="s">
        <v>110</v>
      </c>
      <c r="E165" s="1477" t="s">
        <v>987</v>
      </c>
      <c r="F165" s="1477" t="s">
        <v>111</v>
      </c>
      <c r="G165" s="1477" t="s">
        <v>985</v>
      </c>
      <c r="H165" s="1477" t="s">
        <v>989</v>
      </c>
      <c r="I165" s="1477" t="s">
        <v>988</v>
      </c>
      <c r="J165" s="818" t="s">
        <v>112</v>
      </c>
    </row>
    <row r="166" spans="1:10" ht="49.5" customHeight="1" x14ac:dyDescent="0.25">
      <c r="A166" s="870"/>
      <c r="B166" s="871"/>
      <c r="C166" s="1478"/>
      <c r="D166" s="1477"/>
      <c r="E166" s="1477"/>
      <c r="F166" s="1477"/>
      <c r="G166" s="1477"/>
      <c r="H166" s="1477"/>
      <c r="I166" s="1477"/>
      <c r="J166" s="818"/>
    </row>
    <row r="167" spans="1:10" ht="14.25" customHeight="1" thickBot="1" x14ac:dyDescent="0.3">
      <c r="A167" s="872" t="s">
        <v>113</v>
      </c>
      <c r="B167" s="873"/>
      <c r="C167" s="369" t="s">
        <v>114</v>
      </c>
      <c r="D167" s="72" t="s">
        <v>115</v>
      </c>
      <c r="E167" s="72" t="s">
        <v>116</v>
      </c>
      <c r="F167" s="72" t="s">
        <v>117</v>
      </c>
      <c r="G167" s="72" t="s">
        <v>118</v>
      </c>
      <c r="H167" s="72" t="s">
        <v>119</v>
      </c>
      <c r="I167" s="72" t="s">
        <v>120</v>
      </c>
      <c r="J167" s="73" t="s">
        <v>121</v>
      </c>
    </row>
    <row r="168" spans="1:10" ht="16.5" customHeight="1" thickTop="1" thickBot="1" x14ac:dyDescent="0.3">
      <c r="A168" s="823" t="s">
        <v>122</v>
      </c>
      <c r="B168" s="824"/>
      <c r="C168" s="825"/>
      <c r="D168" s="825"/>
      <c r="E168" s="825"/>
      <c r="F168" s="825"/>
      <c r="G168" s="825"/>
      <c r="H168" s="825"/>
      <c r="I168" s="825"/>
      <c r="J168" s="826"/>
    </row>
    <row r="169" spans="1:10" ht="16.5" customHeight="1" thickBot="1" x14ac:dyDescent="0.3">
      <c r="A169" s="1272" t="s">
        <v>998</v>
      </c>
      <c r="B169" s="1273"/>
      <c r="C169" s="57">
        <f>IF(C214&gt;0,C214,IF(C214=0,0,""))</f>
        <v>0</v>
      </c>
      <c r="D169" s="58">
        <f t="shared" ref="D169:I169" si="0">IF(D214&gt;0,D214,IF(D214=0,0,""))</f>
        <v>32006</v>
      </c>
      <c r="E169" s="58">
        <f t="shared" si="0"/>
        <v>0</v>
      </c>
      <c r="F169" s="58">
        <f t="shared" si="0"/>
        <v>0</v>
      </c>
      <c r="G169" s="58">
        <f t="shared" si="0"/>
        <v>717</v>
      </c>
      <c r="H169" s="58">
        <f t="shared" si="0"/>
        <v>0</v>
      </c>
      <c r="I169" s="58">
        <f t="shared" si="0"/>
        <v>0</v>
      </c>
      <c r="J169" s="59">
        <f>SUM(C169:I169)</f>
        <v>32723</v>
      </c>
    </row>
    <row r="170" spans="1:10" ht="16.5" customHeight="1" x14ac:dyDescent="0.25">
      <c r="A170" s="1488" t="s">
        <v>32</v>
      </c>
      <c r="B170" s="1489"/>
      <c r="C170" s="359"/>
      <c r="D170" s="358"/>
      <c r="E170" s="358"/>
      <c r="F170" s="358"/>
      <c r="G170" s="358"/>
      <c r="H170" s="358"/>
      <c r="I170" s="358"/>
      <c r="J170" s="373">
        <f>SUM(C170:I170)</f>
        <v>0</v>
      </c>
    </row>
    <row r="171" spans="1:10" ht="16.5" customHeight="1" x14ac:dyDescent="0.25">
      <c r="A171" s="819" t="s">
        <v>33</v>
      </c>
      <c r="B171" s="820"/>
      <c r="C171" s="361"/>
      <c r="D171" s="354"/>
      <c r="E171" s="354"/>
      <c r="F171" s="354"/>
      <c r="G171" s="354"/>
      <c r="H171" s="354"/>
      <c r="I171" s="354"/>
      <c r="J171" s="374">
        <f>SUM(C171:I171)</f>
        <v>0</v>
      </c>
    </row>
    <row r="172" spans="1:10" ht="16.5" customHeight="1" thickBot="1" x14ac:dyDescent="0.3">
      <c r="A172" s="1482" t="s">
        <v>123</v>
      </c>
      <c r="B172" s="1483"/>
      <c r="C172" s="375"/>
      <c r="D172" s="376"/>
      <c r="E172" s="376"/>
      <c r="F172" s="376"/>
      <c r="G172" s="376"/>
      <c r="H172" s="376"/>
      <c r="I172" s="376"/>
      <c r="J172" s="377">
        <f>SUM(C172:I172)</f>
        <v>0</v>
      </c>
    </row>
    <row r="173" spans="1:10" ht="16.5" customHeight="1" thickBot="1" x14ac:dyDescent="0.3">
      <c r="A173" s="1272" t="s">
        <v>999</v>
      </c>
      <c r="B173" s="1273"/>
      <c r="C173" s="378">
        <f t="shared" ref="C173:I173" si="1">IFERROR(C169+C170-C171+C172,"CHYBA")</f>
        <v>0</v>
      </c>
      <c r="D173" s="58">
        <f t="shared" si="1"/>
        <v>32006</v>
      </c>
      <c r="E173" s="58">
        <f t="shared" si="1"/>
        <v>0</v>
      </c>
      <c r="F173" s="58">
        <f t="shared" si="1"/>
        <v>0</v>
      </c>
      <c r="G173" s="58">
        <f t="shared" si="1"/>
        <v>717</v>
      </c>
      <c r="H173" s="58">
        <f t="shared" si="1"/>
        <v>0</v>
      </c>
      <c r="I173" s="58">
        <f t="shared" si="1"/>
        <v>0</v>
      </c>
      <c r="J173" s="59">
        <f>SUM(C173:I173)</f>
        <v>32723</v>
      </c>
    </row>
    <row r="174" spans="1:10" ht="16.5" customHeight="1" thickBot="1" x14ac:dyDescent="0.3">
      <c r="A174" s="823" t="s">
        <v>125</v>
      </c>
      <c r="B174" s="824"/>
      <c r="C174" s="824"/>
      <c r="D174" s="824"/>
      <c r="E174" s="824"/>
      <c r="F174" s="824"/>
      <c r="G174" s="824"/>
      <c r="H174" s="824"/>
      <c r="I174" s="824"/>
      <c r="J174" s="1284"/>
    </row>
    <row r="175" spans="1:10" ht="16.5" customHeight="1" thickBot="1" x14ac:dyDescent="0.3">
      <c r="A175" s="1272" t="s">
        <v>998</v>
      </c>
      <c r="B175" s="1273"/>
      <c r="C175" s="378">
        <f>IF(C220&gt;0,C220,IF(C220=0,0,""))</f>
        <v>0</v>
      </c>
      <c r="D175" s="58">
        <f t="shared" ref="D175:I175" si="2">IF(D220&gt;0,D220,IF(D220=0,0,""))</f>
        <v>32006</v>
      </c>
      <c r="E175" s="58">
        <f t="shared" si="2"/>
        <v>0</v>
      </c>
      <c r="F175" s="58">
        <f t="shared" si="2"/>
        <v>0</v>
      </c>
      <c r="G175" s="58">
        <f t="shared" si="2"/>
        <v>717</v>
      </c>
      <c r="H175" s="58">
        <f t="shared" si="2"/>
        <v>0</v>
      </c>
      <c r="I175" s="58">
        <f t="shared" si="2"/>
        <v>0</v>
      </c>
      <c r="J175" s="59">
        <f>SUM(C175:I175)</f>
        <v>32723</v>
      </c>
    </row>
    <row r="176" spans="1:10" ht="16.5" customHeight="1" x14ac:dyDescent="0.25">
      <c r="A176" s="1488" t="s">
        <v>32</v>
      </c>
      <c r="B176" s="1489"/>
      <c r="C176" s="359"/>
      <c r="D176" s="358"/>
      <c r="E176" s="358"/>
      <c r="F176" s="358"/>
      <c r="G176" s="358"/>
      <c r="H176" s="358"/>
      <c r="I176" s="358"/>
      <c r="J176" s="373">
        <f>SUM(C176:I176)</f>
        <v>0</v>
      </c>
    </row>
    <row r="177" spans="1:10" ht="16.5" customHeight="1" x14ac:dyDescent="0.25">
      <c r="A177" s="819" t="s">
        <v>33</v>
      </c>
      <c r="B177" s="820"/>
      <c r="C177" s="361"/>
      <c r="D177" s="354"/>
      <c r="E177" s="354"/>
      <c r="F177" s="354"/>
      <c r="G177" s="354"/>
      <c r="H177" s="354"/>
      <c r="I177" s="354"/>
      <c r="J177" s="374">
        <f>SUM(C177:I177)</f>
        <v>0</v>
      </c>
    </row>
    <row r="178" spans="1:10" ht="16.5" customHeight="1" thickBot="1" x14ac:dyDescent="0.3">
      <c r="A178" s="1282" t="s">
        <v>123</v>
      </c>
      <c r="B178" s="1283"/>
      <c r="C178" s="375"/>
      <c r="D178" s="376"/>
      <c r="E178" s="376"/>
      <c r="F178" s="376"/>
      <c r="G178" s="376"/>
      <c r="H178" s="376"/>
      <c r="I178" s="376"/>
      <c r="J178" s="377">
        <f>SUM(C178:I178)</f>
        <v>0</v>
      </c>
    </row>
    <row r="179" spans="1:10" ht="16.5" customHeight="1" thickBot="1" x14ac:dyDescent="0.3">
      <c r="A179" s="1272" t="s">
        <v>999</v>
      </c>
      <c r="B179" s="1273"/>
      <c r="C179" s="378">
        <f t="shared" ref="C179:I179" si="3">IFERROR(C175+C176-C177+C178,"CHYBA")</f>
        <v>0</v>
      </c>
      <c r="D179" s="58">
        <f t="shared" si="3"/>
        <v>32006</v>
      </c>
      <c r="E179" s="58">
        <f t="shared" si="3"/>
        <v>0</v>
      </c>
      <c r="F179" s="58">
        <f t="shared" si="3"/>
        <v>0</v>
      </c>
      <c r="G179" s="58">
        <f t="shared" si="3"/>
        <v>717</v>
      </c>
      <c r="H179" s="58">
        <f t="shared" si="3"/>
        <v>0</v>
      </c>
      <c r="I179" s="58">
        <f t="shared" si="3"/>
        <v>0</v>
      </c>
      <c r="J179" s="59">
        <f>SUM(C179:I179)</f>
        <v>32723</v>
      </c>
    </row>
    <row r="180" spans="1:10" ht="16.5" customHeight="1" thickBot="1" x14ac:dyDescent="0.3">
      <c r="A180" s="823" t="s">
        <v>126</v>
      </c>
      <c r="B180" s="824"/>
      <c r="C180" s="824"/>
      <c r="D180" s="824"/>
      <c r="E180" s="824"/>
      <c r="F180" s="824"/>
      <c r="G180" s="824"/>
      <c r="H180" s="824"/>
      <c r="I180" s="824"/>
      <c r="J180" s="1284"/>
    </row>
    <row r="181" spans="1:10" ht="16.5" customHeight="1" thickBot="1" x14ac:dyDescent="0.3">
      <c r="A181" s="1272" t="s">
        <v>998</v>
      </c>
      <c r="B181" s="1273"/>
      <c r="C181" s="378">
        <f>IF(C226&gt;0,C226,IF(C226=0,0,""))</f>
        <v>0</v>
      </c>
      <c r="D181" s="58">
        <f t="shared" ref="D181:I181" si="4">IF(D226&gt;0,D226,IF(D226=0,0,""))</f>
        <v>0</v>
      </c>
      <c r="E181" s="58">
        <f t="shared" si="4"/>
        <v>0</v>
      </c>
      <c r="F181" s="58">
        <f t="shared" si="4"/>
        <v>0</v>
      </c>
      <c r="G181" s="58">
        <f t="shared" si="4"/>
        <v>0</v>
      </c>
      <c r="H181" s="58">
        <f t="shared" si="4"/>
        <v>0</v>
      </c>
      <c r="I181" s="58">
        <f t="shared" si="4"/>
        <v>0</v>
      </c>
      <c r="J181" s="59">
        <f>SUM(C181:I181)</f>
        <v>0</v>
      </c>
    </row>
    <row r="182" spans="1:10" ht="16.5" customHeight="1" x14ac:dyDescent="0.25">
      <c r="A182" s="1274" t="s">
        <v>32</v>
      </c>
      <c r="B182" s="1275"/>
      <c r="C182" s="359"/>
      <c r="D182" s="358"/>
      <c r="E182" s="358"/>
      <c r="F182" s="358"/>
      <c r="G182" s="358"/>
      <c r="H182" s="358"/>
      <c r="I182" s="358"/>
      <c r="J182" s="373">
        <f>SUM(C182:I182)</f>
        <v>0</v>
      </c>
    </row>
    <row r="183" spans="1:10" ht="16.5" customHeight="1" x14ac:dyDescent="0.25">
      <c r="A183" s="819" t="s">
        <v>33</v>
      </c>
      <c r="B183" s="820"/>
      <c r="C183" s="361"/>
      <c r="D183" s="354"/>
      <c r="E183" s="354"/>
      <c r="F183" s="354"/>
      <c r="G183" s="354"/>
      <c r="H183" s="354"/>
      <c r="I183" s="354"/>
      <c r="J183" s="374">
        <f>SUM(C183:I183)</f>
        <v>0</v>
      </c>
    </row>
    <row r="184" spans="1:10" ht="16.5" customHeight="1" thickBot="1" x14ac:dyDescent="0.3">
      <c r="A184" s="1282" t="s">
        <v>123</v>
      </c>
      <c r="B184" s="1283"/>
      <c r="C184" s="375"/>
      <c r="D184" s="376"/>
      <c r="E184" s="376"/>
      <c r="F184" s="376"/>
      <c r="G184" s="376"/>
      <c r="H184" s="376"/>
      <c r="I184" s="376"/>
      <c r="J184" s="377">
        <f>SUM(C184:I184)</f>
        <v>0</v>
      </c>
    </row>
    <row r="185" spans="1:10" ht="16.5" customHeight="1" thickBot="1" x14ac:dyDescent="0.3">
      <c r="A185" s="1272" t="s">
        <v>999</v>
      </c>
      <c r="B185" s="1273"/>
      <c r="C185" s="378">
        <f t="shared" ref="C185:I185" si="5">IFERROR(C181+C182-C183+C184,"CHYBA")</f>
        <v>0</v>
      </c>
      <c r="D185" s="58">
        <f t="shared" si="5"/>
        <v>0</v>
      </c>
      <c r="E185" s="58">
        <f t="shared" si="5"/>
        <v>0</v>
      </c>
      <c r="F185" s="58">
        <f t="shared" si="5"/>
        <v>0</v>
      </c>
      <c r="G185" s="58">
        <f t="shared" si="5"/>
        <v>0</v>
      </c>
      <c r="H185" s="58">
        <f t="shared" si="5"/>
        <v>0</v>
      </c>
      <c r="I185" s="58">
        <f t="shared" si="5"/>
        <v>0</v>
      </c>
      <c r="J185" s="59">
        <f>SUM(C185:I185)</f>
        <v>0</v>
      </c>
    </row>
    <row r="186" spans="1:10" ht="16.5" customHeight="1" thickBot="1" x14ac:dyDescent="0.3">
      <c r="A186" s="823" t="s">
        <v>127</v>
      </c>
      <c r="B186" s="824"/>
      <c r="C186" s="824"/>
      <c r="D186" s="824"/>
      <c r="E186" s="824"/>
      <c r="F186" s="824"/>
      <c r="G186" s="824"/>
      <c r="H186" s="824"/>
      <c r="I186" s="824"/>
      <c r="J186" s="1284"/>
    </row>
    <row r="187" spans="1:10" ht="16.5" customHeight="1" thickBot="1" x14ac:dyDescent="0.3">
      <c r="A187" s="1351" t="s">
        <v>998</v>
      </c>
      <c r="B187" s="1352"/>
      <c r="C187" s="57">
        <f>C169-C175-C181</f>
        <v>0</v>
      </c>
      <c r="D187" s="58">
        <f t="shared" ref="D187:J187" si="6">D169-D175-D181</f>
        <v>0</v>
      </c>
      <c r="E187" s="58">
        <f t="shared" si="6"/>
        <v>0</v>
      </c>
      <c r="F187" s="58">
        <f t="shared" si="6"/>
        <v>0</v>
      </c>
      <c r="G187" s="58">
        <f t="shared" si="6"/>
        <v>0</v>
      </c>
      <c r="H187" s="58">
        <f t="shared" si="6"/>
        <v>0</v>
      </c>
      <c r="I187" s="58">
        <f t="shared" si="6"/>
        <v>0</v>
      </c>
      <c r="J187" s="59">
        <f t="shared" si="6"/>
        <v>0</v>
      </c>
    </row>
    <row r="188" spans="1:10" ht="16.5" customHeight="1" thickBot="1" x14ac:dyDescent="0.3">
      <c r="A188" s="1544" t="s">
        <v>999</v>
      </c>
      <c r="B188" s="1545"/>
      <c r="C188" s="60">
        <f>C173-C179-C185</f>
        <v>0</v>
      </c>
      <c r="D188" s="61">
        <f t="shared" ref="D188:J188" si="7">D173-D179-D185</f>
        <v>0</v>
      </c>
      <c r="E188" s="61">
        <f>E173-E179-E185</f>
        <v>0</v>
      </c>
      <c r="F188" s="61">
        <f t="shared" si="7"/>
        <v>0</v>
      </c>
      <c r="G188" s="61">
        <f t="shared" si="7"/>
        <v>0</v>
      </c>
      <c r="H188" s="61">
        <f t="shared" si="7"/>
        <v>0</v>
      </c>
      <c r="I188" s="61">
        <f t="shared" si="7"/>
        <v>0</v>
      </c>
      <c r="J188" s="62">
        <f t="shared" si="7"/>
        <v>0</v>
      </c>
    </row>
    <row r="189" spans="1:10" ht="16.5" customHeight="1" thickTop="1" x14ac:dyDescent="0.25">
      <c r="A189" s="42"/>
      <c r="B189" s="42"/>
      <c r="C189" s="74"/>
      <c r="D189" s="74"/>
      <c r="E189" s="75"/>
      <c r="F189" s="74"/>
      <c r="G189" s="74"/>
      <c r="H189" s="74"/>
      <c r="I189" s="74"/>
      <c r="J189" s="74"/>
    </row>
    <row r="190" spans="1:10" ht="16.5" customHeight="1" x14ac:dyDescent="0.25">
      <c r="A190" s="42"/>
      <c r="B190" s="42"/>
      <c r="C190" s="74"/>
      <c r="D190" s="74"/>
      <c r="E190" s="75"/>
      <c r="F190" s="74"/>
      <c r="G190" s="74"/>
      <c r="H190" s="74"/>
      <c r="I190" s="74"/>
      <c r="J190" s="74"/>
    </row>
    <row r="191" spans="1:10" ht="16.5" customHeight="1" x14ac:dyDescent="0.25">
      <c r="A191" s="481" t="s">
        <v>729</v>
      </c>
      <c r="B191" s="481"/>
      <c r="C191" s="481"/>
      <c r="D191" s="481"/>
      <c r="E191" s="481"/>
      <c r="F191" s="481"/>
      <c r="G191" s="481"/>
      <c r="H191" s="481"/>
      <c r="I191" s="481"/>
      <c r="J191" s="481"/>
    </row>
    <row r="192" spans="1:10" ht="16.5" customHeight="1" x14ac:dyDescent="0.25">
      <c r="A192" s="482"/>
      <c r="B192" s="482"/>
      <c r="C192" s="482"/>
      <c r="D192" s="482"/>
      <c r="E192" s="482"/>
      <c r="F192" s="482"/>
      <c r="G192" s="482"/>
      <c r="H192" s="482"/>
      <c r="I192" s="482"/>
      <c r="J192" s="482"/>
    </row>
    <row r="193" spans="1:10" ht="16.5" customHeight="1" x14ac:dyDescent="0.25">
      <c r="A193" s="482"/>
      <c r="B193" s="482"/>
      <c r="C193" s="482"/>
      <c r="D193" s="482"/>
      <c r="E193" s="482"/>
      <c r="F193" s="482"/>
      <c r="G193" s="482"/>
      <c r="H193" s="482"/>
      <c r="I193" s="482"/>
      <c r="J193" s="482"/>
    </row>
    <row r="194" spans="1:10" ht="16.5" customHeight="1" x14ac:dyDescent="0.25">
      <c r="A194" s="482"/>
      <c r="B194" s="482"/>
      <c r="C194" s="482"/>
      <c r="D194" s="482"/>
      <c r="E194" s="482"/>
      <c r="F194" s="482"/>
      <c r="G194" s="482"/>
      <c r="H194" s="482"/>
      <c r="I194" s="482"/>
      <c r="J194" s="482"/>
    </row>
    <row r="195" spans="1:10" ht="16.5" customHeight="1" x14ac:dyDescent="0.25">
      <c r="A195" s="482"/>
      <c r="B195" s="482"/>
      <c r="C195" s="482"/>
      <c r="D195" s="482"/>
      <c r="E195" s="482"/>
      <c r="F195" s="482"/>
      <c r="G195" s="482"/>
      <c r="H195" s="482"/>
      <c r="I195" s="482"/>
      <c r="J195" s="482"/>
    </row>
    <row r="196" spans="1:10" ht="16.5" customHeight="1" x14ac:dyDescent="0.25">
      <c r="A196" s="482"/>
      <c r="B196" s="482"/>
      <c r="C196" s="482"/>
      <c r="D196" s="482"/>
      <c r="E196" s="482"/>
      <c r="F196" s="482"/>
      <c r="G196" s="482"/>
      <c r="H196" s="482"/>
      <c r="I196" s="482"/>
      <c r="J196" s="482"/>
    </row>
    <row r="197" spans="1:10" ht="16.5" customHeight="1" x14ac:dyDescent="0.25">
      <c r="A197" s="482"/>
      <c r="B197" s="482"/>
      <c r="C197" s="482"/>
      <c r="D197" s="482"/>
      <c r="E197" s="482"/>
      <c r="F197" s="482"/>
      <c r="G197" s="482"/>
      <c r="H197" s="482"/>
      <c r="I197" s="482"/>
      <c r="J197" s="482"/>
    </row>
    <row r="198" spans="1:10" ht="16.5" customHeight="1" x14ac:dyDescent="0.25">
      <c r="A198" s="46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 ht="16.5" customHeight="1" x14ac:dyDescent="0.25">
      <c r="A199" s="46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 ht="16.5" customHeight="1" x14ac:dyDescent="0.25">
      <c r="A200" s="46"/>
      <c r="B200" s="48"/>
      <c r="C200" s="48"/>
      <c r="D200" s="48"/>
      <c r="E200" s="48"/>
      <c r="F200" s="48"/>
      <c r="G200" s="48"/>
      <c r="H200" s="48"/>
      <c r="I200" s="48"/>
      <c r="J200" s="48"/>
    </row>
    <row r="201" spans="1:10" ht="16.5" customHeight="1" x14ac:dyDescent="0.25">
      <c r="A201" s="46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16.5" customHeight="1" x14ac:dyDescent="0.25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customHeight="1" x14ac:dyDescent="0.25">
      <c r="A203" s="46"/>
      <c r="B203" s="421"/>
      <c r="C203" s="421"/>
      <c r="D203" s="421"/>
      <c r="E203" s="421"/>
      <c r="F203" s="421"/>
      <c r="G203" s="421"/>
      <c r="H203" s="421"/>
      <c r="I203" s="421"/>
      <c r="J203" s="421"/>
    </row>
    <row r="204" spans="1:10" ht="16.5" customHeight="1" thickBot="1" x14ac:dyDescent="0.3">
      <c r="A204" s="831" t="s">
        <v>128</v>
      </c>
      <c r="B204" s="831"/>
      <c r="C204" s="70"/>
      <c r="D204" s="70"/>
      <c r="E204" s="70"/>
      <c r="F204" s="70"/>
      <c r="G204" s="70"/>
      <c r="H204" s="70"/>
      <c r="I204" s="54"/>
      <c r="J204" s="54"/>
    </row>
    <row r="205" spans="1:10" ht="16.5" customHeight="1" thickTop="1" x14ac:dyDescent="0.25">
      <c r="A205" s="868" t="s">
        <v>991</v>
      </c>
      <c r="B205" s="869"/>
      <c r="C205" s="1479" t="s">
        <v>7</v>
      </c>
      <c r="D205" s="1480"/>
      <c r="E205" s="1480"/>
      <c r="F205" s="1480"/>
      <c r="G205" s="1480"/>
      <c r="H205" s="1480"/>
      <c r="I205" s="1480"/>
      <c r="J205" s="1481"/>
    </row>
    <row r="206" spans="1:10" ht="16.5" customHeight="1" x14ac:dyDescent="0.25">
      <c r="A206" s="870"/>
      <c r="B206" s="871"/>
      <c r="C206" s="1478" t="s">
        <v>992</v>
      </c>
      <c r="D206" s="1477" t="s">
        <v>110</v>
      </c>
      <c r="E206" s="1477" t="s">
        <v>987</v>
      </c>
      <c r="F206" s="1477" t="s">
        <v>111</v>
      </c>
      <c r="G206" s="1477" t="s">
        <v>985</v>
      </c>
      <c r="H206" s="1477" t="s">
        <v>993</v>
      </c>
      <c r="I206" s="1477" t="s">
        <v>988</v>
      </c>
      <c r="J206" s="818" t="s">
        <v>112</v>
      </c>
    </row>
    <row r="207" spans="1:10" ht="48.75" customHeight="1" x14ac:dyDescent="0.25">
      <c r="A207" s="870"/>
      <c r="B207" s="871"/>
      <c r="C207" s="1478"/>
      <c r="D207" s="1477"/>
      <c r="E207" s="1477"/>
      <c r="F207" s="1477"/>
      <c r="G207" s="1477"/>
      <c r="H207" s="1477"/>
      <c r="I207" s="1477"/>
      <c r="J207" s="818"/>
    </row>
    <row r="208" spans="1:10" ht="14.25" customHeight="1" thickBot="1" x14ac:dyDescent="0.3">
      <c r="A208" s="872" t="s">
        <v>113</v>
      </c>
      <c r="B208" s="873"/>
      <c r="C208" s="71" t="s">
        <v>114</v>
      </c>
      <c r="D208" s="72" t="s">
        <v>115</v>
      </c>
      <c r="E208" s="72" t="s">
        <v>116</v>
      </c>
      <c r="F208" s="72" t="s">
        <v>117</v>
      </c>
      <c r="G208" s="72" t="s">
        <v>118</v>
      </c>
      <c r="H208" s="72" t="s">
        <v>119</v>
      </c>
      <c r="I208" s="72" t="s">
        <v>120</v>
      </c>
      <c r="J208" s="73" t="s">
        <v>121</v>
      </c>
    </row>
    <row r="209" spans="1:10" ht="16.5" customHeight="1" thickTop="1" thickBot="1" x14ac:dyDescent="0.3">
      <c r="A209" s="823" t="s">
        <v>122</v>
      </c>
      <c r="B209" s="824"/>
      <c r="C209" s="825"/>
      <c r="D209" s="825"/>
      <c r="E209" s="825"/>
      <c r="F209" s="825"/>
      <c r="G209" s="825"/>
      <c r="H209" s="825"/>
      <c r="I209" s="825"/>
      <c r="J209" s="826"/>
    </row>
    <row r="210" spans="1:10" ht="16.5" customHeight="1" thickBot="1" x14ac:dyDescent="0.3">
      <c r="A210" s="1272" t="s">
        <v>998</v>
      </c>
      <c r="B210" s="1273"/>
      <c r="C210" s="379"/>
      <c r="D210" s="380">
        <v>32006</v>
      </c>
      <c r="E210" s="380"/>
      <c r="F210" s="380"/>
      <c r="G210" s="380">
        <v>717</v>
      </c>
      <c r="H210" s="380"/>
      <c r="I210" s="380"/>
      <c r="J210" s="59">
        <f>SUM(C210:I210)</f>
        <v>32723</v>
      </c>
    </row>
    <row r="211" spans="1:10" ht="16.5" customHeight="1" x14ac:dyDescent="0.25">
      <c r="A211" s="1488" t="s">
        <v>32</v>
      </c>
      <c r="B211" s="1489"/>
      <c r="C211" s="359"/>
      <c r="D211" s="358"/>
      <c r="E211" s="358"/>
      <c r="F211" s="358"/>
      <c r="G211" s="358"/>
      <c r="H211" s="358"/>
      <c r="I211" s="358"/>
      <c r="J211" s="373">
        <f>SUM(C211:I211)</f>
        <v>0</v>
      </c>
    </row>
    <row r="212" spans="1:10" ht="16.5" customHeight="1" x14ac:dyDescent="0.25">
      <c r="A212" s="819" t="s">
        <v>33</v>
      </c>
      <c r="B212" s="820"/>
      <c r="C212" s="361"/>
      <c r="D212" s="354"/>
      <c r="E212" s="354"/>
      <c r="F212" s="354"/>
      <c r="G212" s="354"/>
      <c r="H212" s="354"/>
      <c r="I212" s="354"/>
      <c r="J212" s="374">
        <f>SUM(C212:I212)</f>
        <v>0</v>
      </c>
    </row>
    <row r="213" spans="1:10" ht="16.5" customHeight="1" thickBot="1" x14ac:dyDescent="0.3">
      <c r="A213" s="1482" t="s">
        <v>123</v>
      </c>
      <c r="B213" s="1483"/>
      <c r="C213" s="375"/>
      <c r="D213" s="376"/>
      <c r="E213" s="376"/>
      <c r="F213" s="376"/>
      <c r="G213" s="376"/>
      <c r="H213" s="376"/>
      <c r="I213" s="376"/>
      <c r="J213" s="377">
        <f>SUM(C213:I213)</f>
        <v>0</v>
      </c>
    </row>
    <row r="214" spans="1:10" ht="16.5" customHeight="1" thickBot="1" x14ac:dyDescent="0.3">
      <c r="A214" s="1272" t="s">
        <v>999</v>
      </c>
      <c r="B214" s="1273"/>
      <c r="C214" s="378">
        <f t="shared" ref="C214:I214" si="8">IFERROR(C210+C211-C212+C213,"CHYBA")</f>
        <v>0</v>
      </c>
      <c r="D214" s="58">
        <f t="shared" si="8"/>
        <v>32006</v>
      </c>
      <c r="E214" s="58">
        <f t="shared" si="8"/>
        <v>0</v>
      </c>
      <c r="F214" s="58">
        <f t="shared" si="8"/>
        <v>0</v>
      </c>
      <c r="G214" s="58">
        <f t="shared" si="8"/>
        <v>717</v>
      </c>
      <c r="H214" s="58">
        <f t="shared" si="8"/>
        <v>0</v>
      </c>
      <c r="I214" s="58">
        <f t="shared" si="8"/>
        <v>0</v>
      </c>
      <c r="J214" s="59">
        <f>SUM(C214:I214)</f>
        <v>32723</v>
      </c>
    </row>
    <row r="215" spans="1:10" ht="16.5" customHeight="1" thickBot="1" x14ac:dyDescent="0.3">
      <c r="A215" s="823" t="s">
        <v>125</v>
      </c>
      <c r="B215" s="824"/>
      <c r="C215" s="824"/>
      <c r="D215" s="824"/>
      <c r="E215" s="824"/>
      <c r="F215" s="824"/>
      <c r="G215" s="824"/>
      <c r="H215" s="824"/>
      <c r="I215" s="824"/>
      <c r="J215" s="1284"/>
    </row>
    <row r="216" spans="1:10" ht="16.5" customHeight="1" thickBot="1" x14ac:dyDescent="0.3">
      <c r="A216" s="1272" t="s">
        <v>998</v>
      </c>
      <c r="B216" s="1273"/>
      <c r="C216" s="381"/>
      <c r="D216" s="380">
        <v>32006</v>
      </c>
      <c r="E216" s="380"/>
      <c r="F216" s="380"/>
      <c r="G216" s="380">
        <v>717</v>
      </c>
      <c r="H216" s="380"/>
      <c r="I216" s="380"/>
      <c r="J216" s="59">
        <f>SUM(C216:I216)</f>
        <v>32723</v>
      </c>
    </row>
    <row r="217" spans="1:10" ht="16.5" customHeight="1" x14ac:dyDescent="0.25">
      <c r="A217" s="1274" t="s">
        <v>32</v>
      </c>
      <c r="B217" s="1275"/>
      <c r="C217" s="359"/>
      <c r="D217" s="358"/>
      <c r="E217" s="358"/>
      <c r="F217" s="358"/>
      <c r="G217" s="358"/>
      <c r="H217" s="358"/>
      <c r="I217" s="358"/>
      <c r="J217" s="373">
        <f>SUM(C217:I217)</f>
        <v>0</v>
      </c>
    </row>
    <row r="218" spans="1:10" ht="16.5" customHeight="1" x14ac:dyDescent="0.25">
      <c r="A218" s="819" t="s">
        <v>33</v>
      </c>
      <c r="B218" s="820"/>
      <c r="C218" s="361"/>
      <c r="D218" s="354"/>
      <c r="E218" s="354"/>
      <c r="F218" s="354"/>
      <c r="G218" s="354"/>
      <c r="H218" s="354"/>
      <c r="I218" s="354"/>
      <c r="J218" s="374">
        <f>SUM(C218:I218)</f>
        <v>0</v>
      </c>
    </row>
    <row r="219" spans="1:10" ht="16.5" customHeight="1" thickBot="1" x14ac:dyDescent="0.3">
      <c r="A219" s="1282" t="s">
        <v>123</v>
      </c>
      <c r="B219" s="1283"/>
      <c r="C219" s="375"/>
      <c r="D219" s="376"/>
      <c r="E219" s="376"/>
      <c r="F219" s="376"/>
      <c r="G219" s="376"/>
      <c r="H219" s="376"/>
      <c r="I219" s="376"/>
      <c r="J219" s="377">
        <f>SUM(C219:I219)</f>
        <v>0</v>
      </c>
    </row>
    <row r="220" spans="1:10" ht="16.5" customHeight="1" thickBot="1" x14ac:dyDescent="0.3">
      <c r="A220" s="1272" t="s">
        <v>999</v>
      </c>
      <c r="B220" s="1273"/>
      <c r="C220" s="378">
        <f t="shared" ref="C220:I220" si="9">IFERROR(C216+C217-C218+C219,"CHYBA")</f>
        <v>0</v>
      </c>
      <c r="D220" s="58">
        <f t="shared" si="9"/>
        <v>32006</v>
      </c>
      <c r="E220" s="58">
        <f t="shared" si="9"/>
        <v>0</v>
      </c>
      <c r="F220" s="58">
        <f t="shared" si="9"/>
        <v>0</v>
      </c>
      <c r="G220" s="58">
        <f t="shared" si="9"/>
        <v>717</v>
      </c>
      <c r="H220" s="58">
        <f t="shared" si="9"/>
        <v>0</v>
      </c>
      <c r="I220" s="58">
        <f t="shared" si="9"/>
        <v>0</v>
      </c>
      <c r="J220" s="59">
        <f>SUM(C220:I220)</f>
        <v>32723</v>
      </c>
    </row>
    <row r="221" spans="1:10" ht="16.5" customHeight="1" thickBot="1" x14ac:dyDescent="0.3">
      <c r="A221" s="823" t="s">
        <v>126</v>
      </c>
      <c r="B221" s="824"/>
      <c r="C221" s="824"/>
      <c r="D221" s="824"/>
      <c r="E221" s="824"/>
      <c r="F221" s="824"/>
      <c r="G221" s="824"/>
      <c r="H221" s="824"/>
      <c r="I221" s="824"/>
      <c r="J221" s="1284"/>
    </row>
    <row r="222" spans="1:10" ht="16.5" customHeight="1" thickBot="1" x14ac:dyDescent="0.3">
      <c r="A222" s="1272" t="s">
        <v>998</v>
      </c>
      <c r="B222" s="1273"/>
      <c r="C222" s="381"/>
      <c r="D222" s="380"/>
      <c r="E222" s="380"/>
      <c r="F222" s="380"/>
      <c r="G222" s="380"/>
      <c r="H222" s="380"/>
      <c r="I222" s="380"/>
      <c r="J222" s="59">
        <f>SUM(C222:I222)</f>
        <v>0</v>
      </c>
    </row>
    <row r="223" spans="1:10" ht="16.5" customHeight="1" x14ac:dyDescent="0.25">
      <c r="A223" s="1274" t="s">
        <v>32</v>
      </c>
      <c r="B223" s="1275"/>
      <c r="C223" s="359"/>
      <c r="D223" s="358"/>
      <c r="E223" s="358"/>
      <c r="F223" s="358"/>
      <c r="G223" s="358"/>
      <c r="H223" s="358"/>
      <c r="I223" s="358"/>
      <c r="J223" s="373">
        <f>SUM(C223:I223)</f>
        <v>0</v>
      </c>
    </row>
    <row r="224" spans="1:10" ht="16.5" customHeight="1" x14ac:dyDescent="0.25">
      <c r="A224" s="819" t="s">
        <v>33</v>
      </c>
      <c r="B224" s="820"/>
      <c r="C224" s="361"/>
      <c r="D224" s="354"/>
      <c r="E224" s="354"/>
      <c r="F224" s="354"/>
      <c r="G224" s="354"/>
      <c r="H224" s="354"/>
      <c r="I224" s="354"/>
      <c r="J224" s="374">
        <f>SUM(C224:I224)</f>
        <v>0</v>
      </c>
    </row>
    <row r="225" spans="1:10" ht="16.5" customHeight="1" thickBot="1" x14ac:dyDescent="0.3">
      <c r="A225" s="1282" t="s">
        <v>123</v>
      </c>
      <c r="B225" s="1283"/>
      <c r="C225" s="375"/>
      <c r="D225" s="376"/>
      <c r="E225" s="376"/>
      <c r="F225" s="376"/>
      <c r="G225" s="376"/>
      <c r="H225" s="376"/>
      <c r="I225" s="376"/>
      <c r="J225" s="377">
        <f>SUM(C225:I225)</f>
        <v>0</v>
      </c>
    </row>
    <row r="226" spans="1:10" ht="16.5" customHeight="1" thickBot="1" x14ac:dyDescent="0.3">
      <c r="A226" s="1272" t="s">
        <v>999</v>
      </c>
      <c r="B226" s="1273"/>
      <c r="C226" s="378">
        <f t="shared" ref="C226:I226" si="10">IFERROR(C222+C223-C224+C225,"CHYBA")</f>
        <v>0</v>
      </c>
      <c r="D226" s="58">
        <f t="shared" si="10"/>
        <v>0</v>
      </c>
      <c r="E226" s="58">
        <f t="shared" si="10"/>
        <v>0</v>
      </c>
      <c r="F226" s="58">
        <f t="shared" si="10"/>
        <v>0</v>
      </c>
      <c r="G226" s="58">
        <f t="shared" si="10"/>
        <v>0</v>
      </c>
      <c r="H226" s="58">
        <f t="shared" si="10"/>
        <v>0</v>
      </c>
      <c r="I226" s="58">
        <f t="shared" si="10"/>
        <v>0</v>
      </c>
      <c r="J226" s="59">
        <f>SUM(C226:I226)</f>
        <v>0</v>
      </c>
    </row>
    <row r="227" spans="1:10" ht="16.5" customHeight="1" thickBot="1" x14ac:dyDescent="0.3">
      <c r="A227" s="823" t="s">
        <v>127</v>
      </c>
      <c r="B227" s="824"/>
      <c r="C227" s="824"/>
      <c r="D227" s="824"/>
      <c r="E227" s="824"/>
      <c r="F227" s="824"/>
      <c r="G227" s="824"/>
      <c r="H227" s="824"/>
      <c r="I227" s="824"/>
      <c r="J227" s="1284"/>
    </row>
    <row r="228" spans="1:10" ht="16.5" customHeight="1" thickBot="1" x14ac:dyDescent="0.3">
      <c r="A228" s="1351" t="s">
        <v>998</v>
      </c>
      <c r="B228" s="1352"/>
      <c r="C228" s="57">
        <f>C210-C216-C222</f>
        <v>0</v>
      </c>
      <c r="D228" s="58">
        <f t="shared" ref="D228:J228" si="11">D210-D216-D222</f>
        <v>0</v>
      </c>
      <c r="E228" s="58">
        <f t="shared" si="11"/>
        <v>0</v>
      </c>
      <c r="F228" s="58">
        <f t="shared" si="11"/>
        <v>0</v>
      </c>
      <c r="G228" s="58">
        <f t="shared" si="11"/>
        <v>0</v>
      </c>
      <c r="H228" s="58">
        <f t="shared" si="11"/>
        <v>0</v>
      </c>
      <c r="I228" s="58">
        <f t="shared" si="11"/>
        <v>0</v>
      </c>
      <c r="J228" s="59">
        <f t="shared" si="11"/>
        <v>0</v>
      </c>
    </row>
    <row r="229" spans="1:10" ht="16.5" customHeight="1" thickBot="1" x14ac:dyDescent="0.3">
      <c r="A229" s="1544" t="s">
        <v>999</v>
      </c>
      <c r="B229" s="1545"/>
      <c r="C229" s="60">
        <f t="shared" ref="C229:J229" si="12">C214-C220-C226</f>
        <v>0</v>
      </c>
      <c r="D229" s="61">
        <f t="shared" si="12"/>
        <v>0</v>
      </c>
      <c r="E229" s="61">
        <f t="shared" si="12"/>
        <v>0</v>
      </c>
      <c r="F229" s="61">
        <f t="shared" si="12"/>
        <v>0</v>
      </c>
      <c r="G229" s="61">
        <f t="shared" si="12"/>
        <v>0</v>
      </c>
      <c r="H229" s="61">
        <f t="shared" si="12"/>
        <v>0</v>
      </c>
      <c r="I229" s="61">
        <f t="shared" si="12"/>
        <v>0</v>
      </c>
      <c r="J229" s="62">
        <f t="shared" si="12"/>
        <v>0</v>
      </c>
    </row>
    <row r="230" spans="1:10" ht="16.5" customHeight="1" thickTop="1" x14ac:dyDescent="0.25">
      <c r="A230" s="42"/>
      <c r="B230" s="42"/>
      <c r="C230" s="67"/>
      <c r="D230" s="67"/>
      <c r="E230" s="67"/>
      <c r="F230" s="67"/>
      <c r="G230" s="67"/>
      <c r="H230" s="67"/>
      <c r="I230" s="67"/>
      <c r="J230" s="67"/>
    </row>
    <row r="231" spans="1:10" ht="16.5" customHeight="1" x14ac:dyDescent="0.25">
      <c r="A231" s="42"/>
      <c r="B231" s="42"/>
      <c r="C231" s="74"/>
      <c r="D231" s="74"/>
      <c r="E231" s="75"/>
      <c r="F231" s="74"/>
      <c r="G231" s="74"/>
      <c r="H231" s="74"/>
      <c r="I231" s="74"/>
      <c r="J231" s="74"/>
    </row>
    <row r="232" spans="1:10" ht="16.5" customHeight="1" x14ac:dyDescent="0.25">
      <c r="A232" s="481" t="s">
        <v>729</v>
      </c>
      <c r="B232" s="481"/>
      <c r="C232" s="481"/>
      <c r="D232" s="481"/>
      <c r="E232" s="481"/>
      <c r="F232" s="481"/>
      <c r="G232" s="481"/>
      <c r="H232" s="481"/>
      <c r="I232" s="481"/>
      <c r="J232" s="481"/>
    </row>
    <row r="233" spans="1:10" ht="16.5" customHeight="1" x14ac:dyDescent="0.25">
      <c r="A233" s="482"/>
      <c r="B233" s="482"/>
      <c r="C233" s="482"/>
      <c r="D233" s="482"/>
      <c r="E233" s="482"/>
      <c r="F233" s="482"/>
      <c r="G233" s="482"/>
      <c r="H233" s="482"/>
      <c r="I233" s="482"/>
      <c r="J233" s="482"/>
    </row>
    <row r="234" spans="1:10" ht="16.5" customHeight="1" x14ac:dyDescent="0.25">
      <c r="A234" s="482"/>
      <c r="B234" s="482"/>
      <c r="C234" s="482"/>
      <c r="D234" s="482"/>
      <c r="E234" s="482"/>
      <c r="F234" s="482"/>
      <c r="G234" s="482"/>
      <c r="H234" s="482"/>
      <c r="I234" s="482"/>
      <c r="J234" s="482"/>
    </row>
    <row r="235" spans="1:10" ht="16.5" customHeight="1" x14ac:dyDescent="0.25">
      <c r="A235" s="482"/>
      <c r="B235" s="482"/>
      <c r="C235" s="482"/>
      <c r="D235" s="482"/>
      <c r="E235" s="482"/>
      <c r="F235" s="482"/>
      <c r="G235" s="482"/>
      <c r="H235" s="482"/>
      <c r="I235" s="482"/>
      <c r="J235" s="482"/>
    </row>
    <row r="236" spans="1:10" ht="16.5" customHeight="1" x14ac:dyDescent="0.25">
      <c r="A236" s="482"/>
      <c r="B236" s="482"/>
      <c r="C236" s="482"/>
      <c r="D236" s="482"/>
      <c r="E236" s="482"/>
      <c r="F236" s="482"/>
      <c r="G236" s="482"/>
      <c r="H236" s="482"/>
      <c r="I236" s="482"/>
      <c r="J236" s="482"/>
    </row>
    <row r="237" spans="1:10" ht="16.5" customHeight="1" x14ac:dyDescent="0.25">
      <c r="A237" s="482"/>
      <c r="B237" s="482"/>
      <c r="C237" s="482"/>
      <c r="D237" s="482"/>
      <c r="E237" s="482"/>
      <c r="F237" s="482"/>
      <c r="G237" s="482"/>
      <c r="H237" s="482"/>
      <c r="I237" s="482"/>
      <c r="J237" s="482"/>
    </row>
    <row r="238" spans="1:10" ht="16.5" customHeight="1" x14ac:dyDescent="0.25">
      <c r="A238" s="482"/>
      <c r="B238" s="482"/>
      <c r="C238" s="482"/>
      <c r="D238" s="482"/>
      <c r="E238" s="482"/>
      <c r="F238" s="482"/>
      <c r="G238" s="482"/>
      <c r="H238" s="482"/>
      <c r="I238" s="482"/>
      <c r="J238" s="482"/>
    </row>
    <row r="239" spans="1:10" ht="16.5" customHeight="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</row>
    <row r="240" spans="1:10" ht="16.5" customHeight="1" x14ac:dyDescent="0.25">
      <c r="A240" s="78" t="s">
        <v>744</v>
      </c>
      <c r="B240" s="489" t="s">
        <v>745</v>
      </c>
      <c r="C240" s="489"/>
      <c r="D240" s="489"/>
      <c r="E240" s="489"/>
      <c r="F240" s="489"/>
      <c r="G240" s="489"/>
      <c r="H240" s="489"/>
      <c r="I240" s="489"/>
      <c r="J240" s="489"/>
    </row>
    <row r="241" spans="1:10" ht="16.5" customHeight="1" thickBot="1" x14ac:dyDescent="0.3">
      <c r="A241" s="88"/>
      <c r="B241" s="89"/>
      <c r="C241" s="89"/>
      <c r="D241" s="89"/>
      <c r="E241" s="89"/>
      <c r="F241" s="89"/>
      <c r="G241" s="89"/>
      <c r="H241" s="89"/>
      <c r="I241" s="89"/>
      <c r="J241" s="89"/>
    </row>
    <row r="242" spans="1:10" ht="16.5" customHeight="1" thickTop="1" thickBot="1" x14ac:dyDescent="0.3">
      <c r="A242" s="753" t="s">
        <v>109</v>
      </c>
      <c r="B242" s="754"/>
      <c r="C242" s="754"/>
      <c r="D242" s="754"/>
      <c r="E242" s="754"/>
      <c r="F242" s="755"/>
      <c r="G242" s="756" t="s">
        <v>129</v>
      </c>
      <c r="H242" s="754"/>
      <c r="I242" s="754"/>
      <c r="J242" s="757"/>
    </row>
    <row r="243" spans="1:10" ht="16.5" customHeight="1" thickTop="1" x14ac:dyDescent="0.25">
      <c r="A243" s="758" t="s">
        <v>778</v>
      </c>
      <c r="B243" s="759"/>
      <c r="C243" s="759"/>
      <c r="D243" s="759"/>
      <c r="E243" s="759"/>
      <c r="F243" s="760"/>
      <c r="G243" s="1495"/>
      <c r="H243" s="1496"/>
      <c r="I243" s="1496"/>
      <c r="J243" s="1497"/>
    </row>
    <row r="244" spans="1:10" ht="16.5" customHeight="1" thickBot="1" x14ac:dyDescent="0.3">
      <c r="A244" s="767" t="s">
        <v>779</v>
      </c>
      <c r="B244" s="768"/>
      <c r="C244" s="768"/>
      <c r="D244" s="768"/>
      <c r="E244" s="768"/>
      <c r="F244" s="769"/>
      <c r="G244" s="1558"/>
      <c r="H244" s="1559"/>
      <c r="I244" s="1559"/>
      <c r="J244" s="1560"/>
    </row>
    <row r="245" spans="1:10" ht="16.5" customHeight="1" thickTop="1" x14ac:dyDescent="0.25">
      <c r="A245" s="465"/>
      <c r="B245" s="465"/>
      <c r="C245" s="465"/>
      <c r="D245" s="465"/>
      <c r="E245" s="465"/>
      <c r="F245" s="465"/>
      <c r="G245" s="469"/>
      <c r="H245" s="469"/>
      <c r="I245" s="469"/>
      <c r="J245" s="469"/>
    </row>
    <row r="246" spans="1:10" ht="16.5" customHeight="1" x14ac:dyDescent="0.25">
      <c r="A246" s="46"/>
      <c r="B246" s="48"/>
      <c r="C246" s="48"/>
      <c r="D246" s="48"/>
      <c r="E246" s="48"/>
      <c r="F246" s="48"/>
      <c r="G246" s="48"/>
      <c r="H246" s="48"/>
      <c r="I246" s="48"/>
      <c r="J246" s="48"/>
    </row>
    <row r="247" spans="1:10" ht="16.5" customHeight="1" x14ac:dyDescent="0.25">
      <c r="A247" s="3" t="s">
        <v>746</v>
      </c>
      <c r="B247" s="808" t="s">
        <v>994</v>
      </c>
      <c r="C247" s="808"/>
      <c r="D247" s="808"/>
      <c r="E247" s="808"/>
      <c r="F247" s="808"/>
      <c r="G247" s="808"/>
      <c r="H247" s="808"/>
      <c r="I247" s="808"/>
      <c r="J247" s="808"/>
    </row>
    <row r="248" spans="1:10" ht="16.5" customHeight="1" x14ac:dyDescent="0.25">
      <c r="A248" s="3"/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1:10" ht="16.5" customHeight="1" thickBot="1" x14ac:dyDescent="0.3">
      <c r="A249" s="831" t="s">
        <v>108</v>
      </c>
      <c r="B249" s="831"/>
      <c r="C249" s="42"/>
      <c r="D249" s="42"/>
      <c r="E249" s="42"/>
      <c r="F249" s="42"/>
      <c r="G249" s="42"/>
      <c r="H249" s="42"/>
      <c r="I249" s="42"/>
      <c r="J249" s="42"/>
    </row>
    <row r="250" spans="1:10" ht="16.5" customHeight="1" thickTop="1" x14ac:dyDescent="0.25">
      <c r="A250" s="868" t="s">
        <v>995</v>
      </c>
      <c r="B250" s="2488" t="s">
        <v>6</v>
      </c>
      <c r="C250" s="2489"/>
      <c r="D250" s="2489"/>
      <c r="E250" s="2489"/>
      <c r="F250" s="2489"/>
      <c r="G250" s="2489"/>
      <c r="H250" s="2489"/>
      <c r="I250" s="2489"/>
      <c r="J250" s="2490"/>
    </row>
    <row r="251" spans="1:10" ht="16.5" customHeight="1" x14ac:dyDescent="0.25">
      <c r="A251" s="870"/>
      <c r="B251" s="2486" t="s">
        <v>981</v>
      </c>
      <c r="C251" s="1567" t="s">
        <v>982</v>
      </c>
      <c r="D251" s="1477" t="s">
        <v>1001</v>
      </c>
      <c r="E251" s="1477" t="s">
        <v>983</v>
      </c>
      <c r="F251" s="1477" t="s">
        <v>984</v>
      </c>
      <c r="G251" s="1477" t="s">
        <v>996</v>
      </c>
      <c r="H251" s="1477" t="s">
        <v>1003</v>
      </c>
      <c r="I251" s="1477" t="s">
        <v>1002</v>
      </c>
      <c r="J251" s="818" t="s">
        <v>112</v>
      </c>
    </row>
    <row r="252" spans="1:10" ht="46.5" customHeight="1" x14ac:dyDescent="0.25">
      <c r="A252" s="870"/>
      <c r="B252" s="2487"/>
      <c r="C252" s="1477"/>
      <c r="D252" s="1477"/>
      <c r="E252" s="1477"/>
      <c r="F252" s="1477"/>
      <c r="G252" s="1477"/>
      <c r="H252" s="1477"/>
      <c r="I252" s="1477"/>
      <c r="J252" s="818"/>
    </row>
    <row r="253" spans="1:10" ht="14.25" customHeight="1" thickBot="1" x14ac:dyDescent="0.3">
      <c r="A253" s="368" t="s">
        <v>113</v>
      </c>
      <c r="B253" s="371" t="s">
        <v>114</v>
      </c>
      <c r="C253" s="72" t="s">
        <v>115</v>
      </c>
      <c r="D253" s="72" t="s">
        <v>116</v>
      </c>
      <c r="E253" s="72" t="s">
        <v>117</v>
      </c>
      <c r="F253" s="72" t="s">
        <v>118</v>
      </c>
      <c r="G253" s="72" t="s">
        <v>119</v>
      </c>
      <c r="H253" s="72" t="s">
        <v>120</v>
      </c>
      <c r="I253" s="72" t="s">
        <v>121</v>
      </c>
      <c r="J253" s="73" t="s">
        <v>146</v>
      </c>
    </row>
    <row r="254" spans="1:10" ht="16.5" customHeight="1" thickTop="1" thickBot="1" x14ac:dyDescent="0.3">
      <c r="A254" s="823" t="s">
        <v>122</v>
      </c>
      <c r="B254" s="824"/>
      <c r="C254" s="825"/>
      <c r="D254" s="825"/>
      <c r="E254" s="825"/>
      <c r="F254" s="825"/>
      <c r="G254" s="825"/>
      <c r="H254" s="825"/>
      <c r="I254" s="825"/>
      <c r="J254" s="826"/>
    </row>
    <row r="255" spans="1:10" ht="22.5" customHeight="1" thickBot="1" x14ac:dyDescent="0.3">
      <c r="A255" s="411" t="s">
        <v>997</v>
      </c>
      <c r="B255" s="419">
        <f>IF(B298&gt;0,B298,IF(B298=0,0,""))</f>
        <v>470272</v>
      </c>
      <c r="C255" s="382">
        <f>IF(C298&gt;0,C298,IF(C298=0,0,""))</f>
        <v>5367837</v>
      </c>
      <c r="D255" s="58">
        <f t="shared" ref="D255:I255" si="13">IF(D298&gt;0,D298,IF(D298=0,0,""))</f>
        <v>9168248</v>
      </c>
      <c r="E255" s="58">
        <f t="shared" si="13"/>
        <v>0</v>
      </c>
      <c r="F255" s="58">
        <f t="shared" si="13"/>
        <v>0</v>
      </c>
      <c r="G255" s="58">
        <f t="shared" si="13"/>
        <v>110888</v>
      </c>
      <c r="H255" s="58">
        <f t="shared" si="13"/>
        <v>53420</v>
      </c>
      <c r="I255" s="58">
        <f t="shared" si="13"/>
        <v>0</v>
      </c>
      <c r="J255" s="59">
        <f>SUM(B255:I255)</f>
        <v>15170665</v>
      </c>
    </row>
    <row r="256" spans="1:10" ht="16.5" customHeight="1" x14ac:dyDescent="0.25">
      <c r="A256" s="412" t="s">
        <v>32</v>
      </c>
      <c r="B256" s="140"/>
      <c r="C256" s="408"/>
      <c r="D256" s="358">
        <f>343212.27+5793.4+2302.5+25201.8</f>
        <v>376509.97000000003</v>
      </c>
      <c r="E256" s="358"/>
      <c r="F256" s="358"/>
      <c r="G256" s="358"/>
      <c r="H256" s="358">
        <v>436033.82</v>
      </c>
      <c r="I256" s="358"/>
      <c r="J256" s="373">
        <f>SUM(B256:I256)</f>
        <v>812543.79</v>
      </c>
    </row>
    <row r="257" spans="1:11" ht="16.5" customHeight="1" x14ac:dyDescent="0.25">
      <c r="A257" s="413" t="s">
        <v>33</v>
      </c>
      <c r="B257" s="268"/>
      <c r="C257" s="147"/>
      <c r="D257" s="354">
        <f>123589.37+9455.23+417.48+3384+29584.35</f>
        <v>166430.43000000002</v>
      </c>
      <c r="E257" s="354"/>
      <c r="F257" s="354"/>
      <c r="G257" s="354">
        <v>10586.6</v>
      </c>
      <c r="H257" s="354">
        <v>53420.42</v>
      </c>
      <c r="I257" s="354"/>
      <c r="J257" s="374">
        <f>SUM(B257:I257)</f>
        <v>230437.45</v>
      </c>
    </row>
    <row r="258" spans="1:11" ht="16.5" customHeight="1" thickBot="1" x14ac:dyDescent="0.3">
      <c r="A258" s="414" t="s">
        <v>123</v>
      </c>
      <c r="B258" s="420"/>
      <c r="C258" s="409"/>
      <c r="D258" s="376"/>
      <c r="E258" s="376"/>
      <c r="F258" s="376"/>
      <c r="G258" s="376"/>
      <c r="H258" s="376"/>
      <c r="I258" s="376"/>
      <c r="J258" s="377">
        <f>SUM(B258:I258)</f>
        <v>0</v>
      </c>
    </row>
    <row r="259" spans="1:11" ht="22.5" customHeight="1" thickBot="1" x14ac:dyDescent="0.3">
      <c r="A259" s="415" t="s">
        <v>1000</v>
      </c>
      <c r="B259" s="419">
        <f t="shared" ref="B259:I259" si="14">IFERROR(B255+B256-B257+B258,"CHYBA")</f>
        <v>470272</v>
      </c>
      <c r="C259" s="382">
        <f t="shared" si="14"/>
        <v>5367837</v>
      </c>
      <c r="D259" s="58">
        <f t="shared" si="14"/>
        <v>9378327.540000001</v>
      </c>
      <c r="E259" s="58">
        <f t="shared" si="14"/>
        <v>0</v>
      </c>
      <c r="F259" s="58">
        <f t="shared" si="14"/>
        <v>0</v>
      </c>
      <c r="G259" s="58">
        <f t="shared" si="14"/>
        <v>100301.4</v>
      </c>
      <c r="H259" s="58">
        <f t="shared" si="14"/>
        <v>436033.4</v>
      </c>
      <c r="I259" s="58">
        <f t="shared" si="14"/>
        <v>0</v>
      </c>
      <c r="J259" s="59">
        <f>SUM(B259:I259)</f>
        <v>15752771.340000002</v>
      </c>
      <c r="K259" s="431"/>
    </row>
    <row r="260" spans="1:11" ht="16.5" customHeight="1" thickBot="1" x14ac:dyDescent="0.3">
      <c r="A260" s="823" t="s">
        <v>125</v>
      </c>
      <c r="B260" s="824"/>
      <c r="C260" s="824"/>
      <c r="D260" s="824"/>
      <c r="E260" s="824"/>
      <c r="F260" s="824"/>
      <c r="G260" s="824"/>
      <c r="H260" s="824"/>
      <c r="I260" s="824"/>
      <c r="J260" s="1284"/>
    </row>
    <row r="261" spans="1:11" ht="22.5" customHeight="1" thickBot="1" x14ac:dyDescent="0.3">
      <c r="A261" s="411" t="s">
        <v>997</v>
      </c>
      <c r="B261" s="419">
        <f>IF(B304&gt;0,B304,IF(B304=0,0,""))</f>
        <v>0</v>
      </c>
      <c r="C261" s="382">
        <f>IF(C304&gt;0,C304,IF(C304=0,0,""))</f>
        <v>4729856</v>
      </c>
      <c r="D261" s="58">
        <f t="shared" ref="D261:I261" si="15">IF(D304&gt;0,D304,IF(D304=0,0,""))</f>
        <v>7406056</v>
      </c>
      <c r="E261" s="58">
        <f t="shared" si="15"/>
        <v>0</v>
      </c>
      <c r="F261" s="58">
        <f t="shared" si="15"/>
        <v>0</v>
      </c>
      <c r="G261" s="58">
        <f t="shared" si="15"/>
        <v>106030</v>
      </c>
      <c r="H261" s="58">
        <f t="shared" si="15"/>
        <v>0</v>
      </c>
      <c r="I261" s="58">
        <f t="shared" si="15"/>
        <v>0</v>
      </c>
      <c r="J261" s="59">
        <f>SUM(B261:I261)</f>
        <v>12241942</v>
      </c>
    </row>
    <row r="262" spans="1:11" ht="16.5" customHeight="1" x14ac:dyDescent="0.25">
      <c r="A262" s="412" t="s">
        <v>32</v>
      </c>
      <c r="B262" s="140"/>
      <c r="C262" s="408">
        <v>97159.94</v>
      </c>
      <c r="D262" s="358">
        <f>380479.37+4829.6+2914.74+6837</f>
        <v>395060.70999999996</v>
      </c>
      <c r="E262" s="358"/>
      <c r="F262" s="358"/>
      <c r="G262" s="358"/>
      <c r="H262" s="358"/>
      <c r="I262" s="358"/>
      <c r="J262" s="373">
        <f>SUM(B262:I262)</f>
        <v>492220.64999999997</v>
      </c>
    </row>
    <row r="263" spans="1:11" ht="16.5" customHeight="1" x14ac:dyDescent="0.25">
      <c r="A263" s="413" t="s">
        <v>33</v>
      </c>
      <c r="B263" s="268"/>
      <c r="C263" s="147"/>
      <c r="D263" s="354">
        <f>123589.37+9455.23+417.48+3384+29584.35</f>
        <v>166430.43000000002</v>
      </c>
      <c r="E263" s="354"/>
      <c r="F263" s="354"/>
      <c r="G263" s="354">
        <v>10586.6</v>
      </c>
      <c r="H263" s="354"/>
      <c r="I263" s="354"/>
      <c r="J263" s="374">
        <f>SUM(B263:I263)</f>
        <v>177017.03000000003</v>
      </c>
    </row>
    <row r="264" spans="1:11" ht="16.5" customHeight="1" thickBot="1" x14ac:dyDescent="0.3">
      <c r="A264" s="414" t="s">
        <v>123</v>
      </c>
      <c r="B264" s="420"/>
      <c r="C264" s="409"/>
      <c r="D264" s="376"/>
      <c r="E264" s="376"/>
      <c r="F264" s="376"/>
      <c r="G264" s="376"/>
      <c r="H264" s="376"/>
      <c r="I264" s="376"/>
      <c r="J264" s="377">
        <f>SUM(B264:I264)</f>
        <v>0</v>
      </c>
    </row>
    <row r="265" spans="1:11" ht="22.5" customHeight="1" thickBot="1" x14ac:dyDescent="0.3">
      <c r="A265" s="415" t="s">
        <v>1000</v>
      </c>
      <c r="B265" s="419">
        <f t="shared" ref="B265:I265" si="16">IFERROR(B261+B262-B263+B264,"CHYBA")</f>
        <v>0</v>
      </c>
      <c r="C265" s="382">
        <f t="shared" si="16"/>
        <v>4827015.9400000004</v>
      </c>
      <c r="D265" s="58">
        <f t="shared" si="16"/>
        <v>7634686.2800000003</v>
      </c>
      <c r="E265" s="58">
        <f t="shared" si="16"/>
        <v>0</v>
      </c>
      <c r="F265" s="58">
        <f t="shared" si="16"/>
        <v>0</v>
      </c>
      <c r="G265" s="58">
        <f t="shared" si="16"/>
        <v>95443.4</v>
      </c>
      <c r="H265" s="58">
        <f t="shared" si="16"/>
        <v>0</v>
      </c>
      <c r="I265" s="58">
        <f t="shared" si="16"/>
        <v>0</v>
      </c>
      <c r="J265" s="59">
        <f>SUM(B265:I265)</f>
        <v>12557145.620000001</v>
      </c>
      <c r="K265" s="431"/>
    </row>
    <row r="266" spans="1:11" ht="16.5" customHeight="1" thickBot="1" x14ac:dyDescent="0.3">
      <c r="A266" s="823" t="s">
        <v>126</v>
      </c>
      <c r="B266" s="824"/>
      <c r="C266" s="824"/>
      <c r="D266" s="824"/>
      <c r="E266" s="824"/>
      <c r="F266" s="824"/>
      <c r="G266" s="824"/>
      <c r="H266" s="824"/>
      <c r="I266" s="824"/>
      <c r="J266" s="1284"/>
    </row>
    <row r="267" spans="1:11" ht="22.5" customHeight="1" thickBot="1" x14ac:dyDescent="0.3">
      <c r="A267" s="411" t="s">
        <v>997</v>
      </c>
      <c r="B267" s="419">
        <f>IF(B310&gt;0,B310,IF(B310=0,0,""))</f>
        <v>0</v>
      </c>
      <c r="C267" s="382">
        <f>IF(C310&gt;0,C310,IF(C310=0,0,""))</f>
        <v>0</v>
      </c>
      <c r="D267" s="58">
        <f t="shared" ref="D267:I267" si="17">IF(D310&gt;0,D310,IF(D310=0,0,""))</f>
        <v>0</v>
      </c>
      <c r="E267" s="58">
        <f t="shared" si="17"/>
        <v>0</v>
      </c>
      <c r="F267" s="58">
        <f t="shared" si="17"/>
        <v>0</v>
      </c>
      <c r="G267" s="58">
        <f t="shared" si="17"/>
        <v>0</v>
      </c>
      <c r="H267" s="58">
        <f t="shared" si="17"/>
        <v>0</v>
      </c>
      <c r="I267" s="58">
        <f t="shared" si="17"/>
        <v>0</v>
      </c>
      <c r="J267" s="59">
        <f>SUM(B267:I267)</f>
        <v>0</v>
      </c>
    </row>
    <row r="268" spans="1:11" ht="16.5" customHeight="1" x14ac:dyDescent="0.25">
      <c r="A268" s="412" t="s">
        <v>32</v>
      </c>
      <c r="B268" s="140"/>
      <c r="C268" s="408"/>
      <c r="D268" s="358"/>
      <c r="E268" s="358"/>
      <c r="F268" s="358"/>
      <c r="G268" s="358"/>
      <c r="H268" s="358"/>
      <c r="I268" s="358"/>
      <c r="J268" s="373">
        <f>SUM(B268:I268)</f>
        <v>0</v>
      </c>
    </row>
    <row r="269" spans="1:11" ht="16.5" customHeight="1" x14ac:dyDescent="0.25">
      <c r="A269" s="413" t="s">
        <v>33</v>
      </c>
      <c r="B269" s="268"/>
      <c r="C269" s="147"/>
      <c r="D269" s="354"/>
      <c r="E269" s="354"/>
      <c r="F269" s="354"/>
      <c r="G269" s="354"/>
      <c r="H269" s="354"/>
      <c r="I269" s="354"/>
      <c r="J269" s="374">
        <f>SUM(B269:I269)</f>
        <v>0</v>
      </c>
    </row>
    <row r="270" spans="1:11" ht="16.5" customHeight="1" thickBot="1" x14ac:dyDescent="0.3">
      <c r="A270" s="414" t="s">
        <v>123</v>
      </c>
      <c r="B270" s="420"/>
      <c r="C270" s="409"/>
      <c r="D270" s="376"/>
      <c r="E270" s="376"/>
      <c r="F270" s="376"/>
      <c r="G270" s="376"/>
      <c r="H270" s="376"/>
      <c r="I270" s="376"/>
      <c r="J270" s="377">
        <f>SUM(B270:I270)</f>
        <v>0</v>
      </c>
    </row>
    <row r="271" spans="1:11" ht="22.5" customHeight="1" thickBot="1" x14ac:dyDescent="0.3">
      <c r="A271" s="415" t="s">
        <v>1000</v>
      </c>
      <c r="B271" s="419">
        <f t="shared" ref="B271:I271" si="18">IFERROR(B267+B268-B269+B270,"CHYBA")</f>
        <v>0</v>
      </c>
      <c r="C271" s="382">
        <f t="shared" si="18"/>
        <v>0</v>
      </c>
      <c r="D271" s="58">
        <f t="shared" si="18"/>
        <v>0</v>
      </c>
      <c r="E271" s="58">
        <f t="shared" si="18"/>
        <v>0</v>
      </c>
      <c r="F271" s="58">
        <f t="shared" si="18"/>
        <v>0</v>
      </c>
      <c r="G271" s="58">
        <f t="shared" si="18"/>
        <v>0</v>
      </c>
      <c r="H271" s="58">
        <f t="shared" si="18"/>
        <v>0</v>
      </c>
      <c r="I271" s="58">
        <f t="shared" si="18"/>
        <v>0</v>
      </c>
      <c r="J271" s="59">
        <f>SUM(B271:I271)</f>
        <v>0</v>
      </c>
    </row>
    <row r="272" spans="1:11" ht="16.5" customHeight="1" thickBot="1" x14ac:dyDescent="0.3">
      <c r="A272" s="823" t="s">
        <v>127</v>
      </c>
      <c r="B272" s="824"/>
      <c r="C272" s="824"/>
      <c r="D272" s="824"/>
      <c r="E272" s="824"/>
      <c r="F272" s="824"/>
      <c r="G272" s="824"/>
      <c r="H272" s="824"/>
      <c r="I272" s="824"/>
      <c r="J272" s="1284"/>
    </row>
    <row r="273" spans="1:11" ht="22.5" customHeight="1" thickBot="1" x14ac:dyDescent="0.3">
      <c r="A273" s="411" t="s">
        <v>997</v>
      </c>
      <c r="B273" s="419">
        <f>B255-B261-B267</f>
        <v>470272</v>
      </c>
      <c r="C273" s="382">
        <f>C255-C261-C267</f>
        <v>637981</v>
      </c>
      <c r="D273" s="58">
        <f t="shared" ref="D273:J273" si="19">D255-D261-D267</f>
        <v>1762192</v>
      </c>
      <c r="E273" s="58">
        <f t="shared" si="19"/>
        <v>0</v>
      </c>
      <c r="F273" s="58">
        <f t="shared" si="19"/>
        <v>0</v>
      </c>
      <c r="G273" s="58">
        <f t="shared" si="19"/>
        <v>4858</v>
      </c>
      <c r="H273" s="58">
        <f t="shared" si="19"/>
        <v>53420</v>
      </c>
      <c r="I273" s="58">
        <f t="shared" si="19"/>
        <v>0</v>
      </c>
      <c r="J273" s="59">
        <f t="shared" si="19"/>
        <v>2928723</v>
      </c>
    </row>
    <row r="274" spans="1:11" ht="22.5" customHeight="1" thickBot="1" x14ac:dyDescent="0.3">
      <c r="A274" s="416" t="s">
        <v>1000</v>
      </c>
      <c r="B274" s="142">
        <f>B259-B265-B271</f>
        <v>470272</v>
      </c>
      <c r="C274" s="410">
        <f t="shared" ref="C274:J274" si="20">C259-C265-C271</f>
        <v>540821.05999999959</v>
      </c>
      <c r="D274" s="362">
        <f t="shared" si="20"/>
        <v>1743641.2600000007</v>
      </c>
      <c r="E274" s="362">
        <f t="shared" si="20"/>
        <v>0</v>
      </c>
      <c r="F274" s="362">
        <f t="shared" si="20"/>
        <v>0</v>
      </c>
      <c r="G274" s="362">
        <f t="shared" si="20"/>
        <v>4858</v>
      </c>
      <c r="H274" s="362">
        <f t="shared" si="20"/>
        <v>436033.4</v>
      </c>
      <c r="I274" s="362">
        <f t="shared" si="20"/>
        <v>0</v>
      </c>
      <c r="J274" s="62">
        <f t="shared" si="20"/>
        <v>3195625.7200000007</v>
      </c>
      <c r="K274" s="431">
        <f>3195626.14-J274</f>
        <v>0.41999999945983291</v>
      </c>
    </row>
    <row r="275" spans="1:11" ht="16.5" customHeight="1" thickTop="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</row>
    <row r="276" spans="1:11" ht="16.5" customHeight="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</row>
    <row r="277" spans="1:11" ht="16.5" customHeight="1" x14ac:dyDescent="0.25">
      <c r="A277" s="481" t="s">
        <v>730</v>
      </c>
      <c r="B277" s="481"/>
      <c r="C277" s="481"/>
      <c r="D277" s="481"/>
      <c r="E277" s="481"/>
      <c r="F277" s="481"/>
      <c r="G277" s="481"/>
      <c r="H277" s="481"/>
      <c r="I277" s="481"/>
      <c r="J277" s="481"/>
    </row>
    <row r="278" spans="1:11" ht="16.5" customHeight="1" x14ac:dyDescent="0.25">
      <c r="A278" s="482"/>
      <c r="B278" s="845"/>
      <c r="C278" s="845"/>
      <c r="D278" s="845"/>
      <c r="E278" s="845"/>
      <c r="F278" s="845"/>
      <c r="G278" s="845"/>
      <c r="H278" s="845"/>
      <c r="I278" s="845"/>
      <c r="J278" s="845"/>
    </row>
    <row r="279" spans="1:11" ht="16.5" customHeight="1" x14ac:dyDescent="0.25">
      <c r="A279" s="845"/>
      <c r="B279" s="845"/>
      <c r="C279" s="845"/>
      <c r="D279" s="845"/>
      <c r="E279" s="845"/>
      <c r="F279" s="845"/>
      <c r="G279" s="845"/>
      <c r="H279" s="845"/>
      <c r="I279" s="845"/>
      <c r="J279" s="845"/>
    </row>
    <row r="280" spans="1:11" ht="16.5" customHeight="1" x14ac:dyDescent="0.25">
      <c r="A280" s="845"/>
      <c r="B280" s="845"/>
      <c r="C280" s="845"/>
      <c r="D280" s="845"/>
      <c r="E280" s="845"/>
      <c r="F280" s="845"/>
      <c r="G280" s="845"/>
      <c r="H280" s="845"/>
      <c r="I280" s="845"/>
      <c r="J280" s="845"/>
    </row>
    <row r="281" spans="1:11" ht="16.5" customHeight="1" x14ac:dyDescent="0.25">
      <c r="A281" s="845"/>
      <c r="B281" s="845"/>
      <c r="C281" s="845"/>
      <c r="D281" s="845"/>
      <c r="E281" s="845"/>
      <c r="F281" s="845"/>
      <c r="G281" s="845"/>
      <c r="H281" s="845"/>
      <c r="I281" s="845"/>
      <c r="J281" s="845"/>
    </row>
    <row r="282" spans="1:11" ht="16.5" customHeight="1" x14ac:dyDescent="0.25">
      <c r="A282" s="845"/>
      <c r="B282" s="845"/>
      <c r="C282" s="845"/>
      <c r="D282" s="845"/>
      <c r="E282" s="845"/>
      <c r="F282" s="845"/>
      <c r="G282" s="845"/>
      <c r="H282" s="845"/>
      <c r="I282" s="845"/>
      <c r="J282" s="845"/>
    </row>
    <row r="283" spans="1:11" ht="16.5" customHeight="1" x14ac:dyDescent="0.25">
      <c r="A283" s="845"/>
      <c r="B283" s="845"/>
      <c r="C283" s="845"/>
      <c r="D283" s="845"/>
      <c r="E283" s="845"/>
      <c r="F283" s="845"/>
      <c r="G283" s="845"/>
      <c r="H283" s="845"/>
      <c r="I283" s="845"/>
      <c r="J283" s="845"/>
    </row>
    <row r="284" spans="1:11" ht="16.5" customHeight="1" x14ac:dyDescent="0.25">
      <c r="A284" s="845"/>
      <c r="B284" s="845"/>
      <c r="C284" s="845"/>
      <c r="D284" s="845"/>
      <c r="E284" s="845"/>
      <c r="F284" s="845"/>
      <c r="G284" s="845"/>
      <c r="H284" s="845"/>
      <c r="I284" s="845"/>
      <c r="J284" s="845"/>
    </row>
    <row r="285" spans="1:11" ht="16.5" customHeight="1" x14ac:dyDescent="0.25">
      <c r="A285" s="845"/>
      <c r="B285" s="845"/>
      <c r="C285" s="845"/>
      <c r="D285" s="845"/>
      <c r="E285" s="845"/>
      <c r="F285" s="845"/>
      <c r="G285" s="845"/>
      <c r="H285" s="845"/>
      <c r="I285" s="845"/>
      <c r="J285" s="845"/>
    </row>
    <row r="286" spans="1:11" ht="16.5" customHeight="1" x14ac:dyDescent="0.25">
      <c r="A286" s="425"/>
      <c r="B286" s="425"/>
      <c r="C286" s="425"/>
      <c r="D286" s="425"/>
      <c r="E286" s="425"/>
      <c r="F286" s="425"/>
      <c r="G286" s="425"/>
      <c r="H286" s="425"/>
      <c r="I286" s="425"/>
      <c r="J286" s="425"/>
    </row>
    <row r="287" spans="1:11" ht="16.5" customHeight="1" x14ac:dyDescent="0.25">
      <c r="A287" s="425"/>
      <c r="B287" s="425"/>
      <c r="C287" s="425"/>
      <c r="D287" s="425"/>
      <c r="E287" s="425"/>
      <c r="F287" s="425"/>
      <c r="G287" s="425"/>
      <c r="H287" s="425"/>
      <c r="I287" s="425"/>
      <c r="J287" s="425"/>
    </row>
    <row r="288" spans="1:11" ht="16.5" customHeight="1" thickBot="1" x14ac:dyDescent="0.3">
      <c r="A288" s="831" t="s">
        <v>128</v>
      </c>
      <c r="B288" s="831"/>
      <c r="C288" s="42"/>
      <c r="D288" s="42"/>
      <c r="E288" s="42"/>
      <c r="F288" s="42"/>
      <c r="G288" s="42"/>
      <c r="H288" s="42"/>
      <c r="I288" s="42"/>
      <c r="J288" s="42"/>
    </row>
    <row r="289" spans="1:11" ht="16.5" customHeight="1" thickTop="1" x14ac:dyDescent="0.25">
      <c r="A289" s="868" t="s">
        <v>995</v>
      </c>
      <c r="B289" s="2488" t="s">
        <v>7</v>
      </c>
      <c r="C289" s="2489"/>
      <c r="D289" s="2489"/>
      <c r="E289" s="2489"/>
      <c r="F289" s="2489"/>
      <c r="G289" s="2489"/>
      <c r="H289" s="2489"/>
      <c r="I289" s="2489"/>
      <c r="J289" s="2490"/>
    </row>
    <row r="290" spans="1:11" ht="16.5" customHeight="1" x14ac:dyDescent="0.25">
      <c r="A290" s="870"/>
      <c r="B290" s="2486" t="s">
        <v>981</v>
      </c>
      <c r="C290" s="1567" t="s">
        <v>982</v>
      </c>
      <c r="D290" s="1477" t="s">
        <v>1001</v>
      </c>
      <c r="E290" s="1477" t="s">
        <v>983</v>
      </c>
      <c r="F290" s="1477" t="s">
        <v>984</v>
      </c>
      <c r="G290" s="1477" t="s">
        <v>996</v>
      </c>
      <c r="H290" s="1477" t="s">
        <v>1003</v>
      </c>
      <c r="I290" s="1477" t="s">
        <v>1002</v>
      </c>
      <c r="J290" s="818" t="s">
        <v>112</v>
      </c>
    </row>
    <row r="291" spans="1:11" ht="46.5" customHeight="1" x14ac:dyDescent="0.25">
      <c r="A291" s="870"/>
      <c r="B291" s="2487"/>
      <c r="C291" s="1477"/>
      <c r="D291" s="1477"/>
      <c r="E291" s="1477"/>
      <c r="F291" s="1477"/>
      <c r="G291" s="1477"/>
      <c r="H291" s="1477"/>
      <c r="I291" s="1477"/>
      <c r="J291" s="818"/>
    </row>
    <row r="292" spans="1:11" ht="14.25" customHeight="1" thickBot="1" x14ac:dyDescent="0.3">
      <c r="A292" s="368" t="s">
        <v>113</v>
      </c>
      <c r="B292" s="370" t="s">
        <v>114</v>
      </c>
      <c r="C292" s="72" t="s">
        <v>115</v>
      </c>
      <c r="D292" s="72" t="s">
        <v>116</v>
      </c>
      <c r="E292" s="72" t="s">
        <v>117</v>
      </c>
      <c r="F292" s="72" t="s">
        <v>118</v>
      </c>
      <c r="G292" s="72" t="s">
        <v>119</v>
      </c>
      <c r="H292" s="72" t="s">
        <v>120</v>
      </c>
      <c r="I292" s="72" t="s">
        <v>121</v>
      </c>
      <c r="J292" s="73" t="s">
        <v>146</v>
      </c>
    </row>
    <row r="293" spans="1:11" ht="16.5" customHeight="1" thickTop="1" thickBot="1" x14ac:dyDescent="0.3">
      <c r="A293" s="823" t="s">
        <v>122</v>
      </c>
      <c r="B293" s="824"/>
      <c r="C293" s="825"/>
      <c r="D293" s="825"/>
      <c r="E293" s="825"/>
      <c r="F293" s="825"/>
      <c r="G293" s="825"/>
      <c r="H293" s="825"/>
      <c r="I293" s="825"/>
      <c r="J293" s="826"/>
    </row>
    <row r="294" spans="1:11" ht="22.5" customHeight="1" thickBot="1" x14ac:dyDescent="0.3">
      <c r="A294" s="411" t="s">
        <v>997</v>
      </c>
      <c r="B294" s="418">
        <v>470493</v>
      </c>
      <c r="C294" s="417">
        <v>5299089</v>
      </c>
      <c r="D294" s="380">
        <v>8607426</v>
      </c>
      <c r="E294" s="380">
        <v>0</v>
      </c>
      <c r="F294" s="380">
        <v>0</v>
      </c>
      <c r="G294" s="380">
        <v>112704</v>
      </c>
      <c r="H294" s="380">
        <v>191924</v>
      </c>
      <c r="I294" s="380">
        <v>0</v>
      </c>
      <c r="J294" s="59">
        <f>SUM(B294:I294)</f>
        <v>14681636</v>
      </c>
    </row>
    <row r="295" spans="1:11" ht="16.5" customHeight="1" x14ac:dyDescent="0.25">
      <c r="A295" s="412" t="s">
        <v>32</v>
      </c>
      <c r="B295" s="140"/>
      <c r="C295" s="408">
        <v>98086</v>
      </c>
      <c r="D295" s="429">
        <v>575032</v>
      </c>
      <c r="E295" s="429"/>
      <c r="F295" s="429"/>
      <c r="G295" s="429"/>
      <c r="H295" s="429">
        <v>533615</v>
      </c>
      <c r="I295" s="429">
        <v>172173</v>
      </c>
      <c r="J295" s="373">
        <f>SUM(B295:I295)</f>
        <v>1378906</v>
      </c>
    </row>
    <row r="296" spans="1:11" ht="16.5" customHeight="1" x14ac:dyDescent="0.25">
      <c r="A296" s="413" t="s">
        <v>33</v>
      </c>
      <c r="B296" s="268">
        <v>221</v>
      </c>
      <c r="C296" s="147">
        <v>29338</v>
      </c>
      <c r="D296" s="428">
        <v>14210</v>
      </c>
      <c r="E296" s="428"/>
      <c r="F296" s="428"/>
      <c r="G296" s="428">
        <v>1816</v>
      </c>
      <c r="H296" s="428">
        <v>672119</v>
      </c>
      <c r="I296" s="428">
        <v>172173</v>
      </c>
      <c r="J296" s="374">
        <f>SUM(B296:I296)</f>
        <v>889877</v>
      </c>
    </row>
    <row r="297" spans="1:11" ht="16.5" customHeight="1" thickBot="1" x14ac:dyDescent="0.3">
      <c r="A297" s="414" t="s">
        <v>123</v>
      </c>
      <c r="B297" s="420"/>
      <c r="C297" s="409"/>
      <c r="D297" s="376"/>
      <c r="E297" s="376"/>
      <c r="F297" s="376"/>
      <c r="G297" s="376"/>
      <c r="H297" s="376"/>
      <c r="I297" s="376"/>
      <c r="J297" s="377">
        <f>SUM(B297:I297)</f>
        <v>0</v>
      </c>
    </row>
    <row r="298" spans="1:11" ht="22.5" customHeight="1" thickBot="1" x14ac:dyDescent="0.3">
      <c r="A298" s="415" t="s">
        <v>1000</v>
      </c>
      <c r="B298" s="419">
        <f t="shared" ref="B298:I298" si="21">IFERROR(B294+B295-B296+B297,"CHYBA")</f>
        <v>470272</v>
      </c>
      <c r="C298" s="382">
        <f t="shared" si="21"/>
        <v>5367837</v>
      </c>
      <c r="D298" s="58">
        <f t="shared" si="21"/>
        <v>9168248</v>
      </c>
      <c r="E298" s="58">
        <f t="shared" si="21"/>
        <v>0</v>
      </c>
      <c r="F298" s="58">
        <f t="shared" si="21"/>
        <v>0</v>
      </c>
      <c r="G298" s="58">
        <f t="shared" si="21"/>
        <v>110888</v>
      </c>
      <c r="H298" s="58">
        <f t="shared" si="21"/>
        <v>53420</v>
      </c>
      <c r="I298" s="58">
        <f t="shared" si="21"/>
        <v>0</v>
      </c>
      <c r="J298" s="59">
        <f>SUM(B298:I298)</f>
        <v>15170665</v>
      </c>
      <c r="K298" s="431"/>
    </row>
    <row r="299" spans="1:11" ht="16.5" customHeight="1" thickBot="1" x14ac:dyDescent="0.3">
      <c r="A299" s="823" t="s">
        <v>125</v>
      </c>
      <c r="B299" s="824"/>
      <c r="C299" s="824"/>
      <c r="D299" s="824"/>
      <c r="E299" s="824"/>
      <c r="F299" s="824"/>
      <c r="G299" s="824"/>
      <c r="H299" s="824"/>
      <c r="I299" s="824"/>
      <c r="J299" s="1284"/>
    </row>
    <row r="300" spans="1:11" ht="22.5" customHeight="1" thickBot="1" x14ac:dyDescent="0.3">
      <c r="A300" s="411" t="s">
        <v>997</v>
      </c>
      <c r="B300" s="418">
        <v>0</v>
      </c>
      <c r="C300" s="417">
        <v>4653523</v>
      </c>
      <c r="D300" s="380">
        <v>6988273</v>
      </c>
      <c r="E300" s="380">
        <v>0</v>
      </c>
      <c r="F300" s="380">
        <v>0</v>
      </c>
      <c r="G300" s="380">
        <v>107846</v>
      </c>
      <c r="H300" s="380">
        <v>0</v>
      </c>
      <c r="I300" s="380">
        <v>0</v>
      </c>
      <c r="J300" s="59">
        <f>SUM(B300:I300)</f>
        <v>11749642</v>
      </c>
    </row>
    <row r="301" spans="1:11" ht="16.5" customHeight="1" x14ac:dyDescent="0.25">
      <c r="A301" s="412" t="s">
        <v>32</v>
      </c>
      <c r="B301" s="140"/>
      <c r="C301" s="408">
        <v>104672</v>
      </c>
      <c r="D301" s="429">
        <v>431993</v>
      </c>
      <c r="E301" s="429"/>
      <c r="F301" s="429"/>
      <c r="G301" s="429"/>
      <c r="H301" s="429"/>
      <c r="I301" s="429"/>
      <c r="J301" s="373">
        <f>SUM(B301:I301)</f>
        <v>536665</v>
      </c>
    </row>
    <row r="302" spans="1:11" ht="16.5" customHeight="1" x14ac:dyDescent="0.25">
      <c r="A302" s="413" t="s">
        <v>33</v>
      </c>
      <c r="B302" s="268"/>
      <c r="C302" s="147">
        <v>28339</v>
      </c>
      <c r="D302" s="428">
        <v>14210</v>
      </c>
      <c r="E302" s="428"/>
      <c r="F302" s="428"/>
      <c r="G302" s="428">
        <v>1816</v>
      </c>
      <c r="H302" s="428"/>
      <c r="I302" s="428"/>
      <c r="J302" s="374">
        <f>SUM(B302:I302)</f>
        <v>44365</v>
      </c>
    </row>
    <row r="303" spans="1:11" ht="16.5" customHeight="1" thickBot="1" x14ac:dyDescent="0.3">
      <c r="A303" s="414" t="s">
        <v>123</v>
      </c>
      <c r="B303" s="420"/>
      <c r="C303" s="409"/>
      <c r="D303" s="376"/>
      <c r="E303" s="376"/>
      <c r="F303" s="376"/>
      <c r="G303" s="376"/>
      <c r="H303" s="376"/>
      <c r="I303" s="376"/>
      <c r="J303" s="377">
        <f>SUM(B303:I303)</f>
        <v>0</v>
      </c>
    </row>
    <row r="304" spans="1:11" ht="22.5" customHeight="1" thickBot="1" x14ac:dyDescent="0.3">
      <c r="A304" s="415" t="s">
        <v>1000</v>
      </c>
      <c r="B304" s="419">
        <f t="shared" ref="B304:I304" si="22">IFERROR(B300+B301-B302+B303,"CHYBA")</f>
        <v>0</v>
      </c>
      <c r="C304" s="382">
        <f t="shared" si="22"/>
        <v>4729856</v>
      </c>
      <c r="D304" s="58">
        <f t="shared" si="22"/>
        <v>7406056</v>
      </c>
      <c r="E304" s="58">
        <f t="shared" si="22"/>
        <v>0</v>
      </c>
      <c r="F304" s="58">
        <f t="shared" si="22"/>
        <v>0</v>
      </c>
      <c r="G304" s="58">
        <f t="shared" si="22"/>
        <v>106030</v>
      </c>
      <c r="H304" s="58">
        <f t="shared" si="22"/>
        <v>0</v>
      </c>
      <c r="I304" s="58">
        <f t="shared" si="22"/>
        <v>0</v>
      </c>
      <c r="J304" s="59">
        <f>SUM(B304:I304)</f>
        <v>12241942</v>
      </c>
    </row>
    <row r="305" spans="1:10" ht="16.5" customHeight="1" thickBot="1" x14ac:dyDescent="0.3">
      <c r="A305" s="823" t="s">
        <v>126</v>
      </c>
      <c r="B305" s="824"/>
      <c r="C305" s="824"/>
      <c r="D305" s="824"/>
      <c r="E305" s="824"/>
      <c r="F305" s="824"/>
      <c r="G305" s="824"/>
      <c r="H305" s="824"/>
      <c r="I305" s="824"/>
      <c r="J305" s="1284"/>
    </row>
    <row r="306" spans="1:10" ht="22.5" customHeight="1" thickBot="1" x14ac:dyDescent="0.3">
      <c r="A306" s="411" t="s">
        <v>997</v>
      </c>
      <c r="B306" s="418">
        <v>0</v>
      </c>
      <c r="C306" s="417">
        <v>0</v>
      </c>
      <c r="D306" s="380">
        <v>0</v>
      </c>
      <c r="E306" s="380">
        <v>0</v>
      </c>
      <c r="F306" s="380">
        <v>0</v>
      </c>
      <c r="G306" s="380">
        <v>0</v>
      </c>
      <c r="H306" s="380">
        <v>0</v>
      </c>
      <c r="I306" s="380">
        <v>0</v>
      </c>
      <c r="J306" s="59">
        <f>SUM(B306:I306)</f>
        <v>0</v>
      </c>
    </row>
    <row r="307" spans="1:10" ht="16.5" customHeight="1" x14ac:dyDescent="0.25">
      <c r="A307" s="412" t="s">
        <v>32</v>
      </c>
      <c r="B307" s="140"/>
      <c r="C307" s="408"/>
      <c r="D307" s="429"/>
      <c r="E307" s="429"/>
      <c r="F307" s="429"/>
      <c r="G307" s="429"/>
      <c r="H307" s="429"/>
      <c r="I307" s="429"/>
      <c r="J307" s="373">
        <f>SUM(B307:I307)</f>
        <v>0</v>
      </c>
    </row>
    <row r="308" spans="1:10" ht="16.5" customHeight="1" x14ac:dyDescent="0.25">
      <c r="A308" s="413" t="s">
        <v>33</v>
      </c>
      <c r="B308" s="268"/>
      <c r="C308" s="147"/>
      <c r="D308" s="428"/>
      <c r="E308" s="428"/>
      <c r="F308" s="428"/>
      <c r="G308" s="428"/>
      <c r="H308" s="428"/>
      <c r="I308" s="428"/>
      <c r="J308" s="374">
        <f>SUM(B308:I308)</f>
        <v>0</v>
      </c>
    </row>
    <row r="309" spans="1:10" ht="16.5" customHeight="1" thickBot="1" x14ac:dyDescent="0.3">
      <c r="A309" s="414" t="s">
        <v>123</v>
      </c>
      <c r="B309" s="420"/>
      <c r="C309" s="409"/>
      <c r="D309" s="376"/>
      <c r="E309" s="376"/>
      <c r="F309" s="376"/>
      <c r="G309" s="376"/>
      <c r="H309" s="376"/>
      <c r="I309" s="376"/>
      <c r="J309" s="377">
        <f>SUM(B309:I309)</f>
        <v>0</v>
      </c>
    </row>
    <row r="310" spans="1:10" ht="22.5" customHeight="1" thickBot="1" x14ac:dyDescent="0.3">
      <c r="A310" s="415" t="s">
        <v>1000</v>
      </c>
      <c r="B310" s="419">
        <f t="shared" ref="B310:I310" si="23">IFERROR(B306+B307-B308+B309,"CHYBA")</f>
        <v>0</v>
      </c>
      <c r="C310" s="382">
        <f t="shared" si="23"/>
        <v>0</v>
      </c>
      <c r="D310" s="58">
        <f t="shared" si="23"/>
        <v>0</v>
      </c>
      <c r="E310" s="58">
        <f t="shared" si="23"/>
        <v>0</v>
      </c>
      <c r="F310" s="58">
        <f t="shared" si="23"/>
        <v>0</v>
      </c>
      <c r="G310" s="58">
        <f t="shared" si="23"/>
        <v>0</v>
      </c>
      <c r="H310" s="58">
        <f t="shared" si="23"/>
        <v>0</v>
      </c>
      <c r="I310" s="58">
        <f t="shared" si="23"/>
        <v>0</v>
      </c>
      <c r="J310" s="59">
        <f>SUM(B310:I310)</f>
        <v>0</v>
      </c>
    </row>
    <row r="311" spans="1:10" ht="16.5" customHeight="1" thickBot="1" x14ac:dyDescent="0.3">
      <c r="A311" s="823" t="s">
        <v>127</v>
      </c>
      <c r="B311" s="824"/>
      <c r="C311" s="824"/>
      <c r="D311" s="824"/>
      <c r="E311" s="824"/>
      <c r="F311" s="824"/>
      <c r="G311" s="824"/>
      <c r="H311" s="824"/>
      <c r="I311" s="824"/>
      <c r="J311" s="1284"/>
    </row>
    <row r="312" spans="1:10" ht="22.5" customHeight="1" thickBot="1" x14ac:dyDescent="0.3">
      <c r="A312" s="411" t="s">
        <v>997</v>
      </c>
      <c r="B312" s="419">
        <f>B294-B300-B306</f>
        <v>470493</v>
      </c>
      <c r="C312" s="382">
        <f>C294-C300-C306</f>
        <v>645566</v>
      </c>
      <c r="D312" s="58">
        <f t="shared" ref="D312:J312" si="24">D294-D300-D306</f>
        <v>1619153</v>
      </c>
      <c r="E312" s="58">
        <f t="shared" si="24"/>
        <v>0</v>
      </c>
      <c r="F312" s="58">
        <f t="shared" si="24"/>
        <v>0</v>
      </c>
      <c r="G312" s="58">
        <f>G294-G300-G306</f>
        <v>4858</v>
      </c>
      <c r="H312" s="58">
        <f t="shared" si="24"/>
        <v>191924</v>
      </c>
      <c r="I312" s="58">
        <f t="shared" si="24"/>
        <v>0</v>
      </c>
      <c r="J312" s="59">
        <f t="shared" si="24"/>
        <v>2931994</v>
      </c>
    </row>
    <row r="313" spans="1:10" ht="22.5" customHeight="1" thickBot="1" x14ac:dyDescent="0.3">
      <c r="A313" s="416" t="s">
        <v>1000</v>
      </c>
      <c r="B313" s="142">
        <f>B298-B304-B310</f>
        <v>470272</v>
      </c>
      <c r="C313" s="410">
        <f t="shared" ref="C313:J313" si="25">C298-C304-C310</f>
        <v>637981</v>
      </c>
      <c r="D313" s="362">
        <f t="shared" si="25"/>
        <v>1762192</v>
      </c>
      <c r="E313" s="362">
        <f t="shared" si="25"/>
        <v>0</v>
      </c>
      <c r="F313" s="362">
        <f t="shared" si="25"/>
        <v>0</v>
      </c>
      <c r="G313" s="362">
        <f t="shared" si="25"/>
        <v>4858</v>
      </c>
      <c r="H313" s="362">
        <f t="shared" si="25"/>
        <v>53420</v>
      </c>
      <c r="I313" s="362">
        <f t="shared" si="25"/>
        <v>0</v>
      </c>
      <c r="J313" s="62">
        <f t="shared" si="25"/>
        <v>2928723</v>
      </c>
    </row>
    <row r="314" spans="1:10" ht="16.5" customHeight="1" thickTop="1" x14ac:dyDescent="0.25">
      <c r="A314" s="70"/>
      <c r="B314" s="70"/>
      <c r="C314" s="70"/>
      <c r="D314" s="70"/>
      <c r="E314" s="70"/>
      <c r="F314" s="70"/>
      <c r="G314" s="70"/>
      <c r="H314" s="70"/>
      <c r="I314" s="70"/>
      <c r="J314" s="70"/>
    </row>
    <row r="315" spans="1:10" ht="16.5" customHeight="1" x14ac:dyDescent="0.25">
      <c r="A315" s="70"/>
      <c r="B315" s="70"/>
      <c r="C315" s="70"/>
      <c r="D315" s="70"/>
      <c r="E315" s="70"/>
      <c r="F315" s="70"/>
      <c r="G315" s="70"/>
      <c r="H315" s="70"/>
      <c r="I315" s="70"/>
      <c r="J315" s="70"/>
    </row>
    <row r="316" spans="1:10" ht="16.5" customHeight="1" x14ac:dyDescent="0.25">
      <c r="A316" s="481" t="s">
        <v>730</v>
      </c>
      <c r="B316" s="481"/>
      <c r="C316" s="481"/>
      <c r="D316" s="481"/>
      <c r="E316" s="481"/>
      <c r="F316" s="481"/>
      <c r="G316" s="481"/>
      <c r="H316" s="481"/>
      <c r="I316" s="481"/>
      <c r="J316" s="481"/>
    </row>
    <row r="317" spans="1:10" ht="16.5" customHeight="1" x14ac:dyDescent="0.25">
      <c r="A317" s="482"/>
      <c r="B317" s="845"/>
      <c r="C317" s="845"/>
      <c r="D317" s="845"/>
      <c r="E317" s="845"/>
      <c r="F317" s="845"/>
      <c r="G317" s="845"/>
      <c r="H317" s="845"/>
      <c r="I317" s="845"/>
      <c r="J317" s="845"/>
    </row>
    <row r="318" spans="1:10" ht="16.5" customHeight="1" x14ac:dyDescent="0.25">
      <c r="A318" s="845"/>
      <c r="B318" s="845"/>
      <c r="C318" s="845"/>
      <c r="D318" s="845"/>
      <c r="E318" s="845"/>
      <c r="F318" s="845"/>
      <c r="G318" s="845"/>
      <c r="H318" s="845"/>
      <c r="I318" s="845"/>
      <c r="J318" s="845"/>
    </row>
    <row r="319" spans="1:10" ht="16.5" customHeight="1" x14ac:dyDescent="0.25">
      <c r="A319" s="845"/>
      <c r="B319" s="845"/>
      <c r="C319" s="845"/>
      <c r="D319" s="845"/>
      <c r="E319" s="845"/>
      <c r="F319" s="845"/>
      <c r="G319" s="845"/>
      <c r="H319" s="845"/>
      <c r="I319" s="845"/>
      <c r="J319" s="845"/>
    </row>
    <row r="320" spans="1:10" ht="16.5" customHeight="1" x14ac:dyDescent="0.25">
      <c r="A320" s="845"/>
      <c r="B320" s="845"/>
      <c r="C320" s="845"/>
      <c r="D320" s="845"/>
      <c r="E320" s="845"/>
      <c r="F320" s="845"/>
      <c r="G320" s="845"/>
      <c r="H320" s="845"/>
      <c r="I320" s="845"/>
      <c r="J320" s="845"/>
    </row>
    <row r="321" spans="1:10" ht="16.5" customHeight="1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1:10" ht="16.5" customHeight="1" x14ac:dyDescent="0.25">
      <c r="A322" s="78" t="s">
        <v>744</v>
      </c>
      <c r="B322" s="489" t="s">
        <v>748</v>
      </c>
      <c r="C322" s="489"/>
      <c r="D322" s="489"/>
      <c r="E322" s="489"/>
      <c r="F322" s="489"/>
      <c r="G322" s="489"/>
      <c r="H322" s="489"/>
      <c r="I322" s="489"/>
      <c r="J322" s="489"/>
    </row>
    <row r="323" spans="1:10" ht="16.5" customHeight="1" thickBot="1" x14ac:dyDescent="0.3">
      <c r="A323" s="49"/>
      <c r="B323" s="49"/>
      <c r="C323" s="49"/>
      <c r="D323" s="49"/>
      <c r="E323" s="49"/>
      <c r="F323" s="49"/>
      <c r="G323" s="49"/>
      <c r="H323" s="49"/>
      <c r="I323" s="49"/>
      <c r="J323" s="49"/>
    </row>
    <row r="324" spans="1:10" ht="16.5" customHeight="1" thickTop="1" thickBot="1" x14ac:dyDescent="0.3">
      <c r="A324" s="753" t="s">
        <v>130</v>
      </c>
      <c r="B324" s="754"/>
      <c r="C324" s="754"/>
      <c r="D324" s="754"/>
      <c r="E324" s="754"/>
      <c r="F324" s="755"/>
      <c r="G324" s="756" t="s">
        <v>129</v>
      </c>
      <c r="H324" s="754"/>
      <c r="I324" s="754"/>
      <c r="J324" s="757"/>
    </row>
    <row r="325" spans="1:10" ht="16.5" customHeight="1" thickTop="1" x14ac:dyDescent="0.25">
      <c r="A325" s="758" t="s">
        <v>780</v>
      </c>
      <c r="B325" s="759"/>
      <c r="C325" s="759"/>
      <c r="D325" s="759"/>
      <c r="E325" s="759"/>
      <c r="F325" s="760"/>
      <c r="G325" s="1571">
        <v>0</v>
      </c>
      <c r="H325" s="1572"/>
      <c r="I325" s="1572"/>
      <c r="J325" s="1573"/>
    </row>
    <row r="326" spans="1:10" ht="16.5" customHeight="1" thickBot="1" x14ac:dyDescent="0.3">
      <c r="A326" s="767" t="s">
        <v>781</v>
      </c>
      <c r="B326" s="768"/>
      <c r="C326" s="768"/>
      <c r="D326" s="768"/>
      <c r="E326" s="768"/>
      <c r="F326" s="769"/>
      <c r="G326" s="1568">
        <v>0</v>
      </c>
      <c r="H326" s="1569"/>
      <c r="I326" s="1569"/>
      <c r="J326" s="1570"/>
    </row>
    <row r="327" spans="1:10" ht="16.5" customHeight="1" thickTop="1" x14ac:dyDescent="0.25">
      <c r="A327" s="46"/>
      <c r="B327" s="48"/>
      <c r="C327" s="48"/>
      <c r="D327" s="48"/>
      <c r="E327" s="48"/>
      <c r="F327" s="48"/>
      <c r="G327" s="48"/>
      <c r="H327" s="48"/>
      <c r="I327" s="48"/>
      <c r="J327" s="48"/>
    </row>
    <row r="328" spans="1:10" ht="16.5" customHeight="1" x14ac:dyDescent="0.25">
      <c r="A328" s="46"/>
      <c r="B328" s="48"/>
      <c r="C328" s="48"/>
      <c r="D328" s="48"/>
      <c r="E328" s="48"/>
      <c r="F328" s="48"/>
      <c r="G328" s="48"/>
      <c r="H328" s="48"/>
      <c r="I328" s="48"/>
      <c r="J328" s="48"/>
    </row>
    <row r="329" spans="1:10" ht="16.5" customHeight="1" x14ac:dyDescent="0.25">
      <c r="A329" s="6" t="s">
        <v>131</v>
      </c>
      <c r="B329" s="1324" t="s">
        <v>867</v>
      </c>
      <c r="C329" s="1324"/>
      <c r="D329" s="1324"/>
      <c r="E329" s="1324"/>
      <c r="F329" s="1324"/>
      <c r="G329" s="1324"/>
      <c r="H329" s="1324"/>
      <c r="I329" s="1324"/>
      <c r="J329" s="1324"/>
    </row>
    <row r="330" spans="1:10" ht="16.5" customHeight="1" thickBot="1" x14ac:dyDescent="0.3">
      <c r="A330" s="70"/>
      <c r="B330" s="70"/>
      <c r="C330" s="70"/>
      <c r="D330" s="70"/>
      <c r="E330" s="70"/>
      <c r="F330" s="70"/>
      <c r="G330" s="70"/>
      <c r="H330" s="70"/>
      <c r="I330" s="70"/>
      <c r="J330" s="70"/>
    </row>
    <row r="331" spans="1:10" ht="31.5" customHeight="1" thickTop="1" thickBot="1" x14ac:dyDescent="0.3">
      <c r="A331" s="1551" t="s">
        <v>132</v>
      </c>
      <c r="B331" s="821"/>
      <c r="C331" s="821"/>
      <c r="D331" s="1552"/>
      <c r="E331" s="1484" t="s">
        <v>728</v>
      </c>
      <c r="F331" s="821"/>
      <c r="G331" s="821"/>
      <c r="H331" s="821" t="s">
        <v>133</v>
      </c>
      <c r="I331" s="821"/>
      <c r="J331" s="822"/>
    </row>
    <row r="332" spans="1:10" ht="16.5" customHeight="1" thickTop="1" x14ac:dyDescent="0.25">
      <c r="A332" s="1553" t="s">
        <v>1026</v>
      </c>
      <c r="B332" s="1554"/>
      <c r="C332" s="1554"/>
      <c r="D332" s="1555"/>
      <c r="E332" s="1561">
        <v>11365000</v>
      </c>
      <c r="F332" s="1562"/>
      <c r="G332" s="1562"/>
      <c r="H332" s="1322" t="s">
        <v>1061</v>
      </c>
      <c r="I332" s="1322"/>
      <c r="J332" s="1323"/>
    </row>
    <row r="333" spans="1:10" ht="16.5" customHeight="1" x14ac:dyDescent="0.25">
      <c r="A333" s="1505"/>
      <c r="B333" s="1506"/>
      <c r="C333" s="1506"/>
      <c r="D333" s="1507"/>
      <c r="E333" s="1318"/>
      <c r="F333" s="1319"/>
      <c r="G333" s="1319"/>
      <c r="H333" s="1236"/>
      <c r="I333" s="1236"/>
      <c r="J333" s="1237"/>
    </row>
    <row r="334" spans="1:10" ht="16.5" customHeight="1" x14ac:dyDescent="0.25">
      <c r="A334" s="1505"/>
      <c r="B334" s="1506"/>
      <c r="C334" s="1506"/>
      <c r="D334" s="1507"/>
      <c r="E334" s="1318"/>
      <c r="F334" s="1319"/>
      <c r="G334" s="1319"/>
      <c r="H334" s="1236"/>
      <c r="I334" s="1236"/>
      <c r="J334" s="1237"/>
    </row>
    <row r="335" spans="1:10" ht="16.5" customHeight="1" x14ac:dyDescent="0.25">
      <c r="A335" s="1505"/>
      <c r="B335" s="1506"/>
      <c r="C335" s="1506"/>
      <c r="D335" s="1507"/>
      <c r="E335" s="1318"/>
      <c r="F335" s="1319"/>
      <c r="G335" s="1319"/>
      <c r="H335" s="1236"/>
      <c r="I335" s="1236"/>
      <c r="J335" s="1237"/>
    </row>
    <row r="336" spans="1:10" ht="16.5" customHeight="1" x14ac:dyDescent="0.25">
      <c r="A336" s="1505"/>
      <c r="B336" s="1506"/>
      <c r="C336" s="1506"/>
      <c r="D336" s="1507"/>
      <c r="E336" s="1318"/>
      <c r="F336" s="1319"/>
      <c r="G336" s="1319"/>
      <c r="H336" s="1236"/>
      <c r="I336" s="1236"/>
      <c r="J336" s="1237"/>
    </row>
    <row r="337" spans="1:256" ht="16.5" customHeight="1" thickBot="1" x14ac:dyDescent="0.3">
      <c r="A337" s="1490"/>
      <c r="B337" s="1491"/>
      <c r="C337" s="1491"/>
      <c r="D337" s="1492"/>
      <c r="E337" s="1320"/>
      <c r="F337" s="1321"/>
      <c r="G337" s="1321"/>
      <c r="H337" s="1251"/>
      <c r="I337" s="1251"/>
      <c r="J337" s="1252"/>
    </row>
    <row r="338" spans="1:256" ht="16.5" customHeight="1" thickTop="1" x14ac:dyDescent="0.25">
      <c r="A338" s="5"/>
      <c r="B338" s="31"/>
      <c r="C338" s="31"/>
      <c r="D338" s="31"/>
      <c r="E338" s="31"/>
      <c r="F338" s="31"/>
      <c r="G338" s="31"/>
      <c r="H338" s="31"/>
      <c r="I338" s="31"/>
      <c r="J338" s="31"/>
    </row>
    <row r="339" spans="1:256" ht="48" customHeight="1" x14ac:dyDescent="0.25">
      <c r="A339" s="9" t="s">
        <v>134</v>
      </c>
      <c r="B339" s="1309" t="s">
        <v>868</v>
      </c>
      <c r="C339" s="1309"/>
      <c r="D339" s="1309"/>
      <c r="E339" s="1309"/>
      <c r="F339" s="1309"/>
      <c r="G339" s="1309"/>
      <c r="H339" s="1309"/>
      <c r="I339" s="1309"/>
      <c r="J339" s="1309"/>
    </row>
    <row r="340" spans="1:256" x14ac:dyDescent="0.25">
      <c r="A340" s="70"/>
      <c r="B340" s="456" t="s">
        <v>1071</v>
      </c>
      <c r="C340" s="70"/>
      <c r="D340" s="70"/>
      <c r="E340" s="70"/>
      <c r="F340" s="70"/>
      <c r="G340" s="70"/>
      <c r="H340" s="70"/>
      <c r="I340" s="70"/>
      <c r="J340" s="70"/>
    </row>
    <row r="341" spans="1:256" ht="14.4" hidden="1" outlineLevel="1" thickTop="1" x14ac:dyDescent="0.25">
      <c r="A341" s="1210" t="s">
        <v>23</v>
      </c>
      <c r="B341" s="1205"/>
      <c r="C341" s="1205"/>
      <c r="D341" s="1211"/>
      <c r="E341" s="1204" t="s">
        <v>29</v>
      </c>
      <c r="F341" s="1205"/>
      <c r="G341" s="1205"/>
      <c r="H341" s="1205"/>
      <c r="I341" s="1205"/>
      <c r="J341" s="1206"/>
    </row>
    <row r="342" spans="1:256" ht="14.4" hidden="1" outlineLevel="1" thickBot="1" x14ac:dyDescent="0.3">
      <c r="A342" s="1212"/>
      <c r="B342" s="1208"/>
      <c r="C342" s="1208"/>
      <c r="D342" s="1213"/>
      <c r="E342" s="1207" t="s">
        <v>135</v>
      </c>
      <c r="F342" s="1208"/>
      <c r="G342" s="1208"/>
      <c r="H342" s="1208" t="s">
        <v>136</v>
      </c>
      <c r="I342" s="1208"/>
      <c r="J342" s="1209"/>
    </row>
    <row r="343" spans="1:256" ht="14.4" hidden="1" outlineLevel="1" thickTop="1" x14ac:dyDescent="0.25">
      <c r="A343" s="811" t="s">
        <v>1025</v>
      </c>
      <c r="B343" s="812"/>
      <c r="C343" s="812"/>
      <c r="D343" s="813"/>
      <c r="E343" s="855"/>
      <c r="F343" s="856"/>
      <c r="G343" s="856"/>
      <c r="H343" s="856"/>
      <c r="I343" s="856"/>
      <c r="J343" s="1546"/>
    </row>
    <row r="344" spans="1:256" hidden="1" outlineLevel="1" x14ac:dyDescent="0.25">
      <c r="A344" s="814"/>
      <c r="B344" s="815"/>
      <c r="C344" s="815"/>
      <c r="D344" s="816"/>
      <c r="E344" s="1564"/>
      <c r="F344" s="846"/>
      <c r="G344" s="846"/>
      <c r="H344" s="846"/>
      <c r="I344" s="846"/>
      <c r="J344" s="847"/>
    </row>
    <row r="345" spans="1:256" hidden="1" outlineLevel="1" x14ac:dyDescent="0.25">
      <c r="A345" s="814"/>
      <c r="B345" s="815"/>
      <c r="C345" s="815"/>
      <c r="D345" s="816"/>
      <c r="E345" s="1564"/>
      <c r="F345" s="846"/>
      <c r="G345" s="846"/>
      <c r="H345" s="846"/>
      <c r="I345" s="846"/>
      <c r="J345" s="847"/>
    </row>
    <row r="346" spans="1:256" ht="14.4" hidden="1" outlineLevel="1" thickBot="1" x14ac:dyDescent="0.3">
      <c r="A346" s="1531"/>
      <c r="B346" s="1532"/>
      <c r="C346" s="1532"/>
      <c r="D346" s="1533"/>
      <c r="E346" s="1549"/>
      <c r="F346" s="1550"/>
      <c r="G346" s="1550"/>
      <c r="H346" s="1550"/>
      <c r="I346" s="1550"/>
      <c r="J346" s="1563"/>
    </row>
    <row r="347" spans="1:256" collapsed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  <c r="BH347" s="44"/>
      <c r="BI347" s="44"/>
      <c r="BJ347" s="44"/>
      <c r="BK347" s="44"/>
      <c r="BL347" s="44"/>
      <c r="BM347" s="44"/>
      <c r="BN347" s="44"/>
      <c r="BO347" s="44"/>
      <c r="BP347" s="44"/>
      <c r="BQ347" s="44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  <c r="CK347" s="44"/>
      <c r="CL347" s="44"/>
      <c r="CM347" s="44"/>
      <c r="CN347" s="44"/>
      <c r="CO347" s="44"/>
      <c r="CP347" s="44"/>
      <c r="CQ347" s="44"/>
      <c r="CR347" s="44"/>
      <c r="CS347" s="44"/>
      <c r="CT347" s="44"/>
      <c r="CU347" s="44"/>
      <c r="CV347" s="44"/>
      <c r="CW347" s="44"/>
      <c r="CX347" s="44"/>
      <c r="CY347" s="44"/>
      <c r="CZ347" s="44"/>
      <c r="DA347" s="44"/>
      <c r="DB347" s="44"/>
      <c r="DC347" s="44"/>
      <c r="DD347" s="44"/>
      <c r="DE347" s="44"/>
      <c r="DF347" s="44"/>
      <c r="DG347" s="44"/>
      <c r="DH347" s="44"/>
      <c r="DI347" s="44"/>
      <c r="DJ347" s="44"/>
      <c r="DK347" s="44"/>
      <c r="DL347" s="44"/>
      <c r="DM347" s="44"/>
      <c r="DN347" s="44"/>
      <c r="DO347" s="44"/>
      <c r="DP347" s="44"/>
      <c r="DQ347" s="44"/>
      <c r="DR347" s="44"/>
      <c r="DS347" s="44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4"/>
      <c r="EG347" s="44"/>
      <c r="EH347" s="44"/>
      <c r="EI347" s="44"/>
      <c r="EJ347" s="44"/>
      <c r="EK347" s="44"/>
      <c r="EL347" s="44"/>
      <c r="EM347" s="44"/>
      <c r="EN347" s="44"/>
      <c r="EO347" s="44"/>
      <c r="EP347" s="44"/>
      <c r="EQ347" s="44"/>
      <c r="ER347" s="44"/>
      <c r="ES347" s="44"/>
      <c r="ET347" s="44"/>
      <c r="EU347" s="44"/>
      <c r="EV347" s="44"/>
      <c r="EW347" s="44"/>
      <c r="EX347" s="44"/>
      <c r="EY347" s="44"/>
      <c r="EZ347" s="44"/>
      <c r="FA347" s="44"/>
      <c r="FB347" s="44"/>
      <c r="FC347" s="44"/>
      <c r="FD347" s="44"/>
      <c r="FE347" s="44"/>
      <c r="FF347" s="44"/>
      <c r="FG347" s="44"/>
      <c r="FH347" s="44"/>
      <c r="FI347" s="44"/>
      <c r="FJ347" s="44"/>
      <c r="FK347" s="44"/>
      <c r="FL347" s="44"/>
      <c r="FM347" s="44"/>
      <c r="FN347" s="44"/>
      <c r="FO347" s="44"/>
      <c r="FP347" s="44"/>
      <c r="FQ347" s="44"/>
      <c r="FR347" s="44"/>
      <c r="FS347" s="44"/>
      <c r="FT347" s="44"/>
      <c r="FU347" s="44"/>
      <c r="FV347" s="44"/>
      <c r="FW347" s="44"/>
      <c r="FX347" s="44"/>
      <c r="FY347" s="44"/>
      <c r="FZ347" s="44"/>
      <c r="GA347" s="44"/>
      <c r="GB347" s="44"/>
      <c r="GC347" s="44"/>
      <c r="GD347" s="44"/>
      <c r="GE347" s="44"/>
      <c r="GF347" s="44"/>
      <c r="GG347" s="44"/>
      <c r="GH347" s="44"/>
      <c r="GI347" s="44"/>
      <c r="GJ347" s="44"/>
      <c r="GK347" s="44"/>
      <c r="GL347" s="44"/>
      <c r="GM347" s="44"/>
      <c r="GN347" s="44"/>
      <c r="GO347" s="44"/>
      <c r="GP347" s="44"/>
      <c r="GQ347" s="44"/>
      <c r="GR347" s="44"/>
      <c r="GS347" s="44"/>
      <c r="GT347" s="44"/>
      <c r="GU347" s="44"/>
      <c r="GV347" s="44"/>
      <c r="GW347" s="44"/>
      <c r="GX347" s="44"/>
      <c r="GY347" s="44"/>
      <c r="GZ347" s="44"/>
      <c r="HA347" s="44"/>
      <c r="HB347" s="44"/>
      <c r="HC347" s="44"/>
      <c r="HD347" s="44"/>
      <c r="HE347" s="44"/>
      <c r="HF347" s="44"/>
      <c r="HG347" s="44"/>
      <c r="HH347" s="44"/>
      <c r="HI347" s="44"/>
      <c r="HJ347" s="44"/>
      <c r="HK347" s="44"/>
      <c r="HL347" s="44"/>
      <c r="HM347" s="44"/>
      <c r="HN347" s="44"/>
      <c r="HO347" s="44"/>
      <c r="HP347" s="44"/>
      <c r="HQ347" s="44"/>
      <c r="HR347" s="44"/>
      <c r="HS347" s="44"/>
      <c r="HT347" s="44"/>
      <c r="HU347" s="44"/>
      <c r="HV347" s="44"/>
      <c r="HW347" s="44"/>
      <c r="HX347" s="44"/>
      <c r="HY347" s="44"/>
      <c r="HZ347" s="44"/>
      <c r="IA347" s="44"/>
      <c r="IB347" s="44"/>
      <c r="IC347" s="44"/>
      <c r="ID347" s="44"/>
      <c r="IE347" s="44"/>
      <c r="IF347" s="44"/>
      <c r="IG347" s="44"/>
      <c r="IH347" s="44"/>
      <c r="II347" s="44"/>
      <c r="IJ347" s="44"/>
      <c r="IK347" s="44"/>
      <c r="IL347" s="44"/>
      <c r="IM347" s="44"/>
      <c r="IN347" s="44"/>
      <c r="IO347" s="44"/>
      <c r="IP347" s="44"/>
      <c r="IQ347" s="44"/>
      <c r="IR347" s="44"/>
      <c r="IS347" s="44"/>
      <c r="IT347" s="44"/>
      <c r="IU347" s="44"/>
      <c r="IV347" s="44"/>
    </row>
    <row r="348" spans="1:256" ht="15" customHeight="1" x14ac:dyDescent="0.25">
      <c r="A348" s="9" t="s">
        <v>137</v>
      </c>
      <c r="B348" s="1309" t="s">
        <v>869</v>
      </c>
      <c r="C348" s="1309"/>
      <c r="D348" s="1309"/>
      <c r="E348" s="1309"/>
      <c r="F348" s="1309"/>
      <c r="G348" s="1309"/>
      <c r="H348" s="1309"/>
      <c r="I348" s="1309"/>
      <c r="J348" s="1309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  <c r="BH348" s="44"/>
      <c r="BI348" s="44"/>
      <c r="BJ348" s="44"/>
      <c r="BK348" s="44"/>
      <c r="BL348" s="44"/>
      <c r="BM348" s="44"/>
      <c r="BN348" s="44"/>
      <c r="BO348" s="44"/>
      <c r="BP348" s="44"/>
      <c r="BQ348" s="44"/>
      <c r="BR348" s="44"/>
      <c r="BS348" s="44"/>
      <c r="BT348" s="44"/>
      <c r="BU348" s="44"/>
      <c r="BV348" s="44"/>
      <c r="BW348" s="44"/>
      <c r="BX348" s="44"/>
      <c r="BY348" s="44"/>
      <c r="BZ348" s="44"/>
      <c r="CA348" s="44"/>
      <c r="CB348" s="44"/>
      <c r="CC348" s="44"/>
      <c r="CD348" s="44"/>
      <c r="CE348" s="44"/>
      <c r="CF348" s="44"/>
      <c r="CG348" s="44"/>
      <c r="CH348" s="44"/>
      <c r="CI348" s="44"/>
      <c r="CJ348" s="44"/>
      <c r="CK348" s="44"/>
      <c r="CL348" s="44"/>
      <c r="CM348" s="44"/>
      <c r="CN348" s="44"/>
      <c r="CO348" s="44"/>
      <c r="CP348" s="44"/>
      <c r="CQ348" s="44"/>
      <c r="CR348" s="44"/>
      <c r="CS348" s="44"/>
      <c r="CT348" s="44"/>
      <c r="CU348" s="44"/>
      <c r="CV348" s="44"/>
      <c r="CW348" s="44"/>
      <c r="CX348" s="44"/>
      <c r="CY348" s="44"/>
      <c r="CZ348" s="44"/>
      <c r="DA348" s="44"/>
      <c r="DB348" s="44"/>
      <c r="DC348" s="44"/>
      <c r="DD348" s="44"/>
      <c r="DE348" s="44"/>
      <c r="DF348" s="44"/>
      <c r="DG348" s="44"/>
      <c r="DH348" s="44"/>
      <c r="DI348" s="44"/>
      <c r="DJ348" s="44"/>
      <c r="DK348" s="44"/>
      <c r="DL348" s="44"/>
      <c r="DM348" s="44"/>
      <c r="DN348" s="44"/>
      <c r="DO348" s="44"/>
      <c r="DP348" s="44"/>
      <c r="DQ348" s="44"/>
      <c r="DR348" s="44"/>
      <c r="DS348" s="44"/>
      <c r="DT348" s="44"/>
      <c r="DU348" s="44"/>
      <c r="DV348" s="44"/>
      <c r="DW348" s="44"/>
      <c r="DX348" s="44"/>
      <c r="DY348" s="44"/>
      <c r="DZ348" s="44"/>
      <c r="EA348" s="44"/>
      <c r="EB348" s="44"/>
      <c r="EC348" s="44"/>
      <c r="ED348" s="44"/>
      <c r="EE348" s="44"/>
      <c r="EF348" s="44"/>
      <c r="EG348" s="44"/>
      <c r="EH348" s="44"/>
      <c r="EI348" s="44"/>
      <c r="EJ348" s="44"/>
      <c r="EK348" s="44"/>
      <c r="EL348" s="44"/>
      <c r="EM348" s="44"/>
      <c r="EN348" s="44"/>
      <c r="EO348" s="44"/>
      <c r="EP348" s="44"/>
      <c r="EQ348" s="44"/>
      <c r="ER348" s="44"/>
      <c r="ES348" s="44"/>
      <c r="ET348" s="44"/>
      <c r="EU348" s="44"/>
      <c r="EV348" s="44"/>
      <c r="EW348" s="44"/>
      <c r="EX348" s="44"/>
      <c r="EY348" s="44"/>
      <c r="EZ348" s="44"/>
      <c r="FA348" s="44"/>
      <c r="FB348" s="44"/>
      <c r="FC348" s="44"/>
      <c r="FD348" s="44"/>
      <c r="FE348" s="44"/>
      <c r="FF348" s="44"/>
      <c r="FG348" s="44"/>
      <c r="FH348" s="44"/>
      <c r="FI348" s="44"/>
      <c r="FJ348" s="44"/>
      <c r="FK348" s="44"/>
      <c r="FL348" s="44"/>
      <c r="FM348" s="44"/>
      <c r="FN348" s="44"/>
      <c r="FO348" s="44"/>
      <c r="FP348" s="44"/>
      <c r="FQ348" s="44"/>
      <c r="FR348" s="44"/>
      <c r="FS348" s="44"/>
      <c r="FT348" s="44"/>
      <c r="FU348" s="44"/>
      <c r="FV348" s="44"/>
      <c r="FW348" s="44"/>
      <c r="FX348" s="44"/>
      <c r="FY348" s="44"/>
      <c r="FZ348" s="44"/>
      <c r="GA348" s="44"/>
      <c r="GB348" s="44"/>
      <c r="GC348" s="44"/>
      <c r="GD348" s="44"/>
      <c r="GE348" s="44"/>
      <c r="GF348" s="44"/>
      <c r="GG348" s="44"/>
      <c r="GH348" s="44"/>
      <c r="GI348" s="44"/>
      <c r="GJ348" s="44"/>
      <c r="GK348" s="44"/>
      <c r="GL348" s="44"/>
      <c r="GM348" s="44"/>
      <c r="GN348" s="44"/>
      <c r="GO348" s="44"/>
      <c r="GP348" s="44"/>
      <c r="GQ348" s="44"/>
      <c r="GR348" s="44"/>
      <c r="GS348" s="44"/>
      <c r="GT348" s="44"/>
      <c r="GU348" s="44"/>
      <c r="GV348" s="44"/>
      <c r="GW348" s="44"/>
      <c r="GX348" s="44"/>
      <c r="GY348" s="44"/>
      <c r="GZ348" s="44"/>
      <c r="HA348" s="44"/>
      <c r="HB348" s="44"/>
      <c r="HC348" s="44"/>
      <c r="HD348" s="44"/>
      <c r="HE348" s="44"/>
      <c r="HF348" s="44"/>
      <c r="HG348" s="44"/>
      <c r="HH348" s="44"/>
      <c r="HI348" s="44"/>
      <c r="HJ348" s="44"/>
      <c r="HK348" s="44"/>
      <c r="HL348" s="44"/>
      <c r="HM348" s="44"/>
      <c r="HN348" s="44"/>
      <c r="HO348" s="44"/>
      <c r="HP348" s="44"/>
      <c r="HQ348" s="44"/>
      <c r="HR348" s="44"/>
      <c r="HS348" s="44"/>
      <c r="HT348" s="44"/>
      <c r="HU348" s="44"/>
      <c r="HV348" s="44"/>
      <c r="HW348" s="44"/>
      <c r="HX348" s="44"/>
      <c r="HY348" s="44"/>
      <c r="HZ348" s="44"/>
      <c r="IA348" s="44"/>
      <c r="IB348" s="44"/>
      <c r="IC348" s="44"/>
      <c r="ID348" s="44"/>
      <c r="IE348" s="44"/>
      <c r="IF348" s="44"/>
      <c r="IG348" s="44"/>
      <c r="IH348" s="44"/>
      <c r="II348" s="44"/>
      <c r="IJ348" s="44"/>
      <c r="IK348" s="44"/>
      <c r="IL348" s="44"/>
      <c r="IM348" s="44"/>
      <c r="IN348" s="44"/>
      <c r="IO348" s="44"/>
      <c r="IP348" s="44"/>
      <c r="IQ348" s="44"/>
      <c r="IR348" s="44"/>
      <c r="IS348" s="44"/>
      <c r="IT348" s="44"/>
      <c r="IU348" s="44"/>
      <c r="IV348" s="44"/>
    </row>
    <row r="349" spans="1:256" x14ac:dyDescent="0.25">
      <c r="A349" s="8"/>
      <c r="B349" s="1309"/>
      <c r="C349" s="1309"/>
      <c r="D349" s="1309"/>
      <c r="E349" s="1309"/>
      <c r="F349" s="1309"/>
      <c r="G349" s="1309"/>
      <c r="H349" s="1309"/>
      <c r="I349" s="1309"/>
      <c r="J349" s="1309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  <c r="BH349" s="44"/>
      <c r="BI349" s="44"/>
      <c r="BJ349" s="44"/>
      <c r="BK349" s="44"/>
      <c r="BL349" s="44"/>
      <c r="BM349" s="44"/>
      <c r="BN349" s="44"/>
      <c r="BO349" s="44"/>
      <c r="BP349" s="44"/>
      <c r="BQ349" s="44"/>
      <c r="BR349" s="44"/>
      <c r="BS349" s="44"/>
      <c r="BT349" s="44"/>
      <c r="BU349" s="44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  <c r="CK349" s="44"/>
      <c r="CL349" s="44"/>
      <c r="CM349" s="44"/>
      <c r="CN349" s="44"/>
      <c r="CO349" s="44"/>
      <c r="CP349" s="44"/>
      <c r="CQ349" s="44"/>
      <c r="CR349" s="44"/>
      <c r="CS349" s="44"/>
      <c r="CT349" s="44"/>
      <c r="CU349" s="44"/>
      <c r="CV349" s="44"/>
      <c r="CW349" s="44"/>
      <c r="CX349" s="44"/>
      <c r="CY349" s="44"/>
      <c r="CZ349" s="44"/>
      <c r="DA349" s="44"/>
      <c r="DB349" s="44"/>
      <c r="DC349" s="44"/>
      <c r="DD349" s="44"/>
      <c r="DE349" s="44"/>
      <c r="DF349" s="44"/>
      <c r="DG349" s="44"/>
      <c r="DH349" s="44"/>
      <c r="DI349" s="44"/>
      <c r="DJ349" s="44"/>
      <c r="DK349" s="44"/>
      <c r="DL349" s="44"/>
      <c r="DM349" s="44"/>
      <c r="DN349" s="44"/>
      <c r="DO349" s="44"/>
      <c r="DP349" s="44"/>
      <c r="DQ349" s="44"/>
      <c r="DR349" s="44"/>
      <c r="DS349" s="44"/>
      <c r="DT349" s="44"/>
      <c r="DU349" s="44"/>
      <c r="DV349" s="44"/>
      <c r="DW349" s="44"/>
      <c r="DX349" s="44"/>
      <c r="DY349" s="44"/>
      <c r="DZ349" s="44"/>
      <c r="EA349" s="44"/>
      <c r="EB349" s="44"/>
      <c r="EC349" s="44"/>
      <c r="ED349" s="44"/>
      <c r="EE349" s="44"/>
      <c r="EF349" s="44"/>
      <c r="EG349" s="44"/>
      <c r="EH349" s="44"/>
      <c r="EI349" s="44"/>
      <c r="EJ349" s="44"/>
      <c r="EK349" s="44"/>
      <c r="EL349" s="44"/>
      <c r="EM349" s="44"/>
      <c r="EN349" s="44"/>
      <c r="EO349" s="44"/>
      <c r="EP349" s="44"/>
      <c r="EQ349" s="44"/>
      <c r="ER349" s="44"/>
      <c r="ES349" s="44"/>
      <c r="ET349" s="44"/>
      <c r="EU349" s="44"/>
      <c r="EV349" s="44"/>
      <c r="EW349" s="44"/>
      <c r="EX349" s="44"/>
      <c r="EY349" s="44"/>
      <c r="EZ349" s="44"/>
      <c r="FA349" s="44"/>
      <c r="FB349" s="44"/>
      <c r="FC349" s="44"/>
      <c r="FD349" s="44"/>
      <c r="FE349" s="44"/>
      <c r="FF349" s="44"/>
      <c r="FG349" s="44"/>
      <c r="FH349" s="44"/>
      <c r="FI349" s="44"/>
      <c r="FJ349" s="44"/>
      <c r="FK349" s="44"/>
      <c r="FL349" s="44"/>
      <c r="FM349" s="44"/>
      <c r="FN349" s="44"/>
      <c r="FO349" s="44"/>
      <c r="FP349" s="44"/>
      <c r="FQ349" s="44"/>
      <c r="FR349" s="44"/>
      <c r="FS349" s="44"/>
      <c r="FT349" s="44"/>
      <c r="FU349" s="44"/>
      <c r="FV349" s="44"/>
      <c r="FW349" s="44"/>
      <c r="FX349" s="44"/>
      <c r="FY349" s="44"/>
      <c r="FZ349" s="44"/>
      <c r="GA349" s="44"/>
      <c r="GB349" s="44"/>
      <c r="GC349" s="44"/>
      <c r="GD349" s="44"/>
      <c r="GE349" s="44"/>
      <c r="GF349" s="44"/>
      <c r="GG349" s="44"/>
      <c r="GH349" s="44"/>
      <c r="GI349" s="44"/>
      <c r="GJ349" s="44"/>
      <c r="GK349" s="44"/>
      <c r="GL349" s="44"/>
      <c r="GM349" s="44"/>
      <c r="GN349" s="44"/>
      <c r="GO349" s="44"/>
      <c r="GP349" s="44"/>
      <c r="GQ349" s="44"/>
      <c r="GR349" s="44"/>
      <c r="GS349" s="44"/>
      <c r="GT349" s="44"/>
      <c r="GU349" s="44"/>
      <c r="GV349" s="44"/>
      <c r="GW349" s="44"/>
      <c r="GX349" s="44"/>
      <c r="GY349" s="44"/>
      <c r="GZ349" s="44"/>
      <c r="HA349" s="44"/>
      <c r="HB349" s="44"/>
      <c r="HC349" s="44"/>
      <c r="HD349" s="44"/>
      <c r="HE349" s="44"/>
      <c r="HF349" s="44"/>
      <c r="HG349" s="44"/>
      <c r="HH349" s="44"/>
      <c r="HI349" s="44"/>
      <c r="HJ349" s="44"/>
      <c r="HK349" s="44"/>
      <c r="HL349" s="44"/>
      <c r="HM349" s="44"/>
      <c r="HN349" s="44"/>
      <c r="HO349" s="44"/>
      <c r="HP349" s="44"/>
      <c r="HQ349" s="44"/>
      <c r="HR349" s="44"/>
      <c r="HS349" s="44"/>
      <c r="HT349" s="44"/>
      <c r="HU349" s="44"/>
      <c r="HV349" s="44"/>
      <c r="HW349" s="44"/>
      <c r="HX349" s="44"/>
      <c r="HY349" s="44"/>
      <c r="HZ349" s="44"/>
      <c r="IA349" s="44"/>
      <c r="IB349" s="44"/>
      <c r="IC349" s="44"/>
      <c r="ID349" s="44"/>
      <c r="IE349" s="44"/>
      <c r="IF349" s="44"/>
      <c r="IG349" s="44"/>
      <c r="IH349" s="44"/>
      <c r="II349" s="44"/>
      <c r="IJ349" s="44"/>
      <c r="IK349" s="44"/>
      <c r="IL349" s="44"/>
      <c r="IM349" s="44"/>
      <c r="IN349" s="44"/>
      <c r="IO349" s="44"/>
      <c r="IP349" s="44"/>
      <c r="IQ349" s="44"/>
      <c r="IR349" s="44"/>
      <c r="IS349" s="44"/>
      <c r="IT349" s="44"/>
      <c r="IU349" s="44"/>
      <c r="IV349" s="44"/>
    </row>
    <row r="350" spans="1:256" x14ac:dyDescent="0.25">
      <c r="A350" s="8"/>
      <c r="B350" s="456" t="s">
        <v>1071</v>
      </c>
      <c r="C350" s="8"/>
      <c r="D350" s="8"/>
      <c r="E350" s="8"/>
      <c r="F350" s="8"/>
      <c r="G350" s="8"/>
      <c r="H350" s="8"/>
      <c r="I350" s="8"/>
      <c r="J350" s="8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  <c r="BH350" s="44"/>
      <c r="BI350" s="44"/>
      <c r="BJ350" s="44"/>
      <c r="BK350" s="44"/>
      <c r="BL350" s="44"/>
      <c r="BM350" s="44"/>
      <c r="BN350" s="44"/>
      <c r="BO350" s="44"/>
      <c r="BP350" s="44"/>
      <c r="BQ350" s="44"/>
      <c r="BR350" s="44"/>
      <c r="BS350" s="44"/>
      <c r="BT350" s="44"/>
      <c r="BU350" s="44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  <c r="CK350" s="44"/>
      <c r="CL350" s="44"/>
      <c r="CM350" s="44"/>
      <c r="CN350" s="44"/>
      <c r="CO350" s="44"/>
      <c r="CP350" s="44"/>
      <c r="CQ350" s="44"/>
      <c r="CR350" s="44"/>
      <c r="CS350" s="44"/>
      <c r="CT350" s="44"/>
      <c r="CU350" s="44"/>
      <c r="CV350" s="44"/>
      <c r="CW350" s="44"/>
      <c r="CX350" s="44"/>
      <c r="CY350" s="44"/>
      <c r="CZ350" s="44"/>
      <c r="DA350" s="44"/>
      <c r="DB350" s="44"/>
      <c r="DC350" s="44"/>
      <c r="DD350" s="44"/>
      <c r="DE350" s="44"/>
      <c r="DF350" s="44"/>
      <c r="DG350" s="44"/>
      <c r="DH350" s="44"/>
      <c r="DI350" s="44"/>
      <c r="DJ350" s="44"/>
      <c r="DK350" s="44"/>
      <c r="DL350" s="44"/>
      <c r="DM350" s="44"/>
      <c r="DN350" s="44"/>
      <c r="DO350" s="44"/>
      <c r="DP350" s="44"/>
      <c r="DQ350" s="44"/>
      <c r="DR350" s="44"/>
      <c r="DS350" s="44"/>
      <c r="DT350" s="44"/>
      <c r="DU350" s="44"/>
      <c r="DV350" s="44"/>
      <c r="DW350" s="44"/>
      <c r="DX350" s="44"/>
      <c r="DY350" s="44"/>
      <c r="DZ350" s="44"/>
      <c r="EA350" s="44"/>
      <c r="EB350" s="44"/>
      <c r="EC350" s="44"/>
      <c r="ED350" s="44"/>
      <c r="EE350" s="44"/>
      <c r="EF350" s="44"/>
      <c r="EG350" s="44"/>
      <c r="EH350" s="44"/>
      <c r="EI350" s="44"/>
      <c r="EJ350" s="44"/>
      <c r="EK350" s="44"/>
      <c r="EL350" s="44"/>
      <c r="EM350" s="44"/>
      <c r="EN350" s="44"/>
      <c r="EO350" s="44"/>
      <c r="EP350" s="44"/>
      <c r="EQ350" s="44"/>
      <c r="ER350" s="44"/>
      <c r="ES350" s="44"/>
      <c r="ET350" s="44"/>
      <c r="EU350" s="44"/>
      <c r="EV350" s="44"/>
      <c r="EW350" s="44"/>
      <c r="EX350" s="44"/>
      <c r="EY350" s="44"/>
      <c r="EZ350" s="44"/>
      <c r="FA350" s="44"/>
      <c r="FB350" s="44"/>
      <c r="FC350" s="44"/>
      <c r="FD350" s="44"/>
      <c r="FE350" s="44"/>
      <c r="FF350" s="44"/>
      <c r="FG350" s="44"/>
      <c r="FH350" s="44"/>
      <c r="FI350" s="44"/>
      <c r="FJ350" s="44"/>
      <c r="FK350" s="44"/>
      <c r="FL350" s="44"/>
      <c r="FM350" s="44"/>
      <c r="FN350" s="44"/>
      <c r="FO350" s="44"/>
      <c r="FP350" s="44"/>
      <c r="FQ350" s="44"/>
      <c r="FR350" s="44"/>
      <c r="FS350" s="44"/>
      <c r="FT350" s="44"/>
      <c r="FU350" s="44"/>
      <c r="FV350" s="44"/>
      <c r="FW350" s="44"/>
      <c r="FX350" s="44"/>
      <c r="FY350" s="44"/>
      <c r="FZ350" s="44"/>
      <c r="GA350" s="44"/>
      <c r="GB350" s="44"/>
      <c r="GC350" s="44"/>
      <c r="GD350" s="44"/>
      <c r="GE350" s="44"/>
      <c r="GF350" s="44"/>
      <c r="GG350" s="44"/>
      <c r="GH350" s="44"/>
      <c r="GI350" s="44"/>
      <c r="GJ350" s="44"/>
      <c r="GK350" s="44"/>
      <c r="GL350" s="44"/>
      <c r="GM350" s="44"/>
      <c r="GN350" s="44"/>
      <c r="GO350" s="44"/>
      <c r="GP350" s="44"/>
      <c r="GQ350" s="44"/>
      <c r="GR350" s="44"/>
      <c r="GS350" s="44"/>
      <c r="GT350" s="44"/>
      <c r="GU350" s="44"/>
      <c r="GV350" s="44"/>
      <c r="GW350" s="44"/>
      <c r="GX350" s="44"/>
      <c r="GY350" s="44"/>
      <c r="GZ350" s="44"/>
      <c r="HA350" s="44"/>
      <c r="HB350" s="44"/>
      <c r="HC350" s="44"/>
      <c r="HD350" s="44"/>
      <c r="HE350" s="44"/>
      <c r="HF350" s="44"/>
      <c r="HG350" s="44"/>
      <c r="HH350" s="44"/>
      <c r="HI350" s="44"/>
      <c r="HJ350" s="44"/>
      <c r="HK350" s="44"/>
      <c r="HL350" s="44"/>
      <c r="HM350" s="44"/>
      <c r="HN350" s="44"/>
      <c r="HO350" s="44"/>
      <c r="HP350" s="44"/>
      <c r="HQ350" s="44"/>
      <c r="HR350" s="44"/>
      <c r="HS350" s="44"/>
      <c r="HT350" s="44"/>
      <c r="HU350" s="44"/>
      <c r="HV350" s="44"/>
      <c r="HW350" s="44"/>
      <c r="HX350" s="44"/>
      <c r="HY350" s="44"/>
      <c r="HZ350" s="44"/>
      <c r="IA350" s="44"/>
      <c r="IB350" s="44"/>
      <c r="IC350" s="44"/>
      <c r="ID350" s="44"/>
      <c r="IE350" s="44"/>
      <c r="IF350" s="44"/>
      <c r="IG350" s="44"/>
      <c r="IH350" s="44"/>
      <c r="II350" s="44"/>
      <c r="IJ350" s="44"/>
      <c r="IK350" s="44"/>
      <c r="IL350" s="44"/>
      <c r="IM350" s="44"/>
      <c r="IN350" s="44"/>
      <c r="IO350" s="44"/>
      <c r="IP350" s="44"/>
      <c r="IQ350" s="44"/>
      <c r="IR350" s="44"/>
      <c r="IS350" s="44"/>
      <c r="IT350" s="44"/>
      <c r="IU350" s="44"/>
      <c r="IV350" s="44"/>
    </row>
    <row r="351" spans="1:256" ht="14.4" hidden="1" outlineLevel="1" thickTop="1" x14ac:dyDescent="0.25">
      <c r="A351" s="1210" t="s">
        <v>23</v>
      </c>
      <c r="B351" s="1205"/>
      <c r="C351" s="1205"/>
      <c r="D351" s="1205"/>
      <c r="E351" s="1205" t="s">
        <v>29</v>
      </c>
      <c r="F351" s="1205"/>
      <c r="G351" s="1205"/>
      <c r="H351" s="1205"/>
      <c r="I351" s="1205"/>
      <c r="J351" s="1206"/>
    </row>
    <row r="352" spans="1:256" ht="14.4" hidden="1" outlineLevel="1" thickBot="1" x14ac:dyDescent="0.3">
      <c r="A352" s="1212"/>
      <c r="B352" s="1208"/>
      <c r="C352" s="1208"/>
      <c r="D352" s="1208"/>
      <c r="E352" s="1208" t="s">
        <v>135</v>
      </c>
      <c r="F352" s="1208"/>
      <c r="G352" s="1208"/>
      <c r="H352" s="1208" t="s">
        <v>136</v>
      </c>
      <c r="I352" s="1208"/>
      <c r="J352" s="1209"/>
    </row>
    <row r="353" spans="1:256" ht="14.4" hidden="1" outlineLevel="1" thickTop="1" x14ac:dyDescent="0.25">
      <c r="A353" s="811" t="s">
        <v>1025</v>
      </c>
      <c r="B353" s="812"/>
      <c r="C353" s="812"/>
      <c r="D353" s="812"/>
      <c r="E353" s="856"/>
      <c r="F353" s="856"/>
      <c r="G353" s="856"/>
      <c r="H353" s="856"/>
      <c r="I353" s="856"/>
      <c r="J353" s="1546"/>
    </row>
    <row r="354" spans="1:256" hidden="1" outlineLevel="1" x14ac:dyDescent="0.25">
      <c r="A354" s="814"/>
      <c r="B354" s="815"/>
      <c r="C354" s="815"/>
      <c r="D354" s="815"/>
      <c r="E354" s="846"/>
      <c r="F354" s="846"/>
      <c r="G354" s="846"/>
      <c r="H354" s="846"/>
      <c r="I354" s="846"/>
      <c r="J354" s="847"/>
    </row>
    <row r="355" spans="1:256" hidden="1" outlineLevel="1" x14ac:dyDescent="0.25">
      <c r="A355" s="814"/>
      <c r="B355" s="815"/>
      <c r="C355" s="815"/>
      <c r="D355" s="815"/>
      <c r="E355" s="846"/>
      <c r="F355" s="846"/>
      <c r="G355" s="846"/>
      <c r="H355" s="846"/>
      <c r="I355" s="846"/>
      <c r="J355" s="847"/>
    </row>
    <row r="356" spans="1:256" ht="14.4" hidden="1" outlineLevel="1" thickBot="1" x14ac:dyDescent="0.3">
      <c r="A356" s="1531"/>
      <c r="B356" s="1532"/>
      <c r="C356" s="1532"/>
      <c r="D356" s="1532"/>
      <c r="E356" s="1550"/>
      <c r="F356" s="1550"/>
      <c r="G356" s="1550"/>
      <c r="H356" s="1550"/>
      <c r="I356" s="1550"/>
      <c r="J356" s="1563"/>
    </row>
    <row r="357" spans="1:256" collapsed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44"/>
      <c r="DJ357" s="44"/>
      <c r="DK357" s="44"/>
      <c r="DL357" s="44"/>
      <c r="DM357" s="44"/>
      <c r="DN357" s="44"/>
      <c r="DO357" s="44"/>
      <c r="DP357" s="44"/>
      <c r="DQ357" s="44"/>
      <c r="DR357" s="44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4"/>
      <c r="EJ357" s="44"/>
      <c r="EK357" s="44"/>
      <c r="EL357" s="44"/>
      <c r="EM357" s="44"/>
      <c r="EN357" s="44"/>
      <c r="EO357" s="44"/>
      <c r="EP357" s="44"/>
      <c r="EQ357" s="44"/>
      <c r="ER357" s="44"/>
      <c r="ES357" s="44"/>
      <c r="ET357" s="44"/>
      <c r="EU357" s="44"/>
      <c r="EV357" s="44"/>
      <c r="EW357" s="44"/>
      <c r="EX357" s="44"/>
      <c r="EY357" s="44"/>
      <c r="EZ357" s="44"/>
      <c r="FA357" s="44"/>
      <c r="FB357" s="44"/>
      <c r="FC357" s="44"/>
      <c r="FD357" s="44"/>
      <c r="FE357" s="44"/>
      <c r="FF357" s="44"/>
      <c r="FG357" s="44"/>
      <c r="FH357" s="44"/>
      <c r="FI357" s="44"/>
      <c r="FJ357" s="44"/>
      <c r="FK357" s="44"/>
      <c r="FL357" s="44"/>
      <c r="FM357" s="44"/>
      <c r="FN357" s="44"/>
      <c r="FO357" s="44"/>
      <c r="FP357" s="44"/>
      <c r="FQ357" s="44"/>
      <c r="FR357" s="44"/>
      <c r="FS357" s="44"/>
      <c r="FT357" s="44"/>
      <c r="FU357" s="44"/>
      <c r="FV357" s="44"/>
      <c r="FW357" s="44"/>
      <c r="FX357" s="44"/>
      <c r="FY357" s="44"/>
      <c r="FZ357" s="44"/>
      <c r="GA357" s="44"/>
      <c r="GB357" s="44"/>
      <c r="GC357" s="44"/>
      <c r="GD357" s="44"/>
      <c r="GE357" s="44"/>
      <c r="GF357" s="44"/>
      <c r="GG357" s="44"/>
      <c r="GH357" s="44"/>
      <c r="GI357" s="44"/>
      <c r="GJ357" s="44"/>
      <c r="GK357" s="44"/>
      <c r="GL357" s="44"/>
      <c r="GM357" s="44"/>
      <c r="GN357" s="44"/>
      <c r="GO357" s="44"/>
      <c r="GP357" s="44"/>
      <c r="GQ357" s="44"/>
      <c r="GR357" s="44"/>
      <c r="GS357" s="44"/>
      <c r="GT357" s="44"/>
      <c r="GU357" s="44"/>
      <c r="GV357" s="44"/>
      <c r="GW357" s="44"/>
      <c r="GX357" s="44"/>
      <c r="GY357" s="44"/>
      <c r="GZ357" s="44"/>
      <c r="HA357" s="44"/>
      <c r="HB357" s="44"/>
      <c r="HC357" s="44"/>
      <c r="HD357" s="44"/>
      <c r="HE357" s="44"/>
      <c r="HF357" s="44"/>
      <c r="HG357" s="44"/>
      <c r="HH357" s="44"/>
      <c r="HI357" s="44"/>
      <c r="HJ357" s="44"/>
      <c r="HK357" s="44"/>
      <c r="HL357" s="44"/>
      <c r="HM357" s="44"/>
      <c r="HN357" s="44"/>
      <c r="HO357" s="44"/>
      <c r="HP357" s="44"/>
      <c r="HQ357" s="44"/>
      <c r="HR357" s="44"/>
      <c r="HS357" s="44"/>
      <c r="HT357" s="44"/>
      <c r="HU357" s="44"/>
      <c r="HV357" s="44"/>
      <c r="HW357" s="44"/>
      <c r="HX357" s="44"/>
      <c r="HY357" s="44"/>
      <c r="HZ357" s="44"/>
      <c r="IA357" s="44"/>
      <c r="IB357" s="44"/>
      <c r="IC357" s="44"/>
      <c r="ID357" s="44"/>
      <c r="IE357" s="44"/>
      <c r="IF357" s="44"/>
      <c r="IG357" s="44"/>
      <c r="IH357" s="44"/>
      <c r="II357" s="44"/>
      <c r="IJ357" s="44"/>
      <c r="IK357" s="44"/>
      <c r="IL357" s="44"/>
      <c r="IM357" s="44"/>
      <c r="IN357" s="44"/>
      <c r="IO357" s="44"/>
      <c r="IP357" s="44"/>
      <c r="IQ357" s="44"/>
      <c r="IR357" s="44"/>
      <c r="IS357" s="44"/>
      <c r="IT357" s="44"/>
      <c r="IU357" s="44"/>
      <c r="IV357" s="44"/>
    </row>
    <row r="358" spans="1:256" x14ac:dyDescent="0.25">
      <c r="A358" s="9" t="s">
        <v>138</v>
      </c>
      <c r="B358" s="1309" t="s">
        <v>870</v>
      </c>
      <c r="C358" s="1309"/>
      <c r="D358" s="1309"/>
      <c r="E358" s="1309"/>
      <c r="F358" s="1309"/>
      <c r="G358" s="1309"/>
      <c r="H358" s="1309"/>
      <c r="I358" s="1309"/>
      <c r="J358" s="1309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  <c r="DK358" s="44"/>
      <c r="DL358" s="44"/>
      <c r="DM358" s="44"/>
      <c r="DN358" s="44"/>
      <c r="DO358" s="44"/>
      <c r="DP358" s="44"/>
      <c r="DQ358" s="44"/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4"/>
      <c r="EJ358" s="44"/>
      <c r="EK358" s="44"/>
      <c r="EL358" s="44"/>
      <c r="EM358" s="44"/>
      <c r="EN358" s="44"/>
      <c r="EO358" s="44"/>
      <c r="EP358" s="44"/>
      <c r="EQ358" s="44"/>
      <c r="ER358" s="44"/>
      <c r="ES358" s="44"/>
      <c r="ET358" s="44"/>
      <c r="EU358" s="44"/>
      <c r="EV358" s="44"/>
      <c r="EW358" s="44"/>
      <c r="EX358" s="44"/>
      <c r="EY358" s="44"/>
      <c r="EZ358" s="44"/>
      <c r="FA358" s="44"/>
      <c r="FB358" s="44"/>
      <c r="FC358" s="44"/>
      <c r="FD358" s="44"/>
      <c r="FE358" s="44"/>
      <c r="FF358" s="44"/>
      <c r="FG358" s="44"/>
      <c r="FH358" s="44"/>
      <c r="FI358" s="44"/>
      <c r="FJ358" s="44"/>
      <c r="FK358" s="44"/>
      <c r="FL358" s="44"/>
      <c r="FM358" s="44"/>
      <c r="FN358" s="44"/>
      <c r="FO358" s="44"/>
      <c r="FP358" s="44"/>
      <c r="FQ358" s="44"/>
      <c r="FR358" s="44"/>
      <c r="FS358" s="44"/>
      <c r="FT358" s="44"/>
      <c r="FU358" s="44"/>
      <c r="FV358" s="44"/>
      <c r="FW358" s="44"/>
      <c r="FX358" s="44"/>
      <c r="FY358" s="44"/>
      <c r="FZ358" s="44"/>
      <c r="GA358" s="44"/>
      <c r="GB358" s="44"/>
      <c r="GC358" s="44"/>
      <c r="GD358" s="44"/>
      <c r="GE358" s="44"/>
      <c r="GF358" s="44"/>
      <c r="GG358" s="44"/>
      <c r="GH358" s="44"/>
      <c r="GI358" s="44"/>
      <c r="GJ358" s="44"/>
      <c r="GK358" s="44"/>
      <c r="GL358" s="44"/>
      <c r="GM358" s="44"/>
      <c r="GN358" s="44"/>
      <c r="GO358" s="44"/>
      <c r="GP358" s="44"/>
      <c r="GQ358" s="44"/>
      <c r="GR358" s="44"/>
      <c r="GS358" s="44"/>
      <c r="GT358" s="44"/>
      <c r="GU358" s="44"/>
      <c r="GV358" s="44"/>
      <c r="GW358" s="44"/>
      <c r="GX358" s="44"/>
      <c r="GY358" s="44"/>
      <c r="GZ358" s="44"/>
      <c r="HA358" s="44"/>
      <c r="HB358" s="44"/>
      <c r="HC358" s="44"/>
      <c r="HD358" s="44"/>
      <c r="HE358" s="44"/>
      <c r="HF358" s="44"/>
      <c r="HG358" s="44"/>
      <c r="HH358" s="44"/>
      <c r="HI358" s="44"/>
      <c r="HJ358" s="44"/>
      <c r="HK358" s="44"/>
      <c r="HL358" s="44"/>
      <c r="HM358" s="44"/>
      <c r="HN358" s="44"/>
      <c r="HO358" s="44"/>
      <c r="HP358" s="44"/>
      <c r="HQ358" s="44"/>
      <c r="HR358" s="44"/>
      <c r="HS358" s="44"/>
      <c r="HT358" s="44"/>
      <c r="HU358" s="44"/>
      <c r="HV358" s="44"/>
      <c r="HW358" s="44"/>
      <c r="HX358" s="44"/>
      <c r="HY358" s="44"/>
      <c r="HZ358" s="44"/>
      <c r="IA358" s="44"/>
      <c r="IB358" s="44"/>
      <c r="IC358" s="44"/>
      <c r="ID358" s="44"/>
      <c r="IE358" s="44"/>
      <c r="IF358" s="44"/>
      <c r="IG358" s="44"/>
      <c r="IH358" s="44"/>
      <c r="II358" s="44"/>
      <c r="IJ358" s="44"/>
      <c r="IK358" s="44"/>
      <c r="IL358" s="44"/>
      <c r="IM358" s="44"/>
      <c r="IN358" s="44"/>
      <c r="IO358" s="44"/>
      <c r="IP358" s="44"/>
      <c r="IQ358" s="44"/>
      <c r="IR358" s="44"/>
      <c r="IS358" s="44"/>
      <c r="IT358" s="44"/>
      <c r="IU358" s="44"/>
      <c r="IV358" s="44"/>
    </row>
    <row r="359" spans="1:256" x14ac:dyDescent="0.25">
      <c r="A359" s="8"/>
      <c r="B359" s="456" t="s">
        <v>1071</v>
      </c>
      <c r="C359" s="8"/>
      <c r="D359" s="8"/>
      <c r="E359" s="8"/>
      <c r="F359" s="8"/>
      <c r="G359" s="8"/>
      <c r="H359" s="8"/>
      <c r="I359" s="8"/>
      <c r="J359" s="8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4"/>
      <c r="CL359" s="44"/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  <c r="CW359" s="44"/>
      <c r="CX359" s="44"/>
      <c r="CY359" s="44"/>
      <c r="CZ359" s="44"/>
      <c r="DA359" s="44"/>
      <c r="DB359" s="44"/>
      <c r="DC359" s="44"/>
      <c r="DD359" s="44"/>
      <c r="DE359" s="44"/>
      <c r="DF359" s="44"/>
      <c r="DG359" s="44"/>
      <c r="DH359" s="44"/>
      <c r="DI359" s="44"/>
      <c r="DJ359" s="44"/>
      <c r="DK359" s="44"/>
      <c r="DL359" s="44"/>
      <c r="DM359" s="44"/>
      <c r="DN359" s="44"/>
      <c r="DO359" s="44"/>
      <c r="DP359" s="44"/>
      <c r="DQ359" s="44"/>
      <c r="DR359" s="44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4"/>
      <c r="EJ359" s="44"/>
      <c r="EK359" s="44"/>
      <c r="EL359" s="44"/>
      <c r="EM359" s="44"/>
      <c r="EN359" s="44"/>
      <c r="EO359" s="44"/>
      <c r="EP359" s="44"/>
      <c r="EQ359" s="44"/>
      <c r="ER359" s="44"/>
      <c r="ES359" s="44"/>
      <c r="ET359" s="44"/>
      <c r="EU359" s="44"/>
      <c r="EV359" s="44"/>
      <c r="EW359" s="44"/>
      <c r="EX359" s="44"/>
      <c r="EY359" s="44"/>
      <c r="EZ359" s="44"/>
      <c r="FA359" s="44"/>
      <c r="FB359" s="44"/>
      <c r="FC359" s="44"/>
      <c r="FD359" s="44"/>
      <c r="FE359" s="44"/>
      <c r="FF359" s="44"/>
      <c r="FG359" s="44"/>
      <c r="FH359" s="44"/>
      <c r="FI359" s="44"/>
      <c r="FJ359" s="44"/>
      <c r="FK359" s="44"/>
      <c r="FL359" s="44"/>
      <c r="FM359" s="44"/>
      <c r="FN359" s="44"/>
      <c r="FO359" s="44"/>
      <c r="FP359" s="44"/>
      <c r="FQ359" s="44"/>
      <c r="FR359" s="44"/>
      <c r="FS359" s="44"/>
      <c r="FT359" s="44"/>
      <c r="FU359" s="44"/>
      <c r="FV359" s="44"/>
      <c r="FW359" s="44"/>
      <c r="FX359" s="44"/>
      <c r="FY359" s="44"/>
      <c r="FZ359" s="44"/>
      <c r="GA359" s="44"/>
      <c r="GB359" s="44"/>
      <c r="GC359" s="44"/>
      <c r="GD359" s="44"/>
      <c r="GE359" s="44"/>
      <c r="GF359" s="44"/>
      <c r="GG359" s="44"/>
      <c r="GH359" s="44"/>
      <c r="GI359" s="44"/>
      <c r="GJ359" s="44"/>
      <c r="GK359" s="44"/>
      <c r="GL359" s="44"/>
      <c r="GM359" s="44"/>
      <c r="GN359" s="44"/>
      <c r="GO359" s="44"/>
      <c r="GP359" s="44"/>
      <c r="GQ359" s="44"/>
      <c r="GR359" s="44"/>
      <c r="GS359" s="44"/>
      <c r="GT359" s="44"/>
      <c r="GU359" s="44"/>
      <c r="GV359" s="44"/>
      <c r="GW359" s="44"/>
      <c r="GX359" s="44"/>
      <c r="GY359" s="44"/>
      <c r="GZ359" s="44"/>
      <c r="HA359" s="44"/>
      <c r="HB359" s="44"/>
      <c r="HC359" s="44"/>
      <c r="HD359" s="44"/>
      <c r="HE359" s="44"/>
      <c r="HF359" s="44"/>
      <c r="HG359" s="44"/>
      <c r="HH359" s="44"/>
      <c r="HI359" s="44"/>
      <c r="HJ359" s="44"/>
      <c r="HK359" s="44"/>
      <c r="HL359" s="44"/>
      <c r="HM359" s="44"/>
      <c r="HN359" s="44"/>
      <c r="HO359" s="44"/>
      <c r="HP359" s="44"/>
      <c r="HQ359" s="44"/>
      <c r="HR359" s="44"/>
      <c r="HS359" s="44"/>
      <c r="HT359" s="44"/>
      <c r="HU359" s="44"/>
      <c r="HV359" s="44"/>
      <c r="HW359" s="44"/>
      <c r="HX359" s="44"/>
      <c r="HY359" s="44"/>
      <c r="HZ359" s="44"/>
      <c r="IA359" s="44"/>
      <c r="IB359" s="44"/>
      <c r="IC359" s="44"/>
      <c r="ID359" s="44"/>
      <c r="IE359" s="44"/>
      <c r="IF359" s="44"/>
      <c r="IG359" s="44"/>
      <c r="IH359" s="44"/>
      <c r="II359" s="44"/>
      <c r="IJ359" s="44"/>
      <c r="IK359" s="44"/>
      <c r="IL359" s="44"/>
      <c r="IM359" s="44"/>
      <c r="IN359" s="44"/>
      <c r="IO359" s="44"/>
      <c r="IP359" s="44"/>
      <c r="IQ359" s="44"/>
      <c r="IR359" s="44"/>
      <c r="IS359" s="44"/>
      <c r="IT359" s="44"/>
      <c r="IU359" s="44"/>
      <c r="IV359" s="44"/>
    </row>
    <row r="360" spans="1:256" ht="15" hidden="1" outlineLevel="1" thickTop="1" thickBot="1" x14ac:dyDescent="0.3">
      <c r="A360" s="1556" t="s">
        <v>731</v>
      </c>
      <c r="B360" s="1557"/>
      <c r="C360" s="1557"/>
      <c r="D360" s="850"/>
      <c r="E360" s="848" t="s">
        <v>29</v>
      </c>
      <c r="F360" s="805"/>
      <c r="G360" s="849"/>
      <c r="H360" s="850" t="s">
        <v>139</v>
      </c>
      <c r="I360" s="805"/>
      <c r="J360" s="851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4.4" hidden="1" outlineLevel="1" thickTop="1" x14ac:dyDescent="0.25">
      <c r="A361" s="852" t="s">
        <v>1025</v>
      </c>
      <c r="B361" s="853"/>
      <c r="C361" s="853"/>
      <c r="D361" s="854"/>
      <c r="E361" s="855"/>
      <c r="F361" s="856"/>
      <c r="G361" s="856"/>
      <c r="H361" s="857"/>
      <c r="I361" s="857"/>
      <c r="J361" s="858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  <c r="DK361" s="44"/>
      <c r="DL361" s="44"/>
      <c r="DM361" s="44"/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  <c r="FW361" s="44"/>
      <c r="FX361" s="44"/>
      <c r="FY361" s="44"/>
      <c r="FZ361" s="44"/>
      <c r="GA361" s="44"/>
      <c r="GB361" s="44"/>
      <c r="GC361" s="44"/>
      <c r="GD361" s="44"/>
      <c r="GE361" s="44"/>
      <c r="GF361" s="44"/>
      <c r="GG361" s="44"/>
      <c r="GH361" s="44"/>
      <c r="GI361" s="44"/>
      <c r="GJ361" s="44"/>
      <c r="GK361" s="44"/>
      <c r="GL361" s="44"/>
      <c r="GM361" s="44"/>
      <c r="GN361" s="44"/>
      <c r="GO361" s="44"/>
      <c r="GP361" s="44"/>
      <c r="GQ361" s="44"/>
      <c r="GR361" s="44"/>
      <c r="GS361" s="44"/>
      <c r="GT361" s="44"/>
      <c r="GU361" s="44"/>
      <c r="GV361" s="44"/>
      <c r="GW361" s="44"/>
      <c r="GX361" s="44"/>
      <c r="GY361" s="44"/>
      <c r="GZ361" s="44"/>
      <c r="HA361" s="44"/>
      <c r="HB361" s="44"/>
      <c r="HC361" s="44"/>
      <c r="HD361" s="44"/>
      <c r="HE361" s="44"/>
      <c r="HF361" s="44"/>
      <c r="HG361" s="44"/>
      <c r="HH361" s="44"/>
      <c r="HI361" s="44"/>
      <c r="HJ361" s="44"/>
      <c r="HK361" s="44"/>
      <c r="HL361" s="44"/>
      <c r="HM361" s="44"/>
      <c r="HN361" s="44"/>
      <c r="HO361" s="44"/>
      <c r="HP361" s="44"/>
      <c r="HQ361" s="44"/>
      <c r="HR361" s="44"/>
      <c r="HS361" s="44"/>
      <c r="HT361" s="44"/>
      <c r="HU361" s="44"/>
      <c r="HV361" s="44"/>
      <c r="HW361" s="44"/>
      <c r="HX361" s="44"/>
      <c r="HY361" s="44"/>
      <c r="HZ361" s="44"/>
      <c r="IA361" s="44"/>
      <c r="IB361" s="44"/>
      <c r="IC361" s="44"/>
      <c r="ID361" s="44"/>
      <c r="IE361" s="44"/>
      <c r="IF361" s="44"/>
      <c r="IG361" s="44"/>
      <c r="IH361" s="44"/>
      <c r="II361" s="44"/>
      <c r="IJ361" s="44"/>
      <c r="IK361" s="44"/>
      <c r="IL361" s="44"/>
      <c r="IM361" s="44"/>
      <c r="IN361" s="44"/>
      <c r="IO361" s="44"/>
      <c r="IP361" s="44"/>
      <c r="IQ361" s="44"/>
      <c r="IR361" s="44"/>
      <c r="IS361" s="44"/>
      <c r="IT361" s="44"/>
      <c r="IU361" s="44"/>
      <c r="IV361" s="44"/>
    </row>
    <row r="362" spans="1:256" hidden="1" outlineLevel="1" x14ac:dyDescent="0.25">
      <c r="A362" s="852"/>
      <c r="B362" s="853"/>
      <c r="C362" s="853"/>
      <c r="D362" s="854"/>
      <c r="E362" s="855"/>
      <c r="F362" s="856"/>
      <c r="G362" s="856"/>
      <c r="H362" s="857"/>
      <c r="I362" s="857"/>
      <c r="J362" s="858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44"/>
      <c r="DJ362" s="44"/>
      <c r="DK362" s="44"/>
      <c r="DL362" s="44"/>
      <c r="DM362" s="44"/>
      <c r="DN362" s="44"/>
      <c r="DO362" s="44"/>
      <c r="DP362" s="44"/>
      <c r="DQ362" s="44"/>
      <c r="DR362" s="44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4"/>
      <c r="EJ362" s="44"/>
      <c r="EK362" s="44"/>
      <c r="EL362" s="44"/>
      <c r="EM362" s="44"/>
      <c r="EN362" s="44"/>
      <c r="EO362" s="44"/>
      <c r="EP362" s="44"/>
      <c r="EQ362" s="44"/>
      <c r="ER362" s="44"/>
      <c r="ES362" s="44"/>
      <c r="ET362" s="44"/>
      <c r="EU362" s="44"/>
      <c r="EV362" s="44"/>
      <c r="EW362" s="44"/>
      <c r="EX362" s="44"/>
      <c r="EY362" s="44"/>
      <c r="EZ362" s="44"/>
      <c r="FA362" s="44"/>
      <c r="FB362" s="44"/>
      <c r="FC362" s="44"/>
      <c r="FD362" s="44"/>
      <c r="FE362" s="44"/>
      <c r="FF362" s="44"/>
      <c r="FG362" s="44"/>
      <c r="FH362" s="44"/>
      <c r="FI362" s="44"/>
      <c r="FJ362" s="44"/>
      <c r="FK362" s="44"/>
      <c r="FL362" s="44"/>
      <c r="FM362" s="44"/>
      <c r="FN362" s="44"/>
      <c r="FO362" s="44"/>
      <c r="FP362" s="44"/>
      <c r="FQ362" s="44"/>
      <c r="FR362" s="44"/>
      <c r="FS362" s="44"/>
      <c r="FT362" s="44"/>
      <c r="FU362" s="44"/>
      <c r="FV362" s="44"/>
      <c r="FW362" s="44"/>
      <c r="FX362" s="44"/>
      <c r="FY362" s="44"/>
      <c r="FZ362" s="44"/>
      <c r="GA362" s="44"/>
      <c r="GB362" s="44"/>
      <c r="GC362" s="44"/>
      <c r="GD362" s="44"/>
      <c r="GE362" s="44"/>
      <c r="GF362" s="44"/>
      <c r="GG362" s="44"/>
      <c r="GH362" s="44"/>
      <c r="GI362" s="44"/>
      <c r="GJ362" s="44"/>
      <c r="GK362" s="44"/>
      <c r="GL362" s="44"/>
      <c r="GM362" s="44"/>
      <c r="GN362" s="44"/>
      <c r="GO362" s="44"/>
      <c r="GP362" s="44"/>
      <c r="GQ362" s="44"/>
      <c r="GR362" s="44"/>
      <c r="GS362" s="44"/>
      <c r="GT362" s="44"/>
      <c r="GU362" s="44"/>
      <c r="GV362" s="44"/>
      <c r="GW362" s="44"/>
      <c r="GX362" s="44"/>
      <c r="GY362" s="44"/>
      <c r="GZ362" s="44"/>
      <c r="HA362" s="44"/>
      <c r="HB362" s="44"/>
      <c r="HC362" s="44"/>
      <c r="HD362" s="44"/>
      <c r="HE362" s="44"/>
      <c r="HF362" s="44"/>
      <c r="HG362" s="44"/>
      <c r="HH362" s="44"/>
      <c r="HI362" s="44"/>
      <c r="HJ362" s="44"/>
      <c r="HK362" s="44"/>
      <c r="HL362" s="44"/>
      <c r="HM362" s="44"/>
      <c r="HN362" s="44"/>
      <c r="HO362" s="44"/>
      <c r="HP362" s="44"/>
      <c r="HQ362" s="44"/>
      <c r="HR362" s="44"/>
      <c r="HS362" s="44"/>
      <c r="HT362" s="44"/>
      <c r="HU362" s="44"/>
      <c r="HV362" s="44"/>
      <c r="HW362" s="44"/>
      <c r="HX362" s="44"/>
      <c r="HY362" s="44"/>
      <c r="HZ362" s="44"/>
      <c r="IA362" s="44"/>
      <c r="IB362" s="44"/>
      <c r="IC362" s="44"/>
      <c r="ID362" s="44"/>
      <c r="IE362" s="44"/>
      <c r="IF362" s="44"/>
      <c r="IG362" s="44"/>
      <c r="IH362" s="44"/>
      <c r="II362" s="44"/>
      <c r="IJ362" s="44"/>
      <c r="IK362" s="44"/>
      <c r="IL362" s="44"/>
      <c r="IM362" s="44"/>
      <c r="IN362" s="44"/>
      <c r="IO362" s="44"/>
      <c r="IP362" s="44"/>
      <c r="IQ362" s="44"/>
      <c r="IR362" s="44"/>
      <c r="IS362" s="44"/>
      <c r="IT362" s="44"/>
      <c r="IU362" s="44"/>
      <c r="IV362" s="44"/>
    </row>
    <row r="363" spans="1:256" hidden="1" outlineLevel="1" x14ac:dyDescent="0.25">
      <c r="A363" s="852"/>
      <c r="B363" s="853"/>
      <c r="C363" s="853"/>
      <c r="D363" s="854"/>
      <c r="E363" s="855"/>
      <c r="F363" s="856"/>
      <c r="G363" s="856"/>
      <c r="H363" s="857"/>
      <c r="I363" s="857"/>
      <c r="J363" s="858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  <c r="DK363" s="44"/>
      <c r="DL363" s="44"/>
      <c r="DM363" s="44"/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  <c r="FW363" s="44"/>
      <c r="FX363" s="44"/>
      <c r="FY363" s="44"/>
      <c r="FZ363" s="44"/>
      <c r="GA363" s="44"/>
      <c r="GB363" s="44"/>
      <c r="GC363" s="44"/>
      <c r="GD363" s="44"/>
      <c r="GE363" s="44"/>
      <c r="GF363" s="44"/>
      <c r="GG363" s="44"/>
      <c r="GH363" s="44"/>
      <c r="GI363" s="44"/>
      <c r="GJ363" s="44"/>
      <c r="GK363" s="44"/>
      <c r="GL363" s="44"/>
      <c r="GM363" s="44"/>
      <c r="GN363" s="44"/>
      <c r="GO363" s="44"/>
      <c r="GP363" s="44"/>
      <c r="GQ363" s="44"/>
      <c r="GR363" s="44"/>
      <c r="GS363" s="44"/>
      <c r="GT363" s="44"/>
      <c r="GU363" s="44"/>
      <c r="GV363" s="44"/>
      <c r="GW363" s="44"/>
      <c r="GX363" s="44"/>
      <c r="GY363" s="44"/>
      <c r="GZ363" s="44"/>
      <c r="HA363" s="44"/>
      <c r="HB363" s="44"/>
      <c r="HC363" s="44"/>
      <c r="HD363" s="44"/>
      <c r="HE363" s="44"/>
      <c r="HF363" s="44"/>
      <c r="HG363" s="44"/>
      <c r="HH363" s="44"/>
      <c r="HI363" s="44"/>
      <c r="HJ363" s="44"/>
      <c r="HK363" s="44"/>
      <c r="HL363" s="44"/>
      <c r="HM363" s="44"/>
      <c r="HN363" s="44"/>
      <c r="HO363" s="44"/>
      <c r="HP363" s="44"/>
      <c r="HQ363" s="44"/>
      <c r="HR363" s="44"/>
      <c r="HS363" s="44"/>
      <c r="HT363" s="44"/>
      <c r="HU363" s="44"/>
      <c r="HV363" s="44"/>
      <c r="HW363" s="44"/>
      <c r="HX363" s="44"/>
      <c r="HY363" s="44"/>
      <c r="HZ363" s="44"/>
      <c r="IA363" s="44"/>
      <c r="IB363" s="44"/>
      <c r="IC363" s="44"/>
      <c r="ID363" s="44"/>
      <c r="IE363" s="44"/>
      <c r="IF363" s="44"/>
      <c r="IG363" s="44"/>
      <c r="IH363" s="44"/>
      <c r="II363" s="44"/>
      <c r="IJ363" s="44"/>
      <c r="IK363" s="44"/>
      <c r="IL363" s="44"/>
      <c r="IM363" s="44"/>
      <c r="IN363" s="44"/>
      <c r="IO363" s="44"/>
      <c r="IP363" s="44"/>
      <c r="IQ363" s="44"/>
      <c r="IR363" s="44"/>
      <c r="IS363" s="44"/>
      <c r="IT363" s="44"/>
      <c r="IU363" s="44"/>
      <c r="IV363" s="44"/>
    </row>
    <row r="364" spans="1:256" ht="14.4" hidden="1" outlineLevel="1" thickBot="1" x14ac:dyDescent="0.3">
      <c r="A364" s="1547"/>
      <c r="B364" s="1548"/>
      <c r="C364" s="1548"/>
      <c r="D364" s="1548"/>
      <c r="E364" s="1549"/>
      <c r="F364" s="1550"/>
      <c r="G364" s="1550"/>
      <c r="H364" s="1565"/>
      <c r="I364" s="1565"/>
      <c r="J364" s="1566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  <c r="BH364" s="44"/>
      <c r="BI364" s="44"/>
      <c r="BJ364" s="44"/>
      <c r="BK364" s="44"/>
      <c r="BL364" s="44"/>
      <c r="BM364" s="44"/>
      <c r="BN364" s="44"/>
      <c r="BO364" s="44"/>
      <c r="BP364" s="44"/>
      <c r="BQ364" s="44"/>
      <c r="BR364" s="44"/>
      <c r="BS364" s="44"/>
      <c r="BT364" s="44"/>
      <c r="BU364" s="44"/>
      <c r="BV364" s="44"/>
      <c r="BW364" s="44"/>
      <c r="BX364" s="44"/>
      <c r="BY364" s="44"/>
      <c r="BZ364" s="44"/>
      <c r="CA364" s="44"/>
      <c r="CB364" s="44"/>
      <c r="CC364" s="44"/>
      <c r="CD364" s="44"/>
      <c r="CE364" s="44"/>
      <c r="CF364" s="44"/>
      <c r="CG364" s="44"/>
      <c r="CH364" s="44"/>
      <c r="CI364" s="44"/>
      <c r="CJ364" s="44"/>
      <c r="CK364" s="44"/>
      <c r="CL364" s="44"/>
      <c r="CM364" s="44"/>
      <c r="CN364" s="44"/>
      <c r="CO364" s="44"/>
      <c r="CP364" s="44"/>
      <c r="CQ364" s="44"/>
      <c r="CR364" s="44"/>
      <c r="CS364" s="44"/>
      <c r="CT364" s="44"/>
      <c r="CU364" s="44"/>
      <c r="CV364" s="44"/>
      <c r="CW364" s="44"/>
      <c r="CX364" s="44"/>
      <c r="CY364" s="44"/>
      <c r="CZ364" s="44"/>
      <c r="DA364" s="44"/>
      <c r="DB364" s="44"/>
      <c r="DC364" s="44"/>
      <c r="DD364" s="44"/>
      <c r="DE364" s="44"/>
      <c r="DF364" s="44"/>
      <c r="DG364" s="44"/>
      <c r="DH364" s="44"/>
      <c r="DI364" s="44"/>
      <c r="DJ364" s="44"/>
      <c r="DK364" s="44"/>
      <c r="DL364" s="44"/>
      <c r="DM364" s="44"/>
      <c r="DN364" s="44"/>
      <c r="DO364" s="44"/>
      <c r="DP364" s="44"/>
      <c r="DQ364" s="44"/>
      <c r="DR364" s="44"/>
      <c r="DS364" s="44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4"/>
      <c r="EG364" s="44"/>
      <c r="EH364" s="44"/>
      <c r="EI364" s="44"/>
      <c r="EJ364" s="44"/>
      <c r="EK364" s="44"/>
      <c r="EL364" s="44"/>
      <c r="EM364" s="44"/>
      <c r="EN364" s="44"/>
      <c r="EO364" s="44"/>
      <c r="EP364" s="44"/>
      <c r="EQ364" s="44"/>
      <c r="ER364" s="44"/>
      <c r="ES364" s="44"/>
      <c r="ET364" s="44"/>
      <c r="EU364" s="44"/>
      <c r="EV364" s="44"/>
      <c r="EW364" s="44"/>
      <c r="EX364" s="44"/>
      <c r="EY364" s="44"/>
      <c r="EZ364" s="44"/>
      <c r="FA364" s="44"/>
      <c r="FB364" s="44"/>
      <c r="FC364" s="44"/>
      <c r="FD364" s="44"/>
      <c r="FE364" s="44"/>
      <c r="FF364" s="44"/>
      <c r="FG364" s="44"/>
      <c r="FH364" s="44"/>
      <c r="FI364" s="44"/>
      <c r="FJ364" s="44"/>
      <c r="FK364" s="44"/>
      <c r="FL364" s="44"/>
      <c r="FM364" s="44"/>
      <c r="FN364" s="44"/>
      <c r="FO364" s="44"/>
      <c r="FP364" s="44"/>
      <c r="FQ364" s="44"/>
      <c r="FR364" s="44"/>
      <c r="FS364" s="44"/>
      <c r="FT364" s="44"/>
      <c r="FU364" s="44"/>
      <c r="FV364" s="44"/>
      <c r="FW364" s="44"/>
      <c r="FX364" s="44"/>
      <c r="FY364" s="44"/>
      <c r="FZ364" s="44"/>
      <c r="GA364" s="44"/>
      <c r="GB364" s="44"/>
      <c r="GC364" s="44"/>
      <c r="GD364" s="44"/>
      <c r="GE364" s="44"/>
      <c r="GF364" s="44"/>
      <c r="GG364" s="44"/>
      <c r="GH364" s="44"/>
      <c r="GI364" s="44"/>
      <c r="GJ364" s="44"/>
      <c r="GK364" s="44"/>
      <c r="GL364" s="44"/>
      <c r="GM364" s="44"/>
      <c r="GN364" s="44"/>
      <c r="GO364" s="44"/>
      <c r="GP364" s="44"/>
      <c r="GQ364" s="44"/>
      <c r="GR364" s="44"/>
      <c r="GS364" s="44"/>
      <c r="GT364" s="44"/>
      <c r="GU364" s="44"/>
      <c r="GV364" s="44"/>
      <c r="GW364" s="44"/>
      <c r="GX364" s="44"/>
      <c r="GY364" s="44"/>
      <c r="GZ364" s="44"/>
      <c r="HA364" s="44"/>
      <c r="HB364" s="44"/>
      <c r="HC364" s="44"/>
      <c r="HD364" s="44"/>
      <c r="HE364" s="44"/>
      <c r="HF364" s="44"/>
      <c r="HG364" s="44"/>
      <c r="HH364" s="44"/>
      <c r="HI364" s="44"/>
      <c r="HJ364" s="44"/>
      <c r="HK364" s="44"/>
      <c r="HL364" s="44"/>
      <c r="HM364" s="44"/>
      <c r="HN364" s="44"/>
      <c r="HO364" s="44"/>
      <c r="HP364" s="44"/>
      <c r="HQ364" s="44"/>
      <c r="HR364" s="44"/>
      <c r="HS364" s="44"/>
      <c r="HT364" s="44"/>
      <c r="HU364" s="44"/>
      <c r="HV364" s="44"/>
      <c r="HW364" s="44"/>
      <c r="HX364" s="44"/>
      <c r="HY364" s="44"/>
      <c r="HZ364" s="44"/>
      <c r="IA364" s="44"/>
      <c r="IB364" s="44"/>
      <c r="IC364" s="44"/>
      <c r="ID364" s="44"/>
      <c r="IE364" s="44"/>
      <c r="IF364" s="44"/>
      <c r="IG364" s="44"/>
      <c r="IH364" s="44"/>
      <c r="II364" s="44"/>
      <c r="IJ364" s="44"/>
      <c r="IK364" s="44"/>
      <c r="IL364" s="44"/>
      <c r="IM364" s="44"/>
      <c r="IN364" s="44"/>
      <c r="IO364" s="44"/>
      <c r="IP364" s="44"/>
      <c r="IQ364" s="44"/>
      <c r="IR364" s="44"/>
      <c r="IS364" s="44"/>
      <c r="IT364" s="44"/>
      <c r="IU364" s="44"/>
      <c r="IV364" s="44"/>
    </row>
    <row r="365" spans="1:256" ht="14.4" hidden="1" outlineLevel="1" thickTop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  <c r="BH365" s="44"/>
      <c r="BI365" s="44"/>
      <c r="BJ365" s="44"/>
      <c r="BK365" s="44"/>
      <c r="BL365" s="44"/>
      <c r="BM365" s="44"/>
      <c r="BN365" s="44"/>
      <c r="BO365" s="44"/>
      <c r="BP365" s="44"/>
      <c r="BQ365" s="44"/>
      <c r="BR365" s="44"/>
      <c r="BS365" s="44"/>
      <c r="BT365" s="44"/>
      <c r="BU365" s="44"/>
      <c r="BV365" s="44"/>
      <c r="BW365" s="44"/>
      <c r="BX365" s="44"/>
      <c r="BY365" s="44"/>
      <c r="BZ365" s="44"/>
      <c r="CA365" s="44"/>
      <c r="CB365" s="44"/>
      <c r="CC365" s="44"/>
      <c r="CD365" s="44"/>
      <c r="CE365" s="44"/>
      <c r="CF365" s="44"/>
      <c r="CG365" s="44"/>
      <c r="CH365" s="44"/>
      <c r="CI365" s="44"/>
      <c r="CJ365" s="44"/>
      <c r="CK365" s="44"/>
      <c r="CL365" s="44"/>
      <c r="CM365" s="44"/>
      <c r="CN365" s="44"/>
      <c r="CO365" s="44"/>
      <c r="CP365" s="44"/>
      <c r="CQ365" s="44"/>
      <c r="CR365" s="44"/>
      <c r="CS365" s="44"/>
      <c r="CT365" s="44"/>
      <c r="CU365" s="44"/>
      <c r="CV365" s="44"/>
      <c r="CW365" s="44"/>
      <c r="CX365" s="44"/>
      <c r="CY365" s="44"/>
      <c r="CZ365" s="44"/>
      <c r="DA365" s="44"/>
      <c r="DB365" s="44"/>
      <c r="DC365" s="44"/>
      <c r="DD365" s="44"/>
      <c r="DE365" s="44"/>
      <c r="DF365" s="44"/>
      <c r="DG365" s="44"/>
      <c r="DH365" s="44"/>
      <c r="DI365" s="44"/>
      <c r="DJ365" s="44"/>
      <c r="DK365" s="44"/>
      <c r="DL365" s="44"/>
      <c r="DM365" s="44"/>
      <c r="DN365" s="44"/>
      <c r="DO365" s="44"/>
      <c r="DP365" s="44"/>
      <c r="DQ365" s="44"/>
      <c r="DR365" s="44"/>
      <c r="DS365" s="44"/>
      <c r="DT365" s="44"/>
      <c r="DU365" s="44"/>
      <c r="DV365" s="44"/>
      <c r="DW365" s="44"/>
      <c r="DX365" s="44"/>
      <c r="DY365" s="44"/>
      <c r="DZ365" s="44"/>
      <c r="EA365" s="44"/>
      <c r="EB365" s="44"/>
      <c r="EC365" s="44"/>
      <c r="ED365" s="44"/>
      <c r="EE365" s="44"/>
      <c r="EF365" s="44"/>
      <c r="EG365" s="44"/>
      <c r="EH365" s="44"/>
      <c r="EI365" s="44"/>
      <c r="EJ365" s="44"/>
      <c r="EK365" s="44"/>
      <c r="EL365" s="44"/>
      <c r="EM365" s="44"/>
      <c r="EN365" s="44"/>
      <c r="EO365" s="44"/>
      <c r="EP365" s="44"/>
      <c r="EQ365" s="44"/>
      <c r="ER365" s="44"/>
      <c r="ES365" s="44"/>
      <c r="ET365" s="44"/>
      <c r="EU365" s="44"/>
      <c r="EV365" s="44"/>
      <c r="EW365" s="44"/>
      <c r="EX365" s="44"/>
      <c r="EY365" s="44"/>
      <c r="EZ365" s="44"/>
      <c r="FA365" s="44"/>
      <c r="FB365" s="44"/>
      <c r="FC365" s="44"/>
      <c r="FD365" s="44"/>
      <c r="FE365" s="44"/>
      <c r="FF365" s="44"/>
      <c r="FG365" s="44"/>
      <c r="FH365" s="44"/>
      <c r="FI365" s="44"/>
      <c r="FJ365" s="44"/>
      <c r="FK365" s="44"/>
      <c r="FL365" s="44"/>
      <c r="FM365" s="44"/>
      <c r="FN365" s="44"/>
      <c r="FO365" s="44"/>
      <c r="FP365" s="44"/>
      <c r="FQ365" s="44"/>
      <c r="FR365" s="44"/>
      <c r="FS365" s="44"/>
      <c r="FT365" s="44"/>
      <c r="FU365" s="44"/>
      <c r="FV365" s="44"/>
      <c r="FW365" s="44"/>
      <c r="FX365" s="44"/>
      <c r="FY365" s="44"/>
      <c r="FZ365" s="44"/>
      <c r="GA365" s="44"/>
      <c r="GB365" s="44"/>
      <c r="GC365" s="44"/>
      <c r="GD365" s="44"/>
      <c r="GE365" s="44"/>
      <c r="GF365" s="44"/>
      <c r="GG365" s="44"/>
      <c r="GH365" s="44"/>
      <c r="GI365" s="44"/>
      <c r="GJ365" s="44"/>
      <c r="GK365" s="44"/>
      <c r="GL365" s="44"/>
      <c r="GM365" s="44"/>
      <c r="GN365" s="44"/>
      <c r="GO365" s="44"/>
      <c r="GP365" s="44"/>
      <c r="GQ365" s="44"/>
      <c r="GR365" s="44"/>
      <c r="GS365" s="44"/>
      <c r="GT365" s="44"/>
      <c r="GU365" s="44"/>
      <c r="GV365" s="44"/>
      <c r="GW365" s="44"/>
      <c r="GX365" s="44"/>
      <c r="GY365" s="44"/>
      <c r="GZ365" s="44"/>
      <c r="HA365" s="44"/>
      <c r="HB365" s="44"/>
      <c r="HC365" s="44"/>
      <c r="HD365" s="44"/>
      <c r="HE365" s="44"/>
      <c r="HF365" s="44"/>
      <c r="HG365" s="44"/>
      <c r="HH365" s="44"/>
      <c r="HI365" s="44"/>
      <c r="HJ365" s="44"/>
      <c r="HK365" s="44"/>
      <c r="HL365" s="44"/>
      <c r="HM365" s="44"/>
      <c r="HN365" s="44"/>
      <c r="HO365" s="44"/>
      <c r="HP365" s="44"/>
      <c r="HQ365" s="44"/>
      <c r="HR365" s="44"/>
      <c r="HS365" s="44"/>
      <c r="HT365" s="44"/>
      <c r="HU365" s="44"/>
      <c r="HV365" s="44"/>
      <c r="HW365" s="44"/>
      <c r="HX365" s="44"/>
      <c r="HY365" s="44"/>
      <c r="HZ365" s="44"/>
      <c r="IA365" s="44"/>
      <c r="IB365" s="44"/>
      <c r="IC365" s="44"/>
      <c r="ID365" s="44"/>
      <c r="IE365" s="44"/>
      <c r="IF365" s="44"/>
      <c r="IG365" s="44"/>
      <c r="IH365" s="44"/>
      <c r="II365" s="44"/>
      <c r="IJ365" s="44"/>
      <c r="IK365" s="44"/>
      <c r="IL365" s="44"/>
      <c r="IM365" s="44"/>
      <c r="IN365" s="44"/>
      <c r="IO365" s="44"/>
      <c r="IP365" s="44"/>
      <c r="IQ365" s="44"/>
      <c r="IR365" s="44"/>
      <c r="IS365" s="44"/>
      <c r="IT365" s="44"/>
      <c r="IU365" s="44"/>
      <c r="IV365" s="44"/>
    </row>
    <row r="366" spans="1:256" hidden="1" outlineLevel="1" x14ac:dyDescent="0.25">
      <c r="A366" s="481" t="s">
        <v>741</v>
      </c>
      <c r="B366" s="481"/>
      <c r="C366" s="481"/>
      <c r="D366" s="481"/>
      <c r="E366" s="481"/>
      <c r="F366" s="481"/>
      <c r="G366" s="481"/>
      <c r="H366" s="481"/>
      <c r="I366" s="481"/>
      <c r="J366" s="481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44"/>
      <c r="BG366" s="44"/>
      <c r="BH366" s="44"/>
      <c r="BI366" s="44"/>
      <c r="BJ366" s="44"/>
      <c r="BK366" s="44"/>
      <c r="BL366" s="44"/>
      <c r="BM366" s="44"/>
      <c r="BN366" s="44"/>
      <c r="BO366" s="44"/>
      <c r="BP366" s="44"/>
      <c r="BQ366" s="44"/>
      <c r="BR366" s="44"/>
      <c r="BS366" s="44"/>
      <c r="BT366" s="44"/>
      <c r="BU366" s="44"/>
      <c r="BV366" s="44"/>
      <c r="BW366" s="44"/>
      <c r="BX366" s="44"/>
      <c r="BY366" s="44"/>
      <c r="BZ366" s="44"/>
      <c r="CA366" s="44"/>
      <c r="CB366" s="44"/>
      <c r="CC366" s="44"/>
      <c r="CD366" s="44"/>
      <c r="CE366" s="44"/>
      <c r="CF366" s="44"/>
      <c r="CG366" s="44"/>
      <c r="CH366" s="44"/>
      <c r="CI366" s="44"/>
      <c r="CJ366" s="44"/>
      <c r="CK366" s="44"/>
      <c r="CL366" s="44"/>
      <c r="CM366" s="44"/>
      <c r="CN366" s="44"/>
      <c r="CO366" s="44"/>
      <c r="CP366" s="44"/>
      <c r="CQ366" s="44"/>
      <c r="CR366" s="44"/>
      <c r="CS366" s="44"/>
      <c r="CT366" s="44"/>
      <c r="CU366" s="44"/>
      <c r="CV366" s="44"/>
      <c r="CW366" s="44"/>
      <c r="CX366" s="44"/>
      <c r="CY366" s="44"/>
      <c r="CZ366" s="44"/>
      <c r="DA366" s="44"/>
      <c r="DB366" s="44"/>
      <c r="DC366" s="44"/>
      <c r="DD366" s="44"/>
      <c r="DE366" s="44"/>
      <c r="DF366" s="44"/>
      <c r="DG366" s="44"/>
      <c r="DH366" s="44"/>
      <c r="DI366" s="44"/>
      <c r="DJ366" s="44"/>
      <c r="DK366" s="44"/>
      <c r="DL366" s="44"/>
      <c r="DM366" s="44"/>
      <c r="DN366" s="44"/>
      <c r="DO366" s="44"/>
      <c r="DP366" s="44"/>
      <c r="DQ366" s="44"/>
      <c r="DR366" s="44"/>
      <c r="DS366" s="44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4"/>
      <c r="EG366" s="44"/>
      <c r="EH366" s="44"/>
      <c r="EI366" s="44"/>
      <c r="EJ366" s="44"/>
      <c r="EK366" s="44"/>
      <c r="EL366" s="44"/>
      <c r="EM366" s="44"/>
      <c r="EN366" s="44"/>
      <c r="EO366" s="44"/>
      <c r="EP366" s="44"/>
      <c r="EQ366" s="44"/>
      <c r="ER366" s="44"/>
      <c r="ES366" s="44"/>
      <c r="ET366" s="44"/>
      <c r="EU366" s="44"/>
      <c r="EV366" s="44"/>
      <c r="EW366" s="44"/>
      <c r="EX366" s="44"/>
      <c r="EY366" s="44"/>
      <c r="EZ366" s="44"/>
      <c r="FA366" s="44"/>
      <c r="FB366" s="44"/>
      <c r="FC366" s="44"/>
      <c r="FD366" s="44"/>
      <c r="FE366" s="44"/>
      <c r="FF366" s="44"/>
      <c r="FG366" s="44"/>
      <c r="FH366" s="44"/>
      <c r="FI366" s="44"/>
      <c r="FJ366" s="44"/>
      <c r="FK366" s="44"/>
      <c r="FL366" s="44"/>
      <c r="FM366" s="44"/>
      <c r="FN366" s="44"/>
      <c r="FO366" s="44"/>
      <c r="FP366" s="44"/>
      <c r="FQ366" s="44"/>
      <c r="FR366" s="44"/>
      <c r="FS366" s="44"/>
      <c r="FT366" s="44"/>
      <c r="FU366" s="44"/>
      <c r="FV366" s="44"/>
      <c r="FW366" s="44"/>
      <c r="FX366" s="44"/>
      <c r="FY366" s="44"/>
      <c r="FZ366" s="44"/>
      <c r="GA366" s="44"/>
      <c r="GB366" s="44"/>
      <c r="GC366" s="44"/>
      <c r="GD366" s="44"/>
      <c r="GE366" s="44"/>
      <c r="GF366" s="44"/>
      <c r="GG366" s="44"/>
      <c r="GH366" s="44"/>
      <c r="GI366" s="44"/>
      <c r="GJ366" s="44"/>
      <c r="GK366" s="44"/>
      <c r="GL366" s="44"/>
      <c r="GM366" s="44"/>
      <c r="GN366" s="44"/>
      <c r="GO366" s="44"/>
      <c r="GP366" s="44"/>
      <c r="GQ366" s="44"/>
      <c r="GR366" s="44"/>
      <c r="GS366" s="44"/>
      <c r="GT366" s="44"/>
      <c r="GU366" s="44"/>
      <c r="GV366" s="44"/>
      <c r="GW366" s="44"/>
      <c r="GX366" s="44"/>
      <c r="GY366" s="44"/>
      <c r="GZ366" s="44"/>
      <c r="HA366" s="44"/>
      <c r="HB366" s="44"/>
      <c r="HC366" s="44"/>
      <c r="HD366" s="44"/>
      <c r="HE366" s="44"/>
      <c r="HF366" s="44"/>
      <c r="HG366" s="44"/>
      <c r="HH366" s="44"/>
      <c r="HI366" s="44"/>
      <c r="HJ366" s="44"/>
      <c r="HK366" s="44"/>
      <c r="HL366" s="44"/>
      <c r="HM366" s="44"/>
      <c r="HN366" s="44"/>
      <c r="HO366" s="44"/>
      <c r="HP366" s="44"/>
      <c r="HQ366" s="44"/>
      <c r="HR366" s="44"/>
      <c r="HS366" s="44"/>
      <c r="HT366" s="44"/>
      <c r="HU366" s="44"/>
      <c r="HV366" s="44"/>
      <c r="HW366" s="44"/>
      <c r="HX366" s="44"/>
      <c r="HY366" s="44"/>
      <c r="HZ366" s="44"/>
      <c r="IA366" s="44"/>
      <c r="IB366" s="44"/>
      <c r="IC366" s="44"/>
      <c r="ID366" s="44"/>
      <c r="IE366" s="44"/>
      <c r="IF366" s="44"/>
      <c r="IG366" s="44"/>
      <c r="IH366" s="44"/>
      <c r="II366" s="44"/>
      <c r="IJ366" s="44"/>
      <c r="IK366" s="44"/>
      <c r="IL366" s="44"/>
      <c r="IM366" s="44"/>
      <c r="IN366" s="44"/>
      <c r="IO366" s="44"/>
      <c r="IP366" s="44"/>
      <c r="IQ366" s="44"/>
      <c r="IR366" s="44"/>
      <c r="IS366" s="44"/>
      <c r="IT366" s="44"/>
      <c r="IU366" s="44"/>
      <c r="IV366" s="44"/>
    </row>
    <row r="367" spans="1:256" hidden="1" outlineLevel="1" x14ac:dyDescent="0.25">
      <c r="A367" s="482"/>
      <c r="B367" s="845"/>
      <c r="C367" s="845"/>
      <c r="D367" s="845"/>
      <c r="E367" s="845"/>
      <c r="F367" s="845"/>
      <c r="G367" s="845"/>
      <c r="H367" s="845"/>
      <c r="I367" s="845"/>
      <c r="J367" s="845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  <c r="DK367" s="44"/>
      <c r="DL367" s="44"/>
      <c r="DM367" s="44"/>
      <c r="DN367" s="44"/>
      <c r="DO367" s="44"/>
      <c r="DP367" s="44"/>
      <c r="DQ367" s="44"/>
      <c r="DR367" s="44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  <c r="EH367" s="44"/>
      <c r="EI367" s="44"/>
      <c r="EJ367" s="44"/>
      <c r="EK367" s="44"/>
      <c r="EL367" s="44"/>
      <c r="EM367" s="44"/>
      <c r="EN367" s="44"/>
      <c r="EO367" s="44"/>
      <c r="EP367" s="44"/>
      <c r="EQ367" s="44"/>
      <c r="ER367" s="44"/>
      <c r="ES367" s="44"/>
      <c r="ET367" s="44"/>
      <c r="EU367" s="44"/>
      <c r="EV367" s="44"/>
      <c r="EW367" s="44"/>
      <c r="EX367" s="44"/>
      <c r="EY367" s="44"/>
      <c r="EZ367" s="44"/>
      <c r="FA367" s="44"/>
      <c r="FB367" s="44"/>
      <c r="FC367" s="44"/>
      <c r="FD367" s="44"/>
      <c r="FE367" s="44"/>
      <c r="FF367" s="44"/>
      <c r="FG367" s="44"/>
      <c r="FH367" s="44"/>
      <c r="FI367" s="44"/>
      <c r="FJ367" s="44"/>
      <c r="FK367" s="44"/>
      <c r="FL367" s="44"/>
      <c r="FM367" s="44"/>
      <c r="FN367" s="44"/>
      <c r="FO367" s="44"/>
      <c r="FP367" s="44"/>
      <c r="FQ367" s="44"/>
      <c r="FR367" s="44"/>
      <c r="FS367" s="44"/>
      <c r="FT367" s="44"/>
      <c r="FU367" s="44"/>
      <c r="FV367" s="44"/>
      <c r="FW367" s="44"/>
      <c r="FX367" s="44"/>
      <c r="FY367" s="44"/>
      <c r="FZ367" s="44"/>
      <c r="GA367" s="44"/>
      <c r="GB367" s="44"/>
      <c r="GC367" s="44"/>
      <c r="GD367" s="44"/>
      <c r="GE367" s="44"/>
      <c r="GF367" s="44"/>
      <c r="GG367" s="44"/>
      <c r="GH367" s="44"/>
      <c r="GI367" s="44"/>
      <c r="GJ367" s="44"/>
      <c r="GK367" s="44"/>
      <c r="GL367" s="44"/>
      <c r="GM367" s="44"/>
      <c r="GN367" s="44"/>
      <c r="GO367" s="44"/>
      <c r="GP367" s="44"/>
      <c r="GQ367" s="44"/>
      <c r="GR367" s="44"/>
      <c r="GS367" s="44"/>
      <c r="GT367" s="44"/>
      <c r="GU367" s="44"/>
      <c r="GV367" s="44"/>
      <c r="GW367" s="44"/>
      <c r="GX367" s="44"/>
      <c r="GY367" s="44"/>
      <c r="GZ367" s="44"/>
      <c r="HA367" s="44"/>
      <c r="HB367" s="44"/>
      <c r="HC367" s="44"/>
      <c r="HD367" s="44"/>
      <c r="HE367" s="44"/>
      <c r="HF367" s="44"/>
      <c r="HG367" s="44"/>
      <c r="HH367" s="44"/>
      <c r="HI367" s="44"/>
      <c r="HJ367" s="44"/>
      <c r="HK367" s="44"/>
      <c r="HL367" s="44"/>
      <c r="HM367" s="44"/>
      <c r="HN367" s="44"/>
      <c r="HO367" s="44"/>
      <c r="HP367" s="44"/>
      <c r="HQ367" s="44"/>
      <c r="HR367" s="44"/>
      <c r="HS367" s="44"/>
      <c r="HT367" s="44"/>
      <c r="HU367" s="44"/>
      <c r="HV367" s="44"/>
      <c r="HW367" s="44"/>
      <c r="HX367" s="44"/>
      <c r="HY367" s="44"/>
      <c r="HZ367" s="44"/>
      <c r="IA367" s="44"/>
      <c r="IB367" s="44"/>
      <c r="IC367" s="44"/>
      <c r="ID367" s="44"/>
      <c r="IE367" s="44"/>
      <c r="IF367" s="44"/>
      <c r="IG367" s="44"/>
      <c r="IH367" s="44"/>
      <c r="II367" s="44"/>
      <c r="IJ367" s="44"/>
      <c r="IK367" s="44"/>
      <c r="IL367" s="44"/>
      <c r="IM367" s="44"/>
      <c r="IN367" s="44"/>
      <c r="IO367" s="44"/>
      <c r="IP367" s="44"/>
      <c r="IQ367" s="44"/>
      <c r="IR367" s="44"/>
      <c r="IS367" s="44"/>
      <c r="IT367" s="44"/>
      <c r="IU367" s="44"/>
      <c r="IV367" s="44"/>
    </row>
    <row r="368" spans="1:256" hidden="1" outlineLevel="1" x14ac:dyDescent="0.25">
      <c r="A368" s="845"/>
      <c r="B368" s="845"/>
      <c r="C368" s="845"/>
      <c r="D368" s="845"/>
      <c r="E368" s="845"/>
      <c r="F368" s="845"/>
      <c r="G368" s="845"/>
      <c r="H368" s="845"/>
      <c r="I368" s="845"/>
      <c r="J368" s="845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4"/>
      <c r="CL368" s="44"/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  <c r="CW368" s="44"/>
      <c r="CX368" s="44"/>
      <c r="CY368" s="44"/>
      <c r="CZ368" s="44"/>
      <c r="DA368" s="44"/>
      <c r="DB368" s="44"/>
      <c r="DC368" s="44"/>
      <c r="DD368" s="44"/>
      <c r="DE368" s="44"/>
      <c r="DF368" s="44"/>
      <c r="DG368" s="44"/>
      <c r="DH368" s="44"/>
      <c r="DI368" s="44"/>
      <c r="DJ368" s="44"/>
      <c r="DK368" s="44"/>
      <c r="DL368" s="44"/>
      <c r="DM368" s="44"/>
      <c r="DN368" s="44"/>
      <c r="DO368" s="44"/>
      <c r="DP368" s="44"/>
      <c r="DQ368" s="44"/>
      <c r="DR368" s="44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4"/>
      <c r="EJ368" s="44"/>
      <c r="EK368" s="44"/>
      <c r="EL368" s="44"/>
      <c r="EM368" s="44"/>
      <c r="EN368" s="44"/>
      <c r="EO368" s="44"/>
      <c r="EP368" s="44"/>
      <c r="EQ368" s="44"/>
      <c r="ER368" s="44"/>
      <c r="ES368" s="44"/>
      <c r="ET368" s="44"/>
      <c r="EU368" s="44"/>
      <c r="EV368" s="44"/>
      <c r="EW368" s="44"/>
      <c r="EX368" s="44"/>
      <c r="EY368" s="44"/>
      <c r="EZ368" s="44"/>
      <c r="FA368" s="44"/>
      <c r="FB368" s="44"/>
      <c r="FC368" s="44"/>
      <c r="FD368" s="44"/>
      <c r="FE368" s="44"/>
      <c r="FF368" s="44"/>
      <c r="FG368" s="44"/>
      <c r="FH368" s="44"/>
      <c r="FI368" s="44"/>
      <c r="FJ368" s="44"/>
      <c r="FK368" s="44"/>
      <c r="FL368" s="44"/>
      <c r="FM368" s="44"/>
      <c r="FN368" s="44"/>
      <c r="FO368" s="44"/>
      <c r="FP368" s="44"/>
      <c r="FQ368" s="44"/>
      <c r="FR368" s="44"/>
      <c r="FS368" s="44"/>
      <c r="FT368" s="44"/>
      <c r="FU368" s="44"/>
      <c r="FV368" s="44"/>
      <c r="FW368" s="44"/>
      <c r="FX368" s="44"/>
      <c r="FY368" s="44"/>
      <c r="FZ368" s="44"/>
      <c r="GA368" s="44"/>
      <c r="GB368" s="44"/>
      <c r="GC368" s="44"/>
      <c r="GD368" s="44"/>
      <c r="GE368" s="44"/>
      <c r="GF368" s="44"/>
      <c r="GG368" s="44"/>
      <c r="GH368" s="44"/>
      <c r="GI368" s="44"/>
      <c r="GJ368" s="44"/>
      <c r="GK368" s="44"/>
      <c r="GL368" s="44"/>
      <c r="GM368" s="44"/>
      <c r="GN368" s="44"/>
      <c r="GO368" s="44"/>
      <c r="GP368" s="44"/>
      <c r="GQ368" s="44"/>
      <c r="GR368" s="44"/>
      <c r="GS368" s="44"/>
      <c r="GT368" s="44"/>
      <c r="GU368" s="44"/>
      <c r="GV368" s="44"/>
      <c r="GW368" s="44"/>
      <c r="GX368" s="44"/>
      <c r="GY368" s="44"/>
      <c r="GZ368" s="44"/>
      <c r="HA368" s="44"/>
      <c r="HB368" s="44"/>
      <c r="HC368" s="44"/>
      <c r="HD368" s="44"/>
      <c r="HE368" s="44"/>
      <c r="HF368" s="44"/>
      <c r="HG368" s="44"/>
      <c r="HH368" s="44"/>
      <c r="HI368" s="44"/>
      <c r="HJ368" s="44"/>
      <c r="HK368" s="44"/>
      <c r="HL368" s="44"/>
      <c r="HM368" s="44"/>
      <c r="HN368" s="44"/>
      <c r="HO368" s="44"/>
      <c r="HP368" s="44"/>
      <c r="HQ368" s="44"/>
      <c r="HR368" s="44"/>
      <c r="HS368" s="44"/>
      <c r="HT368" s="44"/>
      <c r="HU368" s="44"/>
      <c r="HV368" s="44"/>
      <c r="HW368" s="44"/>
      <c r="HX368" s="44"/>
      <c r="HY368" s="44"/>
      <c r="HZ368" s="44"/>
      <c r="IA368" s="44"/>
      <c r="IB368" s="44"/>
      <c r="IC368" s="44"/>
      <c r="ID368" s="44"/>
      <c r="IE368" s="44"/>
      <c r="IF368" s="44"/>
      <c r="IG368" s="44"/>
      <c r="IH368" s="44"/>
      <c r="II368" s="44"/>
      <c r="IJ368" s="44"/>
      <c r="IK368" s="44"/>
      <c r="IL368" s="44"/>
      <c r="IM368" s="44"/>
      <c r="IN368" s="44"/>
      <c r="IO368" s="44"/>
      <c r="IP368" s="44"/>
      <c r="IQ368" s="44"/>
      <c r="IR368" s="44"/>
      <c r="IS368" s="44"/>
      <c r="IT368" s="44"/>
      <c r="IU368" s="44"/>
      <c r="IV368" s="44"/>
    </row>
    <row r="369" spans="1:256" hidden="1" outlineLevel="1" x14ac:dyDescent="0.25">
      <c r="A369" s="845"/>
      <c r="B369" s="845"/>
      <c r="C369" s="845"/>
      <c r="D369" s="845"/>
      <c r="E369" s="845"/>
      <c r="F369" s="845"/>
      <c r="G369" s="845"/>
      <c r="H369" s="845"/>
      <c r="I369" s="845"/>
      <c r="J369" s="845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  <c r="CW369" s="44"/>
      <c r="CX369" s="44"/>
      <c r="CY369" s="44"/>
      <c r="CZ369" s="44"/>
      <c r="DA369" s="44"/>
      <c r="DB369" s="44"/>
      <c r="DC369" s="44"/>
      <c r="DD369" s="44"/>
      <c r="DE369" s="44"/>
      <c r="DF369" s="44"/>
      <c r="DG369" s="44"/>
      <c r="DH369" s="44"/>
      <c r="DI369" s="44"/>
      <c r="DJ369" s="44"/>
      <c r="DK369" s="44"/>
      <c r="DL369" s="44"/>
      <c r="DM369" s="44"/>
      <c r="DN369" s="44"/>
      <c r="DO369" s="44"/>
      <c r="DP369" s="44"/>
      <c r="DQ369" s="44"/>
      <c r="DR369" s="44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4"/>
      <c r="EJ369" s="44"/>
      <c r="EK369" s="44"/>
      <c r="EL369" s="44"/>
      <c r="EM369" s="44"/>
      <c r="EN369" s="44"/>
      <c r="EO369" s="44"/>
      <c r="EP369" s="44"/>
      <c r="EQ369" s="44"/>
      <c r="ER369" s="44"/>
      <c r="ES369" s="44"/>
      <c r="ET369" s="44"/>
      <c r="EU369" s="44"/>
      <c r="EV369" s="44"/>
      <c r="EW369" s="44"/>
      <c r="EX369" s="44"/>
      <c r="EY369" s="44"/>
      <c r="EZ369" s="44"/>
      <c r="FA369" s="44"/>
      <c r="FB369" s="44"/>
      <c r="FC369" s="44"/>
      <c r="FD369" s="44"/>
      <c r="FE369" s="44"/>
      <c r="FF369" s="44"/>
      <c r="FG369" s="44"/>
      <c r="FH369" s="44"/>
      <c r="FI369" s="44"/>
      <c r="FJ369" s="44"/>
      <c r="FK369" s="44"/>
      <c r="FL369" s="44"/>
      <c r="FM369" s="44"/>
      <c r="FN369" s="44"/>
      <c r="FO369" s="44"/>
      <c r="FP369" s="44"/>
      <c r="FQ369" s="44"/>
      <c r="FR369" s="44"/>
      <c r="FS369" s="44"/>
      <c r="FT369" s="44"/>
      <c r="FU369" s="44"/>
      <c r="FV369" s="44"/>
      <c r="FW369" s="44"/>
      <c r="FX369" s="44"/>
      <c r="FY369" s="44"/>
      <c r="FZ369" s="44"/>
      <c r="GA369" s="44"/>
      <c r="GB369" s="44"/>
      <c r="GC369" s="44"/>
      <c r="GD369" s="44"/>
      <c r="GE369" s="44"/>
      <c r="GF369" s="44"/>
      <c r="GG369" s="44"/>
      <c r="GH369" s="44"/>
      <c r="GI369" s="44"/>
      <c r="GJ369" s="44"/>
      <c r="GK369" s="44"/>
      <c r="GL369" s="44"/>
      <c r="GM369" s="44"/>
      <c r="GN369" s="44"/>
      <c r="GO369" s="44"/>
      <c r="GP369" s="44"/>
      <c r="GQ369" s="44"/>
      <c r="GR369" s="44"/>
      <c r="GS369" s="44"/>
      <c r="GT369" s="44"/>
      <c r="GU369" s="44"/>
      <c r="GV369" s="44"/>
      <c r="GW369" s="44"/>
      <c r="GX369" s="44"/>
      <c r="GY369" s="44"/>
      <c r="GZ369" s="44"/>
      <c r="HA369" s="44"/>
      <c r="HB369" s="44"/>
      <c r="HC369" s="44"/>
      <c r="HD369" s="44"/>
      <c r="HE369" s="44"/>
      <c r="HF369" s="44"/>
      <c r="HG369" s="44"/>
      <c r="HH369" s="44"/>
      <c r="HI369" s="44"/>
      <c r="HJ369" s="44"/>
      <c r="HK369" s="44"/>
      <c r="HL369" s="44"/>
      <c r="HM369" s="44"/>
      <c r="HN369" s="44"/>
      <c r="HO369" s="44"/>
      <c r="HP369" s="44"/>
      <c r="HQ369" s="44"/>
      <c r="HR369" s="44"/>
      <c r="HS369" s="44"/>
      <c r="HT369" s="44"/>
      <c r="HU369" s="44"/>
      <c r="HV369" s="44"/>
      <c r="HW369" s="44"/>
      <c r="HX369" s="44"/>
      <c r="HY369" s="44"/>
      <c r="HZ369" s="44"/>
      <c r="IA369" s="44"/>
      <c r="IB369" s="44"/>
      <c r="IC369" s="44"/>
      <c r="ID369" s="44"/>
      <c r="IE369" s="44"/>
      <c r="IF369" s="44"/>
      <c r="IG369" s="44"/>
      <c r="IH369" s="44"/>
      <c r="II369" s="44"/>
      <c r="IJ369" s="44"/>
      <c r="IK369" s="44"/>
      <c r="IL369" s="44"/>
      <c r="IM369" s="44"/>
      <c r="IN369" s="44"/>
      <c r="IO369" s="44"/>
      <c r="IP369" s="44"/>
      <c r="IQ369" s="44"/>
      <c r="IR369" s="44"/>
      <c r="IS369" s="44"/>
      <c r="IT369" s="44"/>
      <c r="IU369" s="44"/>
      <c r="IV369" s="44"/>
    </row>
    <row r="370" spans="1:256" hidden="1" outlineLevel="1" x14ac:dyDescent="0.25">
      <c r="A370" s="845"/>
      <c r="B370" s="845"/>
      <c r="C370" s="845"/>
      <c r="D370" s="845"/>
      <c r="E370" s="845"/>
      <c r="F370" s="845"/>
      <c r="G370" s="845"/>
      <c r="H370" s="845"/>
      <c r="I370" s="845"/>
      <c r="J370" s="845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idden="1" outlineLevel="1" x14ac:dyDescent="0.25">
      <c r="A371" s="845"/>
      <c r="B371" s="845"/>
      <c r="C371" s="845"/>
      <c r="D371" s="845"/>
      <c r="E371" s="845"/>
      <c r="F371" s="845"/>
      <c r="G371" s="845"/>
      <c r="H371" s="845"/>
      <c r="I371" s="845"/>
      <c r="J371" s="845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idden="1" outlineLevel="1" x14ac:dyDescent="0.25">
      <c r="A372" s="845"/>
      <c r="B372" s="845"/>
      <c r="C372" s="845"/>
      <c r="D372" s="845"/>
      <c r="E372" s="845"/>
      <c r="F372" s="845"/>
      <c r="G372" s="845"/>
      <c r="H372" s="845"/>
      <c r="I372" s="845"/>
      <c r="J372" s="845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collapsed="1" x14ac:dyDescent="0.25">
      <c r="A373" s="425"/>
      <c r="B373" s="425"/>
      <c r="C373" s="425"/>
      <c r="D373" s="425"/>
      <c r="E373" s="425"/>
      <c r="F373" s="425"/>
      <c r="G373" s="425"/>
      <c r="H373" s="425"/>
      <c r="I373" s="425"/>
      <c r="J373" s="425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" customHeight="1" x14ac:dyDescent="0.25">
      <c r="A374" s="9" t="s">
        <v>140</v>
      </c>
      <c r="B374" s="457" t="s">
        <v>871</v>
      </c>
      <c r="C374" s="2"/>
      <c r="D374" s="2"/>
      <c r="E374" s="2"/>
      <c r="F374" s="2"/>
      <c r="G374" s="2"/>
      <c r="H374" s="2"/>
      <c r="I374" s="2"/>
      <c r="J374" s="2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x14ac:dyDescent="0.25">
      <c r="A375" s="8"/>
      <c r="B375" s="456" t="s">
        <v>1071</v>
      </c>
      <c r="C375" s="2"/>
      <c r="D375" s="2"/>
      <c r="E375" s="2"/>
      <c r="F375" s="2"/>
      <c r="G375" s="2"/>
      <c r="H375" s="2"/>
      <c r="I375" s="2"/>
      <c r="J375" s="2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4.4" hidden="1" outlineLevel="1" thickTop="1" x14ac:dyDescent="0.25">
      <c r="A376" s="1265" t="s">
        <v>141</v>
      </c>
      <c r="B376" s="1266"/>
      <c r="C376" s="1266"/>
      <c r="D376" s="1266"/>
      <c r="E376" s="1151" t="s">
        <v>142</v>
      </c>
      <c r="F376" s="1269"/>
      <c r="G376" s="860" t="s">
        <v>125</v>
      </c>
      <c r="H376" s="861"/>
      <c r="I376" s="1253" t="s">
        <v>127</v>
      </c>
      <c r="J376" s="125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4.4" hidden="1" outlineLevel="1" thickBot="1" x14ac:dyDescent="0.3">
      <c r="A377" s="1267"/>
      <c r="B377" s="1268"/>
      <c r="C377" s="1268"/>
      <c r="D377" s="1268"/>
      <c r="E377" s="1270"/>
      <c r="F377" s="1271"/>
      <c r="G377" s="862"/>
      <c r="H377" s="863"/>
      <c r="I377" s="1255"/>
      <c r="J377" s="1256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4.4" hidden="1" outlineLevel="1" thickTop="1" x14ac:dyDescent="0.25">
      <c r="A378" s="811" t="s">
        <v>1025</v>
      </c>
      <c r="B378" s="812"/>
      <c r="C378" s="812"/>
      <c r="D378" s="813"/>
      <c r="E378" s="1528"/>
      <c r="F378" s="1493"/>
      <c r="G378" s="1493"/>
      <c r="H378" s="1493"/>
      <c r="I378" s="1534" t="str">
        <f>IF(E378-G378=0,"",E378-G378)</f>
        <v/>
      </c>
      <c r="J378" s="1535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idden="1" outlineLevel="1" x14ac:dyDescent="0.25">
      <c r="A379" s="814"/>
      <c r="B379" s="815"/>
      <c r="C379" s="815"/>
      <c r="D379" s="816"/>
      <c r="E379" s="1529"/>
      <c r="F379" s="1494"/>
      <c r="G379" s="1494"/>
      <c r="H379" s="1494"/>
      <c r="I379" s="1536" t="str">
        <f>IF(E379-G379=0,"",E379-G379)</f>
        <v/>
      </c>
      <c r="J379" s="1537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4.4" hidden="1" outlineLevel="1" thickBot="1" x14ac:dyDescent="0.3">
      <c r="A380" s="1531"/>
      <c r="B380" s="1532"/>
      <c r="C380" s="1532"/>
      <c r="D380" s="1533"/>
      <c r="E380" s="1530"/>
      <c r="F380" s="806"/>
      <c r="G380" s="806"/>
      <c r="H380" s="806"/>
      <c r="I380" s="1538" t="str">
        <f>IF(E380-G380=0,"",E380-G380)</f>
        <v/>
      </c>
      <c r="J380" s="1539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collapsed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x14ac:dyDescent="0.25">
      <c r="A382" s="9" t="s">
        <v>143</v>
      </c>
      <c r="B382" s="1257" t="s">
        <v>872</v>
      </c>
      <c r="C382" s="1257"/>
      <c r="D382" s="1257"/>
      <c r="E382" s="1257"/>
      <c r="F382" s="1257"/>
      <c r="G382" s="1257"/>
      <c r="H382" s="1257"/>
      <c r="I382" s="1257"/>
      <c r="J382" s="1257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x14ac:dyDescent="0.25">
      <c r="A383" s="9"/>
      <c r="B383" s="456" t="s">
        <v>1071</v>
      </c>
      <c r="C383" s="33"/>
      <c r="D383" s="33"/>
      <c r="E383" s="33"/>
      <c r="F383" s="33"/>
      <c r="G383" s="33"/>
      <c r="H383" s="33"/>
      <c r="I383" s="33"/>
      <c r="J383" s="33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38.25" hidden="1" customHeight="1" outlineLevel="1" thickTop="1" thickBot="1" x14ac:dyDescent="0.3">
      <c r="A384" s="804" t="s">
        <v>735</v>
      </c>
      <c r="B384" s="805"/>
      <c r="C384" s="829" t="s">
        <v>734</v>
      </c>
      <c r="D384" s="830"/>
      <c r="E384" s="755" t="s">
        <v>732</v>
      </c>
      <c r="F384" s="1527"/>
      <c r="G384" s="830"/>
      <c r="H384" s="754" t="s">
        <v>733</v>
      </c>
      <c r="I384" s="754"/>
      <c r="J384" s="757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4.4" hidden="1" outlineLevel="1" thickTop="1" x14ac:dyDescent="0.25">
      <c r="A385" s="1501" t="s">
        <v>1011</v>
      </c>
      <c r="B385" s="1502"/>
      <c r="C385" s="1467"/>
      <c r="D385" s="1468"/>
      <c r="E385" s="1244"/>
      <c r="F385" s="1245"/>
      <c r="G385" s="1246"/>
      <c r="H385" s="1461"/>
      <c r="I385" s="1461"/>
      <c r="J385" s="1462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idden="1" outlineLevel="1" x14ac:dyDescent="0.25">
      <c r="A386" s="1503"/>
      <c r="B386" s="1504"/>
      <c r="C386" s="1519"/>
      <c r="D386" s="1520"/>
      <c r="E386" s="1513"/>
      <c r="F386" s="1514"/>
      <c r="G386" s="1515"/>
      <c r="H386" s="1463"/>
      <c r="I386" s="1463"/>
      <c r="J386" s="146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4.4" hidden="1" outlineLevel="1" thickBot="1" x14ac:dyDescent="0.3">
      <c r="A387" s="1247"/>
      <c r="B387" s="1248"/>
      <c r="C387" s="1521"/>
      <c r="D387" s="1522"/>
      <c r="E387" s="1516"/>
      <c r="F387" s="1517"/>
      <c r="G387" s="1518"/>
      <c r="H387" s="1465"/>
      <c r="I387" s="1465"/>
      <c r="J387" s="1466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4.4" hidden="1" outlineLevel="1" thickTop="1" x14ac:dyDescent="0.25">
      <c r="A388" s="85"/>
      <c r="B388" s="85"/>
      <c r="C388" s="86"/>
      <c r="D388" s="86"/>
      <c r="E388" s="87"/>
      <c r="F388" s="87"/>
      <c r="G388" s="87"/>
      <c r="H388" s="87"/>
      <c r="I388" s="87"/>
      <c r="J388" s="87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idden="1" outlineLevel="1" x14ac:dyDescent="0.25">
      <c r="A389" s="481" t="s">
        <v>742</v>
      </c>
      <c r="B389" s="481"/>
      <c r="C389" s="481"/>
      <c r="D389" s="481"/>
      <c r="E389" s="481"/>
      <c r="F389" s="481"/>
      <c r="G389" s="481"/>
      <c r="H389" s="481"/>
      <c r="I389" s="481"/>
      <c r="J389" s="481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idden="1" outlineLevel="1" x14ac:dyDescent="0.25">
      <c r="A390" s="482"/>
      <c r="B390" s="482"/>
      <c r="C390" s="482"/>
      <c r="D390" s="482"/>
      <c r="E390" s="482"/>
      <c r="F390" s="482"/>
      <c r="G390" s="482"/>
      <c r="H390" s="482"/>
      <c r="I390" s="482"/>
      <c r="J390" s="482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idden="1" outlineLevel="1" x14ac:dyDescent="0.25">
      <c r="A391" s="482"/>
      <c r="B391" s="482"/>
      <c r="C391" s="482"/>
      <c r="D391" s="482"/>
      <c r="E391" s="482"/>
      <c r="F391" s="482"/>
      <c r="G391" s="482"/>
      <c r="H391" s="482"/>
      <c r="I391" s="482"/>
      <c r="J391" s="482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idden="1" outlineLevel="1" x14ac:dyDescent="0.25">
      <c r="A392" s="482"/>
      <c r="B392" s="482"/>
      <c r="C392" s="482"/>
      <c r="D392" s="482"/>
      <c r="E392" s="482"/>
      <c r="F392" s="482"/>
      <c r="G392" s="482"/>
      <c r="H392" s="482"/>
      <c r="I392" s="482"/>
      <c r="J392" s="482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idden="1" outlineLevel="1" x14ac:dyDescent="0.25">
      <c r="A393" s="482"/>
      <c r="B393" s="482"/>
      <c r="C393" s="482"/>
      <c r="D393" s="482"/>
      <c r="E393" s="482"/>
      <c r="F393" s="482"/>
      <c r="G393" s="482"/>
      <c r="H393" s="482"/>
      <c r="I393" s="482"/>
      <c r="J393" s="482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idden="1" outlineLevel="1" x14ac:dyDescent="0.25">
      <c r="A394" s="482"/>
      <c r="B394" s="482"/>
      <c r="C394" s="482"/>
      <c r="D394" s="482"/>
      <c r="E394" s="482"/>
      <c r="F394" s="482"/>
      <c r="G394" s="482"/>
      <c r="H394" s="482"/>
      <c r="I394" s="482"/>
      <c r="J394" s="482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idden="1" outlineLevel="1" x14ac:dyDescent="0.25">
      <c r="A395" s="482"/>
      <c r="B395" s="482"/>
      <c r="C395" s="482"/>
      <c r="D395" s="482"/>
      <c r="E395" s="482"/>
      <c r="F395" s="482"/>
      <c r="G395" s="482"/>
      <c r="H395" s="482"/>
      <c r="I395" s="482"/>
      <c r="J395" s="482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collapsed="1" x14ac:dyDescent="0.25">
      <c r="A396" s="85"/>
      <c r="B396" s="85"/>
      <c r="C396" s="86"/>
      <c r="D396" s="86"/>
      <c r="E396" s="87"/>
      <c r="F396" s="87"/>
      <c r="G396" s="87"/>
      <c r="H396" s="87"/>
      <c r="I396" s="87"/>
      <c r="J396" s="87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.75" customHeight="1" x14ac:dyDescent="0.25">
      <c r="A397" s="49" t="s">
        <v>750</v>
      </c>
      <c r="B397" s="481" t="s">
        <v>749</v>
      </c>
      <c r="C397" s="481"/>
      <c r="D397" s="481"/>
      <c r="E397" s="481"/>
      <c r="F397" s="481"/>
      <c r="G397" s="481"/>
      <c r="H397" s="481"/>
      <c r="I397" s="481"/>
      <c r="J397" s="481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15.75" customHeight="1" x14ac:dyDescent="0.25">
      <c r="A398" s="49"/>
      <c r="B398" s="456" t="s">
        <v>1071</v>
      </c>
      <c r="C398" s="49"/>
      <c r="D398" s="49"/>
      <c r="E398" s="49"/>
      <c r="F398" s="49"/>
      <c r="G398" s="49"/>
      <c r="H398" s="49"/>
      <c r="I398" s="49"/>
      <c r="J398" s="49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" hidden="1" outlineLevel="1" thickTop="1" thickBot="1" x14ac:dyDescent="0.3">
      <c r="A399" s="836" t="s">
        <v>751</v>
      </c>
      <c r="B399" s="837"/>
      <c r="C399" s="837" t="s">
        <v>6</v>
      </c>
      <c r="D399" s="837"/>
      <c r="E399" s="837"/>
      <c r="F399" s="837"/>
      <c r="G399" s="837"/>
      <c r="H399" s="837"/>
      <c r="I399" s="837"/>
      <c r="J399" s="859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.75" hidden="1" customHeight="1" outlineLevel="1" thickBot="1" x14ac:dyDescent="0.3">
      <c r="A400" s="838"/>
      <c r="B400" s="839"/>
      <c r="C400" s="1238" t="s">
        <v>754</v>
      </c>
      <c r="D400" s="1189"/>
      <c r="E400" s="1180" t="s">
        <v>752</v>
      </c>
      <c r="F400" s="1181"/>
      <c r="G400" s="1180" t="s">
        <v>753</v>
      </c>
      <c r="H400" s="1249"/>
      <c r="I400" s="1180" t="s">
        <v>147</v>
      </c>
      <c r="J400" s="1192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31.5" hidden="1" customHeight="1" outlineLevel="1" x14ac:dyDescent="0.25">
      <c r="A401" s="840"/>
      <c r="B401" s="841"/>
      <c r="C401" s="91" t="s">
        <v>755</v>
      </c>
      <c r="D401" s="92" t="s">
        <v>756</v>
      </c>
      <c r="E401" s="1182"/>
      <c r="F401" s="615"/>
      <c r="G401" s="1182"/>
      <c r="H401" s="1250"/>
      <c r="I401" s="1182"/>
      <c r="J401" s="1193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4.4" hidden="1" outlineLevel="1" thickBot="1" x14ac:dyDescent="0.3">
      <c r="A402" s="842" t="s">
        <v>113</v>
      </c>
      <c r="B402" s="843"/>
      <c r="C402" s="93" t="s">
        <v>114</v>
      </c>
      <c r="D402" s="101" t="s">
        <v>115</v>
      </c>
      <c r="E402" s="739" t="s">
        <v>116</v>
      </c>
      <c r="F402" s="738"/>
      <c r="G402" s="739" t="s">
        <v>117</v>
      </c>
      <c r="H402" s="801"/>
      <c r="I402" s="739" t="s">
        <v>118</v>
      </c>
      <c r="J402" s="800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 hidden="1" outlineLevel="1" thickTop="1" thickBot="1" x14ac:dyDescent="0.3">
      <c r="A403" s="796" t="s">
        <v>152</v>
      </c>
      <c r="B403" s="797"/>
      <c r="C403" s="797"/>
      <c r="D403" s="797"/>
      <c r="E403" s="797"/>
      <c r="F403" s="797"/>
      <c r="G403" s="797"/>
      <c r="H403" s="797"/>
      <c r="I403" s="797"/>
      <c r="J403" s="798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idden="1" outlineLevel="1" x14ac:dyDescent="0.25">
      <c r="A404" s="802"/>
      <c r="B404" s="803"/>
      <c r="C404" s="96"/>
      <c r="D404" s="98"/>
      <c r="E404" s="791"/>
      <c r="F404" s="792"/>
      <c r="G404" s="793"/>
      <c r="H404" s="794"/>
      <c r="I404" s="791"/>
      <c r="J404" s="795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idden="1" outlineLevel="1" x14ac:dyDescent="0.25">
      <c r="A405" s="1228"/>
      <c r="B405" s="1229"/>
      <c r="C405" s="96"/>
      <c r="D405" s="99"/>
      <c r="E405" s="781"/>
      <c r="F405" s="782"/>
      <c r="G405" s="783"/>
      <c r="H405" s="784"/>
      <c r="I405" s="781"/>
      <c r="J405" s="785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4.4" hidden="1" outlineLevel="1" thickBot="1" x14ac:dyDescent="0.3">
      <c r="A406" s="1230"/>
      <c r="B406" s="1231"/>
      <c r="C406" s="97"/>
      <c r="D406" s="100"/>
      <c r="E406" s="742"/>
      <c r="F406" s="799"/>
      <c r="G406" s="740"/>
      <c r="H406" s="741"/>
      <c r="I406" s="742"/>
      <c r="J406" s="743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4.4" hidden="1" outlineLevel="1" thickBot="1" x14ac:dyDescent="0.3">
      <c r="A407" s="786" t="s">
        <v>153</v>
      </c>
      <c r="B407" s="787"/>
      <c r="C407" s="787"/>
      <c r="D407" s="787"/>
      <c r="E407" s="787"/>
      <c r="F407" s="787"/>
      <c r="G407" s="787"/>
      <c r="H407" s="787"/>
      <c r="I407" s="787"/>
      <c r="J407" s="788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idden="1" outlineLevel="1" x14ac:dyDescent="0.25">
      <c r="A408" s="789"/>
      <c r="B408" s="790"/>
      <c r="C408" s="96"/>
      <c r="D408" s="98"/>
      <c r="E408" s="791"/>
      <c r="F408" s="792"/>
      <c r="G408" s="793"/>
      <c r="H408" s="794"/>
      <c r="I408" s="791"/>
      <c r="J408" s="795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idden="1" outlineLevel="1" x14ac:dyDescent="0.25">
      <c r="A409" s="809"/>
      <c r="B409" s="810"/>
      <c r="C409" s="96"/>
      <c r="D409" s="99"/>
      <c r="E409" s="781"/>
      <c r="F409" s="782"/>
      <c r="G409" s="783"/>
      <c r="H409" s="784"/>
      <c r="I409" s="781"/>
      <c r="J409" s="785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4.4" hidden="1" outlineLevel="1" thickBot="1" x14ac:dyDescent="0.3">
      <c r="A410" s="1583"/>
      <c r="B410" s="1584"/>
      <c r="C410" s="97"/>
      <c r="D410" s="100"/>
      <c r="E410" s="742"/>
      <c r="F410" s="799"/>
      <c r="G410" s="740"/>
      <c r="H410" s="741"/>
      <c r="I410" s="742"/>
      <c r="J410" s="743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6.5" hidden="1" customHeight="1" outlineLevel="1" thickBot="1" x14ac:dyDescent="0.3">
      <c r="A411" s="796" t="s">
        <v>154</v>
      </c>
      <c r="B411" s="797"/>
      <c r="C411" s="797"/>
      <c r="D411" s="797"/>
      <c r="E411" s="797"/>
      <c r="F411" s="797"/>
      <c r="G411" s="797"/>
      <c r="H411" s="797"/>
      <c r="I411" s="797"/>
      <c r="J411" s="798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idden="1" outlineLevel="1" x14ac:dyDescent="0.25">
      <c r="A412" s="789"/>
      <c r="B412" s="790"/>
      <c r="C412" s="96"/>
      <c r="D412" s="98"/>
      <c r="E412" s="791"/>
      <c r="F412" s="792"/>
      <c r="G412" s="793"/>
      <c r="H412" s="794"/>
      <c r="I412" s="791"/>
      <c r="J412" s="795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idden="1" outlineLevel="1" x14ac:dyDescent="0.25">
      <c r="A413" s="809"/>
      <c r="B413" s="810"/>
      <c r="C413" s="96"/>
      <c r="D413" s="99"/>
      <c r="E413" s="781"/>
      <c r="F413" s="782"/>
      <c r="G413" s="783"/>
      <c r="H413" s="784"/>
      <c r="I413" s="781"/>
      <c r="J413" s="785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4.4" hidden="1" outlineLevel="1" thickBot="1" x14ac:dyDescent="0.3">
      <c r="A414" s="1583"/>
      <c r="B414" s="1584"/>
      <c r="C414" s="97"/>
      <c r="D414" s="100"/>
      <c r="E414" s="742"/>
      <c r="F414" s="799"/>
      <c r="G414" s="740"/>
      <c r="H414" s="741"/>
      <c r="I414" s="742"/>
      <c r="J414" s="743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16.5" hidden="1" customHeight="1" outlineLevel="1" thickBot="1" x14ac:dyDescent="0.3">
      <c r="A415" s="786" t="s">
        <v>155</v>
      </c>
      <c r="B415" s="787"/>
      <c r="C415" s="787"/>
      <c r="D415" s="787"/>
      <c r="E415" s="787"/>
      <c r="F415" s="787"/>
      <c r="G415" s="787"/>
      <c r="H415" s="787"/>
      <c r="I415" s="787"/>
      <c r="J415" s="788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idden="1" outlineLevel="1" x14ac:dyDescent="0.25">
      <c r="A416" s="789"/>
      <c r="B416" s="790"/>
      <c r="C416" s="96"/>
      <c r="D416" s="98"/>
      <c r="E416" s="791"/>
      <c r="F416" s="792"/>
      <c r="G416" s="793"/>
      <c r="H416" s="794"/>
      <c r="I416" s="791"/>
      <c r="J416" s="795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idden="1" outlineLevel="1" x14ac:dyDescent="0.25">
      <c r="A417" s="809"/>
      <c r="B417" s="810"/>
      <c r="C417" s="96"/>
      <c r="D417" s="99"/>
      <c r="E417" s="781"/>
      <c r="F417" s="782"/>
      <c r="G417" s="783"/>
      <c r="H417" s="784"/>
      <c r="I417" s="781"/>
      <c r="J417" s="785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4.4" hidden="1" outlineLevel="1" thickBot="1" x14ac:dyDescent="0.3">
      <c r="A418" s="1583"/>
      <c r="B418" s="1584"/>
      <c r="C418" s="97"/>
      <c r="D418" s="100"/>
      <c r="E418" s="742"/>
      <c r="F418" s="799"/>
      <c r="G418" s="740"/>
      <c r="H418" s="741"/>
      <c r="I418" s="742"/>
      <c r="J418" s="743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.75" hidden="1" customHeight="1" outlineLevel="1" thickBot="1" x14ac:dyDescent="0.3">
      <c r="A419" s="744" t="s">
        <v>757</v>
      </c>
      <c r="B419" s="745"/>
      <c r="C419" s="745"/>
      <c r="D419" s="745"/>
      <c r="E419" s="745"/>
      <c r="F419" s="745"/>
      <c r="G419" s="745"/>
      <c r="H419" s="745"/>
      <c r="I419" s="746" t="str">
        <f>IF(SUM(I404+I405+I406+I408+I409+I410+I412+I413+I414+I416+I417+I418)=0,"",SUM(I404+I405+I406+I408+I409+I410+I412+I413+I414+I416+I417+I418))</f>
        <v/>
      </c>
      <c r="J419" s="747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collapsed="1" x14ac:dyDescent="0.25">
      <c r="A420" s="85"/>
      <c r="B420" s="85"/>
      <c r="C420" s="86"/>
      <c r="D420" s="86"/>
      <c r="E420" s="87"/>
      <c r="F420" s="87"/>
      <c r="G420" s="87"/>
      <c r="H420" s="87"/>
      <c r="I420" s="87"/>
      <c r="J420" s="87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" customHeight="1" x14ac:dyDescent="0.25">
      <c r="A421" s="78" t="s">
        <v>759</v>
      </c>
      <c r="B421" s="481" t="s">
        <v>758</v>
      </c>
      <c r="C421" s="481"/>
      <c r="D421" s="481"/>
      <c r="E421" s="481"/>
      <c r="F421" s="481"/>
      <c r="G421" s="481"/>
      <c r="H421" s="481"/>
      <c r="I421" s="481"/>
      <c r="J421" s="481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5" customHeight="1" x14ac:dyDescent="0.25">
      <c r="A422" s="78"/>
      <c r="B422" s="456" t="s">
        <v>1071</v>
      </c>
      <c r="C422" s="49"/>
      <c r="D422" s="49"/>
      <c r="E422" s="49"/>
      <c r="F422" s="49"/>
      <c r="G422" s="49"/>
      <c r="H422" s="49"/>
      <c r="I422" s="49"/>
      <c r="J422" s="49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4.4" hidden="1" outlineLevel="1" thickBot="1" x14ac:dyDescent="0.3">
      <c r="A423" s="831" t="s">
        <v>108</v>
      </c>
      <c r="B423" s="831"/>
      <c r="C423" s="70"/>
      <c r="D423" s="70"/>
      <c r="E423" s="70"/>
      <c r="F423" s="70"/>
      <c r="G423" s="70"/>
      <c r="H423" s="70"/>
      <c r="I423" s="70"/>
      <c r="J423" s="70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" hidden="1" outlineLevel="1" thickTop="1" thickBot="1" x14ac:dyDescent="0.3">
      <c r="A424" s="832" t="s">
        <v>12</v>
      </c>
      <c r="B424" s="834" t="s">
        <v>144</v>
      </c>
      <c r="C424" s="834"/>
      <c r="D424" s="834"/>
      <c r="E424" s="834"/>
      <c r="F424" s="834"/>
      <c r="G424" s="834"/>
      <c r="H424" s="834"/>
      <c r="I424" s="834"/>
      <c r="J424" s="835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idden="1" outlineLevel="1" x14ac:dyDescent="0.25">
      <c r="A425" s="833"/>
      <c r="B425" s="844" t="s">
        <v>764</v>
      </c>
      <c r="C425" s="751" t="s">
        <v>715</v>
      </c>
      <c r="D425" s="751" t="s">
        <v>145</v>
      </c>
      <c r="E425" s="751" t="s">
        <v>765</v>
      </c>
      <c r="F425" s="751" t="s">
        <v>148</v>
      </c>
      <c r="G425" s="751" t="s">
        <v>149</v>
      </c>
      <c r="H425" s="751" t="s">
        <v>150</v>
      </c>
      <c r="I425" s="751" t="s">
        <v>716</v>
      </c>
      <c r="J425" s="817" t="s">
        <v>112</v>
      </c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idden="1" outlineLevel="1" x14ac:dyDescent="0.25">
      <c r="A426" s="833"/>
      <c r="B426" s="844"/>
      <c r="C426" s="752"/>
      <c r="D426" s="752"/>
      <c r="E426" s="752"/>
      <c r="F426" s="752"/>
      <c r="G426" s="752"/>
      <c r="H426" s="752"/>
      <c r="I426" s="752"/>
      <c r="J426" s="818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64.5" hidden="1" customHeight="1" outlineLevel="1" x14ac:dyDescent="0.25">
      <c r="A427" s="833"/>
      <c r="B427" s="844"/>
      <c r="C427" s="752"/>
      <c r="D427" s="752"/>
      <c r="E427" s="752"/>
      <c r="F427" s="752"/>
      <c r="G427" s="752"/>
      <c r="H427" s="752"/>
      <c r="I427" s="752"/>
      <c r="J427" s="818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4.4" hidden="1" outlineLevel="1" thickBot="1" x14ac:dyDescent="0.3">
      <c r="A428" s="103" t="s">
        <v>113</v>
      </c>
      <c r="B428" s="95" t="s">
        <v>114</v>
      </c>
      <c r="C428" s="94" t="s">
        <v>115</v>
      </c>
      <c r="D428" s="94" t="s">
        <v>116</v>
      </c>
      <c r="E428" s="94" t="s">
        <v>117</v>
      </c>
      <c r="F428" s="94" t="s">
        <v>118</v>
      </c>
      <c r="G428" s="94" t="s">
        <v>119</v>
      </c>
      <c r="H428" s="94" t="s">
        <v>120</v>
      </c>
      <c r="I428" s="94" t="s">
        <v>121</v>
      </c>
      <c r="J428" s="90" t="s">
        <v>146</v>
      </c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4.4" hidden="1" outlineLevel="1" thickBot="1" x14ac:dyDescent="0.3">
      <c r="A429" s="748" t="s">
        <v>122</v>
      </c>
      <c r="B429" s="749"/>
      <c r="C429" s="749"/>
      <c r="D429" s="749"/>
      <c r="E429" s="749"/>
      <c r="F429" s="749"/>
      <c r="G429" s="749"/>
      <c r="H429" s="749"/>
      <c r="I429" s="749"/>
      <c r="J429" s="750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24" hidden="1" customHeight="1" outlineLevel="1" thickBot="1" x14ac:dyDescent="0.3">
      <c r="A430" s="108" t="s">
        <v>762</v>
      </c>
      <c r="B430" s="57">
        <f>IF(B477&gt;0,B477,IF(B477=0,0,""))</f>
        <v>0</v>
      </c>
      <c r="C430" s="58">
        <f t="shared" ref="C430:I430" si="26">IF(C477&gt;0,C477,IF(C477=0,0,""))</f>
        <v>0</v>
      </c>
      <c r="D430" s="58">
        <f t="shared" si="26"/>
        <v>0</v>
      </c>
      <c r="E430" s="58">
        <f t="shared" si="26"/>
        <v>0</v>
      </c>
      <c r="F430" s="58">
        <f t="shared" si="26"/>
        <v>0</v>
      </c>
      <c r="G430" s="58">
        <f t="shared" si="26"/>
        <v>0</v>
      </c>
      <c r="H430" s="58">
        <f t="shared" si="26"/>
        <v>0</v>
      </c>
      <c r="I430" s="382">
        <f t="shared" si="26"/>
        <v>0</v>
      </c>
      <c r="J430" s="121">
        <f>SUM(B430:I430)</f>
        <v>0</v>
      </c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idden="1" outlineLevel="1" x14ac:dyDescent="0.25">
      <c r="A431" s="109" t="s">
        <v>32</v>
      </c>
      <c r="B431" s="105"/>
      <c r="C431" s="114"/>
      <c r="D431" s="114"/>
      <c r="E431" s="118"/>
      <c r="F431" s="114"/>
      <c r="G431" s="114"/>
      <c r="H431" s="114"/>
      <c r="I431" s="114"/>
      <c r="J431" s="127">
        <f>SUM(B431:I431)</f>
        <v>0</v>
      </c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idden="1" outlineLevel="1" x14ac:dyDescent="0.25">
      <c r="A432" s="110" t="s">
        <v>33</v>
      </c>
      <c r="B432" s="106"/>
      <c r="C432" s="115"/>
      <c r="D432" s="115"/>
      <c r="E432" s="119"/>
      <c r="F432" s="115"/>
      <c r="G432" s="115"/>
      <c r="H432" s="115"/>
      <c r="I432" s="115"/>
      <c r="J432" s="128">
        <f>SUM(B432:I432)</f>
        <v>0</v>
      </c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4.4" hidden="1" outlineLevel="1" thickBot="1" x14ac:dyDescent="0.3">
      <c r="A433" s="111" t="s">
        <v>123</v>
      </c>
      <c r="B433" s="107"/>
      <c r="C433" s="116"/>
      <c r="D433" s="116"/>
      <c r="E433" s="120"/>
      <c r="F433" s="116"/>
      <c r="G433" s="116"/>
      <c r="H433" s="116"/>
      <c r="I433" s="116"/>
      <c r="J433" s="126">
        <f>SUM(B433:I433)</f>
        <v>0</v>
      </c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24" hidden="1" customHeight="1" outlineLevel="1" thickBot="1" x14ac:dyDescent="0.3">
      <c r="A434" s="108" t="s">
        <v>763</v>
      </c>
      <c r="B434" s="378">
        <f t="shared" ref="B434:I434" si="27">IFERROR(B430+B431-B432+B433,"CHYBA")</f>
        <v>0</v>
      </c>
      <c r="C434" s="58">
        <f t="shared" si="27"/>
        <v>0</v>
      </c>
      <c r="D434" s="58">
        <f t="shared" si="27"/>
        <v>0</v>
      </c>
      <c r="E434" s="58">
        <f t="shared" si="27"/>
        <v>0</v>
      </c>
      <c r="F434" s="58">
        <f t="shared" si="27"/>
        <v>0</v>
      </c>
      <c r="G434" s="58">
        <f t="shared" si="27"/>
        <v>0</v>
      </c>
      <c r="H434" s="58">
        <f t="shared" si="27"/>
        <v>0</v>
      </c>
      <c r="I434" s="382">
        <f t="shared" si="27"/>
        <v>0</v>
      </c>
      <c r="J434" s="121">
        <f>SUM(B434:I434)</f>
        <v>0</v>
      </c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4.4" hidden="1" outlineLevel="1" thickBot="1" x14ac:dyDescent="0.3">
      <c r="A435" s="748" t="s">
        <v>126</v>
      </c>
      <c r="B435" s="749"/>
      <c r="C435" s="749"/>
      <c r="D435" s="749"/>
      <c r="E435" s="749"/>
      <c r="F435" s="749"/>
      <c r="G435" s="749"/>
      <c r="H435" s="749"/>
      <c r="I435" s="749"/>
      <c r="J435" s="750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24" hidden="1" customHeight="1" outlineLevel="1" thickBot="1" x14ac:dyDescent="0.3">
      <c r="A436" s="108" t="s">
        <v>762</v>
      </c>
      <c r="B436" s="57">
        <f>IF(B483&gt;0,B483,IF(B483=0,0,""))</f>
        <v>0</v>
      </c>
      <c r="C436" s="58">
        <f t="shared" ref="C436:I436" si="28">IF(C483&gt;0,C483,IF(C483=0,0,""))</f>
        <v>0</v>
      </c>
      <c r="D436" s="58">
        <f t="shared" si="28"/>
        <v>0</v>
      </c>
      <c r="E436" s="58">
        <f t="shared" si="28"/>
        <v>0</v>
      </c>
      <c r="F436" s="58">
        <f t="shared" si="28"/>
        <v>0</v>
      </c>
      <c r="G436" s="58">
        <f t="shared" si="28"/>
        <v>0</v>
      </c>
      <c r="H436" s="58">
        <f t="shared" si="28"/>
        <v>0</v>
      </c>
      <c r="I436" s="382">
        <f t="shared" si="28"/>
        <v>0</v>
      </c>
      <c r="J436" s="121">
        <f>SUM(B436:I436)</f>
        <v>0</v>
      </c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idden="1" outlineLevel="1" x14ac:dyDescent="0.25">
      <c r="A437" s="109" t="s">
        <v>32</v>
      </c>
      <c r="B437" s="105"/>
      <c r="C437" s="114"/>
      <c r="D437" s="114"/>
      <c r="E437" s="118"/>
      <c r="F437" s="114"/>
      <c r="G437" s="114"/>
      <c r="H437" s="114"/>
      <c r="I437" s="114"/>
      <c r="J437" s="127">
        <f>SUM(B437:I437)</f>
        <v>0</v>
      </c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idden="1" outlineLevel="1" x14ac:dyDescent="0.25">
      <c r="A438" s="110" t="s">
        <v>33</v>
      </c>
      <c r="B438" s="106"/>
      <c r="C438" s="115"/>
      <c r="D438" s="115"/>
      <c r="E438" s="119"/>
      <c r="F438" s="115"/>
      <c r="G438" s="115"/>
      <c r="H438" s="115"/>
      <c r="I438" s="115"/>
      <c r="J438" s="128">
        <f>SUM(B438:I438)</f>
        <v>0</v>
      </c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4.4" hidden="1" outlineLevel="1" thickBot="1" x14ac:dyDescent="0.3">
      <c r="A439" s="111" t="s">
        <v>123</v>
      </c>
      <c r="B439" s="107"/>
      <c r="C439" s="116"/>
      <c r="D439" s="116"/>
      <c r="E439" s="120"/>
      <c r="F439" s="116"/>
      <c r="G439" s="116"/>
      <c r="H439" s="116"/>
      <c r="I439" s="116"/>
      <c r="J439" s="126">
        <f>SUM(B439:I439)</f>
        <v>0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24" hidden="1" customHeight="1" outlineLevel="1" thickBot="1" x14ac:dyDescent="0.3">
      <c r="A440" s="108" t="s">
        <v>763</v>
      </c>
      <c r="B440" s="378">
        <f t="shared" ref="B440:I440" si="29">IFERROR(B436+B437-B438+B439,"CHYBA")</f>
        <v>0</v>
      </c>
      <c r="C440" s="58">
        <f t="shared" si="29"/>
        <v>0</v>
      </c>
      <c r="D440" s="58">
        <f t="shared" si="29"/>
        <v>0</v>
      </c>
      <c r="E440" s="58">
        <f t="shared" si="29"/>
        <v>0</v>
      </c>
      <c r="F440" s="58">
        <f t="shared" si="29"/>
        <v>0</v>
      </c>
      <c r="G440" s="58">
        <f t="shared" si="29"/>
        <v>0</v>
      </c>
      <c r="H440" s="58">
        <f t="shared" si="29"/>
        <v>0</v>
      </c>
      <c r="I440" s="382">
        <f t="shared" si="29"/>
        <v>0</v>
      </c>
      <c r="J440" s="121">
        <f>SUM(B440:I440)</f>
        <v>0</v>
      </c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14.4" hidden="1" outlineLevel="1" thickBot="1" x14ac:dyDescent="0.3">
      <c r="A441" s="748" t="s">
        <v>147</v>
      </c>
      <c r="B441" s="749"/>
      <c r="C441" s="749"/>
      <c r="D441" s="749"/>
      <c r="E441" s="749"/>
      <c r="F441" s="749"/>
      <c r="G441" s="749"/>
      <c r="H441" s="749"/>
      <c r="I441" s="749"/>
      <c r="J441" s="750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24" hidden="1" customHeight="1" outlineLevel="1" thickBot="1" x14ac:dyDescent="0.3">
      <c r="A442" s="108" t="s">
        <v>762</v>
      </c>
      <c r="B442" s="125">
        <f t="shared" ref="B442:I442" si="30">IFERROR(B430-B436,"CHYBA!")</f>
        <v>0</v>
      </c>
      <c r="C442" s="58">
        <f t="shared" si="30"/>
        <v>0</v>
      </c>
      <c r="D442" s="58">
        <f t="shared" si="30"/>
        <v>0</v>
      </c>
      <c r="E442" s="58">
        <f t="shared" si="30"/>
        <v>0</v>
      </c>
      <c r="F442" s="58">
        <f t="shared" si="30"/>
        <v>0</v>
      </c>
      <c r="G442" s="58">
        <f t="shared" si="30"/>
        <v>0</v>
      </c>
      <c r="H442" s="58">
        <f t="shared" si="30"/>
        <v>0</v>
      </c>
      <c r="I442" s="58">
        <f t="shared" si="30"/>
        <v>0</v>
      </c>
      <c r="J442" s="59">
        <f>SUM(B442:I442)</f>
        <v>0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24" hidden="1" customHeight="1" outlineLevel="1" thickBot="1" x14ac:dyDescent="0.3">
      <c r="A443" s="112" t="s">
        <v>763</v>
      </c>
      <c r="B443" s="363">
        <f t="shared" ref="B443:I443" si="31">IFERROR(B434-B440,"CHYBA!")</f>
        <v>0</v>
      </c>
      <c r="C443" s="362">
        <f t="shared" si="31"/>
        <v>0</v>
      </c>
      <c r="D443" s="362">
        <f t="shared" si="31"/>
        <v>0</v>
      </c>
      <c r="E443" s="362">
        <f t="shared" si="31"/>
        <v>0</v>
      </c>
      <c r="F443" s="362">
        <f t="shared" si="31"/>
        <v>0</v>
      </c>
      <c r="G443" s="362">
        <f t="shared" si="31"/>
        <v>0</v>
      </c>
      <c r="H443" s="362">
        <f t="shared" si="31"/>
        <v>0</v>
      </c>
      <c r="I443" s="362">
        <f t="shared" si="31"/>
        <v>0</v>
      </c>
      <c r="J443" s="62">
        <f>SUM(B443:I443)</f>
        <v>0</v>
      </c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14.4" hidden="1" outlineLevel="1" thickTop="1" x14ac:dyDescent="0.25">
      <c r="A444" s="85"/>
      <c r="B444" s="85"/>
      <c r="C444" s="86"/>
      <c r="D444" s="86"/>
      <c r="E444" s="87"/>
      <c r="F444" s="87"/>
      <c r="G444" s="87"/>
      <c r="H444" s="87"/>
      <c r="I444" s="87"/>
      <c r="J444" s="87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idden="1" outlineLevel="1" x14ac:dyDescent="0.25">
      <c r="A445" s="85"/>
      <c r="B445" s="85"/>
      <c r="C445" s="86"/>
      <c r="D445" s="86"/>
      <c r="E445" s="87"/>
      <c r="F445" s="87"/>
      <c r="G445" s="87"/>
      <c r="H445" s="87"/>
      <c r="I445" s="87"/>
      <c r="J445" s="87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idden="1" outlineLevel="1" x14ac:dyDescent="0.25">
      <c r="A446" s="481" t="s">
        <v>761</v>
      </c>
      <c r="B446" s="481"/>
      <c r="C446" s="481"/>
      <c r="D446" s="481"/>
      <c r="E446" s="481"/>
      <c r="F446" s="481"/>
      <c r="G446" s="481"/>
      <c r="H446" s="481"/>
      <c r="I446" s="481"/>
      <c r="J446" s="481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idden="1" outlineLevel="1" x14ac:dyDescent="0.25">
      <c r="A447" s="482"/>
      <c r="B447" s="807"/>
      <c r="C447" s="807"/>
      <c r="D447" s="807"/>
      <c r="E447" s="807"/>
      <c r="F447" s="807"/>
      <c r="G447" s="807"/>
      <c r="H447" s="807"/>
      <c r="I447" s="807"/>
      <c r="J447" s="807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idden="1" outlineLevel="1" x14ac:dyDescent="0.25">
      <c r="A448" s="482"/>
      <c r="B448" s="807"/>
      <c r="C448" s="807"/>
      <c r="D448" s="807"/>
      <c r="E448" s="807"/>
      <c r="F448" s="807"/>
      <c r="G448" s="807"/>
      <c r="H448" s="807"/>
      <c r="I448" s="807"/>
      <c r="J448" s="807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idden="1" outlineLevel="1" x14ac:dyDescent="0.25">
      <c r="A449" s="482"/>
      <c r="B449" s="807"/>
      <c r="C449" s="807"/>
      <c r="D449" s="807"/>
      <c r="E449" s="807"/>
      <c r="F449" s="807"/>
      <c r="G449" s="807"/>
      <c r="H449" s="807"/>
      <c r="I449" s="807"/>
      <c r="J449" s="807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idden="1" outlineLevel="1" x14ac:dyDescent="0.25">
      <c r="A450" s="482"/>
      <c r="B450" s="807"/>
      <c r="C450" s="807"/>
      <c r="D450" s="807"/>
      <c r="E450" s="807"/>
      <c r="F450" s="807"/>
      <c r="G450" s="807"/>
      <c r="H450" s="807"/>
      <c r="I450" s="807"/>
      <c r="J450" s="807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idden="1" outlineLevel="1" x14ac:dyDescent="0.25">
      <c r="A451" s="482"/>
      <c r="B451" s="807"/>
      <c r="C451" s="807"/>
      <c r="D451" s="807"/>
      <c r="E451" s="807"/>
      <c r="F451" s="807"/>
      <c r="G451" s="807"/>
      <c r="H451" s="807"/>
      <c r="I451" s="807"/>
      <c r="J451" s="807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idden="1" outlineLevel="1" x14ac:dyDescent="0.25">
      <c r="A452" s="482"/>
      <c r="B452" s="807"/>
      <c r="C452" s="807"/>
      <c r="D452" s="807"/>
      <c r="E452" s="807"/>
      <c r="F452" s="807"/>
      <c r="G452" s="807"/>
      <c r="H452" s="807"/>
      <c r="I452" s="807"/>
      <c r="J452" s="807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idden="1" outlineLevel="1" x14ac:dyDescent="0.25">
      <c r="A453" s="482"/>
      <c r="B453" s="807"/>
      <c r="C453" s="807"/>
      <c r="D453" s="807"/>
      <c r="E453" s="807"/>
      <c r="F453" s="807"/>
      <c r="G453" s="807"/>
      <c r="H453" s="807"/>
      <c r="I453" s="807"/>
      <c r="J453" s="807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idden="1" outlineLevel="1" x14ac:dyDescent="0.25">
      <c r="A454" s="482"/>
      <c r="B454" s="807"/>
      <c r="C454" s="807"/>
      <c r="D454" s="807"/>
      <c r="E454" s="807"/>
      <c r="F454" s="807"/>
      <c r="G454" s="807"/>
      <c r="H454" s="807"/>
      <c r="I454" s="807"/>
      <c r="J454" s="807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idden="1" outlineLevel="1" x14ac:dyDescent="0.25">
      <c r="A455" s="482"/>
      <c r="B455" s="807"/>
      <c r="C455" s="807"/>
      <c r="D455" s="807"/>
      <c r="E455" s="807"/>
      <c r="F455" s="807"/>
      <c r="G455" s="807"/>
      <c r="H455" s="807"/>
      <c r="I455" s="807"/>
      <c r="J455" s="807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idden="1" outlineLevel="1" x14ac:dyDescent="0.25">
      <c r="A456" s="807"/>
      <c r="B456" s="807"/>
      <c r="C456" s="807"/>
      <c r="D456" s="807"/>
      <c r="E456" s="807"/>
      <c r="F456" s="807"/>
      <c r="G456" s="807"/>
      <c r="H456" s="807"/>
      <c r="I456" s="807"/>
      <c r="J456" s="807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idden="1" outlineLevel="1" x14ac:dyDescent="0.25">
      <c r="A457" s="807"/>
      <c r="B457" s="807"/>
      <c r="C457" s="807"/>
      <c r="D457" s="807"/>
      <c r="E457" s="807"/>
      <c r="F457" s="807"/>
      <c r="G457" s="807"/>
      <c r="H457" s="807"/>
      <c r="I457" s="807"/>
      <c r="J457" s="807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idden="1" outlineLevel="1" x14ac:dyDescent="0.25">
      <c r="A458" s="807"/>
      <c r="B458" s="807"/>
      <c r="C458" s="807"/>
      <c r="D458" s="807"/>
      <c r="E458" s="807"/>
      <c r="F458" s="807"/>
      <c r="G458" s="807"/>
      <c r="H458" s="807"/>
      <c r="I458" s="807"/>
      <c r="J458" s="807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idden="1" outlineLevel="1" x14ac:dyDescent="0.25">
      <c r="A459" s="807"/>
      <c r="B459" s="807"/>
      <c r="C459" s="807"/>
      <c r="D459" s="807"/>
      <c r="E459" s="807"/>
      <c r="F459" s="807"/>
      <c r="G459" s="807"/>
      <c r="H459" s="807"/>
      <c r="I459" s="807"/>
      <c r="J459" s="807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idden="1" outlineLevel="1" x14ac:dyDescent="0.25">
      <c r="A460" s="807"/>
      <c r="B460" s="807"/>
      <c r="C460" s="807"/>
      <c r="D460" s="807"/>
      <c r="E460" s="807"/>
      <c r="F460" s="807"/>
      <c r="G460" s="807"/>
      <c r="H460" s="807"/>
      <c r="I460" s="807"/>
      <c r="J460" s="807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idden="1" outlineLevel="1" x14ac:dyDescent="0.25">
      <c r="A461" s="85"/>
      <c r="B461" s="85"/>
      <c r="C461" s="86"/>
      <c r="D461" s="86"/>
      <c r="E461" s="87"/>
      <c r="F461" s="87"/>
      <c r="G461" s="87"/>
      <c r="H461" s="87"/>
      <c r="I461" s="87"/>
      <c r="J461" s="87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idden="1" outlineLevel="1" x14ac:dyDescent="0.25">
      <c r="A462" s="85"/>
      <c r="B462" s="85"/>
      <c r="C462" s="86"/>
      <c r="D462" s="86"/>
      <c r="E462" s="87"/>
      <c r="F462" s="87"/>
      <c r="G462" s="87"/>
      <c r="H462" s="87"/>
      <c r="I462" s="87"/>
      <c r="J462" s="87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idden="1" outlineLevel="1" x14ac:dyDescent="0.25">
      <c r="A463" s="85"/>
      <c r="B463" s="85"/>
      <c r="C463" s="86"/>
      <c r="D463" s="86"/>
      <c r="E463" s="87"/>
      <c r="F463" s="87"/>
      <c r="G463" s="87"/>
      <c r="H463" s="87"/>
      <c r="I463" s="87"/>
      <c r="J463" s="87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idden="1" outlineLevel="1" x14ac:dyDescent="0.25">
      <c r="A464" s="85"/>
      <c r="B464" s="85"/>
      <c r="C464" s="86"/>
      <c r="D464" s="86"/>
      <c r="E464" s="87"/>
      <c r="F464" s="87"/>
      <c r="G464" s="87"/>
      <c r="H464" s="87"/>
      <c r="I464" s="87"/>
      <c r="J464" s="87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idden="1" outlineLevel="1" x14ac:dyDescent="0.25">
      <c r="A465" s="85"/>
      <c r="B465" s="85"/>
      <c r="C465" s="86"/>
      <c r="D465" s="86"/>
      <c r="E465" s="87"/>
      <c r="F465" s="87"/>
      <c r="G465" s="87"/>
      <c r="H465" s="87"/>
      <c r="I465" s="87"/>
      <c r="J465" s="87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4.4" hidden="1" outlineLevel="1" thickBot="1" x14ac:dyDescent="0.3">
      <c r="A466" s="831" t="s">
        <v>128</v>
      </c>
      <c r="B466" s="831"/>
      <c r="C466" s="70"/>
      <c r="D466" s="70"/>
      <c r="E466" s="70"/>
      <c r="F466" s="70"/>
      <c r="G466" s="70"/>
      <c r="H466" s="70"/>
      <c r="I466" s="70"/>
      <c r="J466" s="70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 hidden="1" outlineLevel="1" thickTop="1" thickBot="1" x14ac:dyDescent="0.3">
      <c r="A467" s="832" t="s">
        <v>12</v>
      </c>
      <c r="B467" s="834" t="s">
        <v>151</v>
      </c>
      <c r="C467" s="834"/>
      <c r="D467" s="834"/>
      <c r="E467" s="834"/>
      <c r="F467" s="834"/>
      <c r="G467" s="834"/>
      <c r="H467" s="834"/>
      <c r="I467" s="834"/>
      <c r="J467" s="835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 hidden="1" customHeight="1" outlineLevel="1" x14ac:dyDescent="0.25">
      <c r="A468" s="833"/>
      <c r="B468" s="844" t="s">
        <v>764</v>
      </c>
      <c r="C468" s="751" t="s">
        <v>715</v>
      </c>
      <c r="D468" s="751" t="s">
        <v>145</v>
      </c>
      <c r="E468" s="751" t="s">
        <v>765</v>
      </c>
      <c r="F468" s="751" t="s">
        <v>148</v>
      </c>
      <c r="G468" s="751" t="s">
        <v>149</v>
      </c>
      <c r="H468" s="751" t="s">
        <v>150</v>
      </c>
      <c r="I468" s="751" t="s">
        <v>716</v>
      </c>
      <c r="J468" s="817" t="s">
        <v>112</v>
      </c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idden="1" outlineLevel="1" x14ac:dyDescent="0.25">
      <c r="A469" s="833"/>
      <c r="B469" s="844"/>
      <c r="C469" s="752"/>
      <c r="D469" s="752"/>
      <c r="E469" s="752"/>
      <c r="F469" s="752"/>
      <c r="G469" s="752"/>
      <c r="H469" s="752"/>
      <c r="I469" s="752"/>
      <c r="J469" s="818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64.5" hidden="1" customHeight="1" outlineLevel="1" x14ac:dyDescent="0.25">
      <c r="A470" s="833"/>
      <c r="B470" s="844"/>
      <c r="C470" s="752"/>
      <c r="D470" s="752"/>
      <c r="E470" s="752"/>
      <c r="F470" s="752"/>
      <c r="G470" s="752"/>
      <c r="H470" s="752"/>
      <c r="I470" s="752"/>
      <c r="J470" s="818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4.4" hidden="1" outlineLevel="1" thickBot="1" x14ac:dyDescent="0.3">
      <c r="A471" s="103" t="s">
        <v>113</v>
      </c>
      <c r="B471" s="95" t="s">
        <v>114</v>
      </c>
      <c r="C471" s="94" t="s">
        <v>115</v>
      </c>
      <c r="D471" s="94" t="s">
        <v>116</v>
      </c>
      <c r="E471" s="94" t="s">
        <v>117</v>
      </c>
      <c r="F471" s="94" t="s">
        <v>118</v>
      </c>
      <c r="G471" s="94" t="s">
        <v>119</v>
      </c>
      <c r="H471" s="94" t="s">
        <v>120</v>
      </c>
      <c r="I471" s="94" t="s">
        <v>121</v>
      </c>
      <c r="J471" s="90" t="s">
        <v>146</v>
      </c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4.4" hidden="1" outlineLevel="1" thickBot="1" x14ac:dyDescent="0.3">
      <c r="A472" s="748" t="s">
        <v>122</v>
      </c>
      <c r="B472" s="749"/>
      <c r="C472" s="749"/>
      <c r="D472" s="749"/>
      <c r="E472" s="749"/>
      <c r="F472" s="749"/>
      <c r="G472" s="749"/>
      <c r="H472" s="749"/>
      <c r="I472" s="749"/>
      <c r="J472" s="750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24" hidden="1" customHeight="1" outlineLevel="1" thickBot="1" x14ac:dyDescent="0.3">
      <c r="A473" s="108" t="s">
        <v>762</v>
      </c>
      <c r="B473" s="104"/>
      <c r="C473" s="113"/>
      <c r="D473" s="113"/>
      <c r="E473" s="117"/>
      <c r="F473" s="113"/>
      <c r="G473" s="113"/>
      <c r="H473" s="113"/>
      <c r="I473" s="113"/>
      <c r="J473" s="121">
        <f>SUM(B473:I473)</f>
        <v>0</v>
      </c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idden="1" outlineLevel="1" x14ac:dyDescent="0.25">
      <c r="A474" s="109" t="s">
        <v>32</v>
      </c>
      <c r="B474" s="105"/>
      <c r="C474" s="114"/>
      <c r="D474" s="114"/>
      <c r="E474" s="118"/>
      <c r="F474" s="114"/>
      <c r="G474" s="114"/>
      <c r="H474" s="114"/>
      <c r="I474" s="114"/>
      <c r="J474" s="122">
        <f>SUM(B474:I474)</f>
        <v>0</v>
      </c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idden="1" outlineLevel="1" x14ac:dyDescent="0.25">
      <c r="A475" s="110" t="s">
        <v>33</v>
      </c>
      <c r="B475" s="106"/>
      <c r="C475" s="115"/>
      <c r="D475" s="115"/>
      <c r="E475" s="119"/>
      <c r="F475" s="115"/>
      <c r="G475" s="115"/>
      <c r="H475" s="115"/>
      <c r="I475" s="115"/>
      <c r="J475" s="123">
        <f>SUM(B475:I475)</f>
        <v>0</v>
      </c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4.4" hidden="1" outlineLevel="1" thickBot="1" x14ac:dyDescent="0.3">
      <c r="A476" s="111" t="s">
        <v>123</v>
      </c>
      <c r="B476" s="107"/>
      <c r="C476" s="116"/>
      <c r="D476" s="116"/>
      <c r="E476" s="120"/>
      <c r="F476" s="116"/>
      <c r="G476" s="116"/>
      <c r="H476" s="116"/>
      <c r="I476" s="116"/>
      <c r="J476" s="124">
        <f>SUM(B476:I476)</f>
        <v>0</v>
      </c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21" hidden="1" outlineLevel="1" thickBot="1" x14ac:dyDescent="0.3">
      <c r="A477" s="108" t="s">
        <v>760</v>
      </c>
      <c r="B477" s="378">
        <f t="shared" ref="B477:I477" si="32">IFERROR(B473+B474-B475+B476,"CHYBA")</f>
        <v>0</v>
      </c>
      <c r="C477" s="58">
        <f t="shared" si="32"/>
        <v>0</v>
      </c>
      <c r="D477" s="58">
        <f t="shared" si="32"/>
        <v>0</v>
      </c>
      <c r="E477" s="58">
        <f t="shared" si="32"/>
        <v>0</v>
      </c>
      <c r="F477" s="58">
        <f t="shared" si="32"/>
        <v>0</v>
      </c>
      <c r="G477" s="58">
        <f t="shared" si="32"/>
        <v>0</v>
      </c>
      <c r="H477" s="58">
        <f t="shared" si="32"/>
        <v>0</v>
      </c>
      <c r="I477" s="382">
        <f t="shared" si="32"/>
        <v>0</v>
      </c>
      <c r="J477" s="121">
        <f>SUM(B477:I477)</f>
        <v>0</v>
      </c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4.4" hidden="1" outlineLevel="1" thickBot="1" x14ac:dyDescent="0.3">
      <c r="A478" s="748" t="s">
        <v>126</v>
      </c>
      <c r="B478" s="749"/>
      <c r="C478" s="749"/>
      <c r="D478" s="749"/>
      <c r="E478" s="749"/>
      <c r="F478" s="749"/>
      <c r="G478" s="749"/>
      <c r="H478" s="749"/>
      <c r="I478" s="749"/>
      <c r="J478" s="750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21" hidden="1" outlineLevel="1" thickBot="1" x14ac:dyDescent="0.3">
      <c r="A479" s="108" t="s">
        <v>762</v>
      </c>
      <c r="B479" s="104"/>
      <c r="C479" s="113"/>
      <c r="D479" s="113"/>
      <c r="E479" s="117"/>
      <c r="F479" s="113"/>
      <c r="G479" s="113"/>
      <c r="H479" s="113"/>
      <c r="I479" s="113"/>
      <c r="J479" s="121">
        <f>SUM(B479:I479)</f>
        <v>0</v>
      </c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idden="1" outlineLevel="1" x14ac:dyDescent="0.25">
      <c r="A480" s="109" t="s">
        <v>32</v>
      </c>
      <c r="B480" s="105"/>
      <c r="C480" s="114"/>
      <c r="D480" s="114"/>
      <c r="E480" s="118"/>
      <c r="F480" s="114"/>
      <c r="G480" s="114"/>
      <c r="H480" s="114"/>
      <c r="I480" s="114"/>
      <c r="J480" s="122">
        <f>SUM(B480:I480)</f>
        <v>0</v>
      </c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idden="1" outlineLevel="1" x14ac:dyDescent="0.25">
      <c r="A481" s="110" t="s">
        <v>33</v>
      </c>
      <c r="B481" s="106"/>
      <c r="C481" s="115"/>
      <c r="D481" s="115"/>
      <c r="E481" s="119"/>
      <c r="F481" s="115"/>
      <c r="G481" s="115"/>
      <c r="H481" s="115"/>
      <c r="I481" s="115"/>
      <c r="J481" s="123">
        <f>SUM(B481:I481)</f>
        <v>0</v>
      </c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4.4" hidden="1" outlineLevel="1" thickBot="1" x14ac:dyDescent="0.3">
      <c r="A482" s="111" t="s">
        <v>123</v>
      </c>
      <c r="B482" s="107"/>
      <c r="C482" s="116"/>
      <c r="D482" s="116"/>
      <c r="E482" s="120"/>
      <c r="F482" s="116"/>
      <c r="G482" s="116"/>
      <c r="H482" s="116"/>
      <c r="I482" s="116"/>
      <c r="J482" s="124">
        <f>SUM(B482:I482)</f>
        <v>0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21" hidden="1" outlineLevel="1" thickBot="1" x14ac:dyDescent="0.3">
      <c r="A483" s="108" t="s">
        <v>760</v>
      </c>
      <c r="B483" s="378">
        <f t="shared" ref="B483:I483" si="33">IFERROR(B479+B480-B481+B482,"CHYBA")</f>
        <v>0</v>
      </c>
      <c r="C483" s="58">
        <f t="shared" si="33"/>
        <v>0</v>
      </c>
      <c r="D483" s="58">
        <f t="shared" si="33"/>
        <v>0</v>
      </c>
      <c r="E483" s="58">
        <f t="shared" si="33"/>
        <v>0</v>
      </c>
      <c r="F483" s="58">
        <f t="shared" si="33"/>
        <v>0</v>
      </c>
      <c r="G483" s="58">
        <f t="shared" si="33"/>
        <v>0</v>
      </c>
      <c r="H483" s="58">
        <f t="shared" si="33"/>
        <v>0</v>
      </c>
      <c r="I483" s="382">
        <f t="shared" si="33"/>
        <v>0</v>
      </c>
      <c r="J483" s="121">
        <f>SUM(B483:I483)</f>
        <v>0</v>
      </c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14.4" hidden="1" outlineLevel="1" thickBot="1" x14ac:dyDescent="0.3">
      <c r="A484" s="748" t="s">
        <v>147</v>
      </c>
      <c r="B484" s="749"/>
      <c r="C484" s="749"/>
      <c r="D484" s="749"/>
      <c r="E484" s="749"/>
      <c r="F484" s="749"/>
      <c r="G484" s="749"/>
      <c r="H484" s="749"/>
      <c r="I484" s="749"/>
      <c r="J484" s="750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24" hidden="1" customHeight="1" outlineLevel="1" thickBot="1" x14ac:dyDescent="0.3">
      <c r="A485" s="108" t="s">
        <v>762</v>
      </c>
      <c r="B485" s="125">
        <f t="shared" ref="B485:I485" si="34">IFERROR(B473-B479,"CHYBA!")</f>
        <v>0</v>
      </c>
      <c r="C485" s="58">
        <f t="shared" si="34"/>
        <v>0</v>
      </c>
      <c r="D485" s="58">
        <f t="shared" si="34"/>
        <v>0</v>
      </c>
      <c r="E485" s="58">
        <f t="shared" si="34"/>
        <v>0</v>
      </c>
      <c r="F485" s="58">
        <f t="shared" si="34"/>
        <v>0</v>
      </c>
      <c r="G485" s="58">
        <f t="shared" si="34"/>
        <v>0</v>
      </c>
      <c r="H485" s="58">
        <f t="shared" si="34"/>
        <v>0</v>
      </c>
      <c r="I485" s="58">
        <f t="shared" si="34"/>
        <v>0</v>
      </c>
      <c r="J485" s="59">
        <f>SUM(B485:I485)</f>
        <v>0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24" hidden="1" customHeight="1" outlineLevel="1" thickBot="1" x14ac:dyDescent="0.3">
      <c r="A486" s="112" t="s">
        <v>760</v>
      </c>
      <c r="B486" s="363">
        <f t="shared" ref="B486:I486" si="35">IFERROR(B477-B483,"CHYBA!")</f>
        <v>0</v>
      </c>
      <c r="C486" s="362">
        <f t="shared" si="35"/>
        <v>0</v>
      </c>
      <c r="D486" s="362">
        <f t="shared" si="35"/>
        <v>0</v>
      </c>
      <c r="E486" s="362">
        <f t="shared" si="35"/>
        <v>0</v>
      </c>
      <c r="F486" s="362">
        <f t="shared" si="35"/>
        <v>0</v>
      </c>
      <c r="G486" s="362">
        <f t="shared" si="35"/>
        <v>0</v>
      </c>
      <c r="H486" s="362">
        <f t="shared" si="35"/>
        <v>0</v>
      </c>
      <c r="I486" s="362">
        <f t="shared" si="35"/>
        <v>0</v>
      </c>
      <c r="J486" s="62">
        <f>SUM(B486:I486)</f>
        <v>0</v>
      </c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14.4" hidden="1" outlineLevel="1" thickTop="1" x14ac:dyDescent="0.25">
      <c r="A487" s="85"/>
      <c r="B487" s="85"/>
      <c r="C487" s="86"/>
      <c r="D487" s="86"/>
      <c r="E487" s="87"/>
      <c r="F487" s="87"/>
      <c r="G487" s="87"/>
      <c r="H487" s="87"/>
      <c r="I487" s="87"/>
      <c r="J487" s="87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idden="1" outlineLevel="1" x14ac:dyDescent="0.25">
      <c r="A488" s="85"/>
      <c r="B488" s="85"/>
      <c r="C488" s="86"/>
      <c r="D488" s="86"/>
      <c r="E488" s="87"/>
      <c r="F488" s="87"/>
      <c r="G488" s="87"/>
      <c r="H488" s="87"/>
      <c r="I488" s="87"/>
      <c r="J488" s="87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idden="1" outlineLevel="1" x14ac:dyDescent="0.25">
      <c r="A489" s="481" t="s">
        <v>761</v>
      </c>
      <c r="B489" s="481"/>
      <c r="C489" s="481"/>
      <c r="D489" s="481"/>
      <c r="E489" s="481"/>
      <c r="F489" s="481"/>
      <c r="G489" s="481"/>
      <c r="H489" s="481"/>
      <c r="I489" s="481"/>
      <c r="J489" s="481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idden="1" outlineLevel="1" x14ac:dyDescent="0.25">
      <c r="A490" s="482"/>
      <c r="B490" s="807"/>
      <c r="C490" s="807"/>
      <c r="D490" s="807"/>
      <c r="E490" s="807"/>
      <c r="F490" s="807"/>
      <c r="G490" s="807"/>
      <c r="H490" s="807"/>
      <c r="I490" s="807"/>
      <c r="J490" s="807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idden="1" outlineLevel="1" x14ac:dyDescent="0.25">
      <c r="A491" s="482"/>
      <c r="B491" s="807"/>
      <c r="C491" s="807"/>
      <c r="D491" s="807"/>
      <c r="E491" s="807"/>
      <c r="F491" s="807"/>
      <c r="G491" s="807"/>
      <c r="H491" s="807"/>
      <c r="I491" s="807"/>
      <c r="J491" s="807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idden="1" outlineLevel="1" x14ac:dyDescent="0.25">
      <c r="A492" s="482"/>
      <c r="B492" s="807"/>
      <c r="C492" s="807"/>
      <c r="D492" s="807"/>
      <c r="E492" s="807"/>
      <c r="F492" s="807"/>
      <c r="G492" s="807"/>
      <c r="H492" s="807"/>
      <c r="I492" s="807"/>
      <c r="J492" s="807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idden="1" outlineLevel="1" x14ac:dyDescent="0.25">
      <c r="A493" s="482"/>
      <c r="B493" s="807"/>
      <c r="C493" s="807"/>
      <c r="D493" s="807"/>
      <c r="E493" s="807"/>
      <c r="F493" s="807"/>
      <c r="G493" s="807"/>
      <c r="H493" s="807"/>
      <c r="I493" s="807"/>
      <c r="J493" s="807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idden="1" outlineLevel="1" x14ac:dyDescent="0.25">
      <c r="A494" s="482"/>
      <c r="B494" s="807"/>
      <c r="C494" s="807"/>
      <c r="D494" s="807"/>
      <c r="E494" s="807"/>
      <c r="F494" s="807"/>
      <c r="G494" s="807"/>
      <c r="H494" s="807"/>
      <c r="I494" s="807"/>
      <c r="J494" s="807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idden="1" outlineLevel="1" x14ac:dyDescent="0.25">
      <c r="A495" s="482"/>
      <c r="B495" s="807"/>
      <c r="C495" s="807"/>
      <c r="D495" s="807"/>
      <c r="E495" s="807"/>
      <c r="F495" s="807"/>
      <c r="G495" s="807"/>
      <c r="H495" s="807"/>
      <c r="I495" s="807"/>
      <c r="J495" s="807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idden="1" outlineLevel="1" x14ac:dyDescent="0.25">
      <c r="A496" s="482"/>
      <c r="B496" s="807"/>
      <c r="C496" s="807"/>
      <c r="D496" s="807"/>
      <c r="E496" s="807"/>
      <c r="F496" s="807"/>
      <c r="G496" s="807"/>
      <c r="H496" s="807"/>
      <c r="I496" s="807"/>
      <c r="J496" s="807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idden="1" outlineLevel="1" x14ac:dyDescent="0.25">
      <c r="A497" s="482"/>
      <c r="B497" s="807"/>
      <c r="C497" s="807"/>
      <c r="D497" s="807"/>
      <c r="E497" s="807"/>
      <c r="F497" s="807"/>
      <c r="G497" s="807"/>
      <c r="H497" s="807"/>
      <c r="I497" s="807"/>
      <c r="J497" s="807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idden="1" outlineLevel="1" x14ac:dyDescent="0.25">
      <c r="A498" s="807"/>
      <c r="B498" s="807"/>
      <c r="C498" s="807"/>
      <c r="D498" s="807"/>
      <c r="E498" s="807"/>
      <c r="F498" s="807"/>
      <c r="G498" s="807"/>
      <c r="H498" s="807"/>
      <c r="I498" s="807"/>
      <c r="J498" s="807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idden="1" outlineLevel="1" x14ac:dyDescent="0.25">
      <c r="A499" s="807"/>
      <c r="B499" s="807"/>
      <c r="C499" s="807"/>
      <c r="D499" s="807"/>
      <c r="E499" s="807"/>
      <c r="F499" s="807"/>
      <c r="G499" s="807"/>
      <c r="H499" s="807"/>
      <c r="I499" s="807"/>
      <c r="J499" s="807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idden="1" outlineLevel="1" x14ac:dyDescent="0.25">
      <c r="A500" s="807"/>
      <c r="B500" s="807"/>
      <c r="C500" s="807"/>
      <c r="D500" s="807"/>
      <c r="E500" s="807"/>
      <c r="F500" s="807"/>
      <c r="G500" s="807"/>
      <c r="H500" s="807"/>
      <c r="I500" s="807"/>
      <c r="J500" s="807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idden="1" outlineLevel="1" x14ac:dyDescent="0.25">
      <c r="A501" s="807"/>
      <c r="B501" s="807"/>
      <c r="C501" s="807"/>
      <c r="D501" s="807"/>
      <c r="E501" s="807"/>
      <c r="F501" s="807"/>
      <c r="G501" s="807"/>
      <c r="H501" s="807"/>
      <c r="I501" s="807"/>
      <c r="J501" s="807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idden="1" outlineLevel="1" x14ac:dyDescent="0.25">
      <c r="A502" s="807"/>
      <c r="B502" s="807"/>
      <c r="C502" s="807"/>
      <c r="D502" s="807"/>
      <c r="E502" s="807"/>
      <c r="F502" s="807"/>
      <c r="G502" s="807"/>
      <c r="H502" s="807"/>
      <c r="I502" s="807"/>
      <c r="J502" s="807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4.4" collapsed="1" x14ac:dyDescent="0.3">
      <c r="A503"/>
      <c r="B503"/>
      <c r="C503"/>
      <c r="D503"/>
      <c r="E503"/>
      <c r="F503"/>
      <c r="G503"/>
      <c r="H503"/>
      <c r="I503"/>
      <c r="J503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 customHeight="1" x14ac:dyDescent="0.25">
      <c r="A504" s="78" t="s">
        <v>767</v>
      </c>
      <c r="B504" s="489" t="s">
        <v>768</v>
      </c>
      <c r="C504" s="489"/>
      <c r="D504" s="489"/>
      <c r="E504" s="489"/>
      <c r="F504" s="489"/>
      <c r="G504" s="489"/>
      <c r="H504" s="489"/>
      <c r="I504" s="489"/>
      <c r="J504" s="489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x14ac:dyDescent="0.25">
      <c r="A505" s="49"/>
      <c r="B505" s="456" t="s">
        <v>1071</v>
      </c>
      <c r="C505" s="49"/>
      <c r="D505" s="49"/>
      <c r="E505" s="49"/>
      <c r="F505" s="49"/>
      <c r="G505" s="49"/>
      <c r="H505" s="49"/>
      <c r="I505" s="49"/>
      <c r="J505" s="49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 hidden="1" outlineLevel="1" thickTop="1" thickBot="1" x14ac:dyDescent="0.3">
      <c r="A506" s="753" t="s">
        <v>12</v>
      </c>
      <c r="B506" s="754"/>
      <c r="C506" s="754"/>
      <c r="D506" s="754"/>
      <c r="E506" s="754"/>
      <c r="F506" s="755" t="s">
        <v>129</v>
      </c>
      <c r="G506" s="756" t="s">
        <v>129</v>
      </c>
      <c r="H506" s="754"/>
      <c r="I506" s="754"/>
      <c r="J506" s="757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4.4" hidden="1" outlineLevel="1" thickTop="1" x14ac:dyDescent="0.25">
      <c r="A507" s="758" t="s">
        <v>782</v>
      </c>
      <c r="B507" s="759"/>
      <c r="C507" s="759"/>
      <c r="D507" s="759"/>
      <c r="E507" s="759"/>
      <c r="F507" s="760"/>
      <c r="G507" s="761"/>
      <c r="H507" s="762"/>
      <c r="I507" s="762"/>
      <c r="J507" s="763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4.4" hidden="1" outlineLevel="1" thickBot="1" x14ac:dyDescent="0.3">
      <c r="A508" s="767" t="s">
        <v>783</v>
      </c>
      <c r="B508" s="768"/>
      <c r="C508" s="768"/>
      <c r="D508" s="768"/>
      <c r="E508" s="768"/>
      <c r="F508" s="769"/>
      <c r="G508" s="770"/>
      <c r="H508" s="771"/>
      <c r="I508" s="771"/>
      <c r="J508" s="772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collapsed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 customHeight="1" x14ac:dyDescent="0.25">
      <c r="A510" s="9" t="s">
        <v>242</v>
      </c>
      <c r="B510" s="1308" t="s">
        <v>873</v>
      </c>
      <c r="C510" s="1308"/>
      <c r="D510" s="1308"/>
      <c r="E510" s="1308"/>
      <c r="F510" s="1308"/>
      <c r="G510" s="1308"/>
      <c r="H510" s="1308"/>
      <c r="I510" s="1308"/>
      <c r="J510" s="1308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x14ac:dyDescent="0.25">
      <c r="A511" s="8"/>
      <c r="B511" s="456" t="s">
        <v>1071</v>
      </c>
      <c r="C511" s="8"/>
      <c r="D511" s="8"/>
      <c r="E511" s="8"/>
      <c r="F511" s="8"/>
      <c r="G511" s="8"/>
      <c r="H511" s="8"/>
      <c r="I511" s="8"/>
      <c r="J511" s="8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33" hidden="1" customHeight="1" outlineLevel="1" thickTop="1" thickBot="1" x14ac:dyDescent="0.3">
      <c r="A512" s="1040" t="s">
        <v>23</v>
      </c>
      <c r="B512" s="528"/>
      <c r="C512" s="1475"/>
      <c r="D512" s="1471" t="s">
        <v>243</v>
      </c>
      <c r="E512" s="528"/>
      <c r="F512" s="1472"/>
      <c r="G512" s="764" t="s">
        <v>766</v>
      </c>
      <c r="H512" s="765"/>
      <c r="I512" s="765"/>
      <c r="J512" s="766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8.75" hidden="1" customHeight="1" outlineLevel="1" thickBot="1" x14ac:dyDescent="0.3">
      <c r="A513" s="1041"/>
      <c r="B513" s="1042"/>
      <c r="C513" s="1476"/>
      <c r="D513" s="1473"/>
      <c r="E513" s="1042"/>
      <c r="F513" s="1474"/>
      <c r="G513" s="827" t="s">
        <v>135</v>
      </c>
      <c r="H513" s="1612"/>
      <c r="I513" s="827" t="s">
        <v>136</v>
      </c>
      <c r="J513" s="828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4.4" hidden="1" outlineLevel="1" thickTop="1" x14ac:dyDescent="0.25">
      <c r="A514" s="926"/>
      <c r="B514" s="927"/>
      <c r="C514" s="1797"/>
      <c r="D514" s="1587"/>
      <c r="E514" s="1588"/>
      <c r="F514" s="1589"/>
      <c r="G514" s="1306"/>
      <c r="H514" s="1307"/>
      <c r="I514" s="1306"/>
      <c r="J514" s="179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idden="1" outlineLevel="1" x14ac:dyDescent="0.25">
      <c r="A515" s="773"/>
      <c r="B515" s="774"/>
      <c r="C515" s="775"/>
      <c r="D515" s="776"/>
      <c r="E515" s="623"/>
      <c r="F515" s="777"/>
      <c r="G515" s="778"/>
      <c r="H515" s="779"/>
      <c r="I515" s="778"/>
      <c r="J515" s="780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idden="1" outlineLevel="1" x14ac:dyDescent="0.25">
      <c r="A516" s="773"/>
      <c r="B516" s="774"/>
      <c r="C516" s="775"/>
      <c r="D516" s="776"/>
      <c r="E516" s="623"/>
      <c r="F516" s="777"/>
      <c r="G516" s="778"/>
      <c r="H516" s="779"/>
      <c r="I516" s="778"/>
      <c r="J516" s="780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4.4" hidden="1" outlineLevel="1" thickBot="1" x14ac:dyDescent="0.3">
      <c r="A517" s="1021"/>
      <c r="B517" s="1022"/>
      <c r="C517" s="1586"/>
      <c r="D517" s="1608"/>
      <c r="E517" s="1609"/>
      <c r="F517" s="1610"/>
      <c r="G517" s="1469"/>
      <c r="H517" s="1470"/>
      <c r="I517" s="1469"/>
      <c r="J517" s="1611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collapsed="1" x14ac:dyDescent="0.25">
      <c r="A518" s="132"/>
      <c r="B518" s="132"/>
      <c r="C518" s="132"/>
      <c r="D518" s="132"/>
      <c r="E518" s="132"/>
      <c r="F518" s="132"/>
      <c r="G518" s="133"/>
      <c r="H518" s="133"/>
      <c r="I518" s="133"/>
      <c r="J518" s="133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6.5" customHeight="1" x14ac:dyDescent="0.25">
      <c r="A519" s="9" t="s">
        <v>769</v>
      </c>
      <c r="B519" s="1308" t="s">
        <v>770</v>
      </c>
      <c r="C519" s="1308"/>
      <c r="D519" s="1308"/>
      <c r="E519" s="1308"/>
      <c r="F519" s="1308"/>
      <c r="G519" s="1308"/>
      <c r="H519" s="1308"/>
      <c r="I519" s="1308"/>
      <c r="J519" s="1308"/>
    </row>
    <row r="520" spans="1:256" ht="16.5" customHeight="1" x14ac:dyDescent="0.25">
      <c r="A520" s="9"/>
      <c r="B520" s="456" t="s">
        <v>1071</v>
      </c>
      <c r="C520" s="39"/>
      <c r="D520" s="39"/>
      <c r="E520" s="39"/>
      <c r="F520" s="39"/>
      <c r="G520" s="39"/>
      <c r="H520" s="39"/>
      <c r="I520" s="39"/>
      <c r="J520" s="39"/>
    </row>
    <row r="521" spans="1:256" ht="66" hidden="1" customHeight="1" outlineLevel="1" thickTop="1" x14ac:dyDescent="0.25">
      <c r="A521" s="511" t="s">
        <v>166</v>
      </c>
      <c r="B521" s="513"/>
      <c r="C521" s="513" t="s">
        <v>157</v>
      </c>
      <c r="D521" s="1235" t="s">
        <v>158</v>
      </c>
      <c r="E521" s="1235" t="s">
        <v>159</v>
      </c>
      <c r="F521" s="1235" t="s">
        <v>160</v>
      </c>
      <c r="G521" s="514" t="s">
        <v>244</v>
      </c>
      <c r="H521" s="513"/>
      <c r="I521" s="514" t="s">
        <v>771</v>
      </c>
      <c r="J521" s="515"/>
    </row>
    <row r="522" spans="1:256" ht="7.5" hidden="1" customHeight="1" outlineLevel="1" x14ac:dyDescent="0.25">
      <c r="A522" s="1234"/>
      <c r="B522" s="945"/>
      <c r="C522" s="945"/>
      <c r="D522" s="1182"/>
      <c r="E522" s="1182"/>
      <c r="F522" s="1182"/>
      <c r="G522" s="1232"/>
      <c r="H522" s="945"/>
      <c r="I522" s="1232"/>
      <c r="J522" s="1233"/>
    </row>
    <row r="523" spans="1:256" ht="14.25" hidden="1" customHeight="1" outlineLevel="1" thickBot="1" x14ac:dyDescent="0.3">
      <c r="A523" s="872" t="s">
        <v>113</v>
      </c>
      <c r="B523" s="738"/>
      <c r="C523" s="93" t="s">
        <v>114</v>
      </c>
      <c r="D523" s="101" t="s">
        <v>115</v>
      </c>
      <c r="E523" s="101" t="s">
        <v>116</v>
      </c>
      <c r="F523" s="101" t="s">
        <v>117</v>
      </c>
      <c r="G523" s="1116" t="s">
        <v>118</v>
      </c>
      <c r="H523" s="737"/>
      <c r="I523" s="1116" t="s">
        <v>119</v>
      </c>
      <c r="J523" s="1640"/>
    </row>
    <row r="524" spans="1:256" ht="28.5" hidden="1" customHeight="1" outlineLevel="1" thickTop="1" x14ac:dyDescent="0.25">
      <c r="A524" s="1604" t="s">
        <v>161</v>
      </c>
      <c r="B524" s="1605"/>
      <c r="C524" s="383"/>
      <c r="D524" s="129"/>
      <c r="E524" s="129"/>
      <c r="F524" s="129"/>
      <c r="G524" s="1631"/>
      <c r="H524" s="1632"/>
      <c r="I524" s="1600" t="str">
        <f>IF(D524+E524-F524-G524=0,"",D524+E524-F524-G524)</f>
        <v/>
      </c>
      <c r="J524" s="1601"/>
    </row>
    <row r="525" spans="1:256" ht="32.25" hidden="1" customHeight="1" outlineLevel="1" x14ac:dyDescent="0.25">
      <c r="A525" s="1606" t="s">
        <v>162</v>
      </c>
      <c r="B525" s="1607"/>
      <c r="C525" s="384"/>
      <c r="D525" s="130"/>
      <c r="E525" s="130"/>
      <c r="F525" s="130"/>
      <c r="G525" s="1633"/>
      <c r="H525" s="1634"/>
      <c r="I525" s="1602" t="str">
        <f>IF(D525+E525-F525-G525=0,"",D525+E525-F525-G525)</f>
        <v/>
      </c>
      <c r="J525" s="1603"/>
    </row>
    <row r="526" spans="1:256" ht="32.25" hidden="1" customHeight="1" outlineLevel="1" x14ac:dyDescent="0.25">
      <c r="A526" s="1606" t="s">
        <v>163</v>
      </c>
      <c r="B526" s="1607"/>
      <c r="C526" s="384"/>
      <c r="D526" s="130"/>
      <c r="E526" s="130"/>
      <c r="F526" s="130"/>
      <c r="G526" s="1633"/>
      <c r="H526" s="1634"/>
      <c r="I526" s="1602" t="str">
        <f>IF(D526+E526-F526-G526=0,"",D526+E526-F526-G526)</f>
        <v/>
      </c>
      <c r="J526" s="1603"/>
    </row>
    <row r="527" spans="1:256" ht="28.5" hidden="1" customHeight="1" outlineLevel="1" thickBot="1" x14ac:dyDescent="0.3">
      <c r="A527" s="1629" t="s">
        <v>164</v>
      </c>
      <c r="B527" s="1630"/>
      <c r="C527" s="385"/>
      <c r="D527" s="131"/>
      <c r="E527" s="131"/>
      <c r="F527" s="131"/>
      <c r="G527" s="1635"/>
      <c r="H527" s="1174"/>
      <c r="I527" s="1636" t="str">
        <f>IF(D527+E527-F527-G527=0,"",D527+E527-F527-G527)</f>
        <v/>
      </c>
      <c r="J527" s="1637"/>
    </row>
    <row r="528" spans="1:256" ht="30" hidden="1" customHeight="1" outlineLevel="1" thickBot="1" x14ac:dyDescent="0.3">
      <c r="A528" s="1641" t="s">
        <v>165</v>
      </c>
      <c r="B528" s="1642"/>
      <c r="C528" s="171" t="s">
        <v>156</v>
      </c>
      <c r="D528" s="143" t="str">
        <f>IF(SUM(D524:D527)=0,"",SUM(D524:D527))</f>
        <v/>
      </c>
      <c r="E528" s="143" t="str">
        <f>IF(SUM(E524:E527)=0,"",SUM(E524:E527))</f>
        <v/>
      </c>
      <c r="F528" s="143" t="str">
        <f>IF(SUM(F524:F527)=0,"",SUM(F524:F527))</f>
        <v/>
      </c>
      <c r="G528" s="1638" t="str">
        <f>IF(SUM(G524:H527)=0,"",SUM(G524:H527))</f>
        <v/>
      </c>
      <c r="H528" s="1597"/>
      <c r="I528" s="1638" t="str">
        <f>IF(SUM(I524:J527)=0,"",SUM(I524:J527))</f>
        <v/>
      </c>
      <c r="J528" s="1639"/>
    </row>
    <row r="529" spans="1:10" ht="16.5" hidden="1" customHeight="1" outlineLevel="1" thickTop="1" x14ac:dyDescent="0.25">
      <c r="A529" s="38"/>
      <c r="B529" s="38"/>
      <c r="C529" s="38"/>
      <c r="D529" s="38"/>
      <c r="E529" s="38"/>
      <c r="F529" s="38"/>
      <c r="G529" s="38"/>
      <c r="H529" s="38"/>
      <c r="I529" s="38"/>
      <c r="J529" s="38"/>
    </row>
    <row r="530" spans="1:10" ht="16.5" hidden="1" customHeight="1" outlineLevel="1" x14ac:dyDescent="0.25">
      <c r="A530" s="481" t="s">
        <v>789</v>
      </c>
      <c r="B530" s="481"/>
      <c r="C530" s="481"/>
      <c r="D530" s="481"/>
      <c r="E530" s="481"/>
      <c r="F530" s="481"/>
      <c r="G530" s="481"/>
      <c r="H530" s="481"/>
      <c r="I530" s="481"/>
      <c r="J530" s="481"/>
    </row>
    <row r="531" spans="1:10" ht="16.5" hidden="1" customHeight="1" outlineLevel="1" x14ac:dyDescent="0.25">
      <c r="A531" s="482"/>
      <c r="B531" s="482"/>
      <c r="C531" s="482"/>
      <c r="D531" s="482"/>
      <c r="E531" s="482"/>
      <c r="F531" s="482"/>
      <c r="G531" s="482"/>
      <c r="H531" s="482"/>
      <c r="I531" s="482"/>
      <c r="J531" s="482"/>
    </row>
    <row r="532" spans="1:10" ht="15" hidden="1" customHeight="1" outlineLevel="1" x14ac:dyDescent="0.25">
      <c r="A532" s="482"/>
      <c r="B532" s="482"/>
      <c r="C532" s="482"/>
      <c r="D532" s="482"/>
      <c r="E532" s="482"/>
      <c r="F532" s="482"/>
      <c r="G532" s="482"/>
      <c r="H532" s="482"/>
      <c r="I532" s="482"/>
      <c r="J532" s="482"/>
    </row>
    <row r="533" spans="1:10" ht="13.5" hidden="1" customHeight="1" outlineLevel="1" x14ac:dyDescent="0.25">
      <c r="A533" s="482"/>
      <c r="B533" s="482"/>
      <c r="C533" s="482"/>
      <c r="D533" s="482"/>
      <c r="E533" s="482"/>
      <c r="F533" s="482"/>
      <c r="G533" s="482"/>
      <c r="H533" s="482"/>
      <c r="I533" s="482"/>
      <c r="J533" s="482"/>
    </row>
    <row r="534" spans="1:10" ht="16.5" customHeight="1" collapsed="1" x14ac:dyDescent="0.25">
      <c r="A534" s="28"/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1:10" ht="16.5" customHeight="1" x14ac:dyDescent="0.25">
      <c r="A535" s="9" t="s">
        <v>773</v>
      </c>
      <c r="B535" s="1308" t="s">
        <v>774</v>
      </c>
      <c r="C535" s="1308"/>
      <c r="D535" s="1308"/>
      <c r="E535" s="1308"/>
      <c r="F535" s="1308"/>
      <c r="G535" s="1308"/>
      <c r="H535" s="1308"/>
      <c r="I535" s="1308"/>
      <c r="J535" s="1308"/>
    </row>
    <row r="536" spans="1:10" ht="16.5" customHeight="1" x14ac:dyDescent="0.25">
      <c r="A536" s="49"/>
      <c r="B536" s="456" t="s">
        <v>1071</v>
      </c>
      <c r="C536" s="49"/>
      <c r="D536" s="49"/>
      <c r="E536" s="49"/>
      <c r="F536" s="49"/>
      <c r="G536" s="49"/>
      <c r="H536" s="49"/>
      <c r="I536" s="49"/>
      <c r="J536" s="49"/>
    </row>
    <row r="537" spans="1:10" ht="61.5" hidden="1" customHeight="1" outlineLevel="1" thickTop="1" x14ac:dyDescent="0.25">
      <c r="A537" s="868" t="s">
        <v>167</v>
      </c>
      <c r="B537" s="1542"/>
      <c r="C537" s="1542"/>
      <c r="D537" s="137" t="s">
        <v>158</v>
      </c>
      <c r="E537" s="134" t="s">
        <v>159</v>
      </c>
      <c r="F537" s="134" t="s">
        <v>160</v>
      </c>
      <c r="G537" s="514" t="s">
        <v>169</v>
      </c>
      <c r="H537" s="513"/>
      <c r="I537" s="514" t="s">
        <v>170</v>
      </c>
      <c r="J537" s="515"/>
    </row>
    <row r="538" spans="1:10" ht="14.25" hidden="1" customHeight="1" outlineLevel="1" thickBot="1" x14ac:dyDescent="0.3">
      <c r="A538" s="872" t="s">
        <v>113</v>
      </c>
      <c r="B538" s="738"/>
      <c r="C538" s="738"/>
      <c r="D538" s="138" t="s">
        <v>114</v>
      </c>
      <c r="E538" s="101" t="s">
        <v>115</v>
      </c>
      <c r="F538" s="101" t="s">
        <v>116</v>
      </c>
      <c r="G538" s="1116" t="s">
        <v>117</v>
      </c>
      <c r="H538" s="737"/>
      <c r="I538" s="1116" t="s">
        <v>118</v>
      </c>
      <c r="J538" s="1640"/>
    </row>
    <row r="539" spans="1:10" ht="22.5" hidden="1" customHeight="1" outlineLevel="1" thickTop="1" x14ac:dyDescent="0.25">
      <c r="A539" s="1604" t="s">
        <v>161</v>
      </c>
      <c r="B539" s="1605"/>
      <c r="C539" s="1605"/>
      <c r="D539" s="139"/>
      <c r="E539" s="129"/>
      <c r="F539" s="129"/>
      <c r="G539" s="1631"/>
      <c r="H539" s="1632"/>
      <c r="I539" s="1600" t="str">
        <f>IF(D539+E539-F539-G539=0,"",D539+E539-F539-G539)</f>
        <v/>
      </c>
      <c r="J539" s="1601"/>
    </row>
    <row r="540" spans="1:10" ht="24.75" hidden="1" customHeight="1" outlineLevel="1" x14ac:dyDescent="0.25">
      <c r="A540" s="1646" t="s">
        <v>162</v>
      </c>
      <c r="B540" s="1647"/>
      <c r="C540" s="1647"/>
      <c r="D540" s="140"/>
      <c r="E540" s="135"/>
      <c r="F540" s="135"/>
      <c r="G540" s="1643"/>
      <c r="H540" s="1215"/>
      <c r="I540" s="1644" t="str">
        <f>IF(D540+E540-F540-G540=0,"",D540+E540-F540-G540)</f>
        <v/>
      </c>
      <c r="J540" s="1645"/>
    </row>
    <row r="541" spans="1:10" ht="24.75" hidden="1" customHeight="1" outlineLevel="1" x14ac:dyDescent="0.25">
      <c r="A541" s="1646" t="s">
        <v>163</v>
      </c>
      <c r="B541" s="1647"/>
      <c r="C541" s="1647"/>
      <c r="D541" s="140"/>
      <c r="E541" s="135"/>
      <c r="F541" s="135"/>
      <c r="G541" s="1643"/>
      <c r="H541" s="1215"/>
      <c r="I541" s="1644" t="str">
        <f>IF(D541+E541-F541-G541=0,"",D541+E541-F541-G541)</f>
        <v/>
      </c>
      <c r="J541" s="1645"/>
    </row>
    <row r="542" spans="1:10" ht="22.5" hidden="1" customHeight="1" outlineLevel="1" thickBot="1" x14ac:dyDescent="0.3">
      <c r="A542" s="1648" t="s">
        <v>164</v>
      </c>
      <c r="B542" s="1649"/>
      <c r="C542" s="1649"/>
      <c r="D542" s="141"/>
      <c r="E542" s="136"/>
      <c r="F542" s="136"/>
      <c r="G542" s="1615"/>
      <c r="H542" s="1616"/>
      <c r="I542" s="1617" t="str">
        <f>IF(D542+E542-F542-G542=0,"",D542+E542-F542-G542)</f>
        <v/>
      </c>
      <c r="J542" s="1618"/>
    </row>
    <row r="543" spans="1:10" ht="22.5" hidden="1" customHeight="1" outlineLevel="1" thickBot="1" x14ac:dyDescent="0.3">
      <c r="A543" s="1613" t="s">
        <v>168</v>
      </c>
      <c r="B543" s="1614"/>
      <c r="C543" s="1614"/>
      <c r="D543" s="142" t="str">
        <f>IF(SUM(D539:D542)=0,"",SUM(D539:D542))</f>
        <v/>
      </c>
      <c r="E543" s="61" t="str">
        <f>IF(SUM(E539:E542)=0,"",SUM(E539:E542))</f>
        <v/>
      </c>
      <c r="F543" s="61" t="str">
        <f>IF(SUM(F539:F542)=0,"",SUM(F539:F542))</f>
        <v/>
      </c>
      <c r="G543" s="1590" t="str">
        <f>IF(SUM(G539:H542)=0,"",SUM(G539:H542))</f>
        <v/>
      </c>
      <c r="H543" s="1619"/>
      <c r="I543" s="1590" t="str">
        <f>IF(SUM(I539:J542)=0,"",SUM(I539:J542))</f>
        <v/>
      </c>
      <c r="J543" s="1591"/>
    </row>
    <row r="544" spans="1:10" ht="16.5" hidden="1" customHeight="1" outlineLevel="1" thickTop="1" x14ac:dyDescent="0.25">
      <c r="A544" s="38"/>
      <c r="B544" s="38"/>
      <c r="C544" s="38"/>
      <c r="D544" s="38"/>
      <c r="E544" s="38"/>
      <c r="F544" s="38"/>
      <c r="G544" s="38"/>
      <c r="H544" s="38"/>
      <c r="I544" s="38"/>
      <c r="J544" s="38"/>
    </row>
    <row r="545" spans="1:11" ht="16.5" hidden="1" customHeight="1" outlineLevel="1" x14ac:dyDescent="0.25">
      <c r="A545" s="481" t="s">
        <v>790</v>
      </c>
      <c r="B545" s="481"/>
      <c r="C545" s="481"/>
      <c r="D545" s="481"/>
      <c r="E545" s="481"/>
      <c r="F545" s="481"/>
      <c r="G545" s="481"/>
      <c r="H545" s="481"/>
      <c r="I545" s="481"/>
      <c r="J545" s="481"/>
    </row>
    <row r="546" spans="1:11" ht="16.5" hidden="1" customHeight="1" outlineLevel="1" x14ac:dyDescent="0.25">
      <c r="A546" s="482"/>
      <c r="B546" s="482"/>
      <c r="C546" s="482"/>
      <c r="D546" s="482"/>
      <c r="E546" s="482"/>
      <c r="F546" s="482"/>
      <c r="G546" s="482"/>
      <c r="H546" s="482"/>
      <c r="I546" s="482"/>
      <c r="J546" s="482"/>
    </row>
    <row r="547" spans="1:11" ht="16.5" hidden="1" customHeight="1" outlineLevel="1" x14ac:dyDescent="0.25">
      <c r="A547" s="482"/>
      <c r="B547" s="482"/>
      <c r="C547" s="482"/>
      <c r="D547" s="482"/>
      <c r="E547" s="482"/>
      <c r="F547" s="482"/>
      <c r="G547" s="482"/>
      <c r="H547" s="482"/>
      <c r="I547" s="482"/>
      <c r="J547" s="482"/>
    </row>
    <row r="548" spans="1:11" ht="16.5" hidden="1" customHeight="1" outlineLevel="1" x14ac:dyDescent="0.25">
      <c r="A548" s="482"/>
      <c r="B548" s="482"/>
      <c r="C548" s="482"/>
      <c r="D548" s="482"/>
      <c r="E548" s="482"/>
      <c r="F548" s="482"/>
      <c r="G548" s="482"/>
      <c r="H548" s="482"/>
      <c r="I548" s="482"/>
      <c r="J548" s="482"/>
    </row>
    <row r="549" spans="1:11" ht="16.5" hidden="1" customHeight="1" outlineLevel="1" x14ac:dyDescent="0.25">
      <c r="A549" s="845"/>
      <c r="B549" s="845"/>
      <c r="C549" s="845"/>
      <c r="D549" s="845"/>
      <c r="E549" s="845"/>
      <c r="F549" s="845"/>
      <c r="G549" s="845"/>
      <c r="H549" s="845"/>
      <c r="I549" s="845"/>
      <c r="J549" s="845"/>
    </row>
    <row r="550" spans="1:11" ht="16.5" hidden="1" customHeight="1" outlineLevel="1" x14ac:dyDescent="0.25">
      <c r="A550" s="845"/>
      <c r="B550" s="845"/>
      <c r="C550" s="845"/>
      <c r="D550" s="845"/>
      <c r="E550" s="845"/>
      <c r="F550" s="845"/>
      <c r="G550" s="845"/>
      <c r="H550" s="845"/>
      <c r="I550" s="845"/>
      <c r="J550" s="845"/>
    </row>
    <row r="551" spans="1:11" ht="16.5" customHeight="1" collapsed="1" x14ac:dyDescent="0.25">
      <c r="A551" s="32"/>
      <c r="B551" s="32"/>
      <c r="C551" s="32"/>
      <c r="D551" s="32"/>
      <c r="E551" s="32"/>
      <c r="F551" s="32"/>
      <c r="G551" s="32"/>
      <c r="H551" s="32"/>
      <c r="I551" s="32"/>
      <c r="J551" s="32"/>
    </row>
    <row r="552" spans="1:11" ht="16.5" customHeight="1" x14ac:dyDescent="0.25">
      <c r="A552" s="435"/>
      <c r="B552" s="435"/>
      <c r="C552" s="435"/>
      <c r="D552" s="435"/>
      <c r="E552" s="435"/>
      <c r="F552" s="435"/>
      <c r="G552" s="435"/>
      <c r="H552" s="435"/>
      <c r="I552" s="435"/>
      <c r="J552" s="435"/>
    </row>
    <row r="553" spans="1:11" ht="16.5" customHeight="1" x14ac:dyDescent="0.25">
      <c r="A553" s="435"/>
      <c r="B553" s="435"/>
      <c r="C553" s="435"/>
      <c r="D553" s="435"/>
      <c r="E553" s="435"/>
      <c r="F553" s="435"/>
      <c r="G553" s="435"/>
      <c r="H553" s="435"/>
      <c r="I553" s="435"/>
      <c r="J553" s="435"/>
    </row>
    <row r="554" spans="1:11" ht="16.5" customHeight="1" x14ac:dyDescent="0.25">
      <c r="A554" s="9" t="s">
        <v>777</v>
      </c>
      <c r="B554" s="1308" t="s">
        <v>804</v>
      </c>
      <c r="C554" s="1308"/>
      <c r="D554" s="1308"/>
      <c r="E554" s="1308"/>
      <c r="F554" s="1308"/>
      <c r="G554" s="1308"/>
      <c r="H554" s="1308"/>
      <c r="I554" s="1308"/>
      <c r="J554" s="1308"/>
    </row>
    <row r="555" spans="1:11" ht="16.5" customHeight="1" x14ac:dyDescent="0.25">
      <c r="A555" s="437"/>
      <c r="B555" s="456" t="s">
        <v>1071</v>
      </c>
      <c r="C555" s="32"/>
      <c r="D555" s="32"/>
      <c r="E555" s="32"/>
      <c r="F555" s="32"/>
      <c r="G555" s="32"/>
      <c r="H555" s="32"/>
      <c r="I555" s="32"/>
      <c r="J555" s="32"/>
    </row>
    <row r="556" spans="1:11" ht="16.5" hidden="1" customHeight="1" outlineLevel="1" thickTop="1" thickBot="1" x14ac:dyDescent="0.3">
      <c r="A556" s="868" t="s">
        <v>171</v>
      </c>
      <c r="B556" s="1542"/>
      <c r="C556" s="1592" t="s">
        <v>6</v>
      </c>
      <c r="D556" s="834"/>
      <c r="E556" s="834"/>
      <c r="F556" s="834"/>
      <c r="G556" s="834"/>
      <c r="H556" s="834"/>
      <c r="I556" s="834"/>
      <c r="J556" s="835"/>
    </row>
    <row r="557" spans="1:11" ht="16.5" hidden="1" customHeight="1" outlineLevel="1" x14ac:dyDescent="0.25">
      <c r="A557" s="870"/>
      <c r="B557" s="615"/>
      <c r="C557" s="1243" t="s">
        <v>179</v>
      </c>
      <c r="D557" s="1181"/>
      <c r="E557" s="1180" t="s">
        <v>180</v>
      </c>
      <c r="F557" s="1181"/>
      <c r="G557" s="1188" t="s">
        <v>772</v>
      </c>
      <c r="H557" s="1595"/>
      <c r="I557" s="1180" t="s">
        <v>172</v>
      </c>
      <c r="J557" s="1192"/>
    </row>
    <row r="558" spans="1:11" ht="50.25" hidden="1" customHeight="1" outlineLevel="1" x14ac:dyDescent="0.25">
      <c r="A558" s="870"/>
      <c r="B558" s="615"/>
      <c r="C558" s="945"/>
      <c r="D558" s="615"/>
      <c r="E558" s="1182"/>
      <c r="F558" s="615"/>
      <c r="G558" s="150" t="s">
        <v>775</v>
      </c>
      <c r="H558" s="150" t="s">
        <v>776</v>
      </c>
      <c r="I558" s="1182"/>
      <c r="J558" s="1193"/>
    </row>
    <row r="559" spans="1:11" ht="14.25" hidden="1" customHeight="1" outlineLevel="1" thickBot="1" x14ac:dyDescent="0.3">
      <c r="A559" s="842" t="s">
        <v>113</v>
      </c>
      <c r="B559" s="737"/>
      <c r="C559" s="843" t="s">
        <v>114</v>
      </c>
      <c r="D559" s="737"/>
      <c r="E559" s="739" t="s">
        <v>115</v>
      </c>
      <c r="F559" s="801"/>
      <c r="G559" s="101" t="s">
        <v>116</v>
      </c>
      <c r="H559" s="144" t="s">
        <v>117</v>
      </c>
      <c r="I559" s="1593" t="s">
        <v>118</v>
      </c>
      <c r="J559" s="1594"/>
      <c r="K559" s="79"/>
    </row>
    <row r="560" spans="1:11" ht="16.5" hidden="1" customHeight="1" outlineLevel="1" thickTop="1" x14ac:dyDescent="0.25">
      <c r="A560" s="1650" t="s">
        <v>173</v>
      </c>
      <c r="B560" s="1651"/>
      <c r="C560" s="1654"/>
      <c r="D560" s="1215"/>
      <c r="E560" s="1258"/>
      <c r="F560" s="1259"/>
      <c r="G560" s="145"/>
      <c r="H560" s="146"/>
      <c r="I560" s="1239" t="str">
        <f>IF(C560+E560-G560-H560=0,"",C560+E560-G560-H560)</f>
        <v/>
      </c>
      <c r="J560" s="1240"/>
    </row>
    <row r="561" spans="1:10" ht="45" hidden="1" customHeight="1" outlineLevel="1" x14ac:dyDescent="0.25">
      <c r="A561" s="605" t="s">
        <v>792</v>
      </c>
      <c r="B561" s="606"/>
      <c r="C561" s="1655"/>
      <c r="D561" s="1634"/>
      <c r="E561" s="633"/>
      <c r="F561" s="1260"/>
      <c r="G561" s="147"/>
      <c r="H561" s="130"/>
      <c r="I561" s="1241" t="str">
        <f t="shared" ref="I561:I566" si="36">IF(C561+E561-G561-H561=0,"",C561+E561-G561-H561)</f>
        <v/>
      </c>
      <c r="J561" s="1242"/>
    </row>
    <row r="562" spans="1:10" ht="16.5" hidden="1" customHeight="1" outlineLevel="1" x14ac:dyDescent="0.25">
      <c r="A562" s="605" t="s">
        <v>174</v>
      </c>
      <c r="B562" s="606"/>
      <c r="C562" s="1655"/>
      <c r="D562" s="1634"/>
      <c r="E562" s="633"/>
      <c r="F562" s="1260"/>
      <c r="G562" s="147"/>
      <c r="H562" s="130"/>
      <c r="I562" s="1241" t="str">
        <f t="shared" si="36"/>
        <v/>
      </c>
      <c r="J562" s="1242"/>
    </row>
    <row r="563" spans="1:10" ht="16.5" hidden="1" customHeight="1" outlineLevel="1" x14ac:dyDescent="0.25">
      <c r="A563" s="605" t="s">
        <v>175</v>
      </c>
      <c r="B563" s="606"/>
      <c r="C563" s="1655"/>
      <c r="D563" s="1634"/>
      <c r="E563" s="633"/>
      <c r="F563" s="1260"/>
      <c r="G563" s="147"/>
      <c r="H563" s="130"/>
      <c r="I563" s="1241" t="str">
        <f t="shared" si="36"/>
        <v/>
      </c>
      <c r="J563" s="1242"/>
    </row>
    <row r="564" spans="1:10" ht="16.5" hidden="1" customHeight="1" outlineLevel="1" x14ac:dyDescent="0.25">
      <c r="A564" s="605" t="s">
        <v>176</v>
      </c>
      <c r="B564" s="606"/>
      <c r="C564" s="1655"/>
      <c r="D564" s="1634"/>
      <c r="E564" s="633"/>
      <c r="F564" s="1260"/>
      <c r="G564" s="147"/>
      <c r="H564" s="130"/>
      <c r="I564" s="1241" t="str">
        <f t="shared" si="36"/>
        <v/>
      </c>
      <c r="J564" s="1242"/>
    </row>
    <row r="565" spans="1:10" ht="30" hidden="1" customHeight="1" outlineLevel="1" x14ac:dyDescent="0.25">
      <c r="A565" s="605" t="s">
        <v>177</v>
      </c>
      <c r="B565" s="606"/>
      <c r="C565" s="1655"/>
      <c r="D565" s="1634"/>
      <c r="E565" s="633"/>
      <c r="F565" s="1260"/>
      <c r="G565" s="147"/>
      <c r="H565" s="130"/>
      <c r="I565" s="1241" t="str">
        <f t="shared" si="36"/>
        <v/>
      </c>
      <c r="J565" s="1242"/>
    </row>
    <row r="566" spans="1:10" ht="30" hidden="1" customHeight="1" outlineLevel="1" thickBot="1" x14ac:dyDescent="0.3">
      <c r="A566" s="943" t="s">
        <v>793</v>
      </c>
      <c r="B566" s="944"/>
      <c r="C566" s="1656"/>
      <c r="D566" s="1616"/>
      <c r="E566" s="618"/>
      <c r="F566" s="1500"/>
      <c r="G566" s="148"/>
      <c r="H566" s="131"/>
      <c r="I566" s="1498" t="str">
        <f t="shared" si="36"/>
        <v/>
      </c>
      <c r="J566" s="1499"/>
    </row>
    <row r="567" spans="1:10" ht="20.25" hidden="1" customHeight="1" outlineLevel="1" thickBot="1" x14ac:dyDescent="0.3">
      <c r="A567" s="1613" t="s">
        <v>178</v>
      </c>
      <c r="B567" s="1614"/>
      <c r="C567" s="1596" t="str">
        <f>IF(SUM(C560:D566)=0,"",SUM(C560:D566))</f>
        <v/>
      </c>
      <c r="D567" s="1597"/>
      <c r="E567" s="1485" t="str">
        <f>IF(SUM(E560:F566)=0,"",SUM(E560:F566))</f>
        <v/>
      </c>
      <c r="F567" s="1486"/>
      <c r="G567" s="149" t="str">
        <f>IF(SUM(G560:G566)=0,"",SUM(G560:G566))</f>
        <v/>
      </c>
      <c r="H567" s="149" t="str">
        <f>IF(SUM(H560:H566)=0,"",SUM(H560:H566))</f>
        <v/>
      </c>
      <c r="I567" s="1459" t="str">
        <f>IF(SUM(I560:J566)=0,"",SUM(I560:J566))</f>
        <v/>
      </c>
      <c r="J567" s="1460"/>
    </row>
    <row r="568" spans="1:10" ht="16.5" hidden="1" customHeight="1" outlineLevel="1" thickTop="1" x14ac:dyDescent="0.25">
      <c r="A568" s="49"/>
      <c r="B568" s="49"/>
      <c r="C568" s="76"/>
      <c r="D568" s="76"/>
      <c r="E568" s="78"/>
      <c r="F568" s="76"/>
      <c r="G568" s="76"/>
      <c r="H568" s="76"/>
      <c r="I568" s="76"/>
      <c r="J568" s="37"/>
    </row>
    <row r="569" spans="1:10" ht="16.5" hidden="1" customHeight="1" outlineLevel="1" x14ac:dyDescent="0.25">
      <c r="A569" s="481" t="s">
        <v>791</v>
      </c>
      <c r="B569" s="481"/>
      <c r="C569" s="481"/>
      <c r="D569" s="481"/>
      <c r="E569" s="481"/>
      <c r="F569" s="481"/>
      <c r="G569" s="481"/>
      <c r="H569" s="481"/>
      <c r="I569" s="481"/>
      <c r="J569" s="481"/>
    </row>
    <row r="570" spans="1:10" ht="16.5" hidden="1" customHeight="1" outlineLevel="1" x14ac:dyDescent="0.25">
      <c r="A570" s="482"/>
      <c r="B570" s="482"/>
      <c r="C570" s="482"/>
      <c r="D570" s="482"/>
      <c r="E570" s="482"/>
      <c r="F570" s="482"/>
      <c r="G570" s="482"/>
      <c r="H570" s="482"/>
      <c r="I570" s="482"/>
      <c r="J570" s="482"/>
    </row>
    <row r="571" spans="1:10" ht="16.5" hidden="1" customHeight="1" outlineLevel="1" x14ac:dyDescent="0.25">
      <c r="A571" s="482"/>
      <c r="B571" s="482"/>
      <c r="C571" s="482"/>
      <c r="D571" s="482"/>
      <c r="E571" s="482"/>
      <c r="F571" s="482"/>
      <c r="G571" s="482"/>
      <c r="H571" s="482"/>
      <c r="I571" s="482"/>
      <c r="J571" s="482"/>
    </row>
    <row r="572" spans="1:10" ht="16.5" hidden="1" customHeight="1" outlineLevel="1" x14ac:dyDescent="0.25">
      <c r="A572" s="482"/>
      <c r="B572" s="482"/>
      <c r="C572" s="482"/>
      <c r="D572" s="482"/>
      <c r="E572" s="482"/>
      <c r="F572" s="482"/>
      <c r="G572" s="482"/>
      <c r="H572" s="482"/>
      <c r="I572" s="482"/>
      <c r="J572" s="482"/>
    </row>
    <row r="573" spans="1:10" ht="16.5" hidden="1" customHeight="1" outlineLevel="1" x14ac:dyDescent="0.25">
      <c r="A573" s="482"/>
      <c r="B573" s="482"/>
      <c r="C573" s="482"/>
      <c r="D573" s="482"/>
      <c r="E573" s="482"/>
      <c r="F573" s="482"/>
      <c r="G573" s="482"/>
      <c r="H573" s="482"/>
      <c r="I573" s="482"/>
      <c r="J573" s="482"/>
    </row>
    <row r="574" spans="1:10" ht="16.5" hidden="1" customHeight="1" outlineLevel="1" x14ac:dyDescent="0.25">
      <c r="A574" s="482"/>
      <c r="B574" s="482"/>
      <c r="C574" s="482"/>
      <c r="D574" s="482"/>
      <c r="E574" s="482"/>
      <c r="F574" s="482"/>
      <c r="G574" s="482"/>
      <c r="H574" s="482"/>
      <c r="I574" s="482"/>
      <c r="J574" s="482"/>
    </row>
    <row r="575" spans="1:10" ht="16.5" hidden="1" customHeight="1" outlineLevel="1" x14ac:dyDescent="0.25">
      <c r="A575" s="482"/>
      <c r="B575" s="482"/>
      <c r="C575" s="482"/>
      <c r="D575" s="482"/>
      <c r="E575" s="482"/>
      <c r="F575" s="482"/>
      <c r="G575" s="482"/>
      <c r="H575" s="482"/>
      <c r="I575" s="482"/>
      <c r="J575" s="482"/>
    </row>
    <row r="576" spans="1:10" ht="16.5" customHeight="1" collapsed="1" x14ac:dyDescent="0.25">
      <c r="A576" s="28"/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1:10" ht="31.5" customHeight="1" x14ac:dyDescent="0.25">
      <c r="A577" s="9" t="s">
        <v>785</v>
      </c>
      <c r="B577" s="1179" t="s">
        <v>786</v>
      </c>
      <c r="C577" s="1179"/>
      <c r="D577" s="1179"/>
      <c r="E577" s="1179"/>
      <c r="F577" s="1179"/>
      <c r="G577" s="1179"/>
      <c r="H577" s="1179"/>
      <c r="I577" s="1179"/>
      <c r="J577" s="1179"/>
    </row>
    <row r="578" spans="1:10" ht="16.5" customHeight="1" x14ac:dyDescent="0.25">
      <c r="A578" s="49"/>
      <c r="B578" s="456" t="s">
        <v>1071</v>
      </c>
      <c r="C578" s="49"/>
      <c r="D578" s="49"/>
      <c r="E578" s="49"/>
      <c r="F578" s="49"/>
      <c r="G578" s="49"/>
      <c r="H578" s="49"/>
      <c r="I578" s="49"/>
      <c r="J578" s="49"/>
    </row>
    <row r="579" spans="1:10" ht="16.5" hidden="1" customHeight="1" outlineLevel="1" thickTop="1" thickBot="1" x14ac:dyDescent="0.3">
      <c r="A579" s="868" t="s">
        <v>171</v>
      </c>
      <c r="B579" s="1542"/>
      <c r="C579" s="1542"/>
      <c r="D579" s="1542"/>
      <c r="E579" s="1542"/>
      <c r="F579" s="869"/>
      <c r="G579" s="513" t="s">
        <v>129</v>
      </c>
      <c r="H579" s="1542"/>
      <c r="I579" s="1542"/>
      <c r="J579" s="1543"/>
    </row>
    <row r="580" spans="1:10" ht="16.5" hidden="1" customHeight="1" outlineLevel="1" thickTop="1" x14ac:dyDescent="0.25">
      <c r="A580" s="907" t="s">
        <v>181</v>
      </c>
      <c r="B580" s="908"/>
      <c r="C580" s="908"/>
      <c r="D580" s="908"/>
      <c r="E580" s="908"/>
      <c r="F580" s="908"/>
      <c r="G580" s="1540"/>
      <c r="H580" s="1540"/>
      <c r="I580" s="1540"/>
      <c r="J580" s="1541"/>
    </row>
    <row r="581" spans="1:10" ht="16.5" hidden="1" customHeight="1" outlineLevel="1" thickBot="1" x14ac:dyDescent="0.3">
      <c r="A581" s="887" t="s">
        <v>784</v>
      </c>
      <c r="B581" s="888"/>
      <c r="C581" s="888"/>
      <c r="D581" s="888"/>
      <c r="E581" s="888"/>
      <c r="F581" s="888"/>
      <c r="G581" s="1149"/>
      <c r="H581" s="1149"/>
      <c r="I581" s="1149"/>
      <c r="J581" s="1150"/>
    </row>
    <row r="582" spans="1:10" ht="16.5" hidden="1" customHeight="1" outlineLevel="1" thickTop="1" x14ac:dyDescent="0.25">
      <c r="A582" s="38"/>
      <c r="B582" s="38"/>
      <c r="C582" s="38"/>
      <c r="D582" s="38"/>
      <c r="E582" s="38"/>
      <c r="F582" s="38"/>
      <c r="G582" s="38"/>
      <c r="H582" s="38"/>
      <c r="I582" s="38"/>
      <c r="J582" s="38"/>
    </row>
    <row r="583" spans="1:10" ht="16.5" hidden="1" customHeight="1" outlineLevel="1" x14ac:dyDescent="0.25">
      <c r="A583" s="482"/>
      <c r="B583" s="482"/>
      <c r="C583" s="482"/>
      <c r="D583" s="482"/>
      <c r="E583" s="482"/>
      <c r="F583" s="482"/>
      <c r="G583" s="482"/>
      <c r="H583" s="482"/>
      <c r="I583" s="482"/>
      <c r="J583" s="482"/>
    </row>
    <row r="584" spans="1:10" ht="16.5" hidden="1" customHeight="1" outlineLevel="1" x14ac:dyDescent="0.25">
      <c r="A584" s="482"/>
      <c r="B584" s="482"/>
      <c r="C584" s="482"/>
      <c r="D584" s="482"/>
      <c r="E584" s="482"/>
      <c r="F584" s="482"/>
      <c r="G584" s="482"/>
      <c r="H584" s="482"/>
      <c r="I584" s="482"/>
      <c r="J584" s="482"/>
    </row>
    <row r="585" spans="1:10" ht="16.5" hidden="1" customHeight="1" outlineLevel="1" x14ac:dyDescent="0.25">
      <c r="A585" s="482"/>
      <c r="B585" s="482"/>
      <c r="C585" s="482"/>
      <c r="D585" s="482"/>
      <c r="E585" s="482"/>
      <c r="F585" s="482"/>
      <c r="G585" s="482"/>
      <c r="H585" s="482"/>
      <c r="I585" s="482"/>
      <c r="J585" s="482"/>
    </row>
    <row r="586" spans="1:10" ht="16.5" hidden="1" customHeight="1" outlineLevel="1" x14ac:dyDescent="0.25">
      <c r="A586" s="482"/>
      <c r="B586" s="482"/>
      <c r="C586" s="482"/>
      <c r="D586" s="482"/>
      <c r="E586" s="482"/>
      <c r="F586" s="482"/>
      <c r="G586" s="482"/>
      <c r="H586" s="482"/>
      <c r="I586" s="482"/>
      <c r="J586" s="482"/>
    </row>
    <row r="587" spans="1:10" ht="16.5" customHeight="1" collapsed="1" x14ac:dyDescent="0.25">
      <c r="A587" s="28"/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1:10" ht="16.5" customHeight="1" x14ac:dyDescent="0.25">
      <c r="A588" s="9" t="s">
        <v>787</v>
      </c>
      <c r="B588" s="1179" t="s">
        <v>788</v>
      </c>
      <c r="C588" s="1179"/>
      <c r="D588" s="1179"/>
      <c r="E588" s="1179"/>
      <c r="F588" s="1179"/>
      <c r="G588" s="1179"/>
      <c r="H588" s="1179"/>
      <c r="I588" s="1179"/>
      <c r="J588" s="1179"/>
    </row>
    <row r="589" spans="1:10" ht="16.5" customHeight="1" x14ac:dyDescent="0.25">
      <c r="A589" s="9"/>
      <c r="B589" s="456" t="s">
        <v>1071</v>
      </c>
      <c r="C589" s="151"/>
      <c r="D589" s="151"/>
      <c r="E589" s="151"/>
      <c r="F589" s="151"/>
      <c r="G589" s="151"/>
      <c r="H589" s="151"/>
      <c r="I589" s="151"/>
      <c r="J589" s="151"/>
    </row>
    <row r="590" spans="1:10" ht="16.5" hidden="1" customHeight="1" outlineLevel="1" thickBot="1" x14ac:dyDescent="0.3">
      <c r="A590" s="1314" t="s">
        <v>108</v>
      </c>
      <c r="B590" s="1314"/>
      <c r="C590" s="34"/>
      <c r="D590" s="34"/>
      <c r="E590" s="34"/>
      <c r="F590" s="34"/>
      <c r="G590" s="34"/>
      <c r="H590" s="34"/>
      <c r="I590" s="34"/>
      <c r="J590" s="34"/>
    </row>
    <row r="591" spans="1:10" ht="29.25" hidden="1" customHeight="1" outlineLevel="1" thickTop="1" x14ac:dyDescent="0.25">
      <c r="A591" s="1508" t="s">
        <v>5</v>
      </c>
      <c r="B591" s="1509"/>
      <c r="C591" s="1509"/>
      <c r="D591" s="512" t="s">
        <v>6</v>
      </c>
      <c r="E591" s="513"/>
      <c r="F591" s="514" t="s">
        <v>794</v>
      </c>
      <c r="G591" s="513"/>
      <c r="H591" s="1235" t="s">
        <v>796</v>
      </c>
      <c r="I591" s="1542"/>
      <c r="J591" s="1543"/>
    </row>
    <row r="592" spans="1:10" ht="14.25" hidden="1" customHeight="1" outlineLevel="1" thickBot="1" x14ac:dyDescent="0.3">
      <c r="A592" s="1620" t="s">
        <v>113</v>
      </c>
      <c r="B592" s="1621"/>
      <c r="C592" s="1622"/>
      <c r="D592" s="1623" t="s">
        <v>114</v>
      </c>
      <c r="E592" s="1621"/>
      <c r="F592" s="1593" t="s">
        <v>115</v>
      </c>
      <c r="G592" s="1621"/>
      <c r="H592" s="1593" t="s">
        <v>116</v>
      </c>
      <c r="I592" s="1621"/>
      <c r="J592" s="1594"/>
    </row>
    <row r="593" spans="1:10" ht="16.5" hidden="1" customHeight="1" outlineLevel="1" thickTop="1" x14ac:dyDescent="0.25">
      <c r="A593" s="1523" t="s">
        <v>183</v>
      </c>
      <c r="B593" s="1524"/>
      <c r="C593" s="1525"/>
      <c r="D593" s="1526"/>
      <c r="E593" s="587"/>
      <c r="F593" s="588"/>
      <c r="G593" s="587"/>
      <c r="H593" s="1624" t="str">
        <f>IF(D593=0,(IF(F593=0,"",D593+F593)),D593+F593)</f>
        <v/>
      </c>
      <c r="I593" s="1625"/>
      <c r="J593" s="1626"/>
    </row>
    <row r="594" spans="1:10" ht="16.5" hidden="1" customHeight="1" outlineLevel="1" x14ac:dyDescent="0.25">
      <c r="A594" s="1579" t="s">
        <v>184</v>
      </c>
      <c r="B594" s="1580"/>
      <c r="C594" s="1581"/>
      <c r="D594" s="1585"/>
      <c r="E594" s="674"/>
      <c r="F594" s="673"/>
      <c r="G594" s="674"/>
      <c r="H594" s="1510" t="str">
        <f>IF(D594=0,(IF(F594=0,"",D594+F594)),D594+F594)</f>
        <v/>
      </c>
      <c r="I594" s="1511"/>
      <c r="J594" s="1512"/>
    </row>
    <row r="595" spans="1:10" ht="16.5" hidden="1" customHeight="1" outlineLevel="1" thickBot="1" x14ac:dyDescent="0.3">
      <c r="A595" s="1598" t="s">
        <v>185</v>
      </c>
      <c r="B595" s="831"/>
      <c r="C595" s="1599"/>
      <c r="D595" s="1574" t="str">
        <f>IF(D593=0,(IF(D594=0,"",IF(D594&lt;&gt;0,-D594,D593-D594))),D593-D594)</f>
        <v/>
      </c>
      <c r="E595" s="1575"/>
      <c r="F595" s="1576" t="str">
        <f>IF(F593=0,(IF(F594=0,"",IF(F594&lt;&gt;0,-F594,F593-F594))),F593-F594)</f>
        <v/>
      </c>
      <c r="G595" s="1577"/>
      <c r="H595" s="1576" t="str">
        <f>IFERROR(IF(H593="",(IF(H594="","",IF(H593&lt;&gt;0,H593,H593-H594))),H593-H594),IF(H593&lt;&gt;0,H593,H594))</f>
        <v/>
      </c>
      <c r="I595" s="1577"/>
      <c r="J595" s="1578"/>
    </row>
    <row r="596" spans="1:10" ht="16.5" hidden="1" customHeight="1" outlineLevel="1" thickTop="1" x14ac:dyDescent="0.25">
      <c r="A596" s="10"/>
      <c r="B596" s="10"/>
      <c r="C596" s="10"/>
      <c r="D596" s="1582"/>
      <c r="E596" s="1582"/>
      <c r="F596" s="1582"/>
      <c r="G596" s="1582"/>
      <c r="H596" s="1582"/>
      <c r="I596" s="1582"/>
      <c r="J596" s="1582"/>
    </row>
    <row r="597" spans="1:10" hidden="1" outlineLevel="1" x14ac:dyDescent="0.25">
      <c r="A597" s="481" t="s">
        <v>797</v>
      </c>
      <c r="B597" s="481"/>
      <c r="C597" s="481"/>
      <c r="D597" s="481"/>
      <c r="E597" s="481"/>
      <c r="F597" s="481"/>
      <c r="G597" s="481"/>
      <c r="H597" s="481"/>
      <c r="I597" s="481"/>
      <c r="J597" s="481"/>
    </row>
    <row r="598" spans="1:10" ht="16.5" hidden="1" customHeight="1" outlineLevel="1" x14ac:dyDescent="0.25">
      <c r="A598" s="1657"/>
      <c r="B598" s="1657"/>
      <c r="C598" s="1657"/>
      <c r="D598" s="1657"/>
      <c r="E598" s="1657"/>
      <c r="F598" s="1657"/>
      <c r="G598" s="1657"/>
      <c r="H598" s="1657"/>
      <c r="I598" s="1657"/>
      <c r="J598" s="1657"/>
    </row>
    <row r="599" spans="1:10" ht="16.5" hidden="1" customHeight="1" outlineLevel="1" x14ac:dyDescent="0.25">
      <c r="A599" s="1657"/>
      <c r="B599" s="1657"/>
      <c r="C599" s="1657"/>
      <c r="D599" s="1657"/>
      <c r="E599" s="1657"/>
      <c r="F599" s="1657"/>
      <c r="G599" s="1657"/>
      <c r="H599" s="1657"/>
      <c r="I599" s="1657"/>
      <c r="J599" s="1657"/>
    </row>
    <row r="600" spans="1:10" ht="16.5" hidden="1" customHeight="1" outlineLevel="1" x14ac:dyDescent="0.25">
      <c r="A600" s="1657"/>
      <c r="B600" s="1657"/>
      <c r="C600" s="1657"/>
      <c r="D600" s="1657"/>
      <c r="E600" s="1657"/>
      <c r="F600" s="1657"/>
      <c r="G600" s="1657"/>
      <c r="H600" s="1657"/>
      <c r="I600" s="1657"/>
      <c r="J600" s="1657"/>
    </row>
    <row r="601" spans="1:10" ht="16.5" hidden="1" customHeight="1" outlineLevel="1" x14ac:dyDescent="0.25">
      <c r="A601" s="1657"/>
      <c r="B601" s="1657"/>
      <c r="C601" s="1657"/>
      <c r="D601" s="1657"/>
      <c r="E601" s="1657"/>
      <c r="F601" s="1657"/>
      <c r="G601" s="1657"/>
      <c r="H601" s="1657"/>
      <c r="I601" s="1657"/>
      <c r="J601" s="1657"/>
    </row>
    <row r="602" spans="1:10" ht="16.5" hidden="1" customHeight="1" outlineLevel="1" x14ac:dyDescent="0.25">
      <c r="A602" s="1657"/>
      <c r="B602" s="1657"/>
      <c r="C602" s="1657"/>
      <c r="D602" s="1657"/>
      <c r="E602" s="1657"/>
      <c r="F602" s="1657"/>
      <c r="G602" s="1657"/>
      <c r="H602" s="1657"/>
      <c r="I602" s="1657"/>
      <c r="J602" s="1657"/>
    </row>
    <row r="603" spans="1:10" ht="16.5" hidden="1" customHeight="1" outlineLevel="1" x14ac:dyDescent="0.25">
      <c r="A603" s="1657"/>
      <c r="B603" s="1657"/>
      <c r="C603" s="1657"/>
      <c r="D603" s="1657"/>
      <c r="E603" s="1657"/>
      <c r="F603" s="1657"/>
      <c r="G603" s="1657"/>
      <c r="H603" s="1657"/>
      <c r="I603" s="1657"/>
      <c r="J603" s="1657"/>
    </row>
    <row r="604" spans="1:10" ht="16.5" hidden="1" customHeight="1" outlineLevel="1" x14ac:dyDescent="0.25">
      <c r="A604" s="1657"/>
      <c r="B604" s="1657"/>
      <c r="C604" s="1657"/>
      <c r="D604" s="1657"/>
      <c r="E604" s="1657"/>
      <c r="F604" s="1657"/>
      <c r="G604" s="1657"/>
      <c r="H604" s="1657"/>
      <c r="I604" s="1657"/>
      <c r="J604" s="1657"/>
    </row>
    <row r="605" spans="1:10" ht="16.5" hidden="1" customHeight="1" outlineLevel="1" x14ac:dyDescent="0.25">
      <c r="A605" s="1657"/>
      <c r="B605" s="1657"/>
      <c r="C605" s="1657"/>
      <c r="D605" s="1657"/>
      <c r="E605" s="1657"/>
      <c r="F605" s="1657"/>
      <c r="G605" s="1657"/>
      <c r="H605" s="1657"/>
      <c r="I605" s="1657"/>
      <c r="J605" s="1657"/>
    </row>
    <row r="606" spans="1:10" hidden="1" outlineLevel="1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1:10" ht="14.4" hidden="1" outlineLevel="1" thickBot="1" x14ac:dyDescent="0.3">
      <c r="A607" s="1314" t="s">
        <v>128</v>
      </c>
      <c r="B607" s="1314"/>
      <c r="C607" s="34"/>
      <c r="D607" s="34"/>
      <c r="E607" s="34"/>
      <c r="F607" s="34"/>
      <c r="G607" s="34"/>
      <c r="H607" s="34"/>
      <c r="I607" s="34"/>
      <c r="J607" s="34"/>
    </row>
    <row r="608" spans="1:10" ht="30" hidden="1" customHeight="1" outlineLevel="1" thickTop="1" x14ac:dyDescent="0.25">
      <c r="A608" s="511" t="s">
        <v>186</v>
      </c>
      <c r="B608" s="512"/>
      <c r="C608" s="512"/>
      <c r="D608" s="512"/>
      <c r="E608" s="512" t="s">
        <v>182</v>
      </c>
      <c r="F608" s="512"/>
      <c r="G608" s="513"/>
      <c r="H608" s="1235" t="s">
        <v>796</v>
      </c>
      <c r="I608" s="1542"/>
      <c r="J608" s="1543"/>
    </row>
    <row r="609" spans="1:10" ht="14.25" hidden="1" customHeight="1" outlineLevel="1" thickBot="1" x14ac:dyDescent="0.3">
      <c r="A609" s="842" t="s">
        <v>113</v>
      </c>
      <c r="B609" s="843"/>
      <c r="C609" s="843"/>
      <c r="D609" s="843"/>
      <c r="E609" s="1178" t="s">
        <v>114</v>
      </c>
      <c r="F609" s="1178"/>
      <c r="G609" s="502"/>
      <c r="H609" s="501" t="s">
        <v>115</v>
      </c>
      <c r="I609" s="1178"/>
      <c r="J609" s="503"/>
    </row>
    <row r="610" spans="1:10" ht="33.75" hidden="1" customHeight="1" outlineLevel="1" thickTop="1" x14ac:dyDescent="0.25">
      <c r="A610" s="907" t="s">
        <v>187</v>
      </c>
      <c r="B610" s="908"/>
      <c r="C610" s="908"/>
      <c r="D610" s="908"/>
      <c r="E610" s="1540"/>
      <c r="F610" s="1540"/>
      <c r="G610" s="1526"/>
      <c r="H610" s="1664"/>
      <c r="I610" s="1540"/>
      <c r="J610" s="1541"/>
    </row>
    <row r="611" spans="1:10" ht="33.75" hidden="1" customHeight="1" outlineLevel="1" x14ac:dyDescent="0.25">
      <c r="A611" s="474" t="s">
        <v>188</v>
      </c>
      <c r="B611" s="475"/>
      <c r="C611" s="475"/>
      <c r="D611" s="475"/>
      <c r="E611" s="1666"/>
      <c r="F611" s="1666"/>
      <c r="G611" s="1585"/>
      <c r="H611" s="1665"/>
      <c r="I611" s="1666"/>
      <c r="J611" s="1667"/>
    </row>
    <row r="612" spans="1:10" ht="33.75" hidden="1" customHeight="1" outlineLevel="1" x14ac:dyDescent="0.25">
      <c r="A612" s="474" t="s">
        <v>189</v>
      </c>
      <c r="B612" s="475"/>
      <c r="C612" s="475"/>
      <c r="D612" s="475"/>
      <c r="E612" s="1666"/>
      <c r="F612" s="1666"/>
      <c r="G612" s="1585"/>
      <c r="H612" s="1665"/>
      <c r="I612" s="1666"/>
      <c r="J612" s="1667"/>
    </row>
    <row r="613" spans="1:10" ht="33.75" hidden="1" customHeight="1" outlineLevel="1" thickBot="1" x14ac:dyDescent="0.3">
      <c r="A613" s="887" t="s">
        <v>190</v>
      </c>
      <c r="B613" s="888"/>
      <c r="C613" s="888"/>
      <c r="D613" s="888"/>
      <c r="E613" s="1149"/>
      <c r="F613" s="1149"/>
      <c r="G613" s="1668"/>
      <c r="H613" s="1148"/>
      <c r="I613" s="1149"/>
      <c r="J613" s="1150"/>
    </row>
    <row r="614" spans="1:10" ht="14.4" hidden="1" outlineLevel="1" thickTop="1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1:10" ht="15" hidden="1" customHeight="1" outlineLevel="1" x14ac:dyDescent="0.25">
      <c r="A615" s="481" t="s">
        <v>795</v>
      </c>
      <c r="B615" s="481"/>
      <c r="C615" s="481"/>
      <c r="D615" s="481"/>
      <c r="E615" s="481"/>
      <c r="F615" s="481"/>
      <c r="G615" s="481"/>
      <c r="H615" s="481"/>
      <c r="I615" s="481"/>
      <c r="J615" s="481"/>
    </row>
    <row r="616" spans="1:10" hidden="1" outlineLevel="1" x14ac:dyDescent="0.25">
      <c r="A616" s="482"/>
      <c r="B616" s="482"/>
      <c r="C616" s="482"/>
      <c r="D616" s="482"/>
      <c r="E616" s="482"/>
      <c r="F616" s="482"/>
      <c r="G616" s="482"/>
      <c r="H616" s="482"/>
      <c r="I616" s="482"/>
      <c r="J616" s="482"/>
    </row>
    <row r="617" spans="1:10" hidden="1" outlineLevel="1" x14ac:dyDescent="0.25">
      <c r="A617" s="482"/>
      <c r="B617" s="482"/>
      <c r="C617" s="482"/>
      <c r="D617" s="482"/>
      <c r="E617" s="482"/>
      <c r="F617" s="482"/>
      <c r="G617" s="482"/>
      <c r="H617" s="482"/>
      <c r="I617" s="482"/>
      <c r="J617" s="482"/>
    </row>
    <row r="618" spans="1:10" hidden="1" outlineLevel="1" x14ac:dyDescent="0.25">
      <c r="A618" s="482"/>
      <c r="B618" s="482"/>
      <c r="C618" s="482"/>
      <c r="D618" s="482"/>
      <c r="E618" s="482"/>
      <c r="F618" s="482"/>
      <c r="G618" s="482"/>
      <c r="H618" s="482"/>
      <c r="I618" s="482"/>
      <c r="J618" s="482"/>
    </row>
    <row r="619" spans="1:10" hidden="1" outlineLevel="1" x14ac:dyDescent="0.25">
      <c r="A619" s="482"/>
      <c r="B619" s="482"/>
      <c r="C619" s="482"/>
      <c r="D619" s="482"/>
      <c r="E619" s="482"/>
      <c r="F619" s="482"/>
      <c r="G619" s="482"/>
      <c r="H619" s="482"/>
      <c r="I619" s="482"/>
      <c r="J619" s="482"/>
    </row>
    <row r="620" spans="1:10" hidden="1" outlineLevel="1" x14ac:dyDescent="0.25">
      <c r="A620" s="482"/>
      <c r="B620" s="482"/>
      <c r="C620" s="482"/>
      <c r="D620" s="482"/>
      <c r="E620" s="482"/>
      <c r="F620" s="482"/>
      <c r="G620" s="482"/>
      <c r="H620" s="482"/>
      <c r="I620" s="482"/>
      <c r="J620" s="482"/>
    </row>
    <row r="621" spans="1:10" hidden="1" outlineLevel="1" x14ac:dyDescent="0.25">
      <c r="A621" s="482"/>
      <c r="B621" s="482"/>
      <c r="C621" s="482"/>
      <c r="D621" s="482"/>
      <c r="E621" s="482"/>
      <c r="F621" s="482"/>
      <c r="G621" s="482"/>
      <c r="H621" s="482"/>
      <c r="I621" s="482"/>
      <c r="J621" s="482"/>
    </row>
    <row r="622" spans="1:10" hidden="1" outlineLevel="1" x14ac:dyDescent="0.25">
      <c r="A622" s="482"/>
      <c r="B622" s="482"/>
      <c r="C622" s="482"/>
      <c r="D622" s="482"/>
      <c r="E622" s="482"/>
      <c r="F622" s="482"/>
      <c r="G622" s="482"/>
      <c r="H622" s="482"/>
      <c r="I622" s="482"/>
      <c r="J622" s="482"/>
    </row>
    <row r="623" spans="1:10" hidden="1" outlineLevel="1" x14ac:dyDescent="0.25">
      <c r="A623" s="482"/>
      <c r="B623" s="482"/>
      <c r="C623" s="482"/>
      <c r="D623" s="482"/>
      <c r="E623" s="482"/>
      <c r="F623" s="482"/>
      <c r="G623" s="482"/>
      <c r="H623" s="482"/>
      <c r="I623" s="482"/>
      <c r="J623" s="482"/>
    </row>
    <row r="624" spans="1:10" hidden="1" outlineLevel="1" x14ac:dyDescent="0.25">
      <c r="A624" s="482"/>
      <c r="B624" s="482"/>
      <c r="C624" s="482"/>
      <c r="D624" s="482"/>
      <c r="E624" s="482"/>
      <c r="F624" s="482"/>
      <c r="G624" s="482"/>
      <c r="H624" s="482"/>
      <c r="I624" s="482"/>
      <c r="J624" s="482"/>
    </row>
    <row r="625" spans="1:11" hidden="1" outlineLevel="1" x14ac:dyDescent="0.25">
      <c r="A625" s="482"/>
      <c r="B625" s="482"/>
      <c r="C625" s="482"/>
      <c r="D625" s="482"/>
      <c r="E625" s="482"/>
      <c r="F625" s="482"/>
      <c r="G625" s="482"/>
      <c r="H625" s="482"/>
      <c r="I625" s="482"/>
      <c r="J625" s="482"/>
    </row>
    <row r="626" spans="1:11" hidden="1" outlineLevel="1" x14ac:dyDescent="0.25">
      <c r="A626" s="482"/>
      <c r="B626" s="482"/>
      <c r="C626" s="482"/>
      <c r="D626" s="482"/>
      <c r="E626" s="482"/>
      <c r="F626" s="482"/>
      <c r="G626" s="482"/>
      <c r="H626" s="482"/>
      <c r="I626" s="482"/>
      <c r="J626" s="482"/>
    </row>
    <row r="627" spans="1:11" hidden="1" outlineLevel="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1:11" hidden="1" outlineLevel="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1:11" hidden="1" outlineLevel="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1:11" hidden="1" outlineLevel="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1:11" hidden="1" outlineLevel="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1:11" hidden="1" outlineLevel="1" x14ac:dyDescent="0.25">
      <c r="A632" s="422"/>
      <c r="B632" s="422"/>
      <c r="C632" s="422"/>
      <c r="D632" s="422"/>
      <c r="E632" s="422"/>
      <c r="F632" s="422"/>
      <c r="G632" s="422"/>
      <c r="H632" s="422"/>
      <c r="I632" s="422"/>
      <c r="J632" s="422"/>
    </row>
    <row r="633" spans="1:11" ht="14.4" hidden="1" outlineLevel="1" thickBot="1" x14ac:dyDescent="0.3">
      <c r="A633" s="1314" t="s">
        <v>191</v>
      </c>
      <c r="B633" s="1314"/>
      <c r="C633" s="34"/>
      <c r="D633" s="34"/>
      <c r="E633" s="34"/>
      <c r="F633" s="34"/>
      <c r="G633" s="34"/>
      <c r="H633" s="34"/>
      <c r="I633" s="34"/>
      <c r="J633" s="34"/>
    </row>
    <row r="634" spans="1:11" ht="39.75" hidden="1" customHeight="1" outlineLevel="1" thickTop="1" x14ac:dyDescent="0.25">
      <c r="A634" s="511" t="s">
        <v>5</v>
      </c>
      <c r="B634" s="512"/>
      <c r="C634" s="512"/>
      <c r="D634" s="512" t="s">
        <v>182</v>
      </c>
      <c r="E634" s="513"/>
      <c r="F634" s="514" t="s">
        <v>794</v>
      </c>
      <c r="G634" s="513"/>
      <c r="H634" s="1235" t="s">
        <v>796</v>
      </c>
      <c r="I634" s="1542"/>
      <c r="J634" s="1543"/>
    </row>
    <row r="635" spans="1:11" ht="14.25" hidden="1" customHeight="1" outlineLevel="1" thickBot="1" x14ac:dyDescent="0.3">
      <c r="A635" s="1620" t="s">
        <v>113</v>
      </c>
      <c r="B635" s="1621"/>
      <c r="C635" s="1622"/>
      <c r="D635" s="1623" t="s">
        <v>114</v>
      </c>
      <c r="E635" s="1621"/>
      <c r="F635" s="1593" t="s">
        <v>115</v>
      </c>
      <c r="G635" s="1621"/>
      <c r="H635" s="1593" t="s">
        <v>116</v>
      </c>
      <c r="I635" s="1621"/>
      <c r="J635" s="1594"/>
    </row>
    <row r="636" spans="1:11" ht="45.75" hidden="1" customHeight="1" outlineLevel="1" thickTop="1" x14ac:dyDescent="0.25">
      <c r="A636" s="1658" t="s">
        <v>192</v>
      </c>
      <c r="B636" s="1659"/>
      <c r="C636" s="1660"/>
      <c r="D636" s="1526"/>
      <c r="E636" s="587"/>
      <c r="F636" s="588"/>
      <c r="G636" s="587"/>
      <c r="H636" s="1624" t="str">
        <f>IF(D636=0,(IF(F636=0,"",D636+F636)),D636+F636)</f>
        <v/>
      </c>
      <c r="I636" s="1625"/>
      <c r="J636" s="1626"/>
    </row>
    <row r="637" spans="1:11" ht="49.5" hidden="1" customHeight="1" outlineLevel="1" thickBot="1" x14ac:dyDescent="0.3">
      <c r="A637" s="1669" t="s">
        <v>193</v>
      </c>
      <c r="B637" s="1670"/>
      <c r="C637" s="1671"/>
      <c r="D637" s="1585"/>
      <c r="E637" s="674"/>
      <c r="F637" s="673"/>
      <c r="G637" s="674"/>
      <c r="H637" s="1510" t="str">
        <f>IF(D637=0,(IF(F637=0,"",D637+F637)),D637+F637)</f>
        <v/>
      </c>
      <c r="I637" s="1511"/>
      <c r="J637" s="1512"/>
    </row>
    <row r="638" spans="1:11" ht="16.5" hidden="1" customHeight="1" outlineLevel="1" thickBot="1" x14ac:dyDescent="0.3">
      <c r="A638" s="1661" t="s">
        <v>185</v>
      </c>
      <c r="B638" s="1662"/>
      <c r="C638" s="1663"/>
      <c r="D638" s="1652" t="str">
        <f>IF(D636=0,(IF(D637=0,"",IF(D637&lt;&gt;0,-D637,D636-D637))),D636-D637)</f>
        <v/>
      </c>
      <c r="E638" s="1653"/>
      <c r="F638" s="1576" t="str">
        <f>IF(F636=0,(IF(F637=0,"",IF(F637&lt;&gt;0,-F637,F636-F637))),F636-F637)</f>
        <v/>
      </c>
      <c r="G638" s="1577"/>
      <c r="H638" s="1576" t="str">
        <f>IFERROR(IF(H636="",(IF(H637="","",IF(H636&lt;&gt;0,H636,H636-H637))),H636-H637),IF(H636&lt;&gt;0,H636,H637))</f>
        <v/>
      </c>
      <c r="I638" s="1577"/>
      <c r="J638" s="1578"/>
      <c r="K638" s="80"/>
    </row>
    <row r="639" spans="1:11" ht="14.4" hidden="1" outlineLevel="1" thickTop="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1:11" hidden="1" outlineLevel="1" x14ac:dyDescent="0.25">
      <c r="A640" s="481" t="s">
        <v>798</v>
      </c>
      <c r="B640" s="481"/>
      <c r="C640" s="481"/>
      <c r="D640" s="481"/>
      <c r="E640" s="481"/>
      <c r="F640" s="481"/>
      <c r="G640" s="481"/>
      <c r="H640" s="481"/>
      <c r="I640" s="481"/>
      <c r="J640" s="481"/>
    </row>
    <row r="641" spans="1:256" hidden="1" outlineLevel="1" x14ac:dyDescent="0.25">
      <c r="A641" s="482"/>
      <c r="B641" s="482"/>
      <c r="C641" s="482"/>
      <c r="D641" s="482"/>
      <c r="E641" s="482"/>
      <c r="F641" s="482"/>
      <c r="G641" s="482"/>
      <c r="H641" s="482"/>
      <c r="I641" s="482"/>
      <c r="J641" s="482"/>
    </row>
    <row r="642" spans="1:256" hidden="1" outlineLevel="1" x14ac:dyDescent="0.25">
      <c r="A642" s="482"/>
      <c r="B642" s="482"/>
      <c r="C642" s="482"/>
      <c r="D642" s="482"/>
      <c r="E642" s="482"/>
      <c r="F642" s="482"/>
      <c r="G642" s="482"/>
      <c r="H642" s="482"/>
      <c r="I642" s="482"/>
      <c r="J642" s="482"/>
    </row>
    <row r="643" spans="1:256" hidden="1" outlineLevel="1" x14ac:dyDescent="0.25">
      <c r="A643" s="482"/>
      <c r="B643" s="482"/>
      <c r="C643" s="482"/>
      <c r="D643" s="482"/>
      <c r="E643" s="482"/>
      <c r="F643" s="482"/>
      <c r="G643" s="482"/>
      <c r="H643" s="482"/>
      <c r="I643" s="482"/>
      <c r="J643" s="482"/>
    </row>
    <row r="644" spans="1:256" hidden="1" outlineLevel="1" x14ac:dyDescent="0.25">
      <c r="A644" s="482"/>
      <c r="B644" s="482"/>
      <c r="C644" s="482"/>
      <c r="D644" s="482"/>
      <c r="E644" s="482"/>
      <c r="F644" s="482"/>
      <c r="G644" s="482"/>
      <c r="H644" s="482"/>
      <c r="I644" s="482"/>
      <c r="J644" s="482"/>
      <c r="K644" s="1300"/>
      <c r="L644" s="1300"/>
      <c r="M644" s="1300"/>
      <c r="N644" s="1300"/>
      <c r="O644" s="1300"/>
      <c r="P644" s="1300"/>
      <c r="Q644" s="1300"/>
      <c r="R644" s="1300"/>
      <c r="S644" s="1300"/>
      <c r="T644" s="1300"/>
      <c r="U644" s="1300"/>
      <c r="V644" s="1300"/>
      <c r="W644" s="1300"/>
      <c r="X644" s="1300"/>
      <c r="Y644" s="1300"/>
      <c r="Z644" s="1300"/>
      <c r="AA644" s="1300"/>
      <c r="AB644" s="1300"/>
      <c r="AC644" s="1300"/>
      <c r="AD644" s="1300"/>
      <c r="AE644" s="1300"/>
      <c r="AF644" s="1300"/>
      <c r="AG644" s="1300"/>
      <c r="AH644" s="1300"/>
      <c r="AI644" s="1300"/>
      <c r="AJ644" s="1300"/>
      <c r="AK644" s="1300"/>
      <c r="AL644" s="1300"/>
      <c r="AM644" s="1300"/>
      <c r="AN644" s="1300"/>
      <c r="AO644" s="1300"/>
      <c r="AP644" s="1300"/>
      <c r="AQ644" s="1300"/>
      <c r="AR644" s="1300"/>
      <c r="AS644" s="1300"/>
      <c r="AT644" s="1300"/>
      <c r="AU644" s="1300"/>
      <c r="AV644" s="1300"/>
      <c r="AW644" s="1300"/>
      <c r="AX644" s="1300"/>
      <c r="AY644" s="1300"/>
      <c r="AZ644" s="1300"/>
      <c r="BA644" s="1300"/>
      <c r="BB644" s="1300"/>
      <c r="BC644" s="1300"/>
      <c r="BD644" s="1300"/>
      <c r="BE644" s="1300"/>
      <c r="BF644" s="1300"/>
      <c r="BG644" s="1300"/>
      <c r="BH644" s="1300"/>
      <c r="BI644" s="1300"/>
      <c r="BJ644" s="1300"/>
      <c r="BK644" s="1300"/>
      <c r="BL644" s="1300"/>
      <c r="BM644" s="1300"/>
      <c r="BN644" s="1300"/>
      <c r="BO644" s="1300"/>
      <c r="BP644" s="1300"/>
      <c r="BQ644" s="1300"/>
      <c r="BR644" s="1300"/>
      <c r="BS644" s="1300"/>
      <c r="BT644" s="1300"/>
      <c r="BU644" s="1300"/>
      <c r="BV644" s="1300"/>
      <c r="BW644" s="1300"/>
      <c r="BX644" s="1300"/>
      <c r="BY644" s="1300"/>
      <c r="BZ644" s="1300"/>
      <c r="CA644" s="1300"/>
      <c r="CB644" s="1300"/>
      <c r="CC644" s="1300"/>
      <c r="CD644" s="1300"/>
      <c r="CE644" s="1300"/>
      <c r="CF644" s="1300"/>
      <c r="CG644" s="1300"/>
      <c r="CH644" s="1300"/>
      <c r="CI644" s="1300"/>
      <c r="CJ644" s="1300"/>
      <c r="CK644" s="1300"/>
      <c r="CL644" s="1300"/>
      <c r="CM644" s="1300"/>
      <c r="CN644" s="1300"/>
      <c r="CO644" s="1300"/>
      <c r="CP644" s="1300"/>
      <c r="CQ644" s="1300"/>
      <c r="CR644" s="1300"/>
      <c r="CS644" s="1300"/>
      <c r="CT644" s="1300"/>
      <c r="CU644" s="1300"/>
      <c r="CV644" s="1300"/>
      <c r="CW644" s="1300"/>
      <c r="CX644" s="1300"/>
      <c r="CY644" s="1300"/>
      <c r="CZ644" s="1300"/>
      <c r="DA644" s="1300"/>
      <c r="DB644" s="1300"/>
      <c r="DC644" s="1300"/>
      <c r="DD644" s="1300"/>
      <c r="DE644" s="1300"/>
      <c r="DF644" s="1300"/>
      <c r="DG644" s="1300"/>
      <c r="DH644" s="1300"/>
      <c r="DI644" s="1300"/>
      <c r="DJ644" s="1300"/>
      <c r="DK644" s="1300"/>
      <c r="DL644" s="1300"/>
      <c r="DM644" s="1300"/>
      <c r="DN644" s="1300"/>
      <c r="DO644" s="1300"/>
      <c r="DP644" s="1300"/>
      <c r="DQ644" s="1300"/>
      <c r="DR644" s="1300"/>
      <c r="DS644" s="1300"/>
      <c r="DT644" s="1300"/>
      <c r="DU644" s="1300"/>
      <c r="DV644" s="1300"/>
      <c r="DW644" s="1300"/>
      <c r="DX644" s="1300"/>
      <c r="DY644" s="1300"/>
      <c r="DZ644" s="1300"/>
      <c r="EA644" s="1300"/>
      <c r="EB644" s="1300"/>
      <c r="EC644" s="1300"/>
      <c r="ED644" s="1300"/>
      <c r="EE644" s="1300"/>
      <c r="EF644" s="1300"/>
      <c r="EG644" s="1300"/>
      <c r="EH644" s="1300"/>
      <c r="EI644" s="1300"/>
      <c r="EJ644" s="1300"/>
      <c r="EK644" s="1300"/>
      <c r="EL644" s="1300"/>
      <c r="EM644" s="1300"/>
      <c r="EN644" s="1300"/>
      <c r="EO644" s="1300"/>
      <c r="EP644" s="1300"/>
      <c r="EQ644" s="1300"/>
      <c r="ER644" s="1300"/>
      <c r="ES644" s="1300"/>
      <c r="ET644" s="1300"/>
      <c r="EU644" s="1300"/>
      <c r="EV644" s="1300"/>
      <c r="EW644" s="1300"/>
      <c r="EX644" s="1300"/>
      <c r="EY644" s="1300"/>
      <c r="EZ644" s="1300"/>
      <c r="FA644" s="1300"/>
      <c r="FB644" s="1300"/>
      <c r="FC644" s="1300"/>
      <c r="FD644" s="1300"/>
      <c r="FE644" s="1300"/>
      <c r="FF644" s="1300"/>
      <c r="FG644" s="1300"/>
      <c r="FH644" s="1300"/>
      <c r="FI644" s="1300"/>
      <c r="FJ644" s="1300"/>
      <c r="FK644" s="1300"/>
      <c r="FL644" s="1300"/>
      <c r="FM644" s="1300"/>
      <c r="FN644" s="1300"/>
      <c r="FO644" s="1300"/>
      <c r="FP644" s="1300"/>
      <c r="FQ644" s="1300"/>
      <c r="FR644" s="1300"/>
      <c r="FS644" s="1300"/>
      <c r="FT644" s="1300"/>
      <c r="FU644" s="1300"/>
      <c r="FV644" s="1300"/>
      <c r="FW644" s="1300"/>
      <c r="FX644" s="1300"/>
      <c r="FY644" s="1300"/>
      <c r="FZ644" s="1300"/>
      <c r="GA644" s="1300"/>
      <c r="GB644" s="1300"/>
      <c r="GC644" s="1300"/>
      <c r="GD644" s="1300"/>
      <c r="GE644" s="1300"/>
      <c r="GF644" s="1300"/>
      <c r="GG644" s="1300"/>
      <c r="GH644" s="1300"/>
      <c r="GI644" s="1300"/>
      <c r="GJ644" s="1300"/>
      <c r="GK644" s="1300"/>
      <c r="GL644" s="1300"/>
      <c r="GM644" s="1300"/>
      <c r="GN644" s="1300"/>
      <c r="GO644" s="1300"/>
      <c r="GP644" s="1300"/>
      <c r="GQ644" s="1300"/>
      <c r="GR644" s="1300"/>
      <c r="GS644" s="1300"/>
      <c r="GT644" s="1300"/>
      <c r="GU644" s="1300"/>
      <c r="GV644" s="1300"/>
      <c r="GW644" s="1300"/>
      <c r="GX644" s="1300"/>
      <c r="GY644" s="1300"/>
      <c r="GZ644" s="1300"/>
      <c r="HA644" s="1300"/>
      <c r="HB644" s="1300"/>
      <c r="HC644" s="1300"/>
      <c r="HD644" s="1300"/>
      <c r="HE644" s="1300"/>
      <c r="HF644" s="1300"/>
      <c r="HG644" s="1300"/>
      <c r="HH644" s="1300"/>
      <c r="HI644" s="1300"/>
      <c r="HJ644" s="1300"/>
      <c r="HK644" s="1300"/>
      <c r="HL644" s="1300"/>
      <c r="HM644" s="1300"/>
      <c r="HN644" s="1300"/>
      <c r="HO644" s="1300"/>
      <c r="HP644" s="1300"/>
      <c r="HQ644" s="1300"/>
      <c r="HR644" s="1300"/>
      <c r="HS644" s="1300"/>
      <c r="HT644" s="1300"/>
      <c r="HU644" s="1300"/>
      <c r="HV644" s="1300"/>
      <c r="HW644" s="1300"/>
      <c r="HX644" s="1300"/>
      <c r="HY644" s="1300"/>
      <c r="HZ644" s="1300"/>
      <c r="IA644" s="1300"/>
      <c r="IB644" s="1300"/>
      <c r="IC644" s="1300"/>
      <c r="ID644" s="1300"/>
      <c r="IE644" s="1300"/>
      <c r="IF644" s="1300"/>
      <c r="IG644" s="1300"/>
      <c r="IH644" s="1300"/>
      <c r="II644" s="1300"/>
      <c r="IJ644" s="1300"/>
      <c r="IK644" s="1300"/>
      <c r="IL644" s="1300"/>
      <c r="IM644" s="1300"/>
      <c r="IN644" s="1300"/>
      <c r="IO644" s="1300"/>
      <c r="IP644" s="1300"/>
      <c r="IQ644" s="1300"/>
      <c r="IR644" s="1300"/>
      <c r="IS644" s="1300"/>
      <c r="IT644" s="1300"/>
      <c r="IU644" s="1300"/>
      <c r="IV644" s="1300"/>
    </row>
    <row r="645" spans="1:256" hidden="1" outlineLevel="1" x14ac:dyDescent="0.25">
      <c r="A645" s="482"/>
      <c r="B645" s="482"/>
      <c r="C645" s="482"/>
      <c r="D645" s="482"/>
      <c r="E645" s="482"/>
      <c r="F645" s="482"/>
      <c r="G645" s="482"/>
      <c r="H645" s="482"/>
      <c r="I645" s="482"/>
      <c r="J645" s="482"/>
      <c r="K645" s="1300"/>
      <c r="L645" s="1300"/>
      <c r="M645" s="1300"/>
      <c r="N645" s="1300"/>
      <c r="O645" s="1300"/>
      <c r="P645" s="1300"/>
      <c r="Q645" s="1300"/>
      <c r="R645" s="1300"/>
      <c r="S645" s="1300"/>
      <c r="T645" s="1300"/>
      <c r="U645" s="1300"/>
      <c r="V645" s="1300"/>
      <c r="W645" s="1300"/>
      <c r="X645" s="1300"/>
      <c r="Y645" s="1300"/>
      <c r="Z645" s="1300"/>
      <c r="AA645" s="1300"/>
      <c r="AB645" s="1300"/>
      <c r="AC645" s="1300"/>
      <c r="AD645" s="1300"/>
      <c r="AE645" s="1300"/>
      <c r="AF645" s="1300"/>
      <c r="AG645" s="1300"/>
      <c r="AH645" s="1300"/>
      <c r="AI645" s="1300"/>
      <c r="AJ645" s="1300"/>
      <c r="AK645" s="1300"/>
      <c r="AL645" s="1300"/>
      <c r="AM645" s="1300"/>
      <c r="AN645" s="1300"/>
      <c r="AO645" s="1300"/>
      <c r="AP645" s="1300"/>
      <c r="AQ645" s="1300"/>
      <c r="AR645" s="1300"/>
      <c r="AS645" s="1300"/>
      <c r="AT645" s="1300"/>
      <c r="AU645" s="1300"/>
      <c r="AV645" s="1300"/>
      <c r="AW645" s="1300"/>
      <c r="AX645" s="1300"/>
      <c r="AY645" s="1300"/>
      <c r="AZ645" s="1300"/>
      <c r="BA645" s="1300"/>
      <c r="BB645" s="1300"/>
      <c r="BC645" s="1300"/>
      <c r="BD645" s="1300"/>
      <c r="BE645" s="1300"/>
      <c r="BF645" s="1300"/>
      <c r="BG645" s="1300"/>
      <c r="BH645" s="1300"/>
      <c r="BI645" s="1300"/>
      <c r="BJ645" s="1300"/>
      <c r="BK645" s="1300"/>
      <c r="BL645" s="1300"/>
      <c r="BM645" s="1300"/>
      <c r="BN645" s="1300"/>
      <c r="BO645" s="1300"/>
      <c r="BP645" s="1300"/>
      <c r="BQ645" s="1300"/>
      <c r="BR645" s="1300"/>
      <c r="BS645" s="1300"/>
      <c r="BT645" s="1300"/>
      <c r="BU645" s="1300"/>
      <c r="BV645" s="1300"/>
      <c r="BW645" s="1300"/>
      <c r="BX645" s="1300"/>
      <c r="BY645" s="1300"/>
      <c r="BZ645" s="1300"/>
      <c r="CA645" s="1300"/>
      <c r="CB645" s="1300"/>
      <c r="CC645" s="1300"/>
      <c r="CD645" s="1300"/>
      <c r="CE645" s="1300"/>
      <c r="CF645" s="1300"/>
      <c r="CG645" s="1300"/>
      <c r="CH645" s="1300"/>
      <c r="CI645" s="1300"/>
      <c r="CJ645" s="1300"/>
      <c r="CK645" s="1300"/>
      <c r="CL645" s="1300"/>
      <c r="CM645" s="1300"/>
      <c r="CN645" s="1300"/>
      <c r="CO645" s="1300"/>
      <c r="CP645" s="1300"/>
      <c r="CQ645" s="1300"/>
      <c r="CR645" s="1300"/>
      <c r="CS645" s="1300"/>
      <c r="CT645" s="1300"/>
      <c r="CU645" s="1300"/>
      <c r="CV645" s="1300"/>
      <c r="CW645" s="1300"/>
      <c r="CX645" s="1300"/>
      <c r="CY645" s="1300"/>
      <c r="CZ645" s="1300"/>
      <c r="DA645" s="1300"/>
      <c r="DB645" s="1300"/>
      <c r="DC645" s="1300"/>
      <c r="DD645" s="1300"/>
      <c r="DE645" s="1300"/>
      <c r="DF645" s="1300"/>
      <c r="DG645" s="1300"/>
      <c r="DH645" s="1300"/>
      <c r="DI645" s="1300"/>
      <c r="DJ645" s="1300"/>
      <c r="DK645" s="1300"/>
      <c r="DL645" s="1300"/>
      <c r="DM645" s="1300"/>
      <c r="DN645" s="1300"/>
      <c r="DO645" s="1300"/>
      <c r="DP645" s="1300"/>
      <c r="DQ645" s="1300"/>
      <c r="DR645" s="1300"/>
      <c r="DS645" s="1300"/>
      <c r="DT645" s="1300"/>
      <c r="DU645" s="1300"/>
      <c r="DV645" s="1300"/>
      <c r="DW645" s="1300"/>
      <c r="DX645" s="1300"/>
      <c r="DY645" s="1300"/>
      <c r="DZ645" s="1300"/>
      <c r="EA645" s="1300"/>
      <c r="EB645" s="1300"/>
      <c r="EC645" s="1300"/>
      <c r="ED645" s="1300"/>
      <c r="EE645" s="1300"/>
      <c r="EF645" s="1300"/>
      <c r="EG645" s="1300"/>
      <c r="EH645" s="1300"/>
      <c r="EI645" s="1300"/>
      <c r="EJ645" s="1300"/>
      <c r="EK645" s="1300"/>
      <c r="EL645" s="1300"/>
      <c r="EM645" s="1300"/>
      <c r="EN645" s="1300"/>
      <c r="EO645" s="1300"/>
      <c r="EP645" s="1300"/>
      <c r="EQ645" s="1300"/>
      <c r="ER645" s="1300"/>
      <c r="ES645" s="1300"/>
      <c r="ET645" s="1300"/>
      <c r="EU645" s="1300"/>
      <c r="EV645" s="1300"/>
      <c r="EW645" s="1300"/>
      <c r="EX645" s="1300"/>
      <c r="EY645" s="1300"/>
      <c r="EZ645" s="1300"/>
      <c r="FA645" s="1300"/>
      <c r="FB645" s="1300"/>
      <c r="FC645" s="1300"/>
      <c r="FD645" s="1300"/>
      <c r="FE645" s="1300"/>
      <c r="FF645" s="1300"/>
      <c r="FG645" s="1300"/>
      <c r="FH645" s="1300"/>
      <c r="FI645" s="1300"/>
      <c r="FJ645" s="1300"/>
      <c r="FK645" s="1300"/>
      <c r="FL645" s="1300"/>
      <c r="FM645" s="1300"/>
      <c r="FN645" s="1300"/>
      <c r="FO645" s="1300"/>
      <c r="FP645" s="1300"/>
      <c r="FQ645" s="1300"/>
      <c r="FR645" s="1300"/>
      <c r="FS645" s="1300"/>
      <c r="FT645" s="1300"/>
      <c r="FU645" s="1300"/>
      <c r="FV645" s="1300"/>
      <c r="FW645" s="1300"/>
      <c r="FX645" s="1300"/>
      <c r="FY645" s="1300"/>
      <c r="FZ645" s="1300"/>
      <c r="GA645" s="1300"/>
      <c r="GB645" s="1300"/>
      <c r="GC645" s="1300"/>
      <c r="GD645" s="1300"/>
      <c r="GE645" s="1300"/>
      <c r="GF645" s="1300"/>
      <c r="GG645" s="1300"/>
      <c r="GH645" s="1300"/>
      <c r="GI645" s="1300"/>
      <c r="GJ645" s="1300"/>
      <c r="GK645" s="1300"/>
      <c r="GL645" s="1300"/>
      <c r="GM645" s="1300"/>
      <c r="GN645" s="1300"/>
      <c r="GO645" s="1300"/>
      <c r="GP645" s="1300"/>
      <c r="GQ645" s="1300"/>
      <c r="GR645" s="1300"/>
      <c r="GS645" s="1300"/>
      <c r="GT645" s="1300"/>
      <c r="GU645" s="1300"/>
      <c r="GV645" s="1300"/>
      <c r="GW645" s="1300"/>
      <c r="GX645" s="1300"/>
      <c r="GY645" s="1300"/>
      <c r="GZ645" s="1300"/>
      <c r="HA645" s="1300"/>
      <c r="HB645" s="1300"/>
      <c r="HC645" s="1300"/>
      <c r="HD645" s="1300"/>
      <c r="HE645" s="1300"/>
      <c r="HF645" s="1300"/>
      <c r="HG645" s="1300"/>
      <c r="HH645" s="1300"/>
      <c r="HI645" s="1300"/>
      <c r="HJ645" s="1300"/>
      <c r="HK645" s="1300"/>
      <c r="HL645" s="1300"/>
      <c r="HM645" s="1300"/>
      <c r="HN645" s="1300"/>
      <c r="HO645" s="1300"/>
      <c r="HP645" s="1300"/>
      <c r="HQ645" s="1300"/>
      <c r="HR645" s="1300"/>
      <c r="HS645" s="1300"/>
      <c r="HT645" s="1300"/>
      <c r="HU645" s="1300"/>
      <c r="HV645" s="1300"/>
      <c r="HW645" s="1300"/>
      <c r="HX645" s="1300"/>
      <c r="HY645" s="1300"/>
      <c r="HZ645" s="1300"/>
      <c r="IA645" s="1300"/>
      <c r="IB645" s="1300"/>
      <c r="IC645" s="1300"/>
      <c r="ID645" s="1300"/>
      <c r="IE645" s="1300"/>
      <c r="IF645" s="1300"/>
      <c r="IG645" s="1300"/>
      <c r="IH645" s="1300"/>
      <c r="II645" s="1300"/>
      <c r="IJ645" s="1300"/>
      <c r="IK645" s="1300"/>
      <c r="IL645" s="1300"/>
      <c r="IM645" s="1300"/>
      <c r="IN645" s="1300"/>
      <c r="IO645" s="1300"/>
      <c r="IP645" s="1300"/>
      <c r="IQ645" s="1300"/>
      <c r="IR645" s="1300"/>
      <c r="IS645" s="1300"/>
      <c r="IT645" s="1300"/>
      <c r="IU645" s="1300"/>
      <c r="IV645" s="1300"/>
    </row>
    <row r="646" spans="1:256" hidden="1" outlineLevel="1" x14ac:dyDescent="0.25">
      <c r="A646" s="482"/>
      <c r="B646" s="482"/>
      <c r="C646" s="482"/>
      <c r="D646" s="482"/>
      <c r="E646" s="482"/>
      <c r="F646" s="482"/>
      <c r="G646" s="482"/>
      <c r="H646" s="482"/>
      <c r="I646" s="482"/>
      <c r="J646" s="482"/>
      <c r="K646" s="1300"/>
      <c r="L646" s="1300"/>
      <c r="M646" s="1300"/>
      <c r="N646" s="1300"/>
      <c r="O646" s="1300"/>
      <c r="P646" s="1300"/>
      <c r="Q646" s="1300"/>
      <c r="R646" s="1300"/>
      <c r="S646" s="1300"/>
      <c r="T646" s="1300"/>
      <c r="U646" s="1300"/>
      <c r="V646" s="1300"/>
      <c r="W646" s="1300"/>
      <c r="X646" s="1300"/>
      <c r="Y646" s="1300"/>
      <c r="Z646" s="1300"/>
      <c r="AA646" s="1300"/>
      <c r="AB646" s="1300"/>
      <c r="AC646" s="1300"/>
      <c r="AD646" s="1300"/>
      <c r="AE646" s="1300"/>
      <c r="AF646" s="1300"/>
      <c r="AG646" s="1300"/>
      <c r="AH646" s="1300"/>
      <c r="AI646" s="1300"/>
      <c r="AJ646" s="1300"/>
      <c r="AK646" s="1300"/>
      <c r="AL646" s="1300"/>
      <c r="AM646" s="1300"/>
      <c r="AN646" s="1300"/>
      <c r="AO646" s="1300"/>
      <c r="AP646" s="1300"/>
      <c r="AQ646" s="1300"/>
      <c r="AR646" s="1300"/>
      <c r="AS646" s="1300"/>
      <c r="AT646" s="1300"/>
      <c r="AU646" s="1300"/>
      <c r="AV646" s="1300"/>
      <c r="AW646" s="1300"/>
      <c r="AX646" s="1300"/>
      <c r="AY646" s="1300"/>
      <c r="AZ646" s="1300"/>
      <c r="BA646" s="1300"/>
      <c r="BB646" s="1300"/>
      <c r="BC646" s="1300"/>
      <c r="BD646" s="1300"/>
      <c r="BE646" s="1300"/>
      <c r="BF646" s="1300"/>
      <c r="BG646" s="1300"/>
      <c r="BH646" s="1300"/>
      <c r="BI646" s="1300"/>
      <c r="BJ646" s="1300"/>
      <c r="BK646" s="1300"/>
      <c r="BL646" s="1300"/>
      <c r="BM646" s="1300"/>
      <c r="BN646" s="1300"/>
      <c r="BO646" s="1300"/>
      <c r="BP646" s="1300"/>
      <c r="BQ646" s="1300"/>
      <c r="BR646" s="1300"/>
      <c r="BS646" s="1300"/>
      <c r="BT646" s="1300"/>
      <c r="BU646" s="1300"/>
      <c r="BV646" s="1300"/>
      <c r="BW646" s="1300"/>
      <c r="BX646" s="1300"/>
      <c r="BY646" s="1300"/>
      <c r="BZ646" s="1300"/>
      <c r="CA646" s="1300"/>
      <c r="CB646" s="1300"/>
      <c r="CC646" s="1300"/>
      <c r="CD646" s="1300"/>
      <c r="CE646" s="1300"/>
      <c r="CF646" s="1300"/>
      <c r="CG646" s="1300"/>
      <c r="CH646" s="1300"/>
      <c r="CI646" s="1300"/>
      <c r="CJ646" s="1300"/>
      <c r="CK646" s="1300"/>
      <c r="CL646" s="1300"/>
      <c r="CM646" s="1300"/>
      <c r="CN646" s="1300"/>
      <c r="CO646" s="1300"/>
      <c r="CP646" s="1300"/>
      <c r="CQ646" s="1300"/>
      <c r="CR646" s="1300"/>
      <c r="CS646" s="1300"/>
      <c r="CT646" s="1300"/>
      <c r="CU646" s="1300"/>
      <c r="CV646" s="1300"/>
      <c r="CW646" s="1300"/>
      <c r="CX646" s="1300"/>
      <c r="CY646" s="1300"/>
      <c r="CZ646" s="1300"/>
      <c r="DA646" s="1300"/>
      <c r="DB646" s="1300"/>
      <c r="DC646" s="1300"/>
      <c r="DD646" s="1300"/>
      <c r="DE646" s="1300"/>
      <c r="DF646" s="1300"/>
      <c r="DG646" s="1300"/>
      <c r="DH646" s="1300"/>
      <c r="DI646" s="1300"/>
      <c r="DJ646" s="1300"/>
      <c r="DK646" s="1300"/>
      <c r="DL646" s="1300"/>
      <c r="DM646" s="1300"/>
      <c r="DN646" s="1300"/>
      <c r="DO646" s="1300"/>
      <c r="DP646" s="1300"/>
      <c r="DQ646" s="1300"/>
      <c r="DR646" s="1300"/>
      <c r="DS646" s="1300"/>
      <c r="DT646" s="1300"/>
      <c r="DU646" s="1300"/>
      <c r="DV646" s="1300"/>
      <c r="DW646" s="1300"/>
      <c r="DX646" s="1300"/>
      <c r="DY646" s="1300"/>
      <c r="DZ646" s="1300"/>
      <c r="EA646" s="1300"/>
      <c r="EB646" s="1300"/>
      <c r="EC646" s="1300"/>
      <c r="ED646" s="1300"/>
      <c r="EE646" s="1300"/>
      <c r="EF646" s="1300"/>
      <c r="EG646" s="1300"/>
      <c r="EH646" s="1300"/>
      <c r="EI646" s="1300"/>
      <c r="EJ646" s="1300"/>
      <c r="EK646" s="1300"/>
      <c r="EL646" s="1300"/>
      <c r="EM646" s="1300"/>
      <c r="EN646" s="1300"/>
      <c r="EO646" s="1300"/>
      <c r="EP646" s="1300"/>
      <c r="EQ646" s="1300"/>
      <c r="ER646" s="1300"/>
      <c r="ES646" s="1300"/>
      <c r="ET646" s="1300"/>
      <c r="EU646" s="1300"/>
      <c r="EV646" s="1300"/>
      <c r="EW646" s="1300"/>
      <c r="EX646" s="1300"/>
      <c r="EY646" s="1300"/>
      <c r="EZ646" s="1300"/>
      <c r="FA646" s="1300"/>
      <c r="FB646" s="1300"/>
      <c r="FC646" s="1300"/>
      <c r="FD646" s="1300"/>
      <c r="FE646" s="1300"/>
      <c r="FF646" s="1300"/>
      <c r="FG646" s="1300"/>
      <c r="FH646" s="1300"/>
      <c r="FI646" s="1300"/>
      <c r="FJ646" s="1300"/>
      <c r="FK646" s="1300"/>
      <c r="FL646" s="1300"/>
      <c r="FM646" s="1300"/>
      <c r="FN646" s="1300"/>
      <c r="FO646" s="1300"/>
      <c r="FP646" s="1300"/>
      <c r="FQ646" s="1300"/>
      <c r="FR646" s="1300"/>
      <c r="FS646" s="1300"/>
      <c r="FT646" s="1300"/>
      <c r="FU646" s="1300"/>
      <c r="FV646" s="1300"/>
      <c r="FW646" s="1300"/>
      <c r="FX646" s="1300"/>
      <c r="FY646" s="1300"/>
      <c r="FZ646" s="1300"/>
      <c r="GA646" s="1300"/>
      <c r="GB646" s="1300"/>
      <c r="GC646" s="1300"/>
      <c r="GD646" s="1300"/>
      <c r="GE646" s="1300"/>
      <c r="GF646" s="1300"/>
      <c r="GG646" s="1300"/>
      <c r="GH646" s="1300"/>
      <c r="GI646" s="1300"/>
      <c r="GJ646" s="1300"/>
      <c r="GK646" s="1300"/>
      <c r="GL646" s="1300"/>
      <c r="GM646" s="1300"/>
      <c r="GN646" s="1300"/>
      <c r="GO646" s="1300"/>
      <c r="GP646" s="1300"/>
      <c r="GQ646" s="1300"/>
      <c r="GR646" s="1300"/>
      <c r="GS646" s="1300"/>
      <c r="GT646" s="1300"/>
      <c r="GU646" s="1300"/>
      <c r="GV646" s="1300"/>
      <c r="GW646" s="1300"/>
      <c r="GX646" s="1300"/>
      <c r="GY646" s="1300"/>
      <c r="GZ646" s="1300"/>
      <c r="HA646" s="1300"/>
      <c r="HB646" s="1300"/>
      <c r="HC646" s="1300"/>
      <c r="HD646" s="1300"/>
      <c r="HE646" s="1300"/>
      <c r="HF646" s="1300"/>
      <c r="HG646" s="1300"/>
      <c r="HH646" s="1300"/>
      <c r="HI646" s="1300"/>
      <c r="HJ646" s="1300"/>
      <c r="HK646" s="1300"/>
      <c r="HL646" s="1300"/>
      <c r="HM646" s="1300"/>
      <c r="HN646" s="1300"/>
      <c r="HO646" s="1300"/>
      <c r="HP646" s="1300"/>
      <c r="HQ646" s="1300"/>
      <c r="HR646" s="1300"/>
      <c r="HS646" s="1300"/>
      <c r="HT646" s="1300"/>
      <c r="HU646" s="1300"/>
      <c r="HV646" s="1300"/>
      <c r="HW646" s="1300"/>
      <c r="HX646" s="1300"/>
      <c r="HY646" s="1300"/>
      <c r="HZ646" s="1300"/>
      <c r="IA646" s="1300"/>
      <c r="IB646" s="1300"/>
      <c r="IC646" s="1300"/>
      <c r="ID646" s="1300"/>
      <c r="IE646" s="1300"/>
      <c r="IF646" s="1300"/>
      <c r="IG646" s="1300"/>
      <c r="IH646" s="1300"/>
      <c r="II646" s="1300"/>
      <c r="IJ646" s="1300"/>
      <c r="IK646" s="1300"/>
      <c r="IL646" s="1300"/>
      <c r="IM646" s="1300"/>
      <c r="IN646" s="1300"/>
      <c r="IO646" s="1300"/>
      <c r="IP646" s="1300"/>
      <c r="IQ646" s="1300"/>
      <c r="IR646" s="1300"/>
      <c r="IS646" s="1300"/>
      <c r="IT646" s="1300"/>
      <c r="IU646" s="1300"/>
      <c r="IV646" s="1300"/>
    </row>
    <row r="647" spans="1:256" hidden="1" outlineLevel="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1:256" ht="14.4" hidden="1" outlineLevel="1" thickBot="1" x14ac:dyDescent="0.3">
      <c r="A648" s="1314" t="s">
        <v>194</v>
      </c>
      <c r="B648" s="1314"/>
      <c r="C648" s="34"/>
      <c r="D648" s="34"/>
      <c r="E648" s="34"/>
      <c r="F648" s="34"/>
      <c r="G648" s="34"/>
      <c r="H648" s="34"/>
      <c r="I648" s="34"/>
      <c r="J648" s="34"/>
    </row>
    <row r="649" spans="1:256" ht="30" hidden="1" customHeight="1" outlineLevel="1" thickTop="1" x14ac:dyDescent="0.25">
      <c r="A649" s="511" t="s">
        <v>195</v>
      </c>
      <c r="B649" s="512"/>
      <c r="C649" s="512"/>
      <c r="D649" s="512"/>
      <c r="E649" s="512" t="s">
        <v>182</v>
      </c>
      <c r="F649" s="512"/>
      <c r="G649" s="513"/>
      <c r="H649" s="514" t="s">
        <v>796</v>
      </c>
      <c r="I649" s="512"/>
      <c r="J649" s="515"/>
    </row>
    <row r="650" spans="1:256" ht="14.25" hidden="1" customHeight="1" outlineLevel="1" thickBot="1" x14ac:dyDescent="0.3">
      <c r="A650" s="842" t="s">
        <v>113</v>
      </c>
      <c r="B650" s="843"/>
      <c r="C650" s="843"/>
      <c r="D650" s="843"/>
      <c r="E650" s="1178" t="s">
        <v>114</v>
      </c>
      <c r="F650" s="1178"/>
      <c r="G650" s="502"/>
      <c r="H650" s="501" t="s">
        <v>115</v>
      </c>
      <c r="I650" s="1178"/>
      <c r="J650" s="503"/>
    </row>
    <row r="651" spans="1:256" ht="45" hidden="1" customHeight="1" outlineLevel="1" thickTop="1" x14ac:dyDescent="0.25">
      <c r="A651" s="907" t="s">
        <v>196</v>
      </c>
      <c r="B651" s="908"/>
      <c r="C651" s="908"/>
      <c r="D651" s="908"/>
      <c r="E651" s="1540"/>
      <c r="F651" s="1540"/>
      <c r="G651" s="1526"/>
      <c r="H651" s="1664"/>
      <c r="I651" s="1540"/>
      <c r="J651" s="1541"/>
    </row>
    <row r="652" spans="1:256" ht="45" hidden="1" customHeight="1" outlineLevel="1" x14ac:dyDescent="0.25">
      <c r="A652" s="474" t="s">
        <v>188</v>
      </c>
      <c r="B652" s="475"/>
      <c r="C652" s="475"/>
      <c r="D652" s="475"/>
      <c r="E652" s="1666"/>
      <c r="F652" s="1666"/>
      <c r="G652" s="1585"/>
      <c r="H652" s="1665"/>
      <c r="I652" s="1666"/>
      <c r="J652" s="1667"/>
    </row>
    <row r="653" spans="1:256" ht="18.75" hidden="1" customHeight="1" outlineLevel="1" x14ac:dyDescent="0.25">
      <c r="A653" s="474" t="s">
        <v>189</v>
      </c>
      <c r="B653" s="475"/>
      <c r="C653" s="475"/>
      <c r="D653" s="475"/>
      <c r="E653" s="1666"/>
      <c r="F653" s="1666"/>
      <c r="G653" s="1585"/>
      <c r="H653" s="1665"/>
      <c r="I653" s="1666"/>
      <c r="J653" s="1667"/>
    </row>
    <row r="654" spans="1:256" ht="18.75" hidden="1" customHeight="1" outlineLevel="1" thickBot="1" x14ac:dyDescent="0.3">
      <c r="A654" s="887" t="s">
        <v>190</v>
      </c>
      <c r="B654" s="888"/>
      <c r="C654" s="888"/>
      <c r="D654" s="888"/>
      <c r="E654" s="1149"/>
      <c r="F654" s="1149"/>
      <c r="G654" s="1668"/>
      <c r="H654" s="1148"/>
      <c r="I654" s="1149"/>
      <c r="J654" s="1150"/>
    </row>
    <row r="655" spans="1:256" ht="14.4" hidden="1" outlineLevel="1" thickTop="1" x14ac:dyDescent="0.25">
      <c r="A655" s="34"/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1:256" ht="30" hidden="1" customHeight="1" outlineLevel="1" x14ac:dyDescent="0.25">
      <c r="A656" s="481" t="s">
        <v>799</v>
      </c>
      <c r="B656" s="481"/>
      <c r="C656" s="481"/>
      <c r="D656" s="481"/>
      <c r="E656" s="481"/>
      <c r="F656" s="481"/>
      <c r="G656" s="481"/>
      <c r="H656" s="481"/>
      <c r="I656" s="481"/>
      <c r="J656" s="481"/>
    </row>
    <row r="657" spans="1:256" hidden="1" outlineLevel="1" x14ac:dyDescent="0.25">
      <c r="A657" s="1214"/>
      <c r="B657" s="1214"/>
      <c r="C657" s="1214"/>
      <c r="D657" s="1214"/>
      <c r="E657" s="1214"/>
      <c r="F657" s="1214"/>
      <c r="G657" s="1214"/>
      <c r="H657" s="1214"/>
      <c r="I657" s="1214"/>
      <c r="J657" s="1214"/>
    </row>
    <row r="658" spans="1:256" hidden="1" outlineLevel="1" x14ac:dyDescent="0.25">
      <c r="A658" s="1214"/>
      <c r="B658" s="1214"/>
      <c r="C658" s="1214"/>
      <c r="D658" s="1214"/>
      <c r="E658" s="1214"/>
      <c r="F658" s="1214"/>
      <c r="G658" s="1214"/>
      <c r="H658" s="1214"/>
      <c r="I658" s="1214"/>
      <c r="J658" s="1214"/>
    </row>
    <row r="659" spans="1:256" hidden="1" outlineLevel="1" x14ac:dyDescent="0.25">
      <c r="A659" s="1214"/>
      <c r="B659" s="1214"/>
      <c r="C659" s="1214"/>
      <c r="D659" s="1214"/>
      <c r="E659" s="1214"/>
      <c r="F659" s="1214"/>
      <c r="G659" s="1214"/>
      <c r="H659" s="1214"/>
      <c r="I659" s="1214"/>
      <c r="J659" s="1214"/>
    </row>
    <row r="660" spans="1:256" hidden="1" outlineLevel="1" x14ac:dyDescent="0.25">
      <c r="A660" s="1214"/>
      <c r="B660" s="1214"/>
      <c r="C660" s="1214"/>
      <c r="D660" s="1214"/>
      <c r="E660" s="1214"/>
      <c r="F660" s="1214"/>
      <c r="G660" s="1214"/>
      <c r="H660" s="1214"/>
      <c r="I660" s="1214"/>
      <c r="J660" s="1214"/>
    </row>
    <row r="661" spans="1:256" hidden="1" outlineLevel="1" x14ac:dyDescent="0.25">
      <c r="A661" s="1214"/>
      <c r="B661" s="1214"/>
      <c r="C661" s="1214"/>
      <c r="D661" s="1214"/>
      <c r="E661" s="1214"/>
      <c r="F661" s="1214"/>
      <c r="G661" s="1214"/>
      <c r="H661" s="1214"/>
      <c r="I661" s="1214"/>
      <c r="J661" s="1214"/>
    </row>
    <row r="662" spans="1:256" hidden="1" outlineLevel="1" x14ac:dyDescent="0.25">
      <c r="A662" s="1214"/>
      <c r="B662" s="1214"/>
      <c r="C662" s="1214"/>
      <c r="D662" s="1214"/>
      <c r="E662" s="1214"/>
      <c r="F662" s="1214"/>
      <c r="G662" s="1214"/>
      <c r="H662" s="1214"/>
      <c r="I662" s="1214"/>
      <c r="J662" s="1214"/>
    </row>
    <row r="663" spans="1:256" hidden="1" outlineLevel="1" x14ac:dyDescent="0.25">
      <c r="A663" s="1214"/>
      <c r="B663" s="1214"/>
      <c r="C663" s="1214"/>
      <c r="D663" s="1214"/>
      <c r="E663" s="1214"/>
      <c r="F663" s="1214"/>
      <c r="G663" s="1214"/>
      <c r="H663" s="1214"/>
      <c r="I663" s="1214"/>
      <c r="J663" s="1214"/>
    </row>
    <row r="664" spans="1:256" hidden="1" outlineLevel="1" x14ac:dyDescent="0.25">
      <c r="A664" s="1214"/>
      <c r="B664" s="1214"/>
      <c r="C664" s="1214"/>
      <c r="D664" s="1214"/>
      <c r="E664" s="1214"/>
      <c r="F664" s="1214"/>
      <c r="G664" s="1214"/>
      <c r="H664" s="1214"/>
      <c r="I664" s="1214"/>
      <c r="J664" s="1214"/>
    </row>
    <row r="665" spans="1:256" hidden="1" outlineLevel="1" x14ac:dyDescent="0.25">
      <c r="A665" s="1214"/>
      <c r="B665" s="1214"/>
      <c r="C665" s="1214"/>
      <c r="D665" s="1214"/>
      <c r="E665" s="1214"/>
      <c r="F665" s="1214"/>
      <c r="G665" s="1214"/>
      <c r="H665" s="1214"/>
      <c r="I665" s="1214"/>
      <c r="J665" s="1214"/>
    </row>
    <row r="666" spans="1:256" hidden="1" outlineLevel="1" x14ac:dyDescent="0.25">
      <c r="A666" s="1214"/>
      <c r="B666" s="1214"/>
      <c r="C666" s="1214"/>
      <c r="D666" s="1214"/>
      <c r="E666" s="1214"/>
      <c r="F666" s="1214"/>
      <c r="G666" s="1214"/>
      <c r="H666" s="1214"/>
      <c r="I666" s="1214"/>
      <c r="J666" s="1214"/>
    </row>
    <row r="667" spans="1:256" hidden="1" outlineLevel="1" x14ac:dyDescent="0.25">
      <c r="A667" s="1214"/>
      <c r="B667" s="1214"/>
      <c r="C667" s="1214"/>
      <c r="D667" s="1214"/>
      <c r="E667" s="1214"/>
      <c r="F667" s="1214"/>
      <c r="G667" s="1214"/>
      <c r="H667" s="1214"/>
      <c r="I667" s="1214"/>
      <c r="J667" s="1214"/>
      <c r="K667" s="1300"/>
      <c r="L667" s="1300"/>
      <c r="M667" s="1300"/>
      <c r="N667" s="1300"/>
      <c r="O667" s="1300"/>
      <c r="P667" s="1300"/>
      <c r="Q667" s="1300"/>
      <c r="R667" s="1300"/>
      <c r="S667" s="1300"/>
      <c r="T667" s="1300"/>
      <c r="U667" s="1300"/>
      <c r="V667" s="1300"/>
      <c r="W667" s="1300"/>
      <c r="X667" s="1300"/>
      <c r="Y667" s="1300"/>
      <c r="Z667" s="1300"/>
      <c r="AA667" s="1300"/>
      <c r="AB667" s="1300"/>
      <c r="AC667" s="1300"/>
      <c r="AD667" s="1300"/>
      <c r="AE667" s="1300"/>
      <c r="AF667" s="1300"/>
      <c r="AG667" s="1300"/>
      <c r="AH667" s="1300"/>
      <c r="AI667" s="1300"/>
      <c r="AJ667" s="1300"/>
      <c r="AK667" s="1300"/>
      <c r="AL667" s="1300"/>
      <c r="AM667" s="1300"/>
      <c r="AN667" s="1300"/>
      <c r="AO667" s="1300"/>
      <c r="AP667" s="1300"/>
      <c r="AQ667" s="1300"/>
      <c r="AR667" s="1300"/>
      <c r="AS667" s="1300"/>
      <c r="AT667" s="1300"/>
      <c r="AU667" s="1300"/>
      <c r="AV667" s="1300"/>
      <c r="AW667" s="1300"/>
      <c r="AX667" s="1300"/>
      <c r="AY667" s="1300"/>
      <c r="AZ667" s="1300"/>
      <c r="BA667" s="1300"/>
      <c r="BB667" s="1300"/>
      <c r="BC667" s="1300"/>
      <c r="BD667" s="1300"/>
      <c r="BE667" s="1300"/>
      <c r="BF667" s="1300"/>
      <c r="BG667" s="1300"/>
      <c r="BH667" s="1300"/>
      <c r="BI667" s="1300"/>
      <c r="BJ667" s="1300"/>
      <c r="BK667" s="1300"/>
      <c r="BL667" s="1300"/>
      <c r="BM667" s="1300"/>
      <c r="BN667" s="1300"/>
      <c r="BO667" s="1300"/>
      <c r="BP667" s="1300"/>
      <c r="BQ667" s="1300"/>
      <c r="BR667" s="1300"/>
      <c r="BS667" s="1300"/>
      <c r="BT667" s="1300"/>
      <c r="BU667" s="1300"/>
      <c r="BV667" s="1300"/>
      <c r="BW667" s="1300"/>
      <c r="BX667" s="1300"/>
      <c r="BY667" s="1300"/>
      <c r="BZ667" s="1300"/>
      <c r="CA667" s="1300"/>
      <c r="CB667" s="1300"/>
      <c r="CC667" s="1300"/>
      <c r="CD667" s="1300"/>
      <c r="CE667" s="1300"/>
      <c r="CF667" s="1300"/>
      <c r="CG667" s="1300"/>
      <c r="CH667" s="1300"/>
      <c r="CI667" s="1300"/>
      <c r="CJ667" s="1300"/>
      <c r="CK667" s="1300"/>
      <c r="CL667" s="1300"/>
      <c r="CM667" s="1300"/>
      <c r="CN667" s="1300"/>
      <c r="CO667" s="1300"/>
      <c r="CP667" s="1300"/>
      <c r="CQ667" s="1300"/>
      <c r="CR667" s="1300"/>
      <c r="CS667" s="1300"/>
      <c r="CT667" s="1300"/>
      <c r="CU667" s="1300"/>
      <c r="CV667" s="1300"/>
      <c r="CW667" s="1300"/>
      <c r="CX667" s="1300"/>
      <c r="CY667" s="1300"/>
      <c r="CZ667" s="1300"/>
      <c r="DA667" s="1300"/>
      <c r="DB667" s="1300"/>
      <c r="DC667" s="1300"/>
      <c r="DD667" s="1300"/>
      <c r="DE667" s="1300"/>
      <c r="DF667" s="1300"/>
      <c r="DG667" s="1300"/>
      <c r="DH667" s="1300"/>
      <c r="DI667" s="1300"/>
      <c r="DJ667" s="1300"/>
      <c r="DK667" s="1300"/>
      <c r="DL667" s="1300"/>
      <c r="DM667" s="1300"/>
      <c r="DN667" s="1300"/>
      <c r="DO667" s="1300"/>
      <c r="DP667" s="1300"/>
      <c r="DQ667" s="1300"/>
      <c r="DR667" s="1300"/>
      <c r="DS667" s="1300"/>
      <c r="DT667" s="1300"/>
      <c r="DU667" s="1300"/>
      <c r="DV667" s="1300"/>
      <c r="DW667" s="1300"/>
      <c r="DX667" s="1300"/>
      <c r="DY667" s="1300"/>
      <c r="DZ667" s="1300"/>
      <c r="EA667" s="1300"/>
      <c r="EB667" s="1300"/>
      <c r="EC667" s="1300"/>
      <c r="ED667" s="1300"/>
      <c r="EE667" s="1300"/>
      <c r="EF667" s="1300"/>
      <c r="EG667" s="1300"/>
      <c r="EH667" s="1300"/>
      <c r="EI667" s="1300"/>
      <c r="EJ667" s="1300"/>
      <c r="EK667" s="1300"/>
      <c r="EL667" s="1300"/>
      <c r="EM667" s="1300"/>
      <c r="EN667" s="1300"/>
      <c r="EO667" s="1300"/>
      <c r="EP667" s="1300"/>
      <c r="EQ667" s="1300"/>
      <c r="ER667" s="1300"/>
      <c r="ES667" s="1300"/>
      <c r="ET667" s="1300"/>
      <c r="EU667" s="1300"/>
      <c r="EV667" s="1300"/>
      <c r="EW667" s="1300"/>
      <c r="EX667" s="1300"/>
      <c r="EY667" s="1300"/>
      <c r="EZ667" s="1300"/>
      <c r="FA667" s="1300"/>
      <c r="FB667" s="1300"/>
      <c r="FC667" s="1300"/>
      <c r="FD667" s="1300"/>
      <c r="FE667" s="1300"/>
      <c r="FF667" s="1300"/>
      <c r="FG667" s="1300"/>
      <c r="FH667" s="1300"/>
      <c r="FI667" s="1300"/>
      <c r="FJ667" s="1300"/>
      <c r="FK667" s="1300"/>
      <c r="FL667" s="1300"/>
      <c r="FM667" s="1300"/>
      <c r="FN667" s="1300"/>
      <c r="FO667" s="1300"/>
      <c r="FP667" s="1300"/>
      <c r="FQ667" s="1300"/>
      <c r="FR667" s="1300"/>
      <c r="FS667" s="1300"/>
      <c r="FT667" s="1300"/>
      <c r="FU667" s="1300"/>
      <c r="FV667" s="1300"/>
      <c r="FW667" s="1300"/>
      <c r="FX667" s="1300"/>
      <c r="FY667" s="1300"/>
      <c r="FZ667" s="1300"/>
      <c r="GA667" s="1300"/>
      <c r="GB667" s="1300"/>
      <c r="GC667" s="1300"/>
      <c r="GD667" s="1300"/>
      <c r="GE667" s="1300"/>
      <c r="GF667" s="1300"/>
      <c r="GG667" s="1300"/>
      <c r="GH667" s="1300"/>
      <c r="GI667" s="1300"/>
      <c r="GJ667" s="1300"/>
      <c r="GK667" s="1300"/>
      <c r="GL667" s="1300"/>
      <c r="GM667" s="1300"/>
      <c r="GN667" s="1300"/>
      <c r="GO667" s="1300"/>
      <c r="GP667" s="1300"/>
      <c r="GQ667" s="1300"/>
      <c r="GR667" s="1300"/>
      <c r="GS667" s="1300"/>
      <c r="GT667" s="1300"/>
      <c r="GU667" s="1300"/>
      <c r="GV667" s="1300"/>
      <c r="GW667" s="1300"/>
      <c r="GX667" s="1300"/>
      <c r="GY667" s="1300"/>
      <c r="GZ667" s="1300"/>
      <c r="HA667" s="1300"/>
      <c r="HB667" s="1300"/>
      <c r="HC667" s="1300"/>
      <c r="HD667" s="1300"/>
      <c r="HE667" s="1300"/>
      <c r="HF667" s="1300"/>
      <c r="HG667" s="1300"/>
      <c r="HH667" s="1300"/>
      <c r="HI667" s="1300"/>
      <c r="HJ667" s="1300"/>
      <c r="HK667" s="1300"/>
      <c r="HL667" s="1300"/>
      <c r="HM667" s="1300"/>
      <c r="HN667" s="1300"/>
      <c r="HO667" s="1300"/>
      <c r="HP667" s="1300"/>
      <c r="HQ667" s="1300"/>
      <c r="HR667" s="1300"/>
      <c r="HS667" s="1300"/>
      <c r="HT667" s="1300"/>
      <c r="HU667" s="1300"/>
      <c r="HV667" s="1300"/>
      <c r="HW667" s="1300"/>
      <c r="HX667" s="1300"/>
      <c r="HY667" s="1300"/>
      <c r="HZ667" s="1300"/>
      <c r="IA667" s="1300"/>
      <c r="IB667" s="1300"/>
      <c r="IC667" s="1300"/>
      <c r="ID667" s="1300"/>
      <c r="IE667" s="1300"/>
      <c r="IF667" s="1300"/>
      <c r="IG667" s="1300"/>
      <c r="IH667" s="1300"/>
      <c r="II667" s="1300"/>
      <c r="IJ667" s="1300"/>
      <c r="IK667" s="1300"/>
      <c r="IL667" s="1300"/>
      <c r="IM667" s="1300"/>
      <c r="IN667" s="1300"/>
      <c r="IO667" s="1300"/>
      <c r="IP667" s="1300"/>
      <c r="IQ667" s="1300"/>
      <c r="IR667" s="1300"/>
      <c r="IS667" s="1300"/>
      <c r="IT667" s="1300"/>
      <c r="IU667" s="1300"/>
      <c r="IV667" s="1300"/>
    </row>
    <row r="668" spans="1:256" hidden="1" outlineLevel="1" x14ac:dyDescent="0.25">
      <c r="A668" s="1214"/>
      <c r="B668" s="1214"/>
      <c r="C668" s="1214"/>
      <c r="D668" s="1214"/>
      <c r="E668" s="1214"/>
      <c r="F668" s="1214"/>
      <c r="G668" s="1214"/>
      <c r="H668" s="1214"/>
      <c r="I668" s="1214"/>
      <c r="J668" s="1214"/>
      <c r="K668" s="1300"/>
      <c r="L668" s="1300"/>
      <c r="M668" s="1300"/>
      <c r="N668" s="1300"/>
      <c r="O668" s="1300"/>
      <c r="P668" s="1300"/>
      <c r="Q668" s="1300"/>
      <c r="R668" s="1300"/>
      <c r="S668" s="1300"/>
      <c r="T668" s="1300"/>
      <c r="U668" s="1300"/>
      <c r="V668" s="1300"/>
      <c r="W668" s="1300"/>
      <c r="X668" s="1300"/>
      <c r="Y668" s="1300"/>
      <c r="Z668" s="1300"/>
      <c r="AA668" s="1300"/>
      <c r="AB668" s="1300"/>
      <c r="AC668" s="1300"/>
      <c r="AD668" s="1300"/>
      <c r="AE668" s="1300"/>
      <c r="AF668" s="1300"/>
      <c r="AG668" s="1300"/>
      <c r="AH668" s="1300"/>
      <c r="AI668" s="1300"/>
      <c r="AJ668" s="1300"/>
      <c r="AK668" s="1300"/>
      <c r="AL668" s="1300"/>
      <c r="AM668" s="1300"/>
      <c r="AN668" s="1300"/>
      <c r="AO668" s="1300"/>
      <c r="AP668" s="1300"/>
      <c r="AQ668" s="1300"/>
      <c r="AR668" s="1300"/>
      <c r="AS668" s="1300"/>
      <c r="AT668" s="1300"/>
      <c r="AU668" s="1300"/>
      <c r="AV668" s="1300"/>
      <c r="AW668" s="1300"/>
      <c r="AX668" s="1300"/>
      <c r="AY668" s="1300"/>
      <c r="AZ668" s="1300"/>
      <c r="BA668" s="1300"/>
      <c r="BB668" s="1300"/>
      <c r="BC668" s="1300"/>
      <c r="BD668" s="1300"/>
      <c r="BE668" s="1300"/>
      <c r="BF668" s="1300"/>
      <c r="BG668" s="1300"/>
      <c r="BH668" s="1300"/>
      <c r="BI668" s="1300"/>
      <c r="BJ668" s="1300"/>
      <c r="BK668" s="1300"/>
      <c r="BL668" s="1300"/>
      <c r="BM668" s="1300"/>
      <c r="BN668" s="1300"/>
      <c r="BO668" s="1300"/>
      <c r="BP668" s="1300"/>
      <c r="BQ668" s="1300"/>
      <c r="BR668" s="1300"/>
      <c r="BS668" s="1300"/>
      <c r="BT668" s="1300"/>
      <c r="BU668" s="1300"/>
      <c r="BV668" s="1300"/>
      <c r="BW668" s="1300"/>
      <c r="BX668" s="1300"/>
      <c r="BY668" s="1300"/>
      <c r="BZ668" s="1300"/>
      <c r="CA668" s="1300"/>
      <c r="CB668" s="1300"/>
      <c r="CC668" s="1300"/>
      <c r="CD668" s="1300"/>
      <c r="CE668" s="1300"/>
      <c r="CF668" s="1300"/>
      <c r="CG668" s="1300"/>
      <c r="CH668" s="1300"/>
      <c r="CI668" s="1300"/>
      <c r="CJ668" s="1300"/>
      <c r="CK668" s="1300"/>
      <c r="CL668" s="1300"/>
      <c r="CM668" s="1300"/>
      <c r="CN668" s="1300"/>
      <c r="CO668" s="1300"/>
      <c r="CP668" s="1300"/>
      <c r="CQ668" s="1300"/>
      <c r="CR668" s="1300"/>
      <c r="CS668" s="1300"/>
      <c r="CT668" s="1300"/>
      <c r="CU668" s="1300"/>
      <c r="CV668" s="1300"/>
      <c r="CW668" s="1300"/>
      <c r="CX668" s="1300"/>
      <c r="CY668" s="1300"/>
      <c r="CZ668" s="1300"/>
      <c r="DA668" s="1300"/>
      <c r="DB668" s="1300"/>
      <c r="DC668" s="1300"/>
      <c r="DD668" s="1300"/>
      <c r="DE668" s="1300"/>
      <c r="DF668" s="1300"/>
      <c r="DG668" s="1300"/>
      <c r="DH668" s="1300"/>
      <c r="DI668" s="1300"/>
      <c r="DJ668" s="1300"/>
      <c r="DK668" s="1300"/>
      <c r="DL668" s="1300"/>
      <c r="DM668" s="1300"/>
      <c r="DN668" s="1300"/>
      <c r="DO668" s="1300"/>
      <c r="DP668" s="1300"/>
      <c r="DQ668" s="1300"/>
      <c r="DR668" s="1300"/>
      <c r="DS668" s="1300"/>
      <c r="DT668" s="1300"/>
      <c r="DU668" s="1300"/>
      <c r="DV668" s="1300"/>
      <c r="DW668" s="1300"/>
      <c r="DX668" s="1300"/>
      <c r="DY668" s="1300"/>
      <c r="DZ668" s="1300"/>
      <c r="EA668" s="1300"/>
      <c r="EB668" s="1300"/>
      <c r="EC668" s="1300"/>
      <c r="ED668" s="1300"/>
      <c r="EE668" s="1300"/>
      <c r="EF668" s="1300"/>
      <c r="EG668" s="1300"/>
      <c r="EH668" s="1300"/>
      <c r="EI668" s="1300"/>
      <c r="EJ668" s="1300"/>
      <c r="EK668" s="1300"/>
      <c r="EL668" s="1300"/>
      <c r="EM668" s="1300"/>
      <c r="EN668" s="1300"/>
      <c r="EO668" s="1300"/>
      <c r="EP668" s="1300"/>
      <c r="EQ668" s="1300"/>
      <c r="ER668" s="1300"/>
      <c r="ES668" s="1300"/>
      <c r="ET668" s="1300"/>
      <c r="EU668" s="1300"/>
      <c r="EV668" s="1300"/>
      <c r="EW668" s="1300"/>
      <c r="EX668" s="1300"/>
      <c r="EY668" s="1300"/>
      <c r="EZ668" s="1300"/>
      <c r="FA668" s="1300"/>
      <c r="FB668" s="1300"/>
      <c r="FC668" s="1300"/>
      <c r="FD668" s="1300"/>
      <c r="FE668" s="1300"/>
      <c r="FF668" s="1300"/>
      <c r="FG668" s="1300"/>
      <c r="FH668" s="1300"/>
      <c r="FI668" s="1300"/>
      <c r="FJ668" s="1300"/>
      <c r="FK668" s="1300"/>
      <c r="FL668" s="1300"/>
      <c r="FM668" s="1300"/>
      <c r="FN668" s="1300"/>
      <c r="FO668" s="1300"/>
      <c r="FP668" s="1300"/>
      <c r="FQ668" s="1300"/>
      <c r="FR668" s="1300"/>
      <c r="FS668" s="1300"/>
      <c r="FT668" s="1300"/>
      <c r="FU668" s="1300"/>
      <c r="FV668" s="1300"/>
      <c r="FW668" s="1300"/>
      <c r="FX668" s="1300"/>
      <c r="FY668" s="1300"/>
      <c r="FZ668" s="1300"/>
      <c r="GA668" s="1300"/>
      <c r="GB668" s="1300"/>
      <c r="GC668" s="1300"/>
      <c r="GD668" s="1300"/>
      <c r="GE668" s="1300"/>
      <c r="GF668" s="1300"/>
      <c r="GG668" s="1300"/>
      <c r="GH668" s="1300"/>
      <c r="GI668" s="1300"/>
      <c r="GJ668" s="1300"/>
      <c r="GK668" s="1300"/>
      <c r="GL668" s="1300"/>
      <c r="GM668" s="1300"/>
      <c r="GN668" s="1300"/>
      <c r="GO668" s="1300"/>
      <c r="GP668" s="1300"/>
      <c r="GQ668" s="1300"/>
      <c r="GR668" s="1300"/>
      <c r="GS668" s="1300"/>
      <c r="GT668" s="1300"/>
      <c r="GU668" s="1300"/>
      <c r="GV668" s="1300"/>
      <c r="GW668" s="1300"/>
      <c r="GX668" s="1300"/>
      <c r="GY668" s="1300"/>
      <c r="GZ668" s="1300"/>
      <c r="HA668" s="1300"/>
      <c r="HB668" s="1300"/>
      <c r="HC668" s="1300"/>
      <c r="HD668" s="1300"/>
      <c r="HE668" s="1300"/>
      <c r="HF668" s="1300"/>
      <c r="HG668" s="1300"/>
      <c r="HH668" s="1300"/>
      <c r="HI668" s="1300"/>
      <c r="HJ668" s="1300"/>
      <c r="HK668" s="1300"/>
      <c r="HL668" s="1300"/>
      <c r="HM668" s="1300"/>
      <c r="HN668" s="1300"/>
      <c r="HO668" s="1300"/>
      <c r="HP668" s="1300"/>
      <c r="HQ668" s="1300"/>
      <c r="HR668" s="1300"/>
      <c r="HS668" s="1300"/>
      <c r="HT668" s="1300"/>
      <c r="HU668" s="1300"/>
      <c r="HV668" s="1300"/>
      <c r="HW668" s="1300"/>
      <c r="HX668" s="1300"/>
      <c r="HY668" s="1300"/>
      <c r="HZ668" s="1300"/>
      <c r="IA668" s="1300"/>
      <c r="IB668" s="1300"/>
      <c r="IC668" s="1300"/>
      <c r="ID668" s="1300"/>
      <c r="IE668" s="1300"/>
      <c r="IF668" s="1300"/>
      <c r="IG668" s="1300"/>
      <c r="IH668" s="1300"/>
      <c r="II668" s="1300"/>
      <c r="IJ668" s="1300"/>
      <c r="IK668" s="1300"/>
      <c r="IL668" s="1300"/>
      <c r="IM668" s="1300"/>
      <c r="IN668" s="1300"/>
      <c r="IO668" s="1300"/>
      <c r="IP668" s="1300"/>
      <c r="IQ668" s="1300"/>
      <c r="IR668" s="1300"/>
      <c r="IS668" s="1300"/>
      <c r="IT668" s="1300"/>
      <c r="IU668" s="1300"/>
      <c r="IV668" s="1300"/>
    </row>
    <row r="669" spans="1:256" hidden="1" outlineLevel="1" x14ac:dyDescent="0.25">
      <c r="A669" s="1214"/>
      <c r="B669" s="1214"/>
      <c r="C669" s="1214"/>
      <c r="D669" s="1214"/>
      <c r="E669" s="1214"/>
      <c r="F669" s="1214"/>
      <c r="G669" s="1214"/>
      <c r="H669" s="1214"/>
      <c r="I669" s="1214"/>
      <c r="J669" s="1214"/>
      <c r="K669" s="1300"/>
      <c r="L669" s="1300"/>
      <c r="M669" s="1300"/>
      <c r="N669" s="1300"/>
      <c r="O669" s="1300"/>
      <c r="P669" s="1300"/>
      <c r="Q669" s="1300"/>
      <c r="R669" s="1300"/>
      <c r="S669" s="1300"/>
      <c r="T669" s="1300"/>
      <c r="U669" s="1300"/>
      <c r="V669" s="1300"/>
      <c r="W669" s="1300"/>
      <c r="X669" s="1300"/>
      <c r="Y669" s="1300"/>
      <c r="Z669" s="1300"/>
      <c r="AA669" s="1300"/>
      <c r="AB669" s="1300"/>
      <c r="AC669" s="1300"/>
      <c r="AD669" s="1300"/>
      <c r="AE669" s="1300"/>
      <c r="AF669" s="1300"/>
      <c r="AG669" s="1300"/>
      <c r="AH669" s="1300"/>
      <c r="AI669" s="1300"/>
      <c r="AJ669" s="1300"/>
      <c r="AK669" s="1300"/>
      <c r="AL669" s="1300"/>
      <c r="AM669" s="1300"/>
      <c r="AN669" s="1300"/>
      <c r="AO669" s="1300"/>
      <c r="AP669" s="1300"/>
      <c r="AQ669" s="1300"/>
      <c r="AR669" s="1300"/>
      <c r="AS669" s="1300"/>
      <c r="AT669" s="1300"/>
      <c r="AU669" s="1300"/>
      <c r="AV669" s="1300"/>
      <c r="AW669" s="1300"/>
      <c r="AX669" s="1300"/>
      <c r="AY669" s="1300"/>
      <c r="AZ669" s="1300"/>
      <c r="BA669" s="1300"/>
      <c r="BB669" s="1300"/>
      <c r="BC669" s="1300"/>
      <c r="BD669" s="1300"/>
      <c r="BE669" s="1300"/>
      <c r="BF669" s="1300"/>
      <c r="BG669" s="1300"/>
      <c r="BH669" s="1300"/>
      <c r="BI669" s="1300"/>
      <c r="BJ669" s="1300"/>
      <c r="BK669" s="1300"/>
      <c r="BL669" s="1300"/>
      <c r="BM669" s="1300"/>
      <c r="BN669" s="1300"/>
      <c r="BO669" s="1300"/>
      <c r="BP669" s="1300"/>
      <c r="BQ669" s="1300"/>
      <c r="BR669" s="1300"/>
      <c r="BS669" s="1300"/>
      <c r="BT669" s="1300"/>
      <c r="BU669" s="1300"/>
      <c r="BV669" s="1300"/>
      <c r="BW669" s="1300"/>
      <c r="BX669" s="1300"/>
      <c r="BY669" s="1300"/>
      <c r="BZ669" s="1300"/>
      <c r="CA669" s="1300"/>
      <c r="CB669" s="1300"/>
      <c r="CC669" s="1300"/>
      <c r="CD669" s="1300"/>
      <c r="CE669" s="1300"/>
      <c r="CF669" s="1300"/>
      <c r="CG669" s="1300"/>
      <c r="CH669" s="1300"/>
      <c r="CI669" s="1300"/>
      <c r="CJ669" s="1300"/>
      <c r="CK669" s="1300"/>
      <c r="CL669" s="1300"/>
      <c r="CM669" s="1300"/>
      <c r="CN669" s="1300"/>
      <c r="CO669" s="1300"/>
      <c r="CP669" s="1300"/>
      <c r="CQ669" s="1300"/>
      <c r="CR669" s="1300"/>
      <c r="CS669" s="1300"/>
      <c r="CT669" s="1300"/>
      <c r="CU669" s="1300"/>
      <c r="CV669" s="1300"/>
      <c r="CW669" s="1300"/>
      <c r="CX669" s="1300"/>
      <c r="CY669" s="1300"/>
      <c r="CZ669" s="1300"/>
      <c r="DA669" s="1300"/>
      <c r="DB669" s="1300"/>
      <c r="DC669" s="1300"/>
      <c r="DD669" s="1300"/>
      <c r="DE669" s="1300"/>
      <c r="DF669" s="1300"/>
      <c r="DG669" s="1300"/>
      <c r="DH669" s="1300"/>
      <c r="DI669" s="1300"/>
      <c r="DJ669" s="1300"/>
      <c r="DK669" s="1300"/>
      <c r="DL669" s="1300"/>
      <c r="DM669" s="1300"/>
      <c r="DN669" s="1300"/>
      <c r="DO669" s="1300"/>
      <c r="DP669" s="1300"/>
      <c r="DQ669" s="1300"/>
      <c r="DR669" s="1300"/>
      <c r="DS669" s="1300"/>
      <c r="DT669" s="1300"/>
      <c r="DU669" s="1300"/>
      <c r="DV669" s="1300"/>
      <c r="DW669" s="1300"/>
      <c r="DX669" s="1300"/>
      <c r="DY669" s="1300"/>
      <c r="DZ669" s="1300"/>
      <c r="EA669" s="1300"/>
      <c r="EB669" s="1300"/>
      <c r="EC669" s="1300"/>
      <c r="ED669" s="1300"/>
      <c r="EE669" s="1300"/>
      <c r="EF669" s="1300"/>
      <c r="EG669" s="1300"/>
      <c r="EH669" s="1300"/>
      <c r="EI669" s="1300"/>
      <c r="EJ669" s="1300"/>
      <c r="EK669" s="1300"/>
      <c r="EL669" s="1300"/>
      <c r="EM669" s="1300"/>
      <c r="EN669" s="1300"/>
      <c r="EO669" s="1300"/>
      <c r="EP669" s="1300"/>
      <c r="EQ669" s="1300"/>
      <c r="ER669" s="1300"/>
      <c r="ES669" s="1300"/>
      <c r="ET669" s="1300"/>
      <c r="EU669" s="1300"/>
      <c r="EV669" s="1300"/>
      <c r="EW669" s="1300"/>
      <c r="EX669" s="1300"/>
      <c r="EY669" s="1300"/>
      <c r="EZ669" s="1300"/>
      <c r="FA669" s="1300"/>
      <c r="FB669" s="1300"/>
      <c r="FC669" s="1300"/>
      <c r="FD669" s="1300"/>
      <c r="FE669" s="1300"/>
      <c r="FF669" s="1300"/>
      <c r="FG669" s="1300"/>
      <c r="FH669" s="1300"/>
      <c r="FI669" s="1300"/>
      <c r="FJ669" s="1300"/>
      <c r="FK669" s="1300"/>
      <c r="FL669" s="1300"/>
      <c r="FM669" s="1300"/>
      <c r="FN669" s="1300"/>
      <c r="FO669" s="1300"/>
      <c r="FP669" s="1300"/>
      <c r="FQ669" s="1300"/>
      <c r="FR669" s="1300"/>
      <c r="FS669" s="1300"/>
      <c r="FT669" s="1300"/>
      <c r="FU669" s="1300"/>
      <c r="FV669" s="1300"/>
      <c r="FW669" s="1300"/>
      <c r="FX669" s="1300"/>
      <c r="FY669" s="1300"/>
      <c r="FZ669" s="1300"/>
      <c r="GA669" s="1300"/>
      <c r="GB669" s="1300"/>
      <c r="GC669" s="1300"/>
      <c r="GD669" s="1300"/>
      <c r="GE669" s="1300"/>
      <c r="GF669" s="1300"/>
      <c r="GG669" s="1300"/>
      <c r="GH669" s="1300"/>
      <c r="GI669" s="1300"/>
      <c r="GJ669" s="1300"/>
      <c r="GK669" s="1300"/>
      <c r="GL669" s="1300"/>
      <c r="GM669" s="1300"/>
      <c r="GN669" s="1300"/>
      <c r="GO669" s="1300"/>
      <c r="GP669" s="1300"/>
      <c r="GQ669" s="1300"/>
      <c r="GR669" s="1300"/>
      <c r="GS669" s="1300"/>
      <c r="GT669" s="1300"/>
      <c r="GU669" s="1300"/>
      <c r="GV669" s="1300"/>
      <c r="GW669" s="1300"/>
      <c r="GX669" s="1300"/>
      <c r="GY669" s="1300"/>
      <c r="GZ669" s="1300"/>
      <c r="HA669" s="1300"/>
      <c r="HB669" s="1300"/>
      <c r="HC669" s="1300"/>
      <c r="HD669" s="1300"/>
      <c r="HE669" s="1300"/>
      <c r="HF669" s="1300"/>
      <c r="HG669" s="1300"/>
      <c r="HH669" s="1300"/>
      <c r="HI669" s="1300"/>
      <c r="HJ669" s="1300"/>
      <c r="HK669" s="1300"/>
      <c r="HL669" s="1300"/>
      <c r="HM669" s="1300"/>
      <c r="HN669" s="1300"/>
      <c r="HO669" s="1300"/>
      <c r="HP669" s="1300"/>
      <c r="HQ669" s="1300"/>
      <c r="HR669" s="1300"/>
      <c r="HS669" s="1300"/>
      <c r="HT669" s="1300"/>
      <c r="HU669" s="1300"/>
      <c r="HV669" s="1300"/>
      <c r="HW669" s="1300"/>
      <c r="HX669" s="1300"/>
      <c r="HY669" s="1300"/>
      <c r="HZ669" s="1300"/>
      <c r="IA669" s="1300"/>
      <c r="IB669" s="1300"/>
      <c r="IC669" s="1300"/>
      <c r="ID669" s="1300"/>
      <c r="IE669" s="1300"/>
      <c r="IF669" s="1300"/>
      <c r="IG669" s="1300"/>
      <c r="IH669" s="1300"/>
      <c r="II669" s="1300"/>
      <c r="IJ669" s="1300"/>
      <c r="IK669" s="1300"/>
      <c r="IL669" s="1300"/>
      <c r="IM669" s="1300"/>
      <c r="IN669" s="1300"/>
      <c r="IO669" s="1300"/>
      <c r="IP669" s="1300"/>
      <c r="IQ669" s="1300"/>
      <c r="IR669" s="1300"/>
      <c r="IS669" s="1300"/>
      <c r="IT669" s="1300"/>
      <c r="IU669" s="1300"/>
      <c r="IV669" s="1300"/>
    </row>
    <row r="670" spans="1:256" collapsed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  <c r="AW670" s="34"/>
      <c r="AX670" s="34"/>
      <c r="AY670" s="34"/>
      <c r="AZ670" s="34"/>
      <c r="BA670" s="34"/>
      <c r="BB670" s="34"/>
      <c r="BC670" s="34"/>
      <c r="BD670" s="34"/>
      <c r="BE670" s="34"/>
      <c r="BF670" s="34"/>
      <c r="BG670" s="34"/>
      <c r="BH670" s="34"/>
      <c r="BI670" s="34"/>
      <c r="BJ670" s="34"/>
      <c r="BK670" s="34"/>
      <c r="BL670" s="34"/>
      <c r="BM670" s="34"/>
      <c r="BN670" s="34"/>
      <c r="BO670" s="34"/>
      <c r="BP670" s="34"/>
      <c r="BQ670" s="34"/>
      <c r="BR670" s="34"/>
      <c r="BS670" s="34"/>
      <c r="BT670" s="34"/>
      <c r="BU670" s="34"/>
      <c r="BV670" s="34"/>
      <c r="BW670" s="34"/>
      <c r="BX670" s="34"/>
      <c r="BY670" s="34"/>
      <c r="BZ670" s="34"/>
      <c r="CA670" s="34"/>
      <c r="CB670" s="34"/>
      <c r="CC670" s="34"/>
      <c r="CD670" s="34"/>
      <c r="CE670" s="34"/>
      <c r="CF670" s="34"/>
      <c r="CG670" s="34"/>
      <c r="CH670" s="34"/>
      <c r="CI670" s="34"/>
      <c r="CJ670" s="34"/>
      <c r="CK670" s="34"/>
      <c r="CL670" s="34"/>
      <c r="CM670" s="34"/>
      <c r="CN670" s="34"/>
      <c r="CO670" s="34"/>
      <c r="CP670" s="34"/>
      <c r="CQ670" s="34"/>
      <c r="CR670" s="34"/>
      <c r="CS670" s="34"/>
      <c r="CT670" s="34"/>
      <c r="CU670" s="34"/>
      <c r="CV670" s="34"/>
      <c r="CW670" s="34"/>
      <c r="CX670" s="34"/>
      <c r="CY670" s="34"/>
      <c r="CZ670" s="34"/>
      <c r="DA670" s="34"/>
      <c r="DB670" s="34"/>
      <c r="DC670" s="34"/>
      <c r="DD670" s="34"/>
      <c r="DE670" s="34"/>
      <c r="DF670" s="34"/>
      <c r="DG670" s="34"/>
      <c r="DH670" s="34"/>
      <c r="DI670" s="34"/>
      <c r="DJ670" s="34"/>
      <c r="DK670" s="34"/>
      <c r="DL670" s="34"/>
      <c r="DM670" s="34"/>
      <c r="DN670" s="34"/>
      <c r="DO670" s="34"/>
      <c r="DP670" s="34"/>
      <c r="DQ670" s="34"/>
      <c r="DR670" s="34"/>
      <c r="DS670" s="34"/>
      <c r="DT670" s="34"/>
      <c r="DU670" s="34"/>
      <c r="DV670" s="34"/>
      <c r="DW670" s="34"/>
      <c r="DX670" s="34"/>
      <c r="DY670" s="34"/>
      <c r="DZ670" s="34"/>
      <c r="EA670" s="34"/>
      <c r="EB670" s="34"/>
      <c r="EC670" s="34"/>
      <c r="ED670" s="34"/>
      <c r="EE670" s="34"/>
      <c r="EF670" s="34"/>
      <c r="EG670" s="34"/>
      <c r="EH670" s="34"/>
      <c r="EI670" s="34"/>
      <c r="EJ670" s="34"/>
      <c r="EK670" s="34"/>
      <c r="EL670" s="34"/>
      <c r="EM670" s="34"/>
      <c r="EN670" s="34"/>
      <c r="EO670" s="34"/>
      <c r="EP670" s="34"/>
      <c r="EQ670" s="34"/>
      <c r="ER670" s="34"/>
      <c r="ES670" s="34"/>
      <c r="ET670" s="34"/>
      <c r="EU670" s="34"/>
      <c r="EV670" s="34"/>
      <c r="EW670" s="34"/>
      <c r="EX670" s="34"/>
      <c r="EY670" s="34"/>
      <c r="EZ670" s="34"/>
      <c r="FA670" s="34"/>
      <c r="FB670" s="34"/>
      <c r="FC670" s="34"/>
      <c r="FD670" s="34"/>
      <c r="FE670" s="34"/>
      <c r="FF670" s="34"/>
      <c r="FG670" s="34"/>
      <c r="FH670" s="34"/>
      <c r="FI670" s="34"/>
      <c r="FJ670" s="34"/>
      <c r="FK670" s="34"/>
      <c r="FL670" s="34"/>
      <c r="FM670" s="34"/>
      <c r="FN670" s="34"/>
      <c r="FO670" s="34"/>
      <c r="FP670" s="34"/>
      <c r="FQ670" s="34"/>
      <c r="FR670" s="34"/>
      <c r="FS670" s="34"/>
      <c r="FT670" s="34"/>
      <c r="FU670" s="34"/>
      <c r="FV670" s="34"/>
      <c r="FW670" s="34"/>
      <c r="FX670" s="34"/>
      <c r="FY670" s="34"/>
      <c r="FZ670" s="34"/>
      <c r="GA670" s="34"/>
      <c r="GB670" s="34"/>
      <c r="GC670" s="34"/>
      <c r="GD670" s="34"/>
      <c r="GE670" s="34"/>
      <c r="GF670" s="34"/>
      <c r="GG670" s="34"/>
      <c r="GH670" s="34"/>
      <c r="GI670" s="34"/>
      <c r="GJ670" s="34"/>
      <c r="GK670" s="34"/>
      <c r="GL670" s="34"/>
      <c r="GM670" s="34"/>
      <c r="GN670" s="34"/>
      <c r="GO670" s="34"/>
      <c r="GP670" s="34"/>
      <c r="GQ670" s="34"/>
      <c r="GR670" s="34"/>
      <c r="GS670" s="34"/>
      <c r="GT670" s="34"/>
      <c r="GU670" s="34"/>
      <c r="GV670" s="34"/>
      <c r="GW670" s="34"/>
      <c r="GX670" s="34"/>
      <c r="GY670" s="34"/>
      <c r="GZ670" s="34"/>
      <c r="HA670" s="34"/>
      <c r="HB670" s="34"/>
      <c r="HC670" s="34"/>
      <c r="HD670" s="34"/>
      <c r="HE670" s="34"/>
      <c r="HF670" s="34"/>
      <c r="HG670" s="34"/>
      <c r="HH670" s="34"/>
      <c r="HI670" s="34"/>
      <c r="HJ670" s="34"/>
      <c r="HK670" s="34"/>
      <c r="HL670" s="34"/>
      <c r="HM670" s="34"/>
      <c r="HN670" s="34"/>
      <c r="HO670" s="34"/>
      <c r="HP670" s="34"/>
      <c r="HQ670" s="34"/>
      <c r="HR670" s="34"/>
      <c r="HS670" s="34"/>
      <c r="HT670" s="34"/>
      <c r="HU670" s="34"/>
      <c r="HV670" s="34"/>
      <c r="HW670" s="34"/>
      <c r="HX670" s="34"/>
      <c r="HY670" s="34"/>
      <c r="HZ670" s="34"/>
      <c r="IA670" s="34"/>
      <c r="IB670" s="34"/>
      <c r="IC670" s="34"/>
      <c r="ID670" s="34"/>
      <c r="IE670" s="34"/>
      <c r="IF670" s="34"/>
      <c r="IG670" s="34"/>
      <c r="IH670" s="34"/>
      <c r="II670" s="34"/>
      <c r="IJ670" s="34"/>
      <c r="IK670" s="34"/>
      <c r="IL670" s="34"/>
      <c r="IM670" s="34"/>
      <c r="IN670" s="34"/>
      <c r="IO670" s="34"/>
      <c r="IP670" s="34"/>
      <c r="IQ670" s="34"/>
      <c r="IR670" s="34"/>
      <c r="IS670" s="34"/>
      <c r="IT670" s="34"/>
      <c r="IU670" s="34"/>
      <c r="IV670" s="34"/>
    </row>
    <row r="671" spans="1:256" ht="15" customHeight="1" x14ac:dyDescent="0.25">
      <c r="A671" s="9" t="s">
        <v>800</v>
      </c>
      <c r="B671" s="1179" t="s">
        <v>803</v>
      </c>
      <c r="C671" s="1179"/>
      <c r="D671" s="1179"/>
      <c r="E671" s="1179"/>
      <c r="F671" s="1179"/>
      <c r="G671" s="1179"/>
      <c r="H671" s="1179"/>
      <c r="I671" s="1179"/>
      <c r="J671" s="1179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  <c r="AW671" s="34"/>
      <c r="AX671" s="34"/>
      <c r="AY671" s="34"/>
      <c r="AZ671" s="34"/>
      <c r="BA671" s="34"/>
      <c r="BB671" s="34"/>
      <c r="BC671" s="34"/>
      <c r="BD671" s="34"/>
      <c r="BE671" s="34"/>
      <c r="BF671" s="34"/>
      <c r="BG671" s="34"/>
      <c r="BH671" s="34"/>
      <c r="BI671" s="34"/>
      <c r="BJ671" s="34"/>
      <c r="BK671" s="34"/>
      <c r="BL671" s="34"/>
      <c r="BM671" s="34"/>
      <c r="BN671" s="34"/>
      <c r="BO671" s="34"/>
      <c r="BP671" s="34"/>
      <c r="BQ671" s="34"/>
      <c r="BR671" s="34"/>
      <c r="BS671" s="34"/>
      <c r="BT671" s="34"/>
      <c r="BU671" s="34"/>
      <c r="BV671" s="34"/>
      <c r="BW671" s="34"/>
      <c r="BX671" s="34"/>
      <c r="BY671" s="34"/>
      <c r="BZ671" s="34"/>
      <c r="CA671" s="34"/>
      <c r="CB671" s="34"/>
      <c r="CC671" s="34"/>
      <c r="CD671" s="34"/>
      <c r="CE671" s="34"/>
      <c r="CF671" s="34"/>
      <c r="CG671" s="34"/>
      <c r="CH671" s="34"/>
      <c r="CI671" s="34"/>
      <c r="CJ671" s="34"/>
      <c r="CK671" s="34"/>
      <c r="CL671" s="34"/>
      <c r="CM671" s="34"/>
      <c r="CN671" s="34"/>
      <c r="CO671" s="34"/>
      <c r="CP671" s="34"/>
      <c r="CQ671" s="34"/>
      <c r="CR671" s="34"/>
      <c r="CS671" s="34"/>
      <c r="CT671" s="34"/>
      <c r="CU671" s="34"/>
      <c r="CV671" s="34"/>
      <c r="CW671" s="34"/>
      <c r="CX671" s="34"/>
      <c r="CY671" s="34"/>
      <c r="CZ671" s="34"/>
      <c r="DA671" s="34"/>
      <c r="DB671" s="34"/>
      <c r="DC671" s="34"/>
      <c r="DD671" s="34"/>
      <c r="DE671" s="34"/>
      <c r="DF671" s="34"/>
      <c r="DG671" s="34"/>
      <c r="DH671" s="34"/>
      <c r="DI671" s="34"/>
      <c r="DJ671" s="34"/>
      <c r="DK671" s="34"/>
      <c r="DL671" s="34"/>
      <c r="DM671" s="34"/>
      <c r="DN671" s="34"/>
      <c r="DO671" s="34"/>
      <c r="DP671" s="34"/>
      <c r="DQ671" s="34"/>
      <c r="DR671" s="34"/>
      <c r="DS671" s="34"/>
      <c r="DT671" s="34"/>
      <c r="DU671" s="34"/>
      <c r="DV671" s="34"/>
      <c r="DW671" s="34"/>
      <c r="DX671" s="34"/>
      <c r="DY671" s="34"/>
      <c r="DZ671" s="34"/>
      <c r="EA671" s="34"/>
      <c r="EB671" s="34"/>
      <c r="EC671" s="34"/>
      <c r="ED671" s="34"/>
      <c r="EE671" s="34"/>
      <c r="EF671" s="34"/>
      <c r="EG671" s="34"/>
      <c r="EH671" s="34"/>
      <c r="EI671" s="34"/>
      <c r="EJ671" s="34"/>
      <c r="EK671" s="34"/>
      <c r="EL671" s="34"/>
      <c r="EM671" s="34"/>
      <c r="EN671" s="34"/>
      <c r="EO671" s="34"/>
      <c r="EP671" s="34"/>
      <c r="EQ671" s="34"/>
      <c r="ER671" s="34"/>
      <c r="ES671" s="34"/>
      <c r="ET671" s="34"/>
      <c r="EU671" s="34"/>
      <c r="EV671" s="34"/>
      <c r="EW671" s="34"/>
      <c r="EX671" s="34"/>
      <c r="EY671" s="34"/>
      <c r="EZ671" s="34"/>
      <c r="FA671" s="34"/>
      <c r="FB671" s="34"/>
      <c r="FC671" s="34"/>
      <c r="FD671" s="34"/>
      <c r="FE671" s="34"/>
      <c r="FF671" s="34"/>
      <c r="FG671" s="34"/>
      <c r="FH671" s="34"/>
      <c r="FI671" s="34"/>
      <c r="FJ671" s="34"/>
      <c r="FK671" s="34"/>
      <c r="FL671" s="34"/>
      <c r="FM671" s="34"/>
      <c r="FN671" s="34"/>
      <c r="FO671" s="34"/>
      <c r="FP671" s="34"/>
      <c r="FQ671" s="34"/>
      <c r="FR671" s="34"/>
      <c r="FS671" s="34"/>
      <c r="FT671" s="34"/>
      <c r="FU671" s="34"/>
      <c r="FV671" s="34"/>
      <c r="FW671" s="34"/>
      <c r="FX671" s="34"/>
      <c r="FY671" s="34"/>
      <c r="FZ671" s="34"/>
      <c r="GA671" s="34"/>
      <c r="GB671" s="34"/>
      <c r="GC671" s="34"/>
      <c r="GD671" s="34"/>
      <c r="GE671" s="34"/>
      <c r="GF671" s="34"/>
      <c r="GG671" s="34"/>
      <c r="GH671" s="34"/>
      <c r="GI671" s="34"/>
      <c r="GJ671" s="34"/>
      <c r="GK671" s="34"/>
      <c r="GL671" s="34"/>
      <c r="GM671" s="34"/>
      <c r="GN671" s="34"/>
      <c r="GO671" s="34"/>
      <c r="GP671" s="34"/>
      <c r="GQ671" s="34"/>
      <c r="GR671" s="34"/>
      <c r="GS671" s="34"/>
      <c r="GT671" s="34"/>
      <c r="GU671" s="34"/>
      <c r="GV671" s="34"/>
      <c r="GW671" s="34"/>
      <c r="GX671" s="34"/>
      <c r="GY671" s="34"/>
      <c r="GZ671" s="34"/>
      <c r="HA671" s="34"/>
      <c r="HB671" s="34"/>
      <c r="HC671" s="34"/>
      <c r="HD671" s="34"/>
      <c r="HE671" s="34"/>
      <c r="HF671" s="34"/>
      <c r="HG671" s="34"/>
      <c r="HH671" s="34"/>
      <c r="HI671" s="34"/>
      <c r="HJ671" s="34"/>
      <c r="HK671" s="34"/>
      <c r="HL671" s="34"/>
      <c r="HM671" s="34"/>
      <c r="HN671" s="34"/>
      <c r="HO671" s="34"/>
      <c r="HP671" s="34"/>
      <c r="HQ671" s="34"/>
      <c r="HR671" s="34"/>
      <c r="HS671" s="34"/>
      <c r="HT671" s="34"/>
      <c r="HU671" s="34"/>
      <c r="HV671" s="34"/>
      <c r="HW671" s="34"/>
      <c r="HX671" s="34"/>
      <c r="HY671" s="34"/>
      <c r="HZ671" s="34"/>
      <c r="IA671" s="34"/>
      <c r="IB671" s="34"/>
      <c r="IC671" s="34"/>
      <c r="ID671" s="34"/>
      <c r="IE671" s="34"/>
      <c r="IF671" s="34"/>
      <c r="IG671" s="34"/>
      <c r="IH671" s="34"/>
      <c r="II671" s="34"/>
      <c r="IJ671" s="34"/>
      <c r="IK671" s="34"/>
      <c r="IL671" s="34"/>
      <c r="IM671" s="34"/>
      <c r="IN671" s="34"/>
      <c r="IO671" s="34"/>
      <c r="IP671" s="34"/>
      <c r="IQ671" s="34"/>
      <c r="IR671" s="34"/>
      <c r="IS671" s="34"/>
      <c r="IT671" s="34"/>
      <c r="IU671" s="34"/>
      <c r="IV671" s="34"/>
    </row>
    <row r="672" spans="1:256" ht="14.4" thickBot="1" x14ac:dyDescent="0.3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  <c r="AX672" s="34"/>
      <c r="AY672" s="34"/>
      <c r="AZ672" s="34"/>
      <c r="BA672" s="34"/>
      <c r="BB672" s="34"/>
      <c r="BC672" s="34"/>
      <c r="BD672" s="34"/>
      <c r="BE672" s="34"/>
      <c r="BF672" s="34"/>
      <c r="BG672" s="34"/>
      <c r="BH672" s="34"/>
      <c r="BI672" s="34"/>
      <c r="BJ672" s="34"/>
      <c r="BK672" s="34"/>
      <c r="BL672" s="34"/>
      <c r="BM672" s="34"/>
      <c r="BN672" s="34"/>
      <c r="BO672" s="34"/>
      <c r="BP672" s="34"/>
      <c r="BQ672" s="34"/>
      <c r="BR672" s="34"/>
      <c r="BS672" s="34"/>
      <c r="BT672" s="34"/>
      <c r="BU672" s="34"/>
      <c r="BV672" s="34"/>
      <c r="BW672" s="34"/>
      <c r="BX672" s="34"/>
      <c r="BY672" s="34"/>
      <c r="BZ672" s="34"/>
      <c r="CA672" s="34"/>
      <c r="CB672" s="34"/>
      <c r="CC672" s="34"/>
      <c r="CD672" s="34"/>
      <c r="CE672" s="34"/>
      <c r="CF672" s="34"/>
      <c r="CG672" s="34"/>
      <c r="CH672" s="34"/>
      <c r="CI672" s="34"/>
      <c r="CJ672" s="34"/>
      <c r="CK672" s="34"/>
      <c r="CL672" s="34"/>
      <c r="CM672" s="34"/>
      <c r="CN672" s="34"/>
      <c r="CO672" s="34"/>
      <c r="CP672" s="34"/>
      <c r="CQ672" s="34"/>
      <c r="CR672" s="34"/>
      <c r="CS672" s="34"/>
      <c r="CT672" s="34"/>
      <c r="CU672" s="34"/>
      <c r="CV672" s="34"/>
      <c r="CW672" s="34"/>
      <c r="CX672" s="34"/>
      <c r="CY672" s="34"/>
      <c r="CZ672" s="34"/>
      <c r="DA672" s="34"/>
      <c r="DB672" s="34"/>
      <c r="DC672" s="34"/>
      <c r="DD672" s="34"/>
      <c r="DE672" s="34"/>
      <c r="DF672" s="34"/>
      <c r="DG672" s="34"/>
      <c r="DH672" s="34"/>
      <c r="DI672" s="34"/>
      <c r="DJ672" s="34"/>
      <c r="DK672" s="34"/>
      <c r="DL672" s="34"/>
      <c r="DM672" s="34"/>
      <c r="DN672" s="34"/>
      <c r="DO672" s="34"/>
      <c r="DP672" s="34"/>
      <c r="DQ672" s="34"/>
      <c r="DR672" s="34"/>
      <c r="DS672" s="34"/>
      <c r="DT672" s="34"/>
      <c r="DU672" s="34"/>
      <c r="DV672" s="34"/>
      <c r="DW672" s="34"/>
      <c r="DX672" s="34"/>
      <c r="DY672" s="34"/>
      <c r="DZ672" s="34"/>
      <c r="EA672" s="34"/>
      <c r="EB672" s="34"/>
      <c r="EC672" s="34"/>
      <c r="ED672" s="34"/>
      <c r="EE672" s="34"/>
      <c r="EF672" s="34"/>
      <c r="EG672" s="34"/>
      <c r="EH672" s="34"/>
      <c r="EI672" s="34"/>
      <c r="EJ672" s="34"/>
      <c r="EK672" s="34"/>
      <c r="EL672" s="34"/>
      <c r="EM672" s="34"/>
      <c r="EN672" s="34"/>
      <c r="EO672" s="34"/>
      <c r="EP672" s="34"/>
      <c r="EQ672" s="34"/>
      <c r="ER672" s="34"/>
      <c r="ES672" s="34"/>
      <c r="ET672" s="34"/>
      <c r="EU672" s="34"/>
      <c r="EV672" s="34"/>
      <c r="EW672" s="34"/>
      <c r="EX672" s="34"/>
      <c r="EY672" s="34"/>
      <c r="EZ672" s="34"/>
      <c r="FA672" s="34"/>
      <c r="FB672" s="34"/>
      <c r="FC672" s="34"/>
      <c r="FD672" s="34"/>
      <c r="FE672" s="34"/>
      <c r="FF672" s="34"/>
      <c r="FG672" s="34"/>
      <c r="FH672" s="34"/>
      <c r="FI672" s="34"/>
      <c r="FJ672" s="34"/>
      <c r="FK672" s="34"/>
      <c r="FL672" s="34"/>
      <c r="FM672" s="34"/>
      <c r="FN672" s="34"/>
      <c r="FO672" s="34"/>
      <c r="FP672" s="34"/>
      <c r="FQ672" s="34"/>
      <c r="FR672" s="34"/>
      <c r="FS672" s="34"/>
      <c r="FT672" s="34"/>
      <c r="FU672" s="34"/>
      <c r="FV672" s="34"/>
      <c r="FW672" s="34"/>
      <c r="FX672" s="34"/>
      <c r="FY672" s="34"/>
      <c r="FZ672" s="34"/>
      <c r="GA672" s="34"/>
      <c r="GB672" s="34"/>
      <c r="GC672" s="34"/>
      <c r="GD672" s="34"/>
      <c r="GE672" s="34"/>
      <c r="GF672" s="34"/>
      <c r="GG672" s="34"/>
      <c r="GH672" s="34"/>
      <c r="GI672" s="34"/>
      <c r="GJ672" s="34"/>
      <c r="GK672" s="34"/>
      <c r="GL672" s="34"/>
      <c r="GM672" s="34"/>
      <c r="GN672" s="34"/>
      <c r="GO672" s="34"/>
      <c r="GP672" s="34"/>
      <c r="GQ672" s="34"/>
      <c r="GR672" s="34"/>
      <c r="GS672" s="34"/>
      <c r="GT672" s="34"/>
      <c r="GU672" s="34"/>
      <c r="GV672" s="34"/>
      <c r="GW672" s="34"/>
      <c r="GX672" s="34"/>
      <c r="GY672" s="34"/>
      <c r="GZ672" s="34"/>
      <c r="HA672" s="34"/>
      <c r="HB672" s="34"/>
      <c r="HC672" s="34"/>
      <c r="HD672" s="34"/>
      <c r="HE672" s="34"/>
      <c r="HF672" s="34"/>
      <c r="HG672" s="34"/>
      <c r="HH672" s="34"/>
      <c r="HI672" s="34"/>
      <c r="HJ672" s="34"/>
      <c r="HK672" s="34"/>
      <c r="HL672" s="34"/>
      <c r="HM672" s="34"/>
      <c r="HN672" s="34"/>
      <c r="HO672" s="34"/>
      <c r="HP672" s="34"/>
      <c r="HQ672" s="34"/>
      <c r="HR672" s="34"/>
      <c r="HS672" s="34"/>
      <c r="HT672" s="34"/>
      <c r="HU672" s="34"/>
      <c r="HV672" s="34"/>
      <c r="HW672" s="34"/>
      <c r="HX672" s="34"/>
      <c r="HY672" s="34"/>
      <c r="HZ672" s="34"/>
      <c r="IA672" s="34"/>
      <c r="IB672" s="34"/>
      <c r="IC672" s="34"/>
      <c r="ID672" s="34"/>
      <c r="IE672" s="34"/>
      <c r="IF672" s="34"/>
      <c r="IG672" s="34"/>
      <c r="IH672" s="34"/>
      <c r="II672" s="34"/>
      <c r="IJ672" s="34"/>
      <c r="IK672" s="34"/>
      <c r="IL672" s="34"/>
      <c r="IM672" s="34"/>
      <c r="IN672" s="34"/>
      <c r="IO672" s="34"/>
      <c r="IP672" s="34"/>
      <c r="IQ672" s="34"/>
      <c r="IR672" s="34"/>
      <c r="IS672" s="34"/>
      <c r="IT672" s="34"/>
      <c r="IU672" s="34"/>
      <c r="IV672" s="34"/>
    </row>
    <row r="673" spans="1:256" ht="18" customHeight="1" thickTop="1" thickBot="1" x14ac:dyDescent="0.3">
      <c r="A673" s="836" t="s">
        <v>14</v>
      </c>
      <c r="B673" s="1592"/>
      <c r="C673" s="837" t="s">
        <v>6</v>
      </c>
      <c r="D673" s="837"/>
      <c r="E673" s="837"/>
      <c r="F673" s="837"/>
      <c r="G673" s="837"/>
      <c r="H673" s="837"/>
      <c r="I673" s="837"/>
      <c r="J673" s="859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  <c r="AW673" s="34"/>
      <c r="AX673" s="34"/>
      <c r="AY673" s="34"/>
      <c r="AZ673" s="34"/>
      <c r="BA673" s="34"/>
      <c r="BB673" s="34"/>
      <c r="BC673" s="34"/>
      <c r="BD673" s="34"/>
      <c r="BE673" s="34"/>
      <c r="BF673" s="34"/>
      <c r="BG673" s="34"/>
      <c r="BH673" s="34"/>
      <c r="BI673" s="34"/>
      <c r="BJ673" s="34"/>
      <c r="BK673" s="34"/>
      <c r="BL673" s="34"/>
      <c r="BM673" s="34"/>
      <c r="BN673" s="34"/>
      <c r="BO673" s="34"/>
      <c r="BP673" s="34"/>
      <c r="BQ673" s="34"/>
      <c r="BR673" s="34"/>
      <c r="BS673" s="34"/>
      <c r="BT673" s="34"/>
      <c r="BU673" s="34"/>
      <c r="BV673" s="34"/>
      <c r="BW673" s="34"/>
      <c r="BX673" s="34"/>
      <c r="BY673" s="34"/>
      <c r="BZ673" s="34"/>
      <c r="CA673" s="34"/>
      <c r="CB673" s="34"/>
      <c r="CC673" s="34"/>
      <c r="CD673" s="34"/>
      <c r="CE673" s="34"/>
      <c r="CF673" s="34"/>
      <c r="CG673" s="34"/>
      <c r="CH673" s="34"/>
      <c r="CI673" s="34"/>
      <c r="CJ673" s="34"/>
      <c r="CK673" s="34"/>
      <c r="CL673" s="34"/>
      <c r="CM673" s="34"/>
      <c r="CN673" s="34"/>
      <c r="CO673" s="34"/>
      <c r="CP673" s="34"/>
      <c r="CQ673" s="34"/>
      <c r="CR673" s="34"/>
      <c r="CS673" s="34"/>
      <c r="CT673" s="34"/>
      <c r="CU673" s="34"/>
      <c r="CV673" s="34"/>
      <c r="CW673" s="34"/>
      <c r="CX673" s="34"/>
      <c r="CY673" s="34"/>
      <c r="CZ673" s="34"/>
      <c r="DA673" s="34"/>
      <c r="DB673" s="34"/>
      <c r="DC673" s="34"/>
      <c r="DD673" s="34"/>
      <c r="DE673" s="34"/>
      <c r="DF673" s="34"/>
      <c r="DG673" s="34"/>
      <c r="DH673" s="34"/>
      <c r="DI673" s="34"/>
      <c r="DJ673" s="34"/>
      <c r="DK673" s="34"/>
      <c r="DL673" s="34"/>
      <c r="DM673" s="34"/>
      <c r="DN673" s="34"/>
      <c r="DO673" s="34"/>
      <c r="DP673" s="34"/>
      <c r="DQ673" s="34"/>
      <c r="DR673" s="34"/>
      <c r="DS673" s="34"/>
      <c r="DT673" s="34"/>
      <c r="DU673" s="34"/>
      <c r="DV673" s="34"/>
      <c r="DW673" s="34"/>
      <c r="DX673" s="34"/>
      <c r="DY673" s="34"/>
      <c r="DZ673" s="34"/>
      <c r="EA673" s="34"/>
      <c r="EB673" s="34"/>
      <c r="EC673" s="34"/>
      <c r="ED673" s="34"/>
      <c r="EE673" s="34"/>
      <c r="EF673" s="34"/>
      <c r="EG673" s="34"/>
      <c r="EH673" s="34"/>
      <c r="EI673" s="34"/>
      <c r="EJ673" s="34"/>
      <c r="EK673" s="34"/>
      <c r="EL673" s="34"/>
      <c r="EM673" s="34"/>
      <c r="EN673" s="34"/>
      <c r="EO673" s="34"/>
      <c r="EP673" s="34"/>
      <c r="EQ673" s="34"/>
      <c r="ER673" s="34"/>
      <c r="ES673" s="34"/>
      <c r="ET673" s="34"/>
      <c r="EU673" s="34"/>
      <c r="EV673" s="34"/>
      <c r="EW673" s="34"/>
      <c r="EX673" s="34"/>
      <c r="EY673" s="34"/>
      <c r="EZ673" s="34"/>
      <c r="FA673" s="34"/>
      <c r="FB673" s="34"/>
      <c r="FC673" s="34"/>
      <c r="FD673" s="34"/>
      <c r="FE673" s="34"/>
      <c r="FF673" s="34"/>
      <c r="FG673" s="34"/>
      <c r="FH673" s="34"/>
      <c r="FI673" s="34"/>
      <c r="FJ673" s="34"/>
      <c r="FK673" s="34"/>
      <c r="FL673" s="34"/>
      <c r="FM673" s="34"/>
      <c r="FN673" s="34"/>
      <c r="FO673" s="34"/>
      <c r="FP673" s="34"/>
      <c r="FQ673" s="34"/>
      <c r="FR673" s="34"/>
      <c r="FS673" s="34"/>
      <c r="FT673" s="34"/>
      <c r="FU673" s="34"/>
      <c r="FV673" s="34"/>
      <c r="FW673" s="34"/>
      <c r="FX673" s="34"/>
      <c r="FY673" s="34"/>
      <c r="FZ673" s="34"/>
      <c r="GA673" s="34"/>
      <c r="GB673" s="34"/>
      <c r="GC673" s="34"/>
      <c r="GD673" s="34"/>
      <c r="GE673" s="34"/>
      <c r="GF673" s="34"/>
      <c r="GG673" s="34"/>
      <c r="GH673" s="34"/>
      <c r="GI673" s="34"/>
      <c r="GJ673" s="34"/>
      <c r="GK673" s="34"/>
      <c r="GL673" s="34"/>
      <c r="GM673" s="34"/>
      <c r="GN673" s="34"/>
      <c r="GO673" s="34"/>
      <c r="GP673" s="34"/>
      <c r="GQ673" s="34"/>
      <c r="GR673" s="34"/>
      <c r="GS673" s="34"/>
      <c r="GT673" s="34"/>
      <c r="GU673" s="34"/>
      <c r="GV673" s="34"/>
      <c r="GW673" s="34"/>
      <c r="GX673" s="34"/>
      <c r="GY673" s="34"/>
      <c r="GZ673" s="34"/>
      <c r="HA673" s="34"/>
      <c r="HB673" s="34"/>
      <c r="HC673" s="34"/>
      <c r="HD673" s="34"/>
      <c r="HE673" s="34"/>
      <c r="HF673" s="34"/>
      <c r="HG673" s="34"/>
      <c r="HH673" s="34"/>
      <c r="HI673" s="34"/>
      <c r="HJ673" s="34"/>
      <c r="HK673" s="34"/>
      <c r="HL673" s="34"/>
      <c r="HM673" s="34"/>
      <c r="HN673" s="34"/>
      <c r="HO673" s="34"/>
      <c r="HP673" s="34"/>
      <c r="HQ673" s="34"/>
      <c r="HR673" s="34"/>
      <c r="HS673" s="34"/>
      <c r="HT673" s="34"/>
      <c r="HU673" s="34"/>
      <c r="HV673" s="34"/>
      <c r="HW673" s="34"/>
      <c r="HX673" s="34"/>
      <c r="HY673" s="34"/>
      <c r="HZ673" s="34"/>
      <c r="IA673" s="34"/>
      <c r="IB673" s="34"/>
      <c r="IC673" s="34"/>
      <c r="ID673" s="34"/>
      <c r="IE673" s="34"/>
      <c r="IF673" s="34"/>
      <c r="IG673" s="34"/>
      <c r="IH673" s="34"/>
      <c r="II673" s="34"/>
      <c r="IJ673" s="34"/>
      <c r="IK673" s="34"/>
      <c r="IL673" s="34"/>
      <c r="IM673" s="34"/>
      <c r="IN673" s="34"/>
      <c r="IO673" s="34"/>
      <c r="IP673" s="34"/>
      <c r="IQ673" s="34"/>
      <c r="IR673" s="34"/>
      <c r="IS673" s="34"/>
      <c r="IT673" s="34"/>
      <c r="IU673" s="34"/>
      <c r="IV673" s="34"/>
    </row>
    <row r="674" spans="1:256" ht="18.75" customHeight="1" thickBot="1" x14ac:dyDescent="0.3">
      <c r="A674" s="838"/>
      <c r="B674" s="1139"/>
      <c r="C674" s="839" t="s">
        <v>204</v>
      </c>
      <c r="D674" s="1139"/>
      <c r="E674" s="1180" t="s">
        <v>203</v>
      </c>
      <c r="F674" s="1181"/>
      <c r="G674" s="1188" t="s">
        <v>772</v>
      </c>
      <c r="H674" s="1189"/>
      <c r="I674" s="1180" t="s">
        <v>202</v>
      </c>
      <c r="J674" s="1192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  <c r="AT674" s="34"/>
      <c r="AU674" s="34"/>
      <c r="AV674" s="34"/>
      <c r="AW674" s="34"/>
      <c r="AX674" s="34"/>
      <c r="AY674" s="34"/>
      <c r="AZ674" s="34"/>
      <c r="BA674" s="34"/>
      <c r="BB674" s="34"/>
      <c r="BC674" s="34"/>
      <c r="BD674" s="34"/>
      <c r="BE674" s="34"/>
      <c r="BF674" s="34"/>
      <c r="BG674" s="34"/>
      <c r="BH674" s="34"/>
      <c r="BI674" s="34"/>
      <c r="BJ674" s="34"/>
      <c r="BK674" s="34"/>
      <c r="BL674" s="34"/>
      <c r="BM674" s="34"/>
      <c r="BN674" s="34"/>
      <c r="BO674" s="34"/>
      <c r="BP674" s="34"/>
      <c r="BQ674" s="34"/>
      <c r="BR674" s="34"/>
      <c r="BS674" s="34"/>
      <c r="BT674" s="34"/>
      <c r="BU674" s="34"/>
      <c r="BV674" s="34"/>
      <c r="BW674" s="34"/>
      <c r="BX674" s="34"/>
      <c r="BY674" s="34"/>
      <c r="BZ674" s="34"/>
      <c r="CA674" s="34"/>
      <c r="CB674" s="34"/>
      <c r="CC674" s="34"/>
      <c r="CD674" s="34"/>
      <c r="CE674" s="34"/>
      <c r="CF674" s="34"/>
      <c r="CG674" s="34"/>
      <c r="CH674" s="34"/>
      <c r="CI674" s="34"/>
      <c r="CJ674" s="34"/>
      <c r="CK674" s="34"/>
      <c r="CL674" s="34"/>
      <c r="CM674" s="34"/>
      <c r="CN674" s="34"/>
      <c r="CO674" s="34"/>
      <c r="CP674" s="34"/>
      <c r="CQ674" s="34"/>
      <c r="CR674" s="34"/>
      <c r="CS674" s="34"/>
      <c r="CT674" s="34"/>
      <c r="CU674" s="34"/>
      <c r="CV674" s="34"/>
      <c r="CW674" s="34"/>
      <c r="CX674" s="34"/>
      <c r="CY674" s="34"/>
      <c r="CZ674" s="34"/>
      <c r="DA674" s="34"/>
      <c r="DB674" s="34"/>
      <c r="DC674" s="34"/>
      <c r="DD674" s="34"/>
      <c r="DE674" s="34"/>
      <c r="DF674" s="34"/>
      <c r="DG674" s="34"/>
      <c r="DH674" s="34"/>
      <c r="DI674" s="34"/>
      <c r="DJ674" s="34"/>
      <c r="DK674" s="34"/>
      <c r="DL674" s="34"/>
      <c r="DM674" s="34"/>
      <c r="DN674" s="34"/>
      <c r="DO674" s="34"/>
      <c r="DP674" s="34"/>
      <c r="DQ674" s="34"/>
      <c r="DR674" s="34"/>
      <c r="DS674" s="34"/>
      <c r="DT674" s="34"/>
      <c r="DU674" s="34"/>
      <c r="DV674" s="34"/>
      <c r="DW674" s="34"/>
      <c r="DX674" s="34"/>
      <c r="DY674" s="34"/>
      <c r="DZ674" s="34"/>
      <c r="EA674" s="34"/>
      <c r="EB674" s="34"/>
      <c r="EC674" s="34"/>
      <c r="ED674" s="34"/>
      <c r="EE674" s="34"/>
      <c r="EF674" s="34"/>
      <c r="EG674" s="34"/>
      <c r="EH674" s="34"/>
      <c r="EI674" s="34"/>
      <c r="EJ674" s="34"/>
      <c r="EK674" s="34"/>
      <c r="EL674" s="34"/>
      <c r="EM674" s="34"/>
      <c r="EN674" s="34"/>
      <c r="EO674" s="34"/>
      <c r="EP674" s="34"/>
      <c r="EQ674" s="34"/>
      <c r="ER674" s="34"/>
      <c r="ES674" s="34"/>
      <c r="ET674" s="34"/>
      <c r="EU674" s="34"/>
      <c r="EV674" s="34"/>
      <c r="EW674" s="34"/>
      <c r="EX674" s="34"/>
      <c r="EY674" s="34"/>
      <c r="EZ674" s="34"/>
      <c r="FA674" s="34"/>
      <c r="FB674" s="34"/>
      <c r="FC674" s="34"/>
      <c r="FD674" s="34"/>
      <c r="FE674" s="34"/>
      <c r="FF674" s="34"/>
      <c r="FG674" s="34"/>
      <c r="FH674" s="34"/>
      <c r="FI674" s="34"/>
      <c r="FJ674" s="34"/>
      <c r="FK674" s="34"/>
      <c r="FL674" s="34"/>
      <c r="FM674" s="34"/>
      <c r="FN674" s="34"/>
      <c r="FO674" s="34"/>
      <c r="FP674" s="34"/>
      <c r="FQ674" s="34"/>
      <c r="FR674" s="34"/>
      <c r="FS674" s="34"/>
      <c r="FT674" s="34"/>
      <c r="FU674" s="34"/>
      <c r="FV674" s="34"/>
      <c r="FW674" s="34"/>
      <c r="FX674" s="34"/>
      <c r="FY674" s="34"/>
      <c r="FZ674" s="34"/>
      <c r="GA674" s="34"/>
      <c r="GB674" s="34"/>
      <c r="GC674" s="34"/>
      <c r="GD674" s="34"/>
      <c r="GE674" s="34"/>
      <c r="GF674" s="34"/>
      <c r="GG674" s="34"/>
      <c r="GH674" s="34"/>
      <c r="GI674" s="34"/>
      <c r="GJ674" s="34"/>
      <c r="GK674" s="34"/>
      <c r="GL674" s="34"/>
      <c r="GM674" s="34"/>
      <c r="GN674" s="34"/>
      <c r="GO674" s="34"/>
      <c r="GP674" s="34"/>
      <c r="GQ674" s="34"/>
      <c r="GR674" s="34"/>
      <c r="GS674" s="34"/>
      <c r="GT674" s="34"/>
      <c r="GU674" s="34"/>
      <c r="GV674" s="34"/>
      <c r="GW674" s="34"/>
      <c r="GX674" s="34"/>
      <c r="GY674" s="34"/>
      <c r="GZ674" s="34"/>
      <c r="HA674" s="34"/>
      <c r="HB674" s="34"/>
      <c r="HC674" s="34"/>
      <c r="HD674" s="34"/>
      <c r="HE674" s="34"/>
      <c r="HF674" s="34"/>
      <c r="HG674" s="34"/>
      <c r="HH674" s="34"/>
      <c r="HI674" s="34"/>
      <c r="HJ674" s="34"/>
      <c r="HK674" s="34"/>
      <c r="HL674" s="34"/>
      <c r="HM674" s="34"/>
      <c r="HN674" s="34"/>
      <c r="HO674" s="34"/>
      <c r="HP674" s="34"/>
      <c r="HQ674" s="34"/>
      <c r="HR674" s="34"/>
      <c r="HS674" s="34"/>
      <c r="HT674" s="34"/>
      <c r="HU674" s="34"/>
      <c r="HV674" s="34"/>
      <c r="HW674" s="34"/>
      <c r="HX674" s="34"/>
      <c r="HY674" s="34"/>
      <c r="HZ674" s="34"/>
      <c r="IA674" s="34"/>
      <c r="IB674" s="34"/>
      <c r="IC674" s="34"/>
      <c r="ID674" s="34"/>
      <c r="IE674" s="34"/>
      <c r="IF674" s="34"/>
      <c r="IG674" s="34"/>
      <c r="IH674" s="34"/>
      <c r="II674" s="34"/>
      <c r="IJ674" s="34"/>
      <c r="IK674" s="34"/>
      <c r="IL674" s="34"/>
      <c r="IM674" s="34"/>
      <c r="IN674" s="34"/>
      <c r="IO674" s="34"/>
      <c r="IP674" s="34"/>
      <c r="IQ674" s="34"/>
      <c r="IR674" s="34"/>
      <c r="IS674" s="34"/>
      <c r="IT674" s="34"/>
      <c r="IU674" s="34"/>
      <c r="IV674" s="34"/>
    </row>
    <row r="675" spans="1:256" ht="16.5" customHeight="1" thickBot="1" x14ac:dyDescent="0.3">
      <c r="A675" s="838"/>
      <c r="B675" s="1139"/>
      <c r="C675" s="839"/>
      <c r="D675" s="1139"/>
      <c r="E675" s="1182"/>
      <c r="F675" s="615"/>
      <c r="G675" s="1185" t="s">
        <v>802</v>
      </c>
      <c r="H675" s="1187" t="s">
        <v>801</v>
      </c>
      <c r="I675" s="1182"/>
      <c r="J675" s="1193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  <c r="AW675" s="34"/>
      <c r="AX675" s="34"/>
      <c r="AY675" s="34"/>
      <c r="AZ675" s="34"/>
      <c r="BA675" s="34"/>
      <c r="BB675" s="34"/>
      <c r="BC675" s="34"/>
      <c r="BD675" s="34"/>
      <c r="BE675" s="34"/>
      <c r="BF675" s="34"/>
      <c r="BG675" s="34"/>
      <c r="BH675" s="34"/>
      <c r="BI675" s="34"/>
      <c r="BJ675" s="34"/>
      <c r="BK675" s="34"/>
      <c r="BL675" s="34"/>
      <c r="BM675" s="34"/>
      <c r="BN675" s="34"/>
      <c r="BO675" s="34"/>
      <c r="BP675" s="34"/>
      <c r="BQ675" s="34"/>
      <c r="BR675" s="34"/>
      <c r="BS675" s="34"/>
      <c r="BT675" s="34"/>
      <c r="BU675" s="34"/>
      <c r="BV675" s="34"/>
      <c r="BW675" s="34"/>
      <c r="BX675" s="34"/>
      <c r="BY675" s="34"/>
      <c r="BZ675" s="34"/>
      <c r="CA675" s="34"/>
      <c r="CB675" s="34"/>
      <c r="CC675" s="34"/>
      <c r="CD675" s="34"/>
      <c r="CE675" s="34"/>
      <c r="CF675" s="34"/>
      <c r="CG675" s="34"/>
      <c r="CH675" s="34"/>
      <c r="CI675" s="34"/>
      <c r="CJ675" s="34"/>
      <c r="CK675" s="34"/>
      <c r="CL675" s="34"/>
      <c r="CM675" s="34"/>
      <c r="CN675" s="34"/>
      <c r="CO675" s="34"/>
      <c r="CP675" s="34"/>
      <c r="CQ675" s="34"/>
      <c r="CR675" s="34"/>
      <c r="CS675" s="34"/>
      <c r="CT675" s="34"/>
      <c r="CU675" s="34"/>
      <c r="CV675" s="34"/>
      <c r="CW675" s="34"/>
      <c r="CX675" s="34"/>
      <c r="CY675" s="34"/>
      <c r="CZ675" s="34"/>
      <c r="DA675" s="34"/>
      <c r="DB675" s="34"/>
      <c r="DC675" s="34"/>
      <c r="DD675" s="34"/>
      <c r="DE675" s="34"/>
      <c r="DF675" s="34"/>
      <c r="DG675" s="34"/>
      <c r="DH675" s="34"/>
      <c r="DI675" s="34"/>
      <c r="DJ675" s="34"/>
      <c r="DK675" s="34"/>
      <c r="DL675" s="34"/>
      <c r="DM675" s="34"/>
      <c r="DN675" s="34"/>
      <c r="DO675" s="34"/>
      <c r="DP675" s="34"/>
      <c r="DQ675" s="34"/>
      <c r="DR675" s="34"/>
      <c r="DS675" s="34"/>
      <c r="DT675" s="34"/>
      <c r="DU675" s="34"/>
      <c r="DV675" s="34"/>
      <c r="DW675" s="34"/>
      <c r="DX675" s="34"/>
      <c r="DY675" s="34"/>
      <c r="DZ675" s="34"/>
      <c r="EA675" s="34"/>
      <c r="EB675" s="34"/>
      <c r="EC675" s="34"/>
      <c r="ED675" s="34"/>
      <c r="EE675" s="34"/>
      <c r="EF675" s="34"/>
      <c r="EG675" s="34"/>
      <c r="EH675" s="34"/>
      <c r="EI675" s="34"/>
      <c r="EJ675" s="34"/>
      <c r="EK675" s="34"/>
      <c r="EL675" s="34"/>
      <c r="EM675" s="34"/>
      <c r="EN675" s="34"/>
      <c r="EO675" s="34"/>
      <c r="EP675" s="34"/>
      <c r="EQ675" s="34"/>
      <c r="ER675" s="34"/>
      <c r="ES675" s="34"/>
      <c r="ET675" s="34"/>
      <c r="EU675" s="34"/>
      <c r="EV675" s="34"/>
      <c r="EW675" s="34"/>
      <c r="EX675" s="34"/>
      <c r="EY675" s="34"/>
      <c r="EZ675" s="34"/>
      <c r="FA675" s="34"/>
      <c r="FB675" s="34"/>
      <c r="FC675" s="34"/>
      <c r="FD675" s="34"/>
      <c r="FE675" s="34"/>
      <c r="FF675" s="34"/>
      <c r="FG675" s="34"/>
      <c r="FH675" s="34"/>
      <c r="FI675" s="34"/>
      <c r="FJ675" s="34"/>
      <c r="FK675" s="34"/>
      <c r="FL675" s="34"/>
      <c r="FM675" s="34"/>
      <c r="FN675" s="34"/>
      <c r="FO675" s="34"/>
      <c r="FP675" s="34"/>
      <c r="FQ675" s="34"/>
      <c r="FR675" s="34"/>
      <c r="FS675" s="34"/>
      <c r="FT675" s="34"/>
      <c r="FU675" s="34"/>
      <c r="FV675" s="34"/>
      <c r="FW675" s="34"/>
      <c r="FX675" s="34"/>
      <c r="FY675" s="34"/>
      <c r="FZ675" s="34"/>
      <c r="GA675" s="34"/>
      <c r="GB675" s="34"/>
      <c r="GC675" s="34"/>
      <c r="GD675" s="34"/>
      <c r="GE675" s="34"/>
      <c r="GF675" s="34"/>
      <c r="GG675" s="34"/>
      <c r="GH675" s="34"/>
      <c r="GI675" s="34"/>
      <c r="GJ675" s="34"/>
      <c r="GK675" s="34"/>
      <c r="GL675" s="34"/>
      <c r="GM675" s="34"/>
      <c r="GN675" s="34"/>
      <c r="GO675" s="34"/>
      <c r="GP675" s="34"/>
      <c r="GQ675" s="34"/>
      <c r="GR675" s="34"/>
      <c r="GS675" s="34"/>
      <c r="GT675" s="34"/>
      <c r="GU675" s="34"/>
      <c r="GV675" s="34"/>
      <c r="GW675" s="34"/>
      <c r="GX675" s="34"/>
      <c r="GY675" s="34"/>
      <c r="GZ675" s="34"/>
      <c r="HA675" s="34"/>
      <c r="HB675" s="34"/>
      <c r="HC675" s="34"/>
      <c r="HD675" s="34"/>
      <c r="HE675" s="34"/>
      <c r="HF675" s="34"/>
      <c r="HG675" s="34"/>
      <c r="HH675" s="34"/>
      <c r="HI675" s="34"/>
      <c r="HJ675" s="34"/>
      <c r="HK675" s="34"/>
      <c r="HL675" s="34"/>
      <c r="HM675" s="34"/>
      <c r="HN675" s="34"/>
      <c r="HO675" s="34"/>
      <c r="HP675" s="34"/>
      <c r="HQ675" s="34"/>
      <c r="HR675" s="34"/>
      <c r="HS675" s="34"/>
      <c r="HT675" s="34"/>
      <c r="HU675" s="34"/>
      <c r="HV675" s="34"/>
      <c r="HW675" s="34"/>
      <c r="HX675" s="34"/>
      <c r="HY675" s="34"/>
      <c r="HZ675" s="34"/>
      <c r="IA675" s="34"/>
      <c r="IB675" s="34"/>
      <c r="IC675" s="34"/>
      <c r="ID675" s="34"/>
      <c r="IE675" s="34"/>
      <c r="IF675" s="34"/>
      <c r="IG675" s="34"/>
      <c r="IH675" s="34"/>
      <c r="II675" s="34"/>
      <c r="IJ675" s="34"/>
      <c r="IK675" s="34"/>
      <c r="IL675" s="34"/>
      <c r="IM675" s="34"/>
      <c r="IN675" s="34"/>
      <c r="IO675" s="34"/>
      <c r="IP675" s="34"/>
      <c r="IQ675" s="34"/>
      <c r="IR675" s="34"/>
      <c r="IS675" s="34"/>
      <c r="IT675" s="34"/>
      <c r="IU675" s="34"/>
      <c r="IV675" s="34"/>
    </row>
    <row r="676" spans="1:256" ht="21" customHeight="1" x14ac:dyDescent="0.25">
      <c r="A676" s="840"/>
      <c r="B676" s="1243"/>
      <c r="C676" s="841"/>
      <c r="D676" s="1243"/>
      <c r="E676" s="1182"/>
      <c r="F676" s="615"/>
      <c r="G676" s="1186"/>
      <c r="H676" s="1187"/>
      <c r="I676" s="1182"/>
      <c r="J676" s="1193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  <c r="BF676" s="34"/>
      <c r="BG676" s="34"/>
      <c r="BH676" s="34"/>
      <c r="BI676" s="34"/>
      <c r="BJ676" s="34"/>
      <c r="BK676" s="34"/>
      <c r="BL676" s="34"/>
      <c r="BM676" s="34"/>
      <c r="BN676" s="34"/>
      <c r="BO676" s="34"/>
      <c r="BP676" s="34"/>
      <c r="BQ676" s="34"/>
      <c r="BR676" s="34"/>
      <c r="BS676" s="34"/>
      <c r="BT676" s="34"/>
      <c r="BU676" s="34"/>
      <c r="BV676" s="34"/>
      <c r="BW676" s="34"/>
      <c r="BX676" s="34"/>
      <c r="BY676" s="34"/>
      <c r="BZ676" s="34"/>
      <c r="CA676" s="34"/>
      <c r="CB676" s="34"/>
      <c r="CC676" s="34"/>
      <c r="CD676" s="34"/>
      <c r="CE676" s="34"/>
      <c r="CF676" s="34"/>
      <c r="CG676" s="34"/>
      <c r="CH676" s="34"/>
      <c r="CI676" s="34"/>
      <c r="CJ676" s="34"/>
      <c r="CK676" s="34"/>
      <c r="CL676" s="34"/>
      <c r="CM676" s="34"/>
      <c r="CN676" s="34"/>
      <c r="CO676" s="34"/>
      <c r="CP676" s="34"/>
      <c r="CQ676" s="34"/>
      <c r="CR676" s="34"/>
      <c r="CS676" s="34"/>
      <c r="CT676" s="34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  <c r="DI676" s="34"/>
      <c r="DJ676" s="34"/>
      <c r="DK676" s="34"/>
      <c r="DL676" s="34"/>
      <c r="DM676" s="34"/>
      <c r="DN676" s="34"/>
      <c r="DO676" s="34"/>
      <c r="DP676" s="34"/>
      <c r="DQ676" s="34"/>
      <c r="DR676" s="34"/>
      <c r="DS676" s="34"/>
      <c r="DT676" s="34"/>
      <c r="DU676" s="34"/>
      <c r="DV676" s="34"/>
      <c r="DW676" s="34"/>
      <c r="DX676" s="34"/>
      <c r="DY676" s="34"/>
      <c r="DZ676" s="34"/>
      <c r="EA676" s="34"/>
      <c r="EB676" s="34"/>
      <c r="EC676" s="34"/>
      <c r="ED676" s="34"/>
      <c r="EE676" s="34"/>
      <c r="EF676" s="34"/>
      <c r="EG676" s="34"/>
      <c r="EH676" s="34"/>
      <c r="EI676" s="34"/>
      <c r="EJ676" s="34"/>
      <c r="EK676" s="34"/>
      <c r="EL676" s="34"/>
      <c r="EM676" s="34"/>
      <c r="EN676" s="34"/>
      <c r="EO676" s="34"/>
      <c r="EP676" s="34"/>
      <c r="EQ676" s="34"/>
      <c r="ER676" s="34"/>
      <c r="ES676" s="34"/>
      <c r="ET676" s="34"/>
      <c r="EU676" s="34"/>
      <c r="EV676" s="34"/>
      <c r="EW676" s="34"/>
      <c r="EX676" s="34"/>
      <c r="EY676" s="34"/>
      <c r="EZ676" s="34"/>
      <c r="FA676" s="34"/>
      <c r="FB676" s="34"/>
      <c r="FC676" s="34"/>
      <c r="FD676" s="34"/>
      <c r="FE676" s="34"/>
      <c r="FF676" s="34"/>
      <c r="FG676" s="34"/>
      <c r="FH676" s="34"/>
      <c r="FI676" s="34"/>
      <c r="FJ676" s="34"/>
      <c r="FK676" s="34"/>
      <c r="FL676" s="34"/>
      <c r="FM676" s="34"/>
      <c r="FN676" s="34"/>
      <c r="FO676" s="34"/>
      <c r="FP676" s="34"/>
      <c r="FQ676" s="34"/>
      <c r="FR676" s="34"/>
      <c r="FS676" s="34"/>
      <c r="FT676" s="34"/>
      <c r="FU676" s="34"/>
      <c r="FV676" s="34"/>
      <c r="FW676" s="34"/>
      <c r="FX676" s="34"/>
      <c r="FY676" s="34"/>
      <c r="FZ676" s="34"/>
      <c r="GA676" s="34"/>
      <c r="GB676" s="34"/>
      <c r="GC676" s="34"/>
      <c r="GD676" s="34"/>
      <c r="GE676" s="34"/>
      <c r="GF676" s="34"/>
      <c r="GG676" s="34"/>
      <c r="GH676" s="34"/>
      <c r="GI676" s="34"/>
      <c r="GJ676" s="34"/>
      <c r="GK676" s="34"/>
      <c r="GL676" s="34"/>
      <c r="GM676" s="34"/>
      <c r="GN676" s="34"/>
      <c r="GO676" s="34"/>
      <c r="GP676" s="34"/>
      <c r="GQ676" s="34"/>
      <c r="GR676" s="34"/>
      <c r="GS676" s="34"/>
      <c r="GT676" s="34"/>
      <c r="GU676" s="34"/>
      <c r="GV676" s="34"/>
      <c r="GW676" s="34"/>
      <c r="GX676" s="34"/>
      <c r="GY676" s="34"/>
      <c r="GZ676" s="34"/>
      <c r="HA676" s="34"/>
      <c r="HB676" s="34"/>
      <c r="HC676" s="34"/>
      <c r="HD676" s="34"/>
      <c r="HE676" s="34"/>
      <c r="HF676" s="34"/>
      <c r="HG676" s="34"/>
      <c r="HH676" s="34"/>
      <c r="HI676" s="34"/>
      <c r="HJ676" s="34"/>
      <c r="HK676" s="34"/>
      <c r="HL676" s="34"/>
      <c r="HM676" s="34"/>
      <c r="HN676" s="34"/>
      <c r="HO676" s="34"/>
      <c r="HP676" s="34"/>
      <c r="HQ676" s="34"/>
      <c r="HR676" s="34"/>
      <c r="HS676" s="34"/>
      <c r="HT676" s="34"/>
      <c r="HU676" s="34"/>
      <c r="HV676" s="34"/>
      <c r="HW676" s="34"/>
      <c r="HX676" s="34"/>
      <c r="HY676" s="34"/>
      <c r="HZ676" s="34"/>
      <c r="IA676" s="34"/>
      <c r="IB676" s="34"/>
      <c r="IC676" s="34"/>
      <c r="ID676" s="34"/>
      <c r="IE676" s="34"/>
      <c r="IF676" s="34"/>
      <c r="IG676" s="34"/>
      <c r="IH676" s="34"/>
      <c r="II676" s="34"/>
      <c r="IJ676" s="34"/>
      <c r="IK676" s="34"/>
      <c r="IL676" s="34"/>
      <c r="IM676" s="34"/>
      <c r="IN676" s="34"/>
      <c r="IO676" s="34"/>
      <c r="IP676" s="34"/>
      <c r="IQ676" s="34"/>
      <c r="IR676" s="34"/>
      <c r="IS676" s="34"/>
      <c r="IT676" s="34"/>
      <c r="IU676" s="34"/>
      <c r="IV676" s="34"/>
    </row>
    <row r="677" spans="1:256" ht="14.25" customHeight="1" thickBot="1" x14ac:dyDescent="0.3">
      <c r="A677" s="842" t="s">
        <v>113</v>
      </c>
      <c r="B677" s="737"/>
      <c r="C677" s="843" t="s">
        <v>114</v>
      </c>
      <c r="D677" s="737"/>
      <c r="E677" s="739" t="s">
        <v>115</v>
      </c>
      <c r="F677" s="738"/>
      <c r="G677" s="72" t="s">
        <v>116</v>
      </c>
      <c r="H677" s="102" t="s">
        <v>117</v>
      </c>
      <c r="I677" s="739" t="s">
        <v>118</v>
      </c>
      <c r="J677" s="800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  <c r="AT677" s="34"/>
      <c r="AU677" s="34"/>
      <c r="AV677" s="34"/>
      <c r="AW677" s="34"/>
      <c r="AX677" s="34"/>
      <c r="AY677" s="34"/>
      <c r="AZ677" s="34"/>
      <c r="BA677" s="34"/>
      <c r="BB677" s="34"/>
      <c r="BC677" s="34"/>
      <c r="BD677" s="34"/>
      <c r="BE677" s="34"/>
      <c r="BF677" s="34"/>
      <c r="BG677" s="34"/>
      <c r="BH677" s="34"/>
      <c r="BI677" s="34"/>
      <c r="BJ677" s="34"/>
      <c r="BK677" s="34"/>
      <c r="BL677" s="34"/>
      <c r="BM677" s="34"/>
      <c r="BN677" s="34"/>
      <c r="BO677" s="34"/>
      <c r="BP677" s="34"/>
      <c r="BQ677" s="34"/>
      <c r="BR677" s="34"/>
      <c r="BS677" s="34"/>
      <c r="BT677" s="34"/>
      <c r="BU677" s="34"/>
      <c r="BV677" s="34"/>
      <c r="BW677" s="34"/>
      <c r="BX677" s="34"/>
      <c r="BY677" s="34"/>
      <c r="BZ677" s="34"/>
      <c r="CA677" s="34"/>
      <c r="CB677" s="34"/>
      <c r="CC677" s="34"/>
      <c r="CD677" s="34"/>
      <c r="CE677" s="34"/>
      <c r="CF677" s="34"/>
      <c r="CG677" s="34"/>
      <c r="CH677" s="34"/>
      <c r="CI677" s="34"/>
      <c r="CJ677" s="34"/>
      <c r="CK677" s="34"/>
      <c r="CL677" s="34"/>
      <c r="CM677" s="34"/>
      <c r="CN677" s="34"/>
      <c r="CO677" s="34"/>
      <c r="CP677" s="34"/>
      <c r="CQ677" s="34"/>
      <c r="CR677" s="34"/>
      <c r="CS677" s="34"/>
      <c r="CT677" s="34"/>
      <c r="CU677" s="34"/>
      <c r="CV677" s="34"/>
      <c r="CW677" s="34"/>
      <c r="CX677" s="34"/>
      <c r="CY677" s="34"/>
      <c r="CZ677" s="34"/>
      <c r="DA677" s="34"/>
      <c r="DB677" s="34"/>
      <c r="DC677" s="34"/>
      <c r="DD677" s="34"/>
      <c r="DE677" s="34"/>
      <c r="DF677" s="34"/>
      <c r="DG677" s="34"/>
      <c r="DH677" s="34"/>
      <c r="DI677" s="34"/>
      <c r="DJ677" s="34"/>
      <c r="DK677" s="34"/>
      <c r="DL677" s="34"/>
      <c r="DM677" s="34"/>
      <c r="DN677" s="34"/>
      <c r="DO677" s="34"/>
      <c r="DP677" s="34"/>
      <c r="DQ677" s="34"/>
      <c r="DR677" s="34"/>
      <c r="DS677" s="34"/>
      <c r="DT677" s="34"/>
      <c r="DU677" s="34"/>
      <c r="DV677" s="34"/>
      <c r="DW677" s="34"/>
      <c r="DX677" s="34"/>
      <c r="DY677" s="34"/>
      <c r="DZ677" s="34"/>
      <c r="EA677" s="34"/>
      <c r="EB677" s="34"/>
      <c r="EC677" s="34"/>
      <c r="ED677" s="34"/>
      <c r="EE677" s="34"/>
      <c r="EF677" s="34"/>
      <c r="EG677" s="34"/>
      <c r="EH677" s="34"/>
      <c r="EI677" s="34"/>
      <c r="EJ677" s="34"/>
      <c r="EK677" s="34"/>
      <c r="EL677" s="34"/>
      <c r="EM677" s="34"/>
      <c r="EN677" s="34"/>
      <c r="EO677" s="34"/>
      <c r="EP677" s="34"/>
      <c r="EQ677" s="34"/>
      <c r="ER677" s="34"/>
      <c r="ES677" s="34"/>
      <c r="ET677" s="34"/>
      <c r="EU677" s="34"/>
      <c r="EV677" s="34"/>
      <c r="EW677" s="34"/>
      <c r="EX677" s="34"/>
      <c r="EY677" s="34"/>
      <c r="EZ677" s="34"/>
      <c r="FA677" s="34"/>
      <c r="FB677" s="34"/>
      <c r="FC677" s="34"/>
      <c r="FD677" s="34"/>
      <c r="FE677" s="34"/>
      <c r="FF677" s="34"/>
      <c r="FG677" s="34"/>
      <c r="FH677" s="34"/>
      <c r="FI677" s="34"/>
      <c r="FJ677" s="34"/>
      <c r="FK677" s="34"/>
      <c r="FL677" s="34"/>
      <c r="FM677" s="34"/>
      <c r="FN677" s="34"/>
      <c r="FO677" s="34"/>
      <c r="FP677" s="34"/>
      <c r="FQ677" s="34"/>
      <c r="FR677" s="34"/>
      <c r="FS677" s="34"/>
      <c r="FT677" s="34"/>
      <c r="FU677" s="34"/>
      <c r="FV677" s="34"/>
      <c r="FW677" s="34"/>
      <c r="FX677" s="34"/>
      <c r="FY677" s="34"/>
      <c r="FZ677" s="34"/>
      <c r="GA677" s="34"/>
      <c r="GB677" s="34"/>
      <c r="GC677" s="34"/>
      <c r="GD677" s="34"/>
      <c r="GE677" s="34"/>
      <c r="GF677" s="34"/>
      <c r="GG677" s="34"/>
      <c r="GH677" s="34"/>
      <c r="GI677" s="34"/>
      <c r="GJ677" s="34"/>
      <c r="GK677" s="34"/>
      <c r="GL677" s="34"/>
      <c r="GM677" s="34"/>
      <c r="GN677" s="34"/>
      <c r="GO677" s="34"/>
      <c r="GP677" s="34"/>
      <c r="GQ677" s="34"/>
      <c r="GR677" s="34"/>
      <c r="GS677" s="34"/>
      <c r="GT677" s="34"/>
      <c r="GU677" s="34"/>
      <c r="GV677" s="34"/>
      <c r="GW677" s="34"/>
      <c r="GX677" s="34"/>
      <c r="GY677" s="34"/>
      <c r="GZ677" s="34"/>
      <c r="HA677" s="34"/>
      <c r="HB677" s="34"/>
      <c r="HC677" s="34"/>
      <c r="HD677" s="34"/>
      <c r="HE677" s="34"/>
      <c r="HF677" s="34"/>
      <c r="HG677" s="34"/>
      <c r="HH677" s="34"/>
      <c r="HI677" s="34"/>
      <c r="HJ677" s="34"/>
      <c r="HK677" s="34"/>
      <c r="HL677" s="34"/>
      <c r="HM677" s="34"/>
      <c r="HN677" s="34"/>
      <c r="HO677" s="34"/>
      <c r="HP677" s="34"/>
      <c r="HQ677" s="34"/>
      <c r="HR677" s="34"/>
      <c r="HS677" s="34"/>
      <c r="HT677" s="34"/>
      <c r="HU677" s="34"/>
      <c r="HV677" s="34"/>
      <c r="HW677" s="34"/>
      <c r="HX677" s="34"/>
      <c r="HY677" s="34"/>
      <c r="HZ677" s="34"/>
      <c r="IA677" s="34"/>
      <c r="IB677" s="34"/>
      <c r="IC677" s="34"/>
      <c r="ID677" s="34"/>
      <c r="IE677" s="34"/>
      <c r="IF677" s="34"/>
      <c r="IG677" s="34"/>
      <c r="IH677" s="34"/>
      <c r="II677" s="34"/>
      <c r="IJ677" s="34"/>
      <c r="IK677" s="34"/>
      <c r="IL677" s="34"/>
      <c r="IM677" s="34"/>
      <c r="IN677" s="34"/>
      <c r="IO677" s="34"/>
      <c r="IP677" s="34"/>
      <c r="IQ677" s="34"/>
      <c r="IR677" s="34"/>
      <c r="IS677" s="34"/>
      <c r="IT677" s="34"/>
      <c r="IU677" s="34"/>
      <c r="IV677" s="34"/>
    </row>
    <row r="678" spans="1:256" ht="27" customHeight="1" thickTop="1" x14ac:dyDescent="0.25">
      <c r="A678" s="907" t="s">
        <v>197</v>
      </c>
      <c r="B678" s="909"/>
      <c r="C678" s="1686">
        <v>94440.68</v>
      </c>
      <c r="D678" s="1687"/>
      <c r="E678" s="1183"/>
      <c r="F678" s="1184"/>
      <c r="G678" s="158"/>
      <c r="H678" s="155">
        <f>5843.85-250.65</f>
        <v>5593.2000000000007</v>
      </c>
      <c r="I678" s="1194">
        <f>IF(SUM(C678+E678-G678-H678)=0,"",SUM(C678+E678-G678-H678))</f>
        <v>88847.48</v>
      </c>
      <c r="J678" s="1195"/>
      <c r="K678" s="432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  <c r="AW678" s="34"/>
      <c r="AX678" s="34"/>
      <c r="AY678" s="34"/>
      <c r="AZ678" s="34"/>
      <c r="BA678" s="34"/>
      <c r="BB678" s="34"/>
      <c r="BC678" s="34"/>
      <c r="BD678" s="34"/>
      <c r="BE678" s="34"/>
      <c r="BF678" s="34"/>
      <c r="BG678" s="34"/>
      <c r="BH678" s="34"/>
      <c r="BI678" s="34"/>
      <c r="BJ678" s="34"/>
      <c r="BK678" s="34"/>
      <c r="BL678" s="34"/>
      <c r="BM678" s="34"/>
      <c r="BN678" s="34"/>
      <c r="BO678" s="34"/>
      <c r="BP678" s="34"/>
      <c r="BQ678" s="34"/>
      <c r="BR678" s="34"/>
      <c r="BS678" s="34"/>
      <c r="BT678" s="34"/>
      <c r="BU678" s="34"/>
      <c r="BV678" s="34"/>
      <c r="BW678" s="34"/>
      <c r="BX678" s="34"/>
      <c r="BY678" s="34"/>
      <c r="BZ678" s="34"/>
      <c r="CA678" s="34"/>
      <c r="CB678" s="34"/>
      <c r="CC678" s="34"/>
      <c r="CD678" s="34"/>
      <c r="CE678" s="34"/>
      <c r="CF678" s="34"/>
      <c r="CG678" s="34"/>
      <c r="CH678" s="34"/>
      <c r="CI678" s="34"/>
      <c r="CJ678" s="34"/>
      <c r="CK678" s="34"/>
      <c r="CL678" s="34"/>
      <c r="CM678" s="34"/>
      <c r="CN678" s="34"/>
      <c r="CO678" s="34"/>
      <c r="CP678" s="34"/>
      <c r="CQ678" s="34"/>
      <c r="CR678" s="34"/>
      <c r="CS678" s="34"/>
      <c r="CT678" s="34"/>
      <c r="CU678" s="34"/>
      <c r="CV678" s="34"/>
      <c r="CW678" s="34"/>
      <c r="CX678" s="34"/>
      <c r="CY678" s="34"/>
      <c r="CZ678" s="34"/>
      <c r="DA678" s="34"/>
      <c r="DB678" s="34"/>
      <c r="DC678" s="34"/>
      <c r="DD678" s="34"/>
      <c r="DE678" s="34"/>
      <c r="DF678" s="34"/>
      <c r="DG678" s="34"/>
      <c r="DH678" s="34"/>
      <c r="DI678" s="34"/>
      <c r="DJ678" s="34"/>
      <c r="DK678" s="34"/>
      <c r="DL678" s="34"/>
      <c r="DM678" s="34"/>
      <c r="DN678" s="34"/>
      <c r="DO678" s="34"/>
      <c r="DP678" s="34"/>
      <c r="DQ678" s="34"/>
      <c r="DR678" s="34"/>
      <c r="DS678" s="34"/>
      <c r="DT678" s="34"/>
      <c r="DU678" s="34"/>
      <c r="DV678" s="34"/>
      <c r="DW678" s="34"/>
      <c r="DX678" s="34"/>
      <c r="DY678" s="34"/>
      <c r="DZ678" s="34"/>
      <c r="EA678" s="34"/>
      <c r="EB678" s="34"/>
      <c r="EC678" s="34"/>
      <c r="ED678" s="34"/>
      <c r="EE678" s="34"/>
      <c r="EF678" s="34"/>
      <c r="EG678" s="34"/>
      <c r="EH678" s="34"/>
      <c r="EI678" s="34"/>
      <c r="EJ678" s="34"/>
      <c r="EK678" s="34"/>
      <c r="EL678" s="34"/>
      <c r="EM678" s="34"/>
      <c r="EN678" s="34"/>
      <c r="EO678" s="34"/>
      <c r="EP678" s="34"/>
      <c r="EQ678" s="34"/>
      <c r="ER678" s="34"/>
      <c r="ES678" s="34"/>
      <c r="ET678" s="34"/>
      <c r="EU678" s="34"/>
      <c r="EV678" s="34"/>
      <c r="EW678" s="34"/>
      <c r="EX678" s="34"/>
      <c r="EY678" s="34"/>
      <c r="EZ678" s="34"/>
      <c r="FA678" s="34"/>
      <c r="FB678" s="34"/>
      <c r="FC678" s="34"/>
      <c r="FD678" s="34"/>
      <c r="FE678" s="34"/>
      <c r="FF678" s="34"/>
      <c r="FG678" s="34"/>
      <c r="FH678" s="34"/>
      <c r="FI678" s="34"/>
      <c r="FJ678" s="34"/>
      <c r="FK678" s="34"/>
      <c r="FL678" s="34"/>
      <c r="FM678" s="34"/>
      <c r="FN678" s="34"/>
      <c r="FO678" s="34"/>
      <c r="FP678" s="34"/>
      <c r="FQ678" s="34"/>
      <c r="FR678" s="34"/>
      <c r="FS678" s="34"/>
      <c r="FT678" s="34"/>
      <c r="FU678" s="34"/>
      <c r="FV678" s="34"/>
      <c r="FW678" s="34"/>
      <c r="FX678" s="34"/>
      <c r="FY678" s="34"/>
      <c r="FZ678" s="34"/>
      <c r="GA678" s="34"/>
      <c r="GB678" s="34"/>
      <c r="GC678" s="34"/>
      <c r="GD678" s="34"/>
      <c r="GE678" s="34"/>
      <c r="GF678" s="34"/>
      <c r="GG678" s="34"/>
      <c r="GH678" s="34"/>
      <c r="GI678" s="34"/>
      <c r="GJ678" s="34"/>
      <c r="GK678" s="34"/>
      <c r="GL678" s="34"/>
      <c r="GM678" s="34"/>
      <c r="GN678" s="34"/>
      <c r="GO678" s="34"/>
      <c r="GP678" s="34"/>
      <c r="GQ678" s="34"/>
      <c r="GR678" s="34"/>
      <c r="GS678" s="34"/>
      <c r="GT678" s="34"/>
      <c r="GU678" s="34"/>
      <c r="GV678" s="34"/>
      <c r="GW678" s="34"/>
      <c r="GX678" s="34"/>
      <c r="GY678" s="34"/>
      <c r="GZ678" s="34"/>
      <c r="HA678" s="34"/>
      <c r="HB678" s="34"/>
      <c r="HC678" s="34"/>
      <c r="HD678" s="34"/>
      <c r="HE678" s="34"/>
      <c r="HF678" s="34"/>
      <c r="HG678" s="34"/>
      <c r="HH678" s="34"/>
      <c r="HI678" s="34"/>
      <c r="HJ678" s="34"/>
      <c r="HK678" s="34"/>
      <c r="HL678" s="34"/>
      <c r="HM678" s="34"/>
      <c r="HN678" s="34"/>
      <c r="HO678" s="34"/>
      <c r="HP678" s="34"/>
      <c r="HQ678" s="34"/>
      <c r="HR678" s="34"/>
      <c r="HS678" s="34"/>
      <c r="HT678" s="34"/>
      <c r="HU678" s="34"/>
      <c r="HV678" s="34"/>
      <c r="HW678" s="34"/>
      <c r="HX678" s="34"/>
      <c r="HY678" s="34"/>
      <c r="HZ678" s="34"/>
      <c r="IA678" s="34"/>
      <c r="IB678" s="34"/>
      <c r="IC678" s="34"/>
      <c r="ID678" s="34"/>
      <c r="IE678" s="34"/>
      <c r="IF678" s="34"/>
      <c r="IG678" s="34"/>
      <c r="IH678" s="34"/>
      <c r="II678" s="34"/>
      <c r="IJ678" s="34"/>
      <c r="IK678" s="34"/>
      <c r="IL678" s="34"/>
      <c r="IM678" s="34"/>
      <c r="IN678" s="34"/>
      <c r="IO678" s="34"/>
      <c r="IP678" s="34"/>
      <c r="IQ678" s="34"/>
      <c r="IR678" s="34"/>
      <c r="IS678" s="34"/>
      <c r="IT678" s="34"/>
      <c r="IU678" s="34"/>
      <c r="IV678" s="34"/>
    </row>
    <row r="679" spans="1:256" ht="28.2" customHeight="1" x14ac:dyDescent="0.25">
      <c r="A679" s="474" t="s">
        <v>198</v>
      </c>
      <c r="B679" s="476"/>
      <c r="C679" s="1688"/>
      <c r="D679" s="1689"/>
      <c r="E679" s="1190"/>
      <c r="F679" s="1191"/>
      <c r="G679" s="160"/>
      <c r="H679" s="156"/>
      <c r="I679" s="1196" t="str">
        <f>IF(SUM(C679+E679-G679-H679)=0,"",SUM(C679+E679-G679-H679))</f>
        <v/>
      </c>
      <c r="J679" s="1197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  <c r="AW679" s="34"/>
      <c r="AX679" s="34"/>
      <c r="AY679" s="34"/>
      <c r="AZ679" s="34"/>
      <c r="BA679" s="34"/>
      <c r="BB679" s="34"/>
      <c r="BC679" s="34"/>
      <c r="BD679" s="34"/>
      <c r="BE679" s="34"/>
      <c r="BF679" s="34"/>
      <c r="BG679" s="34"/>
      <c r="BH679" s="34"/>
      <c r="BI679" s="34"/>
      <c r="BJ679" s="34"/>
      <c r="BK679" s="34"/>
      <c r="BL679" s="34"/>
      <c r="BM679" s="34"/>
      <c r="BN679" s="34"/>
      <c r="BO679" s="34"/>
      <c r="BP679" s="34"/>
      <c r="BQ679" s="34"/>
      <c r="BR679" s="34"/>
      <c r="BS679" s="34"/>
      <c r="BT679" s="34"/>
      <c r="BU679" s="34"/>
      <c r="BV679" s="34"/>
      <c r="BW679" s="34"/>
      <c r="BX679" s="34"/>
      <c r="BY679" s="34"/>
      <c r="BZ679" s="34"/>
      <c r="CA679" s="34"/>
      <c r="CB679" s="34"/>
      <c r="CC679" s="34"/>
      <c r="CD679" s="34"/>
      <c r="CE679" s="34"/>
      <c r="CF679" s="34"/>
      <c r="CG679" s="34"/>
      <c r="CH679" s="34"/>
      <c r="CI679" s="34"/>
      <c r="CJ679" s="34"/>
      <c r="CK679" s="34"/>
      <c r="CL679" s="34"/>
      <c r="CM679" s="34"/>
      <c r="CN679" s="34"/>
      <c r="CO679" s="34"/>
      <c r="CP679" s="34"/>
      <c r="CQ679" s="34"/>
      <c r="CR679" s="34"/>
      <c r="CS679" s="34"/>
      <c r="CT679" s="34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  <c r="DJ679" s="34"/>
      <c r="DK679" s="34"/>
      <c r="DL679" s="34"/>
      <c r="DM679" s="34"/>
      <c r="DN679" s="34"/>
      <c r="DO679" s="34"/>
      <c r="DP679" s="34"/>
      <c r="DQ679" s="34"/>
      <c r="DR679" s="34"/>
      <c r="DS679" s="34"/>
      <c r="DT679" s="34"/>
      <c r="DU679" s="34"/>
      <c r="DV679" s="34"/>
      <c r="DW679" s="34"/>
      <c r="DX679" s="34"/>
      <c r="DY679" s="34"/>
      <c r="DZ679" s="34"/>
      <c r="EA679" s="34"/>
      <c r="EB679" s="34"/>
      <c r="EC679" s="34"/>
      <c r="ED679" s="34"/>
      <c r="EE679" s="34"/>
      <c r="EF679" s="34"/>
      <c r="EG679" s="34"/>
      <c r="EH679" s="34"/>
      <c r="EI679" s="34"/>
      <c r="EJ679" s="34"/>
      <c r="EK679" s="34"/>
      <c r="EL679" s="34"/>
      <c r="EM679" s="34"/>
      <c r="EN679" s="34"/>
      <c r="EO679" s="34"/>
      <c r="EP679" s="34"/>
      <c r="EQ679" s="34"/>
      <c r="ER679" s="34"/>
      <c r="ES679" s="34"/>
      <c r="ET679" s="34"/>
      <c r="EU679" s="34"/>
      <c r="EV679" s="34"/>
      <c r="EW679" s="34"/>
      <c r="EX679" s="34"/>
      <c r="EY679" s="34"/>
      <c r="EZ679" s="34"/>
      <c r="FA679" s="34"/>
      <c r="FB679" s="34"/>
      <c r="FC679" s="34"/>
      <c r="FD679" s="34"/>
      <c r="FE679" s="34"/>
      <c r="FF679" s="34"/>
      <c r="FG679" s="34"/>
      <c r="FH679" s="34"/>
      <c r="FI679" s="34"/>
      <c r="FJ679" s="34"/>
      <c r="FK679" s="34"/>
      <c r="FL679" s="34"/>
      <c r="FM679" s="34"/>
      <c r="FN679" s="34"/>
      <c r="FO679" s="34"/>
      <c r="FP679" s="34"/>
      <c r="FQ679" s="34"/>
      <c r="FR679" s="34"/>
      <c r="FS679" s="34"/>
      <c r="FT679" s="34"/>
      <c r="FU679" s="34"/>
      <c r="FV679" s="34"/>
      <c r="FW679" s="34"/>
      <c r="FX679" s="34"/>
      <c r="FY679" s="34"/>
      <c r="FZ679" s="34"/>
      <c r="GA679" s="34"/>
      <c r="GB679" s="34"/>
      <c r="GC679" s="34"/>
      <c r="GD679" s="34"/>
      <c r="GE679" s="34"/>
      <c r="GF679" s="34"/>
      <c r="GG679" s="34"/>
      <c r="GH679" s="34"/>
      <c r="GI679" s="34"/>
      <c r="GJ679" s="34"/>
      <c r="GK679" s="34"/>
      <c r="GL679" s="34"/>
      <c r="GM679" s="34"/>
      <c r="GN679" s="34"/>
      <c r="GO679" s="34"/>
      <c r="GP679" s="34"/>
      <c r="GQ679" s="34"/>
      <c r="GR679" s="34"/>
      <c r="GS679" s="34"/>
      <c r="GT679" s="34"/>
      <c r="GU679" s="34"/>
      <c r="GV679" s="34"/>
      <c r="GW679" s="34"/>
      <c r="GX679" s="34"/>
      <c r="GY679" s="34"/>
      <c r="GZ679" s="34"/>
      <c r="HA679" s="34"/>
      <c r="HB679" s="34"/>
      <c r="HC679" s="34"/>
      <c r="HD679" s="34"/>
      <c r="HE679" s="34"/>
      <c r="HF679" s="34"/>
      <c r="HG679" s="34"/>
      <c r="HH679" s="34"/>
      <c r="HI679" s="34"/>
      <c r="HJ679" s="34"/>
      <c r="HK679" s="34"/>
      <c r="HL679" s="34"/>
      <c r="HM679" s="34"/>
      <c r="HN679" s="34"/>
      <c r="HO679" s="34"/>
      <c r="HP679" s="34"/>
      <c r="HQ679" s="34"/>
      <c r="HR679" s="34"/>
      <c r="HS679" s="34"/>
      <c r="HT679" s="34"/>
      <c r="HU679" s="34"/>
      <c r="HV679" s="34"/>
      <c r="HW679" s="34"/>
      <c r="HX679" s="34"/>
      <c r="HY679" s="34"/>
      <c r="HZ679" s="34"/>
      <c r="IA679" s="34"/>
      <c r="IB679" s="34"/>
      <c r="IC679" s="34"/>
      <c r="ID679" s="34"/>
      <c r="IE679" s="34"/>
      <c r="IF679" s="34"/>
      <c r="IG679" s="34"/>
      <c r="IH679" s="34"/>
      <c r="II679" s="34"/>
      <c r="IJ679" s="34"/>
      <c r="IK679" s="34"/>
      <c r="IL679" s="34"/>
      <c r="IM679" s="34"/>
      <c r="IN679" s="34"/>
      <c r="IO679" s="34"/>
      <c r="IP679" s="34"/>
      <c r="IQ679" s="34"/>
      <c r="IR679" s="34"/>
      <c r="IS679" s="34"/>
      <c r="IT679" s="34"/>
      <c r="IU679" s="34"/>
      <c r="IV679" s="34"/>
    </row>
    <row r="680" spans="1:256" ht="24" customHeight="1" x14ac:dyDescent="0.25">
      <c r="A680" s="474" t="s">
        <v>199</v>
      </c>
      <c r="B680" s="476"/>
      <c r="C680" s="1688"/>
      <c r="D680" s="1689"/>
      <c r="E680" s="1190"/>
      <c r="F680" s="1191"/>
      <c r="G680" s="160"/>
      <c r="H680" s="156"/>
      <c r="I680" s="1196" t="str">
        <f>IF(SUM(C680+E680-G680-H680)=0,"",SUM(C680+E680-G680-H680))</f>
        <v/>
      </c>
      <c r="J680" s="1197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  <c r="BX680" s="34"/>
      <c r="BY680" s="34"/>
      <c r="BZ680" s="34"/>
      <c r="CA680" s="34"/>
      <c r="CB680" s="34"/>
      <c r="CC680" s="34"/>
      <c r="CD680" s="34"/>
      <c r="CE680" s="34"/>
      <c r="CF680" s="34"/>
      <c r="CG680" s="34"/>
      <c r="CH680" s="34"/>
      <c r="CI680" s="34"/>
      <c r="CJ680" s="34"/>
      <c r="CK680" s="34"/>
      <c r="CL680" s="34"/>
      <c r="CM680" s="34"/>
      <c r="CN680" s="34"/>
      <c r="CO680" s="34"/>
      <c r="CP680" s="34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  <c r="DN680" s="34"/>
      <c r="DO680" s="34"/>
      <c r="DP680" s="34"/>
      <c r="DQ680" s="34"/>
      <c r="DR680" s="34"/>
      <c r="DS680" s="34"/>
      <c r="DT680" s="34"/>
      <c r="DU680" s="34"/>
      <c r="DV680" s="34"/>
      <c r="DW680" s="34"/>
      <c r="DX680" s="34"/>
      <c r="DY680" s="34"/>
      <c r="DZ680" s="34"/>
      <c r="EA680" s="34"/>
      <c r="EB680" s="34"/>
      <c r="EC680" s="34"/>
      <c r="ED680" s="34"/>
      <c r="EE680" s="34"/>
      <c r="EF680" s="34"/>
      <c r="EG680" s="34"/>
      <c r="EH680" s="34"/>
      <c r="EI680" s="34"/>
      <c r="EJ680" s="34"/>
      <c r="EK680" s="34"/>
      <c r="EL680" s="34"/>
      <c r="EM680" s="34"/>
      <c r="EN680" s="34"/>
      <c r="EO680" s="34"/>
      <c r="EP680" s="34"/>
      <c r="EQ680" s="34"/>
      <c r="ER680" s="34"/>
      <c r="ES680" s="34"/>
      <c r="ET680" s="34"/>
      <c r="EU680" s="34"/>
      <c r="EV680" s="34"/>
      <c r="EW680" s="34"/>
      <c r="EX680" s="34"/>
      <c r="EY680" s="34"/>
      <c r="EZ680" s="34"/>
      <c r="FA680" s="34"/>
      <c r="FB680" s="34"/>
      <c r="FC680" s="34"/>
      <c r="FD680" s="34"/>
      <c r="FE680" s="34"/>
      <c r="FF680" s="34"/>
      <c r="FG680" s="34"/>
      <c r="FH680" s="34"/>
      <c r="FI680" s="34"/>
      <c r="FJ680" s="34"/>
      <c r="FK680" s="34"/>
      <c r="FL680" s="34"/>
      <c r="FM680" s="34"/>
      <c r="FN680" s="34"/>
      <c r="FO680" s="34"/>
      <c r="FP680" s="34"/>
      <c r="FQ680" s="34"/>
      <c r="FR680" s="34"/>
      <c r="FS680" s="34"/>
      <c r="FT680" s="34"/>
      <c r="FU680" s="34"/>
      <c r="FV680" s="34"/>
      <c r="FW680" s="34"/>
      <c r="FX680" s="34"/>
      <c r="FY680" s="34"/>
      <c r="FZ680" s="34"/>
      <c r="GA680" s="34"/>
      <c r="GB680" s="34"/>
      <c r="GC680" s="34"/>
      <c r="GD680" s="34"/>
      <c r="GE680" s="34"/>
      <c r="GF680" s="34"/>
      <c r="GG680" s="34"/>
      <c r="GH680" s="34"/>
      <c r="GI680" s="34"/>
      <c r="GJ680" s="34"/>
      <c r="GK680" s="34"/>
      <c r="GL680" s="34"/>
      <c r="GM680" s="34"/>
      <c r="GN680" s="34"/>
      <c r="GO680" s="34"/>
      <c r="GP680" s="34"/>
      <c r="GQ680" s="34"/>
      <c r="GR680" s="34"/>
      <c r="GS680" s="34"/>
      <c r="GT680" s="34"/>
      <c r="GU680" s="34"/>
      <c r="GV680" s="34"/>
      <c r="GW680" s="34"/>
      <c r="GX680" s="34"/>
      <c r="GY680" s="34"/>
      <c r="GZ680" s="34"/>
      <c r="HA680" s="34"/>
      <c r="HB680" s="34"/>
      <c r="HC680" s="34"/>
      <c r="HD680" s="34"/>
      <c r="HE680" s="34"/>
      <c r="HF680" s="34"/>
      <c r="HG680" s="34"/>
      <c r="HH680" s="34"/>
      <c r="HI680" s="34"/>
      <c r="HJ680" s="34"/>
      <c r="HK680" s="34"/>
      <c r="HL680" s="34"/>
      <c r="HM680" s="34"/>
      <c r="HN680" s="34"/>
      <c r="HO680" s="34"/>
      <c r="HP680" s="34"/>
      <c r="HQ680" s="34"/>
      <c r="HR680" s="34"/>
      <c r="HS680" s="34"/>
      <c r="HT680" s="34"/>
      <c r="HU680" s="34"/>
      <c r="HV680" s="34"/>
      <c r="HW680" s="34"/>
      <c r="HX680" s="34"/>
      <c r="HY680" s="34"/>
      <c r="HZ680" s="34"/>
      <c r="IA680" s="34"/>
      <c r="IB680" s="34"/>
      <c r="IC680" s="34"/>
      <c r="ID680" s="34"/>
      <c r="IE680" s="34"/>
      <c r="IF680" s="34"/>
      <c r="IG680" s="34"/>
      <c r="IH680" s="34"/>
      <c r="II680" s="34"/>
      <c r="IJ680" s="34"/>
      <c r="IK680" s="34"/>
      <c r="IL680" s="34"/>
      <c r="IM680" s="34"/>
      <c r="IN680" s="34"/>
      <c r="IO680" s="34"/>
      <c r="IP680" s="34"/>
      <c r="IQ680" s="34"/>
      <c r="IR680" s="34"/>
      <c r="IS680" s="34"/>
      <c r="IT680" s="34"/>
      <c r="IU680" s="34"/>
      <c r="IV680" s="34"/>
    </row>
    <row r="681" spans="1:256" ht="39" customHeight="1" x14ac:dyDescent="0.25">
      <c r="A681" s="474" t="s">
        <v>200</v>
      </c>
      <c r="B681" s="476"/>
      <c r="C681" s="1688"/>
      <c r="D681" s="1689"/>
      <c r="E681" s="1190"/>
      <c r="F681" s="1191"/>
      <c r="G681" s="160"/>
      <c r="H681" s="156"/>
      <c r="I681" s="1196" t="str">
        <f>IF(SUM(C681+E681-G681-H681)=0,"",SUM(C681+E681-G681-H681))</f>
        <v/>
      </c>
      <c r="J681" s="1197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  <c r="BX681" s="34"/>
      <c r="BY681" s="34"/>
      <c r="BZ681" s="34"/>
      <c r="CA681" s="34"/>
      <c r="CB681" s="34"/>
      <c r="CC681" s="34"/>
      <c r="CD681" s="34"/>
      <c r="CE681" s="34"/>
      <c r="CF681" s="34"/>
      <c r="CG681" s="34"/>
      <c r="CH681" s="34"/>
      <c r="CI681" s="34"/>
      <c r="CJ681" s="34"/>
      <c r="CK681" s="34"/>
      <c r="CL681" s="34"/>
      <c r="CM681" s="34"/>
      <c r="CN681" s="34"/>
      <c r="CO681" s="34"/>
      <c r="CP681" s="34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  <c r="DN681" s="34"/>
      <c r="DO681" s="34"/>
      <c r="DP681" s="34"/>
      <c r="DQ681" s="34"/>
      <c r="DR681" s="34"/>
      <c r="DS681" s="34"/>
      <c r="DT681" s="34"/>
      <c r="DU681" s="34"/>
      <c r="DV681" s="34"/>
      <c r="DW681" s="34"/>
      <c r="DX681" s="34"/>
      <c r="DY681" s="34"/>
      <c r="DZ681" s="34"/>
      <c r="EA681" s="34"/>
      <c r="EB681" s="34"/>
      <c r="EC681" s="34"/>
      <c r="ED681" s="34"/>
      <c r="EE681" s="34"/>
      <c r="EF681" s="34"/>
      <c r="EG681" s="34"/>
      <c r="EH681" s="34"/>
      <c r="EI681" s="34"/>
      <c r="EJ681" s="34"/>
      <c r="EK681" s="34"/>
      <c r="EL681" s="34"/>
      <c r="EM681" s="34"/>
      <c r="EN681" s="34"/>
      <c r="EO681" s="34"/>
      <c r="EP681" s="34"/>
      <c r="EQ681" s="34"/>
      <c r="ER681" s="34"/>
      <c r="ES681" s="34"/>
      <c r="ET681" s="34"/>
      <c r="EU681" s="34"/>
      <c r="EV681" s="34"/>
      <c r="EW681" s="34"/>
      <c r="EX681" s="34"/>
      <c r="EY681" s="34"/>
      <c r="EZ681" s="34"/>
      <c r="FA681" s="34"/>
      <c r="FB681" s="34"/>
      <c r="FC681" s="34"/>
      <c r="FD681" s="34"/>
      <c r="FE681" s="34"/>
      <c r="FF681" s="34"/>
      <c r="FG681" s="34"/>
      <c r="FH681" s="34"/>
      <c r="FI681" s="34"/>
      <c r="FJ681" s="34"/>
      <c r="FK681" s="34"/>
      <c r="FL681" s="34"/>
      <c r="FM681" s="34"/>
      <c r="FN681" s="34"/>
      <c r="FO681" s="34"/>
      <c r="FP681" s="34"/>
      <c r="FQ681" s="34"/>
      <c r="FR681" s="34"/>
      <c r="FS681" s="34"/>
      <c r="FT681" s="34"/>
      <c r="FU681" s="34"/>
      <c r="FV681" s="34"/>
      <c r="FW681" s="34"/>
      <c r="FX681" s="34"/>
      <c r="FY681" s="34"/>
      <c r="FZ681" s="34"/>
      <c r="GA681" s="34"/>
      <c r="GB681" s="34"/>
      <c r="GC681" s="34"/>
      <c r="GD681" s="34"/>
      <c r="GE681" s="34"/>
      <c r="GF681" s="34"/>
      <c r="GG681" s="34"/>
      <c r="GH681" s="34"/>
      <c r="GI681" s="34"/>
      <c r="GJ681" s="34"/>
      <c r="GK681" s="34"/>
      <c r="GL681" s="34"/>
      <c r="GM681" s="34"/>
      <c r="GN681" s="34"/>
      <c r="GO681" s="34"/>
      <c r="GP681" s="34"/>
      <c r="GQ681" s="34"/>
      <c r="GR681" s="34"/>
      <c r="GS681" s="34"/>
      <c r="GT681" s="34"/>
      <c r="GU681" s="34"/>
      <c r="GV681" s="34"/>
      <c r="GW681" s="34"/>
      <c r="GX681" s="34"/>
      <c r="GY681" s="34"/>
      <c r="GZ681" s="34"/>
      <c r="HA681" s="34"/>
      <c r="HB681" s="34"/>
      <c r="HC681" s="34"/>
      <c r="HD681" s="34"/>
      <c r="HE681" s="34"/>
      <c r="HF681" s="34"/>
      <c r="HG681" s="34"/>
      <c r="HH681" s="34"/>
      <c r="HI681" s="34"/>
      <c r="HJ681" s="34"/>
      <c r="HK681" s="34"/>
      <c r="HL681" s="34"/>
      <c r="HM681" s="34"/>
      <c r="HN681" s="34"/>
      <c r="HO681" s="34"/>
      <c r="HP681" s="34"/>
      <c r="HQ681" s="34"/>
      <c r="HR681" s="34"/>
      <c r="HS681" s="34"/>
      <c r="HT681" s="34"/>
      <c r="HU681" s="34"/>
      <c r="HV681" s="34"/>
      <c r="HW681" s="34"/>
      <c r="HX681" s="34"/>
      <c r="HY681" s="34"/>
      <c r="HZ681" s="34"/>
      <c r="IA681" s="34"/>
      <c r="IB681" s="34"/>
      <c r="IC681" s="34"/>
      <c r="ID681" s="34"/>
      <c r="IE681" s="34"/>
      <c r="IF681" s="34"/>
      <c r="IG681" s="34"/>
      <c r="IH681" s="34"/>
      <c r="II681" s="34"/>
      <c r="IJ681" s="34"/>
      <c r="IK681" s="34"/>
      <c r="IL681" s="34"/>
      <c r="IM681" s="34"/>
      <c r="IN681" s="34"/>
      <c r="IO681" s="34"/>
      <c r="IP681" s="34"/>
      <c r="IQ681" s="34"/>
      <c r="IR681" s="34"/>
      <c r="IS681" s="34"/>
      <c r="IT681" s="34"/>
      <c r="IU681" s="34"/>
      <c r="IV681" s="34"/>
    </row>
    <row r="682" spans="1:256" ht="16.5" customHeight="1" thickBot="1" x14ac:dyDescent="0.3">
      <c r="A682" s="897" t="s">
        <v>201</v>
      </c>
      <c r="B682" s="899"/>
      <c r="C682" s="1690"/>
      <c r="D682" s="1691"/>
      <c r="E682" s="1198"/>
      <c r="F682" s="1199"/>
      <c r="G682" s="161"/>
      <c r="H682" s="154"/>
      <c r="I682" s="1627" t="str">
        <f>IF(SUM(C682+E682-G682-H682)=0,"",SUM(C682+E682-G682-H682))</f>
        <v/>
      </c>
      <c r="J682" s="1628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  <c r="BF682" s="34"/>
      <c r="BG682" s="34"/>
      <c r="BH682" s="34"/>
      <c r="BI682" s="34"/>
      <c r="BJ682" s="34"/>
      <c r="BK682" s="34"/>
      <c r="BL682" s="34"/>
      <c r="BM682" s="34"/>
      <c r="BN682" s="34"/>
      <c r="BO682" s="34"/>
      <c r="BP682" s="34"/>
      <c r="BQ682" s="34"/>
      <c r="BR682" s="34"/>
      <c r="BS682" s="34"/>
      <c r="BT682" s="34"/>
      <c r="BU682" s="34"/>
      <c r="BV682" s="34"/>
      <c r="BW682" s="34"/>
      <c r="BX682" s="34"/>
      <c r="BY682" s="34"/>
      <c r="BZ682" s="34"/>
      <c r="CA682" s="34"/>
      <c r="CB682" s="34"/>
      <c r="CC682" s="34"/>
      <c r="CD682" s="34"/>
      <c r="CE682" s="34"/>
      <c r="CF682" s="34"/>
      <c r="CG682" s="34"/>
      <c r="CH682" s="34"/>
      <c r="CI682" s="34"/>
      <c r="CJ682" s="34"/>
      <c r="CK682" s="34"/>
      <c r="CL682" s="34"/>
      <c r="CM682" s="34"/>
      <c r="CN682" s="34"/>
      <c r="CO682" s="34"/>
      <c r="CP682" s="34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  <c r="DN682" s="34"/>
      <c r="DO682" s="34"/>
      <c r="DP682" s="34"/>
      <c r="DQ682" s="34"/>
      <c r="DR682" s="34"/>
      <c r="DS682" s="34"/>
      <c r="DT682" s="34"/>
      <c r="DU682" s="34"/>
      <c r="DV682" s="34"/>
      <c r="DW682" s="34"/>
      <c r="DX682" s="34"/>
      <c r="DY682" s="34"/>
      <c r="DZ682" s="34"/>
      <c r="EA682" s="34"/>
      <c r="EB682" s="34"/>
      <c r="EC682" s="34"/>
      <c r="ED682" s="34"/>
      <c r="EE682" s="34"/>
      <c r="EF682" s="34"/>
      <c r="EG682" s="34"/>
      <c r="EH682" s="34"/>
      <c r="EI682" s="34"/>
      <c r="EJ682" s="34"/>
      <c r="EK682" s="34"/>
      <c r="EL682" s="34"/>
      <c r="EM682" s="34"/>
      <c r="EN682" s="34"/>
      <c r="EO682" s="34"/>
      <c r="EP682" s="34"/>
      <c r="EQ682" s="34"/>
      <c r="ER682" s="34"/>
      <c r="ES682" s="34"/>
      <c r="ET682" s="34"/>
      <c r="EU682" s="34"/>
      <c r="EV682" s="34"/>
      <c r="EW682" s="34"/>
      <c r="EX682" s="34"/>
      <c r="EY682" s="34"/>
      <c r="EZ682" s="34"/>
      <c r="FA682" s="34"/>
      <c r="FB682" s="34"/>
      <c r="FC682" s="34"/>
      <c r="FD682" s="34"/>
      <c r="FE682" s="34"/>
      <c r="FF682" s="34"/>
      <c r="FG682" s="34"/>
      <c r="FH682" s="34"/>
      <c r="FI682" s="34"/>
      <c r="FJ682" s="34"/>
      <c r="FK682" s="34"/>
      <c r="FL682" s="34"/>
      <c r="FM682" s="34"/>
      <c r="FN682" s="34"/>
      <c r="FO682" s="34"/>
      <c r="FP682" s="34"/>
      <c r="FQ682" s="34"/>
      <c r="FR682" s="34"/>
      <c r="FS682" s="34"/>
      <c r="FT682" s="34"/>
      <c r="FU682" s="34"/>
      <c r="FV682" s="34"/>
      <c r="FW682" s="34"/>
      <c r="FX682" s="34"/>
      <c r="FY682" s="34"/>
      <c r="FZ682" s="34"/>
      <c r="GA682" s="34"/>
      <c r="GB682" s="34"/>
      <c r="GC682" s="34"/>
      <c r="GD682" s="34"/>
      <c r="GE682" s="34"/>
      <c r="GF682" s="34"/>
      <c r="GG682" s="34"/>
      <c r="GH682" s="34"/>
      <c r="GI682" s="34"/>
      <c r="GJ682" s="34"/>
      <c r="GK682" s="34"/>
      <c r="GL682" s="34"/>
      <c r="GM682" s="34"/>
      <c r="GN682" s="34"/>
      <c r="GO682" s="34"/>
      <c r="GP682" s="34"/>
      <c r="GQ682" s="34"/>
      <c r="GR682" s="34"/>
      <c r="GS682" s="34"/>
      <c r="GT682" s="34"/>
      <c r="GU682" s="34"/>
      <c r="GV682" s="34"/>
      <c r="GW682" s="34"/>
      <c r="GX682" s="34"/>
      <c r="GY682" s="34"/>
      <c r="GZ682" s="34"/>
      <c r="HA682" s="34"/>
      <c r="HB682" s="34"/>
      <c r="HC682" s="34"/>
      <c r="HD682" s="34"/>
      <c r="HE682" s="34"/>
      <c r="HF682" s="34"/>
      <c r="HG682" s="34"/>
      <c r="HH682" s="34"/>
      <c r="HI682" s="34"/>
      <c r="HJ682" s="34"/>
      <c r="HK682" s="34"/>
      <c r="HL682" s="34"/>
      <c r="HM682" s="34"/>
      <c r="HN682" s="34"/>
      <c r="HO682" s="34"/>
      <c r="HP682" s="34"/>
      <c r="HQ682" s="34"/>
      <c r="HR682" s="34"/>
      <c r="HS682" s="34"/>
      <c r="HT682" s="34"/>
      <c r="HU682" s="34"/>
      <c r="HV682" s="34"/>
      <c r="HW682" s="34"/>
      <c r="HX682" s="34"/>
      <c r="HY682" s="34"/>
      <c r="HZ682" s="34"/>
      <c r="IA682" s="34"/>
      <c r="IB682" s="34"/>
      <c r="IC682" s="34"/>
      <c r="ID682" s="34"/>
      <c r="IE682" s="34"/>
      <c r="IF682" s="34"/>
      <c r="IG682" s="34"/>
      <c r="IH682" s="34"/>
      <c r="II682" s="34"/>
      <c r="IJ682" s="34"/>
      <c r="IK682" s="34"/>
      <c r="IL682" s="34"/>
      <c r="IM682" s="34"/>
      <c r="IN682" s="34"/>
      <c r="IO682" s="34"/>
      <c r="IP682" s="34"/>
      <c r="IQ682" s="34"/>
      <c r="IR682" s="34"/>
      <c r="IS682" s="34"/>
      <c r="IT682" s="34"/>
      <c r="IU682" s="34"/>
      <c r="IV682" s="34"/>
    </row>
    <row r="683" spans="1:256" ht="18.75" customHeight="1" thickBot="1" x14ac:dyDescent="0.3">
      <c r="A683" s="1164" t="s">
        <v>805</v>
      </c>
      <c r="B683" s="1692"/>
      <c r="C683" s="1166">
        <f>IF(SUM(C678:D682)=0,"",SUM(C678:D682))</f>
        <v>94440.68</v>
      </c>
      <c r="D683" s="1167"/>
      <c r="E683" s="1200" t="str">
        <f>IF(SUM(E678:F682)=0,"",SUM(E678:F682))</f>
        <v/>
      </c>
      <c r="F683" s="1201"/>
      <c r="G683" s="163" t="str">
        <f>IF(SUM(G678:G682)=0,"",SUM(G678:G682))</f>
        <v/>
      </c>
      <c r="H683" s="163">
        <f>IF(SUM(H678:H682)=0,"",SUM(H678:H682))</f>
        <v>5593.2000000000007</v>
      </c>
      <c r="I683" s="1110">
        <f>IF(IF(I678="",0,I678)+IF(I679="",0,I679)+IF(I680="",0,I680)+IF(I681="",0,I681)+IF(I682="",0,701)=0,"",IF(I678="",0,I678)+IF(I679="",0,I679)+IF(I680="",0,I680)+IF(I681="",0,I681)+IF(I682="",0,701))</f>
        <v>88847.48</v>
      </c>
      <c r="J683" s="1111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  <c r="BX683" s="34"/>
      <c r="BY683" s="34"/>
      <c r="BZ683" s="34"/>
      <c r="CA683" s="34"/>
      <c r="CB683" s="34"/>
      <c r="CC683" s="34"/>
      <c r="CD683" s="34"/>
      <c r="CE683" s="34"/>
      <c r="CF683" s="34"/>
      <c r="CG683" s="34"/>
      <c r="CH683" s="34"/>
      <c r="CI683" s="34"/>
      <c r="CJ683" s="34"/>
      <c r="CK683" s="34"/>
      <c r="CL683" s="34"/>
      <c r="CM683" s="34"/>
      <c r="CN683" s="34"/>
      <c r="CO683" s="34"/>
      <c r="CP683" s="34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  <c r="DN683" s="34"/>
      <c r="DO683" s="34"/>
      <c r="DP683" s="34"/>
      <c r="DQ683" s="34"/>
      <c r="DR683" s="34"/>
      <c r="DS683" s="34"/>
      <c r="DT683" s="34"/>
      <c r="DU683" s="34"/>
      <c r="DV683" s="34"/>
      <c r="DW683" s="34"/>
      <c r="DX683" s="34"/>
      <c r="DY683" s="34"/>
      <c r="DZ683" s="34"/>
      <c r="EA683" s="34"/>
      <c r="EB683" s="34"/>
      <c r="EC683" s="34"/>
      <c r="ED683" s="34"/>
      <c r="EE683" s="34"/>
      <c r="EF683" s="34"/>
      <c r="EG683" s="34"/>
      <c r="EH683" s="34"/>
      <c r="EI683" s="34"/>
      <c r="EJ683" s="34"/>
      <c r="EK683" s="34"/>
      <c r="EL683" s="34"/>
      <c r="EM683" s="34"/>
      <c r="EN683" s="34"/>
      <c r="EO683" s="34"/>
      <c r="EP683" s="34"/>
      <c r="EQ683" s="34"/>
      <c r="ER683" s="34"/>
      <c r="ES683" s="34"/>
      <c r="ET683" s="34"/>
      <c r="EU683" s="34"/>
      <c r="EV683" s="34"/>
      <c r="EW683" s="34"/>
      <c r="EX683" s="34"/>
      <c r="EY683" s="34"/>
      <c r="EZ683" s="34"/>
      <c r="FA683" s="34"/>
      <c r="FB683" s="34"/>
      <c r="FC683" s="34"/>
      <c r="FD683" s="34"/>
      <c r="FE683" s="34"/>
      <c r="FF683" s="34"/>
      <c r="FG683" s="34"/>
      <c r="FH683" s="34"/>
      <c r="FI683" s="34"/>
      <c r="FJ683" s="34"/>
      <c r="FK683" s="34"/>
      <c r="FL683" s="34"/>
      <c r="FM683" s="34"/>
      <c r="FN683" s="34"/>
      <c r="FO683" s="34"/>
      <c r="FP683" s="34"/>
      <c r="FQ683" s="34"/>
      <c r="FR683" s="34"/>
      <c r="FS683" s="34"/>
      <c r="FT683" s="34"/>
      <c r="FU683" s="34"/>
      <c r="FV683" s="34"/>
      <c r="FW683" s="34"/>
      <c r="FX683" s="34"/>
      <c r="FY683" s="34"/>
      <c r="FZ683" s="34"/>
      <c r="GA683" s="34"/>
      <c r="GB683" s="34"/>
      <c r="GC683" s="34"/>
      <c r="GD683" s="34"/>
      <c r="GE683" s="34"/>
      <c r="GF683" s="34"/>
      <c r="GG683" s="34"/>
      <c r="GH683" s="34"/>
      <c r="GI683" s="34"/>
      <c r="GJ683" s="34"/>
      <c r="GK683" s="34"/>
      <c r="GL683" s="34"/>
      <c r="GM683" s="34"/>
      <c r="GN683" s="34"/>
      <c r="GO683" s="34"/>
      <c r="GP683" s="34"/>
      <c r="GQ683" s="34"/>
      <c r="GR683" s="34"/>
      <c r="GS683" s="34"/>
      <c r="GT683" s="34"/>
      <c r="GU683" s="34"/>
      <c r="GV683" s="34"/>
      <c r="GW683" s="34"/>
      <c r="GX683" s="34"/>
      <c r="GY683" s="34"/>
      <c r="GZ683" s="34"/>
      <c r="HA683" s="34"/>
      <c r="HB683" s="34"/>
      <c r="HC683" s="34"/>
      <c r="HD683" s="34"/>
      <c r="HE683" s="34"/>
      <c r="HF683" s="34"/>
      <c r="HG683" s="34"/>
      <c r="HH683" s="34"/>
      <c r="HI683" s="34"/>
      <c r="HJ683" s="34"/>
      <c r="HK683" s="34"/>
      <c r="HL683" s="34"/>
      <c r="HM683" s="34"/>
      <c r="HN683" s="34"/>
      <c r="HO683" s="34"/>
      <c r="HP683" s="34"/>
      <c r="HQ683" s="34"/>
      <c r="HR683" s="34"/>
      <c r="HS683" s="34"/>
      <c r="HT683" s="34"/>
      <c r="HU683" s="34"/>
      <c r="HV683" s="34"/>
      <c r="HW683" s="34"/>
      <c r="HX683" s="34"/>
      <c r="HY683" s="34"/>
      <c r="HZ683" s="34"/>
      <c r="IA683" s="34"/>
      <c r="IB683" s="34"/>
      <c r="IC683" s="34"/>
      <c r="ID683" s="34"/>
      <c r="IE683" s="34"/>
      <c r="IF683" s="34"/>
      <c r="IG683" s="34"/>
      <c r="IH683" s="34"/>
      <c r="II683" s="34"/>
      <c r="IJ683" s="34"/>
      <c r="IK683" s="34"/>
      <c r="IL683" s="34"/>
      <c r="IM683" s="34"/>
      <c r="IN683" s="34"/>
      <c r="IO683" s="34"/>
      <c r="IP683" s="34"/>
      <c r="IQ683" s="34"/>
      <c r="IR683" s="34"/>
      <c r="IS683" s="34"/>
      <c r="IT683" s="34"/>
      <c r="IU683" s="34"/>
      <c r="IV683" s="34"/>
    </row>
    <row r="684" spans="1:256" ht="14.4" thickTop="1" x14ac:dyDescent="0.2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x14ac:dyDescent="0.25">
      <c r="A685" s="481" t="s">
        <v>808</v>
      </c>
      <c r="B685" s="481"/>
      <c r="C685" s="481"/>
      <c r="D685" s="481"/>
      <c r="E685" s="481"/>
      <c r="F685" s="481"/>
      <c r="G685" s="481"/>
      <c r="H685" s="481"/>
      <c r="I685" s="481"/>
      <c r="J685" s="481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x14ac:dyDescent="0.25">
      <c r="A686" s="482"/>
      <c r="B686" s="482"/>
      <c r="C686" s="482"/>
      <c r="D686" s="482"/>
      <c r="E686" s="482"/>
      <c r="F686" s="482"/>
      <c r="G686" s="482"/>
      <c r="H686" s="482"/>
      <c r="I686" s="482"/>
      <c r="J686" s="482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 x14ac:dyDescent="0.25">
      <c r="A687" s="482"/>
      <c r="B687" s="482"/>
      <c r="C687" s="482"/>
      <c r="D687" s="482"/>
      <c r="E687" s="482"/>
      <c r="F687" s="482"/>
      <c r="G687" s="482"/>
      <c r="H687" s="482"/>
      <c r="I687" s="482"/>
      <c r="J687" s="482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1300"/>
      <c r="V687" s="1300"/>
      <c r="W687" s="1300"/>
      <c r="X687" s="1300"/>
      <c r="Y687" s="1300"/>
      <c r="Z687" s="1300"/>
      <c r="AA687" s="1300"/>
      <c r="AB687" s="1300"/>
      <c r="AC687" s="1300"/>
      <c r="AD687" s="1300"/>
      <c r="AE687" s="1300"/>
      <c r="AF687" s="1300"/>
      <c r="AG687" s="1300"/>
      <c r="AH687" s="1300"/>
      <c r="AI687" s="1300"/>
      <c r="AJ687" s="1300"/>
      <c r="AK687" s="1300"/>
      <c r="AL687" s="1300"/>
      <c r="AM687" s="1300"/>
      <c r="AN687" s="1300"/>
      <c r="AO687" s="1300"/>
      <c r="AP687" s="1300"/>
      <c r="AQ687" s="1300"/>
      <c r="AR687" s="1300"/>
      <c r="AS687" s="1300"/>
      <c r="AT687" s="1300"/>
      <c r="AU687" s="1300"/>
      <c r="AV687" s="1300"/>
      <c r="AW687" s="1300"/>
      <c r="AX687" s="1300"/>
      <c r="AY687" s="1300"/>
      <c r="AZ687" s="1300"/>
      <c r="BA687" s="1300"/>
      <c r="BB687" s="1300"/>
      <c r="BC687" s="1300"/>
      <c r="BD687" s="1300"/>
      <c r="BE687" s="1300"/>
      <c r="BF687" s="1300"/>
      <c r="BG687" s="1300"/>
      <c r="BH687" s="1300"/>
      <c r="BI687" s="1300"/>
      <c r="BJ687" s="1300"/>
      <c r="BK687" s="1300"/>
      <c r="BL687" s="1300"/>
      <c r="BM687" s="1300"/>
      <c r="BN687" s="1300"/>
      <c r="BO687" s="1300"/>
      <c r="BP687" s="1300"/>
      <c r="BQ687" s="1300"/>
      <c r="BR687" s="1300"/>
      <c r="BS687" s="1300"/>
      <c r="BT687" s="1300"/>
      <c r="BU687" s="1300"/>
      <c r="BV687" s="1300"/>
      <c r="BW687" s="1300"/>
      <c r="BX687" s="1300"/>
      <c r="BY687" s="1300"/>
      <c r="BZ687" s="1300"/>
      <c r="CA687" s="1300"/>
      <c r="CB687" s="1300"/>
      <c r="CC687" s="1300"/>
      <c r="CD687" s="1300"/>
      <c r="CE687" s="1300"/>
      <c r="CF687" s="1300"/>
      <c r="CG687" s="1300"/>
      <c r="CH687" s="1300"/>
      <c r="CI687" s="1300"/>
      <c r="CJ687" s="1300"/>
      <c r="CK687" s="1300"/>
      <c r="CL687" s="1300"/>
      <c r="CM687" s="1300"/>
      <c r="CN687" s="1300"/>
      <c r="CO687" s="1300"/>
      <c r="CP687" s="1300"/>
      <c r="CQ687" s="1300"/>
      <c r="CR687" s="1300"/>
      <c r="CS687" s="1300"/>
      <c r="CT687" s="1300"/>
      <c r="CU687" s="1300"/>
      <c r="CV687" s="1300"/>
      <c r="CW687" s="1300"/>
      <c r="CX687" s="1300"/>
      <c r="CY687" s="1300"/>
      <c r="CZ687" s="1300"/>
      <c r="DA687" s="1300"/>
      <c r="DB687" s="1300"/>
      <c r="DC687" s="1300"/>
      <c r="DD687" s="1300"/>
      <c r="DE687" s="1300"/>
      <c r="DF687" s="1300"/>
      <c r="DG687" s="1300"/>
      <c r="DH687" s="1300"/>
      <c r="DI687" s="1300"/>
      <c r="DJ687" s="1300"/>
      <c r="DK687" s="1300"/>
      <c r="DL687" s="1300"/>
      <c r="DM687" s="1300"/>
      <c r="DN687" s="1300"/>
      <c r="DO687" s="1300"/>
      <c r="DP687" s="1300"/>
      <c r="DQ687" s="1300"/>
      <c r="DR687" s="1300"/>
      <c r="DS687" s="1300"/>
      <c r="DT687" s="1300"/>
      <c r="DU687" s="1300"/>
      <c r="DV687" s="1300"/>
      <c r="DW687" s="1300"/>
      <c r="DX687" s="1300"/>
      <c r="DY687" s="1300"/>
      <c r="DZ687" s="1300"/>
      <c r="EA687" s="1300"/>
      <c r="EB687" s="1300"/>
      <c r="EC687" s="1300"/>
      <c r="ED687" s="1300"/>
      <c r="EE687" s="1300"/>
      <c r="EF687" s="1300"/>
      <c r="EG687" s="1300"/>
      <c r="EH687" s="1300"/>
      <c r="EI687" s="1300"/>
      <c r="EJ687" s="1300"/>
      <c r="EK687" s="1300"/>
      <c r="EL687" s="1300"/>
      <c r="EM687" s="1300"/>
      <c r="EN687" s="1300"/>
      <c r="EO687" s="1300"/>
      <c r="EP687" s="1300"/>
      <c r="EQ687" s="1300"/>
      <c r="ER687" s="1300"/>
      <c r="ES687" s="1300"/>
      <c r="ET687" s="1300"/>
      <c r="EU687" s="1300"/>
      <c r="EV687" s="1300"/>
      <c r="EW687" s="1300"/>
      <c r="EX687" s="1300"/>
      <c r="EY687" s="1300"/>
      <c r="EZ687" s="1300"/>
      <c r="FA687" s="1300"/>
      <c r="FB687" s="1300"/>
      <c r="FC687" s="1300"/>
      <c r="FD687" s="1300"/>
      <c r="FE687" s="1300"/>
      <c r="FF687" s="1300"/>
      <c r="FG687" s="1300"/>
      <c r="FH687" s="1300"/>
      <c r="FI687" s="1300"/>
      <c r="FJ687" s="1300"/>
      <c r="FK687" s="1300"/>
      <c r="FL687" s="1300"/>
      <c r="FM687" s="1300"/>
      <c r="FN687" s="1300"/>
      <c r="FO687" s="1300"/>
      <c r="FP687" s="1300"/>
      <c r="FQ687" s="1300"/>
      <c r="FR687" s="1300"/>
      <c r="FS687" s="1300"/>
      <c r="FT687" s="1300"/>
      <c r="FU687" s="1300"/>
      <c r="FV687" s="1300"/>
      <c r="FW687" s="1300"/>
      <c r="FX687" s="1300"/>
      <c r="FY687" s="1300"/>
      <c r="FZ687" s="1300"/>
      <c r="GA687" s="1300"/>
      <c r="GB687" s="1300"/>
      <c r="GC687" s="1300"/>
      <c r="GD687" s="1300"/>
      <c r="GE687" s="1300"/>
      <c r="GF687" s="1300"/>
      <c r="GG687" s="1300"/>
      <c r="GH687" s="1300"/>
      <c r="GI687" s="1300"/>
      <c r="GJ687" s="1300"/>
      <c r="GK687" s="1300"/>
      <c r="GL687" s="1300"/>
      <c r="GM687" s="1300"/>
      <c r="GN687" s="1300"/>
      <c r="GO687" s="1300"/>
      <c r="GP687" s="1300"/>
      <c r="GQ687" s="1300"/>
      <c r="GR687" s="1300"/>
      <c r="GS687" s="1300"/>
      <c r="GT687" s="1300"/>
      <c r="GU687" s="1300"/>
      <c r="GV687" s="1300"/>
      <c r="GW687" s="1300"/>
      <c r="GX687" s="1300"/>
      <c r="GY687" s="1300"/>
      <c r="GZ687" s="1300"/>
      <c r="HA687" s="1300"/>
      <c r="HB687" s="1300"/>
      <c r="HC687" s="1300"/>
      <c r="HD687" s="1300"/>
      <c r="HE687" s="1300"/>
      <c r="HF687" s="1300"/>
      <c r="HG687" s="1300"/>
      <c r="HH687" s="1300"/>
      <c r="HI687" s="1300"/>
      <c r="HJ687" s="1300"/>
      <c r="HK687" s="1300"/>
      <c r="HL687" s="1300"/>
      <c r="HM687" s="1300"/>
      <c r="HN687" s="1300"/>
      <c r="HO687" s="1300"/>
      <c r="HP687" s="1300"/>
      <c r="HQ687" s="1300"/>
      <c r="HR687" s="1300"/>
      <c r="HS687" s="1300"/>
      <c r="HT687" s="1300"/>
      <c r="HU687" s="1300"/>
      <c r="HV687" s="1300"/>
      <c r="HW687" s="1300"/>
      <c r="HX687" s="1300"/>
      <c r="HY687" s="1300"/>
      <c r="HZ687" s="1300"/>
      <c r="IA687" s="1300"/>
      <c r="IB687" s="1300"/>
      <c r="IC687" s="1300"/>
      <c r="ID687" s="1300"/>
      <c r="IE687" s="1300"/>
      <c r="IF687" s="1300"/>
      <c r="IG687" s="1300"/>
      <c r="IH687" s="1300"/>
      <c r="II687" s="1300"/>
      <c r="IJ687" s="1300"/>
      <c r="IK687" s="1300"/>
      <c r="IL687" s="1300"/>
      <c r="IM687" s="1300"/>
      <c r="IN687" s="1300"/>
      <c r="IO687" s="1300"/>
      <c r="IP687" s="1300"/>
      <c r="IQ687" s="1300"/>
      <c r="IR687" s="1300"/>
      <c r="IS687" s="1300"/>
      <c r="IT687" s="1300"/>
      <c r="IU687" s="1300"/>
      <c r="IV687" s="1300"/>
    </row>
    <row r="688" spans="1:256" x14ac:dyDescent="0.25">
      <c r="A688" s="482"/>
      <c r="B688" s="482"/>
      <c r="C688" s="482"/>
      <c r="D688" s="482"/>
      <c r="E688" s="482"/>
      <c r="F688" s="482"/>
      <c r="G688" s="482"/>
      <c r="H688" s="482"/>
      <c r="I688" s="482"/>
      <c r="J688" s="482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1300"/>
      <c r="V688" s="1300"/>
      <c r="W688" s="1300"/>
      <c r="X688" s="1300"/>
      <c r="Y688" s="1300"/>
      <c r="Z688" s="1300"/>
      <c r="AA688" s="1300"/>
      <c r="AB688" s="1300"/>
      <c r="AC688" s="1300"/>
      <c r="AD688" s="1300"/>
      <c r="AE688" s="1300"/>
      <c r="AF688" s="1300"/>
      <c r="AG688" s="1300"/>
      <c r="AH688" s="1300"/>
      <c r="AI688" s="1300"/>
      <c r="AJ688" s="1300"/>
      <c r="AK688" s="1300"/>
      <c r="AL688" s="1300"/>
      <c r="AM688" s="1300"/>
      <c r="AN688" s="1300"/>
      <c r="AO688" s="1300"/>
      <c r="AP688" s="1300"/>
      <c r="AQ688" s="1300"/>
      <c r="AR688" s="1300"/>
      <c r="AS688" s="1300"/>
      <c r="AT688" s="1300"/>
      <c r="AU688" s="1300"/>
      <c r="AV688" s="1300"/>
      <c r="AW688" s="1300"/>
      <c r="AX688" s="1300"/>
      <c r="AY688" s="1300"/>
      <c r="AZ688" s="1300"/>
      <c r="BA688" s="1300"/>
      <c r="BB688" s="1300"/>
      <c r="BC688" s="1300"/>
      <c r="BD688" s="1300"/>
      <c r="BE688" s="1300"/>
      <c r="BF688" s="1300"/>
      <c r="BG688" s="1300"/>
      <c r="BH688" s="1300"/>
      <c r="BI688" s="1300"/>
      <c r="BJ688" s="1300"/>
      <c r="BK688" s="1300"/>
      <c r="BL688" s="1300"/>
      <c r="BM688" s="1300"/>
      <c r="BN688" s="1300"/>
      <c r="BO688" s="1300"/>
      <c r="BP688" s="1300"/>
      <c r="BQ688" s="1300"/>
      <c r="BR688" s="1300"/>
      <c r="BS688" s="1300"/>
      <c r="BT688" s="1300"/>
      <c r="BU688" s="1300"/>
      <c r="BV688" s="1300"/>
      <c r="BW688" s="1300"/>
      <c r="BX688" s="1300"/>
      <c r="BY688" s="1300"/>
      <c r="BZ688" s="1300"/>
      <c r="CA688" s="1300"/>
      <c r="CB688" s="1300"/>
      <c r="CC688" s="1300"/>
      <c r="CD688" s="1300"/>
      <c r="CE688" s="1300"/>
      <c r="CF688" s="1300"/>
      <c r="CG688" s="1300"/>
      <c r="CH688" s="1300"/>
      <c r="CI688" s="1300"/>
      <c r="CJ688" s="1300"/>
      <c r="CK688" s="1300"/>
      <c r="CL688" s="1300"/>
      <c r="CM688" s="1300"/>
      <c r="CN688" s="1300"/>
      <c r="CO688" s="1300"/>
      <c r="CP688" s="1300"/>
      <c r="CQ688" s="1300"/>
      <c r="CR688" s="1300"/>
      <c r="CS688" s="1300"/>
      <c r="CT688" s="1300"/>
      <c r="CU688" s="1300"/>
      <c r="CV688" s="1300"/>
      <c r="CW688" s="1300"/>
      <c r="CX688" s="1300"/>
      <c r="CY688" s="1300"/>
      <c r="CZ688" s="1300"/>
      <c r="DA688" s="1300"/>
      <c r="DB688" s="1300"/>
      <c r="DC688" s="1300"/>
      <c r="DD688" s="1300"/>
      <c r="DE688" s="1300"/>
      <c r="DF688" s="1300"/>
      <c r="DG688" s="1300"/>
      <c r="DH688" s="1300"/>
      <c r="DI688" s="1300"/>
      <c r="DJ688" s="1300"/>
      <c r="DK688" s="1300"/>
      <c r="DL688" s="1300"/>
      <c r="DM688" s="1300"/>
      <c r="DN688" s="1300"/>
      <c r="DO688" s="1300"/>
      <c r="DP688" s="1300"/>
      <c r="DQ688" s="1300"/>
      <c r="DR688" s="1300"/>
      <c r="DS688" s="1300"/>
      <c r="DT688" s="1300"/>
      <c r="DU688" s="1300"/>
      <c r="DV688" s="1300"/>
      <c r="DW688" s="1300"/>
      <c r="DX688" s="1300"/>
      <c r="DY688" s="1300"/>
      <c r="DZ688" s="1300"/>
      <c r="EA688" s="1300"/>
      <c r="EB688" s="1300"/>
      <c r="EC688" s="1300"/>
      <c r="ED688" s="1300"/>
      <c r="EE688" s="1300"/>
      <c r="EF688" s="1300"/>
      <c r="EG688" s="1300"/>
      <c r="EH688" s="1300"/>
      <c r="EI688" s="1300"/>
      <c r="EJ688" s="1300"/>
      <c r="EK688" s="1300"/>
      <c r="EL688" s="1300"/>
      <c r="EM688" s="1300"/>
      <c r="EN688" s="1300"/>
      <c r="EO688" s="1300"/>
      <c r="EP688" s="1300"/>
      <c r="EQ688" s="1300"/>
      <c r="ER688" s="1300"/>
      <c r="ES688" s="1300"/>
      <c r="ET688" s="1300"/>
      <c r="EU688" s="1300"/>
      <c r="EV688" s="1300"/>
      <c r="EW688" s="1300"/>
      <c r="EX688" s="1300"/>
      <c r="EY688" s="1300"/>
      <c r="EZ688" s="1300"/>
      <c r="FA688" s="1300"/>
      <c r="FB688" s="1300"/>
      <c r="FC688" s="1300"/>
      <c r="FD688" s="1300"/>
      <c r="FE688" s="1300"/>
      <c r="FF688" s="1300"/>
      <c r="FG688" s="1300"/>
      <c r="FH688" s="1300"/>
      <c r="FI688" s="1300"/>
      <c r="FJ688" s="1300"/>
      <c r="FK688" s="1300"/>
      <c r="FL688" s="1300"/>
      <c r="FM688" s="1300"/>
      <c r="FN688" s="1300"/>
      <c r="FO688" s="1300"/>
      <c r="FP688" s="1300"/>
      <c r="FQ688" s="1300"/>
      <c r="FR688" s="1300"/>
      <c r="FS688" s="1300"/>
      <c r="FT688" s="1300"/>
      <c r="FU688" s="1300"/>
      <c r="FV688" s="1300"/>
      <c r="FW688" s="1300"/>
      <c r="FX688" s="1300"/>
      <c r="FY688" s="1300"/>
      <c r="FZ688" s="1300"/>
      <c r="GA688" s="1300"/>
      <c r="GB688" s="1300"/>
      <c r="GC688" s="1300"/>
      <c r="GD688" s="1300"/>
      <c r="GE688" s="1300"/>
      <c r="GF688" s="1300"/>
      <c r="GG688" s="1300"/>
      <c r="GH688" s="1300"/>
      <c r="GI688" s="1300"/>
      <c r="GJ688" s="1300"/>
      <c r="GK688" s="1300"/>
      <c r="GL688" s="1300"/>
      <c r="GM688" s="1300"/>
      <c r="GN688" s="1300"/>
      <c r="GO688" s="1300"/>
      <c r="GP688" s="1300"/>
      <c r="GQ688" s="1300"/>
      <c r="GR688" s="1300"/>
      <c r="GS688" s="1300"/>
      <c r="GT688" s="1300"/>
      <c r="GU688" s="1300"/>
      <c r="GV688" s="1300"/>
      <c r="GW688" s="1300"/>
      <c r="GX688" s="1300"/>
      <c r="GY688" s="1300"/>
      <c r="GZ688" s="1300"/>
      <c r="HA688" s="1300"/>
      <c r="HB688" s="1300"/>
      <c r="HC688" s="1300"/>
      <c r="HD688" s="1300"/>
      <c r="HE688" s="1300"/>
      <c r="HF688" s="1300"/>
      <c r="HG688" s="1300"/>
      <c r="HH688" s="1300"/>
      <c r="HI688" s="1300"/>
      <c r="HJ688" s="1300"/>
      <c r="HK688" s="1300"/>
      <c r="HL688" s="1300"/>
      <c r="HM688" s="1300"/>
      <c r="HN688" s="1300"/>
      <c r="HO688" s="1300"/>
      <c r="HP688" s="1300"/>
      <c r="HQ688" s="1300"/>
      <c r="HR688" s="1300"/>
      <c r="HS688" s="1300"/>
      <c r="HT688" s="1300"/>
      <c r="HU688" s="1300"/>
      <c r="HV688" s="1300"/>
      <c r="HW688" s="1300"/>
      <c r="HX688" s="1300"/>
      <c r="HY688" s="1300"/>
      <c r="HZ688" s="1300"/>
      <c r="IA688" s="1300"/>
      <c r="IB688" s="1300"/>
      <c r="IC688" s="1300"/>
      <c r="ID688" s="1300"/>
      <c r="IE688" s="1300"/>
      <c r="IF688" s="1300"/>
      <c r="IG688" s="1300"/>
      <c r="IH688" s="1300"/>
      <c r="II688" s="1300"/>
      <c r="IJ688" s="1300"/>
      <c r="IK688" s="1300"/>
      <c r="IL688" s="1300"/>
      <c r="IM688" s="1300"/>
      <c r="IN688" s="1300"/>
      <c r="IO688" s="1300"/>
      <c r="IP688" s="1300"/>
      <c r="IQ688" s="1300"/>
      <c r="IR688" s="1300"/>
      <c r="IS688" s="1300"/>
      <c r="IT688" s="1300"/>
      <c r="IU688" s="1300"/>
      <c r="IV688" s="1300"/>
    </row>
    <row r="689" spans="1:256" x14ac:dyDescent="0.25">
      <c r="A689" s="482"/>
      <c r="B689" s="482"/>
      <c r="C689" s="482"/>
      <c r="D689" s="482"/>
      <c r="E689" s="482"/>
      <c r="F689" s="482"/>
      <c r="G689" s="482"/>
      <c r="H689" s="482"/>
      <c r="I689" s="482"/>
      <c r="J689" s="482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1300"/>
      <c r="V689" s="1300"/>
      <c r="W689" s="1300"/>
      <c r="X689" s="1300"/>
      <c r="Y689" s="1300"/>
      <c r="Z689" s="1300"/>
      <c r="AA689" s="1300"/>
      <c r="AB689" s="1300"/>
      <c r="AC689" s="1300"/>
      <c r="AD689" s="1300"/>
      <c r="AE689" s="1300"/>
      <c r="AF689" s="1300"/>
      <c r="AG689" s="1300"/>
      <c r="AH689" s="1300"/>
      <c r="AI689" s="1300"/>
      <c r="AJ689" s="1300"/>
      <c r="AK689" s="1300"/>
      <c r="AL689" s="1300"/>
      <c r="AM689" s="1300"/>
      <c r="AN689" s="1300"/>
      <c r="AO689" s="1300"/>
      <c r="AP689" s="1300"/>
      <c r="AQ689" s="1300"/>
      <c r="AR689" s="1300"/>
      <c r="AS689" s="1300"/>
      <c r="AT689" s="1300"/>
      <c r="AU689" s="1300"/>
      <c r="AV689" s="1300"/>
      <c r="AW689" s="1300"/>
      <c r="AX689" s="1300"/>
      <c r="AY689" s="1300"/>
      <c r="AZ689" s="1300"/>
      <c r="BA689" s="1300"/>
      <c r="BB689" s="1300"/>
      <c r="BC689" s="1300"/>
      <c r="BD689" s="1300"/>
      <c r="BE689" s="1300"/>
      <c r="BF689" s="1300"/>
      <c r="BG689" s="1300"/>
      <c r="BH689" s="1300"/>
      <c r="BI689" s="1300"/>
      <c r="BJ689" s="1300"/>
      <c r="BK689" s="1300"/>
      <c r="BL689" s="1300"/>
      <c r="BM689" s="1300"/>
      <c r="BN689" s="1300"/>
      <c r="BO689" s="1300"/>
      <c r="BP689" s="1300"/>
      <c r="BQ689" s="1300"/>
      <c r="BR689" s="1300"/>
      <c r="BS689" s="1300"/>
      <c r="BT689" s="1300"/>
      <c r="BU689" s="1300"/>
      <c r="BV689" s="1300"/>
      <c r="BW689" s="1300"/>
      <c r="BX689" s="1300"/>
      <c r="BY689" s="1300"/>
      <c r="BZ689" s="1300"/>
      <c r="CA689" s="1300"/>
      <c r="CB689" s="1300"/>
      <c r="CC689" s="1300"/>
      <c r="CD689" s="1300"/>
      <c r="CE689" s="1300"/>
      <c r="CF689" s="1300"/>
      <c r="CG689" s="1300"/>
      <c r="CH689" s="1300"/>
      <c r="CI689" s="1300"/>
      <c r="CJ689" s="1300"/>
      <c r="CK689" s="1300"/>
      <c r="CL689" s="1300"/>
      <c r="CM689" s="1300"/>
      <c r="CN689" s="1300"/>
      <c r="CO689" s="1300"/>
      <c r="CP689" s="1300"/>
      <c r="CQ689" s="1300"/>
      <c r="CR689" s="1300"/>
      <c r="CS689" s="1300"/>
      <c r="CT689" s="1300"/>
      <c r="CU689" s="1300"/>
      <c r="CV689" s="1300"/>
      <c r="CW689" s="1300"/>
      <c r="CX689" s="1300"/>
      <c r="CY689" s="1300"/>
      <c r="CZ689" s="1300"/>
      <c r="DA689" s="1300"/>
      <c r="DB689" s="1300"/>
      <c r="DC689" s="1300"/>
      <c r="DD689" s="1300"/>
      <c r="DE689" s="1300"/>
      <c r="DF689" s="1300"/>
      <c r="DG689" s="1300"/>
      <c r="DH689" s="1300"/>
      <c r="DI689" s="1300"/>
      <c r="DJ689" s="1300"/>
      <c r="DK689" s="1300"/>
      <c r="DL689" s="1300"/>
      <c r="DM689" s="1300"/>
      <c r="DN689" s="1300"/>
      <c r="DO689" s="1300"/>
      <c r="DP689" s="1300"/>
      <c r="DQ689" s="1300"/>
      <c r="DR689" s="1300"/>
      <c r="DS689" s="1300"/>
      <c r="DT689" s="1300"/>
      <c r="DU689" s="1300"/>
      <c r="DV689" s="1300"/>
      <c r="DW689" s="1300"/>
      <c r="DX689" s="1300"/>
      <c r="DY689" s="1300"/>
      <c r="DZ689" s="1300"/>
      <c r="EA689" s="1300"/>
      <c r="EB689" s="1300"/>
      <c r="EC689" s="1300"/>
      <c r="ED689" s="1300"/>
      <c r="EE689" s="1300"/>
      <c r="EF689" s="1300"/>
      <c r="EG689" s="1300"/>
      <c r="EH689" s="1300"/>
      <c r="EI689" s="1300"/>
      <c r="EJ689" s="1300"/>
      <c r="EK689" s="1300"/>
      <c r="EL689" s="1300"/>
      <c r="EM689" s="1300"/>
      <c r="EN689" s="1300"/>
      <c r="EO689" s="1300"/>
      <c r="EP689" s="1300"/>
      <c r="EQ689" s="1300"/>
      <c r="ER689" s="1300"/>
      <c r="ES689" s="1300"/>
      <c r="ET689" s="1300"/>
      <c r="EU689" s="1300"/>
      <c r="EV689" s="1300"/>
      <c r="EW689" s="1300"/>
      <c r="EX689" s="1300"/>
      <c r="EY689" s="1300"/>
      <c r="EZ689" s="1300"/>
      <c r="FA689" s="1300"/>
      <c r="FB689" s="1300"/>
      <c r="FC689" s="1300"/>
      <c r="FD689" s="1300"/>
      <c r="FE689" s="1300"/>
      <c r="FF689" s="1300"/>
      <c r="FG689" s="1300"/>
      <c r="FH689" s="1300"/>
      <c r="FI689" s="1300"/>
      <c r="FJ689" s="1300"/>
      <c r="FK689" s="1300"/>
      <c r="FL689" s="1300"/>
      <c r="FM689" s="1300"/>
      <c r="FN689" s="1300"/>
      <c r="FO689" s="1300"/>
      <c r="FP689" s="1300"/>
      <c r="FQ689" s="1300"/>
      <c r="FR689" s="1300"/>
      <c r="FS689" s="1300"/>
      <c r="FT689" s="1300"/>
      <c r="FU689" s="1300"/>
      <c r="FV689" s="1300"/>
      <c r="FW689" s="1300"/>
      <c r="FX689" s="1300"/>
      <c r="FY689" s="1300"/>
      <c r="FZ689" s="1300"/>
      <c r="GA689" s="1300"/>
      <c r="GB689" s="1300"/>
      <c r="GC689" s="1300"/>
      <c r="GD689" s="1300"/>
      <c r="GE689" s="1300"/>
      <c r="GF689" s="1300"/>
      <c r="GG689" s="1300"/>
      <c r="GH689" s="1300"/>
      <c r="GI689" s="1300"/>
      <c r="GJ689" s="1300"/>
      <c r="GK689" s="1300"/>
      <c r="GL689" s="1300"/>
      <c r="GM689" s="1300"/>
      <c r="GN689" s="1300"/>
      <c r="GO689" s="1300"/>
      <c r="GP689" s="1300"/>
      <c r="GQ689" s="1300"/>
      <c r="GR689" s="1300"/>
      <c r="GS689" s="1300"/>
      <c r="GT689" s="1300"/>
      <c r="GU689" s="1300"/>
      <c r="GV689" s="1300"/>
      <c r="GW689" s="1300"/>
      <c r="GX689" s="1300"/>
      <c r="GY689" s="1300"/>
      <c r="GZ689" s="1300"/>
      <c r="HA689" s="1300"/>
      <c r="HB689" s="1300"/>
      <c r="HC689" s="1300"/>
      <c r="HD689" s="1300"/>
      <c r="HE689" s="1300"/>
      <c r="HF689" s="1300"/>
      <c r="HG689" s="1300"/>
      <c r="HH689" s="1300"/>
      <c r="HI689" s="1300"/>
      <c r="HJ689" s="1300"/>
      <c r="HK689" s="1300"/>
      <c r="HL689" s="1300"/>
      <c r="HM689" s="1300"/>
      <c r="HN689" s="1300"/>
      <c r="HO689" s="1300"/>
      <c r="HP689" s="1300"/>
      <c r="HQ689" s="1300"/>
      <c r="HR689" s="1300"/>
      <c r="HS689" s="1300"/>
      <c r="HT689" s="1300"/>
      <c r="HU689" s="1300"/>
      <c r="HV689" s="1300"/>
      <c r="HW689" s="1300"/>
      <c r="HX689" s="1300"/>
      <c r="HY689" s="1300"/>
      <c r="HZ689" s="1300"/>
      <c r="IA689" s="1300"/>
      <c r="IB689" s="1300"/>
      <c r="IC689" s="1300"/>
      <c r="ID689" s="1300"/>
      <c r="IE689" s="1300"/>
      <c r="IF689" s="1300"/>
      <c r="IG689" s="1300"/>
      <c r="IH689" s="1300"/>
      <c r="II689" s="1300"/>
      <c r="IJ689" s="1300"/>
      <c r="IK689" s="1300"/>
      <c r="IL689" s="1300"/>
      <c r="IM689" s="1300"/>
      <c r="IN689" s="1300"/>
      <c r="IO689" s="1300"/>
      <c r="IP689" s="1300"/>
      <c r="IQ689" s="1300"/>
      <c r="IR689" s="1300"/>
      <c r="IS689" s="1300"/>
      <c r="IT689" s="1300"/>
      <c r="IU689" s="1300"/>
      <c r="IV689" s="1300"/>
    </row>
    <row r="690" spans="1:256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1300"/>
      <c r="V690" s="1300"/>
      <c r="W690" s="1300"/>
      <c r="X690" s="1300"/>
      <c r="Y690" s="1300"/>
      <c r="Z690" s="1300"/>
      <c r="AA690" s="1300"/>
      <c r="AB690" s="1300"/>
      <c r="AC690" s="1300"/>
      <c r="AD690" s="1300"/>
      <c r="AE690" s="1300"/>
      <c r="AF690" s="1300"/>
      <c r="AG690" s="1300"/>
      <c r="AH690" s="1300"/>
      <c r="AI690" s="1300"/>
      <c r="AJ690" s="1300"/>
      <c r="AK690" s="1300"/>
      <c r="AL690" s="1300"/>
      <c r="AM690" s="1300"/>
      <c r="AN690" s="1300"/>
      <c r="AO690" s="1300"/>
      <c r="AP690" s="1300"/>
      <c r="AQ690" s="1300"/>
      <c r="AR690" s="1300"/>
      <c r="AS690" s="1300"/>
      <c r="AT690" s="1300"/>
      <c r="AU690" s="1300"/>
      <c r="AV690" s="1300"/>
      <c r="AW690" s="1300"/>
      <c r="AX690" s="1300"/>
      <c r="AY690" s="1300"/>
      <c r="AZ690" s="1300"/>
      <c r="BA690" s="1300"/>
      <c r="BB690" s="1300"/>
      <c r="BC690" s="1300"/>
      <c r="BD690" s="1300"/>
      <c r="BE690" s="1300"/>
      <c r="BF690" s="1300"/>
      <c r="BG690" s="1300"/>
      <c r="BH690" s="1300"/>
      <c r="BI690" s="1300"/>
      <c r="BJ690" s="1300"/>
      <c r="BK690" s="1300"/>
      <c r="BL690" s="1300"/>
      <c r="BM690" s="1300"/>
      <c r="BN690" s="1300"/>
      <c r="BO690" s="1300"/>
      <c r="BP690" s="1300"/>
      <c r="BQ690" s="1300"/>
      <c r="BR690" s="1300"/>
      <c r="BS690" s="1300"/>
      <c r="BT690" s="1300"/>
      <c r="BU690" s="1300"/>
      <c r="BV690" s="1300"/>
      <c r="BW690" s="1300"/>
      <c r="BX690" s="1300"/>
      <c r="BY690" s="1300"/>
      <c r="BZ690" s="1300"/>
      <c r="CA690" s="1300"/>
      <c r="CB690" s="1300"/>
      <c r="CC690" s="1300"/>
      <c r="CD690" s="1300"/>
      <c r="CE690" s="1300"/>
      <c r="CF690" s="1300"/>
      <c r="CG690" s="1300"/>
      <c r="CH690" s="1300"/>
      <c r="CI690" s="1300"/>
      <c r="CJ690" s="1300"/>
      <c r="CK690" s="1300"/>
      <c r="CL690" s="1300"/>
      <c r="CM690" s="1300"/>
      <c r="CN690" s="1300"/>
      <c r="CO690" s="1300"/>
      <c r="CP690" s="1300"/>
      <c r="CQ690" s="1300"/>
      <c r="CR690" s="1300"/>
      <c r="CS690" s="1300"/>
      <c r="CT690" s="1300"/>
      <c r="CU690" s="1300"/>
      <c r="CV690" s="1300"/>
      <c r="CW690" s="1300"/>
      <c r="CX690" s="1300"/>
      <c r="CY690" s="1300"/>
      <c r="CZ690" s="1300"/>
      <c r="DA690" s="1300"/>
      <c r="DB690" s="1300"/>
      <c r="DC690" s="1300"/>
      <c r="DD690" s="1300"/>
      <c r="DE690" s="1300"/>
      <c r="DF690" s="1300"/>
      <c r="DG690" s="1300"/>
      <c r="DH690" s="1300"/>
      <c r="DI690" s="1300"/>
      <c r="DJ690" s="1300"/>
      <c r="DK690" s="1300"/>
      <c r="DL690" s="1300"/>
      <c r="DM690" s="1300"/>
      <c r="DN690" s="1300"/>
      <c r="DO690" s="1300"/>
      <c r="DP690" s="1300"/>
      <c r="DQ690" s="1300"/>
      <c r="DR690" s="1300"/>
      <c r="DS690" s="1300"/>
      <c r="DT690" s="1300"/>
      <c r="DU690" s="1300"/>
      <c r="DV690" s="1300"/>
      <c r="DW690" s="1300"/>
      <c r="DX690" s="1300"/>
      <c r="DY690" s="1300"/>
      <c r="DZ690" s="1300"/>
      <c r="EA690" s="1300"/>
      <c r="EB690" s="1300"/>
      <c r="EC690" s="1300"/>
      <c r="ED690" s="1300"/>
      <c r="EE690" s="1300"/>
      <c r="EF690" s="1300"/>
      <c r="EG690" s="1300"/>
      <c r="EH690" s="1300"/>
      <c r="EI690" s="1300"/>
      <c r="EJ690" s="1300"/>
      <c r="EK690" s="1300"/>
      <c r="EL690" s="1300"/>
      <c r="EM690" s="1300"/>
      <c r="EN690" s="1300"/>
      <c r="EO690" s="1300"/>
      <c r="EP690" s="1300"/>
      <c r="EQ690" s="1300"/>
      <c r="ER690" s="1300"/>
      <c r="ES690" s="1300"/>
      <c r="ET690" s="1300"/>
      <c r="EU690" s="1300"/>
      <c r="EV690" s="1300"/>
      <c r="EW690" s="1300"/>
      <c r="EX690" s="1300"/>
      <c r="EY690" s="1300"/>
      <c r="EZ690" s="1300"/>
      <c r="FA690" s="1300"/>
      <c r="FB690" s="1300"/>
      <c r="FC690" s="1300"/>
      <c r="FD690" s="1300"/>
      <c r="FE690" s="1300"/>
      <c r="FF690" s="1300"/>
      <c r="FG690" s="1300"/>
      <c r="FH690" s="1300"/>
      <c r="FI690" s="1300"/>
      <c r="FJ690" s="1300"/>
      <c r="FK690" s="1300"/>
      <c r="FL690" s="1300"/>
      <c r="FM690" s="1300"/>
      <c r="FN690" s="1300"/>
      <c r="FO690" s="1300"/>
      <c r="FP690" s="1300"/>
      <c r="FQ690" s="1300"/>
      <c r="FR690" s="1300"/>
      <c r="FS690" s="1300"/>
      <c r="FT690" s="1300"/>
      <c r="FU690" s="1300"/>
      <c r="FV690" s="1300"/>
      <c r="FW690" s="1300"/>
      <c r="FX690" s="1300"/>
      <c r="FY690" s="1300"/>
      <c r="FZ690" s="1300"/>
      <c r="GA690" s="1300"/>
      <c r="GB690" s="1300"/>
      <c r="GC690" s="1300"/>
      <c r="GD690" s="1300"/>
      <c r="GE690" s="1300"/>
      <c r="GF690" s="1300"/>
      <c r="GG690" s="1300"/>
      <c r="GH690" s="1300"/>
      <c r="GI690" s="1300"/>
      <c r="GJ690" s="1300"/>
      <c r="GK690" s="1300"/>
      <c r="GL690" s="1300"/>
      <c r="GM690" s="1300"/>
      <c r="GN690" s="1300"/>
      <c r="GO690" s="1300"/>
      <c r="GP690" s="1300"/>
      <c r="GQ690" s="1300"/>
      <c r="GR690" s="1300"/>
      <c r="GS690" s="1300"/>
      <c r="GT690" s="1300"/>
      <c r="GU690" s="1300"/>
      <c r="GV690" s="1300"/>
      <c r="GW690" s="1300"/>
      <c r="GX690" s="1300"/>
      <c r="GY690" s="1300"/>
      <c r="GZ690" s="1300"/>
      <c r="HA690" s="1300"/>
      <c r="HB690" s="1300"/>
      <c r="HC690" s="1300"/>
      <c r="HD690" s="1300"/>
      <c r="HE690" s="1300"/>
      <c r="HF690" s="1300"/>
      <c r="HG690" s="1300"/>
      <c r="HH690" s="1300"/>
      <c r="HI690" s="1300"/>
      <c r="HJ690" s="1300"/>
      <c r="HK690" s="1300"/>
      <c r="HL690" s="1300"/>
      <c r="HM690" s="1300"/>
      <c r="HN690" s="1300"/>
      <c r="HO690" s="1300"/>
      <c r="HP690" s="1300"/>
      <c r="HQ690" s="1300"/>
      <c r="HR690" s="1300"/>
      <c r="HS690" s="1300"/>
      <c r="HT690" s="1300"/>
      <c r="HU690" s="1300"/>
      <c r="HV690" s="1300"/>
      <c r="HW690" s="1300"/>
      <c r="HX690" s="1300"/>
      <c r="HY690" s="1300"/>
      <c r="HZ690" s="1300"/>
      <c r="IA690" s="1300"/>
      <c r="IB690" s="1300"/>
      <c r="IC690" s="1300"/>
      <c r="ID690" s="1300"/>
      <c r="IE690" s="1300"/>
      <c r="IF690" s="1300"/>
      <c r="IG690" s="1300"/>
      <c r="IH690" s="1300"/>
      <c r="II690" s="1300"/>
      <c r="IJ690" s="1300"/>
      <c r="IK690" s="1300"/>
      <c r="IL690" s="1300"/>
      <c r="IM690" s="1300"/>
      <c r="IN690" s="1300"/>
      <c r="IO690" s="1300"/>
      <c r="IP690" s="1300"/>
      <c r="IQ690" s="1300"/>
      <c r="IR690" s="1300"/>
      <c r="IS690" s="1300"/>
      <c r="IT690" s="1300"/>
      <c r="IU690" s="1300"/>
      <c r="IV690" s="1300"/>
    </row>
    <row r="691" spans="1:256" ht="16.5" customHeight="1" x14ac:dyDescent="0.25">
      <c r="A691" s="9" t="s">
        <v>806</v>
      </c>
      <c r="B691" s="1179" t="s">
        <v>807</v>
      </c>
      <c r="C691" s="1179"/>
      <c r="D691" s="1179"/>
      <c r="E691" s="1179"/>
      <c r="F691" s="1179"/>
      <c r="G691" s="1179"/>
      <c r="H691" s="1179"/>
      <c r="I691" s="1179"/>
      <c r="J691" s="1179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16.5" customHeight="1" x14ac:dyDescent="0.25">
      <c r="A692" s="9"/>
      <c r="B692" s="151"/>
      <c r="C692" s="151"/>
      <c r="D692" s="151"/>
      <c r="E692" s="151"/>
      <c r="F692" s="151"/>
      <c r="G692" s="151"/>
      <c r="H692" s="151"/>
      <c r="I692" s="151"/>
      <c r="J692" s="151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65"/>
      <c r="CB692" s="65"/>
      <c r="CC692" s="65"/>
      <c r="CD692" s="65"/>
      <c r="CE692" s="65"/>
      <c r="CF692" s="65"/>
      <c r="CG692" s="65"/>
      <c r="CH692" s="65"/>
      <c r="CI692" s="65"/>
      <c r="CJ692" s="65"/>
      <c r="CK692" s="65"/>
      <c r="CL692" s="65"/>
      <c r="CM692" s="65"/>
      <c r="CN692" s="65"/>
      <c r="CO692" s="65"/>
      <c r="CP692" s="65"/>
      <c r="CQ692" s="65"/>
      <c r="CR692" s="65"/>
      <c r="CS692" s="65"/>
      <c r="CT692" s="65"/>
      <c r="CU692" s="65"/>
      <c r="CV692" s="65"/>
      <c r="CW692" s="65"/>
      <c r="CX692" s="65"/>
      <c r="CY692" s="65"/>
      <c r="CZ692" s="65"/>
      <c r="DA692" s="65"/>
      <c r="DB692" s="65"/>
      <c r="DC692" s="65"/>
      <c r="DD692" s="65"/>
      <c r="DE692" s="65"/>
      <c r="DF692" s="65"/>
      <c r="DG692" s="65"/>
      <c r="DH692" s="65"/>
      <c r="DI692" s="65"/>
      <c r="DJ692" s="65"/>
      <c r="DK692" s="65"/>
      <c r="DL692" s="65"/>
      <c r="DM692" s="65"/>
      <c r="DN692" s="65"/>
      <c r="DO692" s="65"/>
      <c r="DP692" s="65"/>
      <c r="DQ692" s="65"/>
      <c r="DR692" s="65"/>
      <c r="DS692" s="65"/>
      <c r="DT692" s="65"/>
      <c r="DU692" s="65"/>
      <c r="DV692" s="65"/>
      <c r="DW692" s="65"/>
      <c r="DX692" s="65"/>
      <c r="DY692" s="65"/>
      <c r="DZ692" s="65"/>
      <c r="EA692" s="65"/>
      <c r="EB692" s="65"/>
      <c r="EC692" s="65"/>
      <c r="ED692" s="65"/>
      <c r="EE692" s="65"/>
      <c r="EF692" s="65"/>
      <c r="EG692" s="65"/>
      <c r="EH692" s="65"/>
      <c r="EI692" s="65"/>
      <c r="EJ692" s="65"/>
      <c r="EK692" s="65"/>
      <c r="EL692" s="65"/>
      <c r="EM692" s="65"/>
      <c r="EN692" s="65"/>
      <c r="EO692" s="65"/>
      <c r="EP692" s="65"/>
      <c r="EQ692" s="65"/>
      <c r="ER692" s="65"/>
      <c r="ES692" s="65"/>
      <c r="ET692" s="65"/>
      <c r="EU692" s="65"/>
      <c r="EV692" s="65"/>
      <c r="EW692" s="65"/>
      <c r="EX692" s="65"/>
      <c r="EY692" s="65"/>
      <c r="EZ692" s="65"/>
      <c r="FA692" s="65"/>
      <c r="FB692" s="65"/>
      <c r="FC692" s="65"/>
      <c r="FD692" s="65"/>
      <c r="FE692" s="65"/>
      <c r="FF692" s="65"/>
      <c r="FG692" s="65"/>
      <c r="FH692" s="65"/>
      <c r="FI692" s="65"/>
      <c r="FJ692" s="65"/>
      <c r="FK692" s="65"/>
      <c r="FL692" s="65"/>
      <c r="FM692" s="65"/>
      <c r="FN692" s="65"/>
      <c r="FO692" s="65"/>
      <c r="FP692" s="65"/>
      <c r="FQ692" s="65"/>
      <c r="FR692" s="65"/>
      <c r="FS692" s="65"/>
      <c r="FT692" s="65"/>
      <c r="FU692" s="65"/>
      <c r="FV692" s="65"/>
      <c r="FW692" s="65"/>
      <c r="FX692" s="65"/>
      <c r="FY692" s="65"/>
      <c r="FZ692" s="65"/>
      <c r="GA692" s="65"/>
      <c r="GB692" s="65"/>
      <c r="GC692" s="65"/>
      <c r="GD692" s="65"/>
      <c r="GE692" s="65"/>
      <c r="GF692" s="65"/>
      <c r="GG692" s="65"/>
      <c r="GH692" s="65"/>
      <c r="GI692" s="65"/>
      <c r="GJ692" s="65"/>
      <c r="GK692" s="65"/>
      <c r="GL692" s="65"/>
      <c r="GM692" s="65"/>
      <c r="GN692" s="65"/>
      <c r="GO692" s="65"/>
      <c r="GP692" s="65"/>
      <c r="GQ692" s="65"/>
      <c r="GR692" s="65"/>
      <c r="GS692" s="65"/>
      <c r="GT692" s="65"/>
      <c r="GU692" s="65"/>
      <c r="GV692" s="65"/>
      <c r="GW692" s="65"/>
      <c r="GX692" s="65"/>
      <c r="GY692" s="65"/>
      <c r="GZ692" s="65"/>
      <c r="HA692" s="65"/>
      <c r="HB692" s="65"/>
      <c r="HC692" s="65"/>
      <c r="HD692" s="65"/>
      <c r="HE692" s="65"/>
      <c r="HF692" s="65"/>
      <c r="HG692" s="65"/>
      <c r="HH692" s="65"/>
      <c r="HI692" s="65"/>
      <c r="HJ692" s="65"/>
      <c r="HK692" s="65"/>
      <c r="HL692" s="65"/>
      <c r="HM692" s="65"/>
      <c r="HN692" s="65"/>
      <c r="HO692" s="65"/>
      <c r="HP692" s="65"/>
      <c r="HQ692" s="65"/>
      <c r="HR692" s="65"/>
      <c r="HS692" s="65"/>
      <c r="HT692" s="65"/>
      <c r="HU692" s="65"/>
      <c r="HV692" s="65"/>
      <c r="HW692" s="65"/>
      <c r="HX692" s="65"/>
      <c r="HY692" s="65"/>
      <c r="HZ692" s="65"/>
      <c r="IA692" s="65"/>
      <c r="IB692" s="65"/>
      <c r="IC692" s="65"/>
      <c r="ID692" s="65"/>
      <c r="IE692" s="65"/>
      <c r="IF692" s="65"/>
      <c r="IG692" s="65"/>
      <c r="IH692" s="65"/>
      <c r="II692" s="65"/>
      <c r="IJ692" s="65"/>
      <c r="IK692" s="65"/>
      <c r="IL692" s="65"/>
      <c r="IM692" s="65"/>
      <c r="IN692" s="65"/>
      <c r="IO692" s="65"/>
      <c r="IP692" s="65"/>
      <c r="IQ692" s="65"/>
      <c r="IR692" s="65"/>
      <c r="IS692" s="65"/>
      <c r="IT692" s="65"/>
      <c r="IU692" s="65"/>
      <c r="IV692" s="65"/>
    </row>
    <row r="693" spans="1:256" ht="16.5" customHeight="1" thickBot="1" x14ac:dyDescent="0.3">
      <c r="A693" s="933" t="s">
        <v>108</v>
      </c>
      <c r="B693" s="933"/>
      <c r="C693" s="49"/>
      <c r="D693" s="49"/>
      <c r="E693" s="49"/>
      <c r="F693" s="49"/>
      <c r="G693" s="49"/>
      <c r="H693" s="49"/>
      <c r="I693" s="49"/>
      <c r="J693" s="49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31.5" customHeight="1" thickTop="1" x14ac:dyDescent="0.25">
      <c r="A694" s="511" t="s">
        <v>5</v>
      </c>
      <c r="B694" s="512"/>
      <c r="C694" s="512"/>
      <c r="D694" s="512"/>
      <c r="E694" s="512" t="s">
        <v>205</v>
      </c>
      <c r="F694" s="513"/>
      <c r="G694" s="514" t="s">
        <v>206</v>
      </c>
      <c r="H694" s="513"/>
      <c r="I694" s="514" t="s">
        <v>215</v>
      </c>
      <c r="J694" s="515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14.4" thickBot="1" x14ac:dyDescent="0.3">
      <c r="A695" s="498" t="s">
        <v>113</v>
      </c>
      <c r="B695" s="499"/>
      <c r="C695" s="499"/>
      <c r="D695" s="499"/>
      <c r="E695" s="499" t="s">
        <v>114</v>
      </c>
      <c r="F695" s="500"/>
      <c r="G695" s="501" t="s">
        <v>115</v>
      </c>
      <c r="H695" s="502"/>
      <c r="I695" s="501" t="s">
        <v>116</v>
      </c>
      <c r="J695" s="503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15" thickTop="1" thickBot="1" x14ac:dyDescent="0.3">
      <c r="A696" s="1693" t="s">
        <v>207</v>
      </c>
      <c r="B696" s="1694"/>
      <c r="C696" s="1694"/>
      <c r="D696" s="1694"/>
      <c r="E696" s="1694"/>
      <c r="F696" s="1694"/>
      <c r="G696" s="1694"/>
      <c r="H696" s="1694"/>
      <c r="I696" s="1694"/>
      <c r="J696" s="1695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x14ac:dyDescent="0.25">
      <c r="A697" s="1679" t="s">
        <v>208</v>
      </c>
      <c r="B697" s="1680"/>
      <c r="C697" s="1680"/>
      <c r="D697" s="1680"/>
      <c r="E697" s="1681"/>
      <c r="F697" s="1682"/>
      <c r="G697" s="1683"/>
      <c r="H697" s="1682"/>
      <c r="I697" s="1684" t="str">
        <f>IF(E697+G697=0,"",E697+G697)</f>
        <v/>
      </c>
      <c r="J697" s="1685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x14ac:dyDescent="0.25">
      <c r="A698" s="1672" t="s">
        <v>209</v>
      </c>
      <c r="B698" s="1673"/>
      <c r="C698" s="1673"/>
      <c r="D698" s="1673"/>
      <c r="E698" s="1674"/>
      <c r="F698" s="1675"/>
      <c r="G698" s="1676"/>
      <c r="H698" s="1675"/>
      <c r="I698" s="1677" t="str">
        <f>IF(E698+G698=0,"",E698+G698)</f>
        <v/>
      </c>
      <c r="J698" s="1678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 ht="14.25" customHeight="1" x14ac:dyDescent="0.25">
      <c r="A699" s="1579" t="s">
        <v>811</v>
      </c>
      <c r="B699" s="1580"/>
      <c r="C699" s="1580"/>
      <c r="D699" s="1581"/>
      <c r="E699" s="1699"/>
      <c r="F699" s="1700"/>
      <c r="G699" s="1701"/>
      <c r="H699" s="1700"/>
      <c r="I699" s="1702" t="str">
        <f>IF(E699+G699=0,"",E699+G699)</f>
        <v/>
      </c>
      <c r="J699" s="1703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 ht="14.25" customHeight="1" x14ac:dyDescent="0.25">
      <c r="A700" s="1706" t="s">
        <v>810</v>
      </c>
      <c r="B700" s="1707"/>
      <c r="C700" s="1707"/>
      <c r="D700" s="1707"/>
      <c r="E700" s="1699"/>
      <c r="F700" s="1700"/>
      <c r="G700" s="1701"/>
      <c r="H700" s="1700"/>
      <c r="I700" s="1702" t="str">
        <f>IF(E700+G700=0,"",E700+G700)</f>
        <v/>
      </c>
      <c r="J700" s="1703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  <c r="EB700" s="34"/>
      <c r="EC700" s="34"/>
      <c r="ED700" s="34"/>
      <c r="EE700" s="34"/>
      <c r="EF700" s="34"/>
      <c r="EG700" s="34"/>
      <c r="EH700" s="34"/>
      <c r="EI700" s="34"/>
      <c r="EJ700" s="34"/>
      <c r="EK700" s="34"/>
      <c r="EL700" s="34"/>
      <c r="EM700" s="34"/>
      <c r="EN700" s="34"/>
      <c r="EO700" s="34"/>
      <c r="EP700" s="34"/>
      <c r="EQ700" s="34"/>
      <c r="ER700" s="34"/>
      <c r="ES700" s="34"/>
      <c r="ET700" s="34"/>
      <c r="EU700" s="34"/>
      <c r="EV700" s="34"/>
      <c r="EW700" s="34"/>
      <c r="EX700" s="34"/>
      <c r="EY700" s="34"/>
      <c r="EZ700" s="34"/>
      <c r="FA700" s="34"/>
      <c r="FB700" s="34"/>
      <c r="FC700" s="34"/>
      <c r="FD700" s="34"/>
      <c r="FE700" s="34"/>
      <c r="FF700" s="34"/>
      <c r="FG700" s="34"/>
      <c r="FH700" s="34"/>
      <c r="FI700" s="34"/>
      <c r="FJ700" s="34"/>
      <c r="FK700" s="34"/>
      <c r="FL700" s="34"/>
      <c r="FM700" s="34"/>
      <c r="FN700" s="34"/>
      <c r="FO700" s="34"/>
      <c r="FP700" s="34"/>
      <c r="FQ700" s="34"/>
      <c r="FR700" s="34"/>
      <c r="FS700" s="34"/>
      <c r="FT700" s="34"/>
      <c r="FU700" s="34"/>
      <c r="FV700" s="34"/>
      <c r="FW700" s="34"/>
      <c r="FX700" s="34"/>
      <c r="FY700" s="34"/>
      <c r="FZ700" s="34"/>
      <c r="GA700" s="34"/>
      <c r="GB700" s="34"/>
      <c r="GC700" s="34"/>
      <c r="GD700" s="34"/>
      <c r="GE700" s="34"/>
      <c r="GF700" s="34"/>
      <c r="GG700" s="34"/>
      <c r="GH700" s="34"/>
      <c r="GI700" s="34"/>
      <c r="GJ700" s="34"/>
      <c r="GK700" s="34"/>
      <c r="GL700" s="34"/>
      <c r="GM700" s="34"/>
      <c r="GN700" s="34"/>
      <c r="GO700" s="34"/>
      <c r="GP700" s="34"/>
      <c r="GQ700" s="34"/>
      <c r="GR700" s="34"/>
      <c r="GS700" s="34"/>
      <c r="GT700" s="34"/>
      <c r="GU700" s="34"/>
      <c r="GV700" s="34"/>
      <c r="GW700" s="34"/>
      <c r="GX700" s="34"/>
      <c r="GY700" s="34"/>
      <c r="GZ700" s="34"/>
      <c r="HA700" s="34"/>
      <c r="HB700" s="34"/>
      <c r="HC700" s="34"/>
      <c r="HD700" s="34"/>
      <c r="HE700" s="34"/>
      <c r="HF700" s="34"/>
      <c r="HG700" s="34"/>
      <c r="HH700" s="34"/>
      <c r="HI700" s="34"/>
      <c r="HJ700" s="34"/>
      <c r="HK700" s="34"/>
      <c r="HL700" s="34"/>
      <c r="HM700" s="34"/>
      <c r="HN700" s="34"/>
      <c r="HO700" s="34"/>
      <c r="HP700" s="34"/>
      <c r="HQ700" s="34"/>
      <c r="HR700" s="34"/>
      <c r="HS700" s="34"/>
      <c r="HT700" s="34"/>
      <c r="HU700" s="34"/>
      <c r="HV700" s="34"/>
      <c r="HW700" s="34"/>
      <c r="HX700" s="34"/>
      <c r="HY700" s="34"/>
      <c r="HZ700" s="34"/>
      <c r="IA700" s="34"/>
      <c r="IB700" s="34"/>
      <c r="IC700" s="34"/>
      <c r="ID700" s="34"/>
      <c r="IE700" s="34"/>
      <c r="IF700" s="34"/>
      <c r="IG700" s="34"/>
      <c r="IH700" s="34"/>
      <c r="II700" s="34"/>
      <c r="IJ700" s="34"/>
      <c r="IK700" s="34"/>
      <c r="IL700" s="34"/>
      <c r="IM700" s="34"/>
      <c r="IN700" s="34"/>
      <c r="IO700" s="34"/>
      <c r="IP700" s="34"/>
      <c r="IQ700" s="34"/>
      <c r="IR700" s="34"/>
      <c r="IS700" s="34"/>
      <c r="IT700" s="34"/>
      <c r="IU700" s="34"/>
      <c r="IV700" s="34"/>
    </row>
    <row r="701" spans="1:256" ht="14.4" thickBot="1" x14ac:dyDescent="0.3">
      <c r="A701" s="1712" t="s">
        <v>201</v>
      </c>
      <c r="B701" s="1713"/>
      <c r="C701" s="1713"/>
      <c r="D701" s="1713"/>
      <c r="E701" s="1714"/>
      <c r="F701" s="1715"/>
      <c r="G701" s="1716"/>
      <c r="H701" s="1715"/>
      <c r="I701" s="1717" t="str">
        <f>IF(E701+G701=0,"",E701+G701)</f>
        <v/>
      </c>
      <c r="J701" s="1718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  <c r="GM701" s="34"/>
      <c r="GN701" s="34"/>
      <c r="GO701" s="34"/>
      <c r="GP701" s="34"/>
      <c r="GQ701" s="34"/>
      <c r="GR701" s="34"/>
      <c r="GS701" s="34"/>
      <c r="GT701" s="34"/>
      <c r="GU701" s="34"/>
      <c r="GV701" s="34"/>
      <c r="GW701" s="34"/>
      <c r="GX701" s="34"/>
      <c r="GY701" s="34"/>
      <c r="GZ701" s="34"/>
      <c r="HA701" s="34"/>
      <c r="HB701" s="34"/>
      <c r="HC701" s="34"/>
      <c r="HD701" s="34"/>
      <c r="HE701" s="34"/>
      <c r="HF701" s="34"/>
      <c r="HG701" s="34"/>
      <c r="HH701" s="34"/>
      <c r="HI701" s="34"/>
      <c r="HJ701" s="34"/>
      <c r="HK701" s="34"/>
      <c r="HL701" s="34"/>
      <c r="HM701" s="34"/>
      <c r="HN701" s="34"/>
      <c r="HO701" s="34"/>
      <c r="HP701" s="34"/>
      <c r="HQ701" s="34"/>
      <c r="HR701" s="34"/>
      <c r="HS701" s="34"/>
      <c r="HT701" s="34"/>
      <c r="HU701" s="34"/>
      <c r="HV701" s="34"/>
      <c r="HW701" s="34"/>
      <c r="HX701" s="34"/>
      <c r="HY701" s="34"/>
      <c r="HZ701" s="34"/>
      <c r="IA701" s="34"/>
      <c r="IB701" s="34"/>
      <c r="IC701" s="34"/>
      <c r="ID701" s="34"/>
      <c r="IE701" s="34"/>
      <c r="IF701" s="34"/>
      <c r="IG701" s="34"/>
      <c r="IH701" s="34"/>
      <c r="II701" s="34"/>
      <c r="IJ701" s="34"/>
      <c r="IK701" s="34"/>
      <c r="IL701" s="34"/>
      <c r="IM701" s="34"/>
      <c r="IN701" s="34"/>
      <c r="IO701" s="34"/>
      <c r="IP701" s="34"/>
      <c r="IQ701" s="34"/>
      <c r="IR701" s="34"/>
      <c r="IS701" s="34"/>
      <c r="IT701" s="34"/>
      <c r="IU701" s="34"/>
      <c r="IV701" s="34"/>
    </row>
    <row r="702" spans="1:256" ht="14.4" thickBot="1" x14ac:dyDescent="0.3">
      <c r="A702" s="1719" t="s">
        <v>210</v>
      </c>
      <c r="B702" s="1720"/>
      <c r="C702" s="1720"/>
      <c r="D702" s="1720"/>
      <c r="E702" s="1721" t="str">
        <f>IF(SUM(E697:F701)=0,"",SUM(E697:F701))</f>
        <v/>
      </c>
      <c r="F702" s="1722"/>
      <c r="G702" s="1704" t="str">
        <f>IF(SUM(G697:H701)=0,"",SUM(G697:H701))</f>
        <v/>
      </c>
      <c r="H702" s="1722"/>
      <c r="I702" s="1704" t="str">
        <f>IF(SUM(I697:J701)=0,"",SUM(I697:J701))</f>
        <v/>
      </c>
      <c r="J702" s="1705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  <c r="GM702" s="34"/>
      <c r="GN702" s="34"/>
      <c r="GO702" s="34"/>
      <c r="GP702" s="34"/>
      <c r="GQ702" s="34"/>
      <c r="GR702" s="34"/>
      <c r="GS702" s="34"/>
      <c r="GT702" s="34"/>
      <c r="GU702" s="34"/>
      <c r="GV702" s="34"/>
      <c r="GW702" s="34"/>
      <c r="GX702" s="34"/>
      <c r="GY702" s="34"/>
      <c r="GZ702" s="34"/>
      <c r="HA702" s="34"/>
      <c r="HB702" s="34"/>
      <c r="HC702" s="34"/>
      <c r="HD702" s="34"/>
      <c r="HE702" s="34"/>
      <c r="HF702" s="34"/>
      <c r="HG702" s="34"/>
      <c r="HH702" s="34"/>
      <c r="HI702" s="34"/>
      <c r="HJ702" s="34"/>
      <c r="HK702" s="34"/>
      <c r="HL702" s="34"/>
      <c r="HM702" s="34"/>
      <c r="HN702" s="34"/>
      <c r="HO702" s="34"/>
      <c r="HP702" s="34"/>
      <c r="HQ702" s="34"/>
      <c r="HR702" s="34"/>
      <c r="HS702" s="34"/>
      <c r="HT702" s="34"/>
      <c r="HU702" s="34"/>
      <c r="HV702" s="34"/>
      <c r="HW702" s="34"/>
      <c r="HX702" s="34"/>
      <c r="HY702" s="34"/>
      <c r="HZ702" s="34"/>
      <c r="IA702" s="34"/>
      <c r="IB702" s="34"/>
      <c r="IC702" s="34"/>
      <c r="ID702" s="34"/>
      <c r="IE702" s="34"/>
      <c r="IF702" s="34"/>
      <c r="IG702" s="34"/>
      <c r="IH702" s="34"/>
      <c r="II702" s="34"/>
      <c r="IJ702" s="34"/>
      <c r="IK702" s="34"/>
      <c r="IL702" s="34"/>
      <c r="IM702" s="34"/>
      <c r="IN702" s="34"/>
      <c r="IO702" s="34"/>
      <c r="IP702" s="34"/>
      <c r="IQ702" s="34"/>
      <c r="IR702" s="34"/>
      <c r="IS702" s="34"/>
      <c r="IT702" s="34"/>
      <c r="IU702" s="34"/>
      <c r="IV702" s="34"/>
    </row>
    <row r="703" spans="1:256" x14ac:dyDescent="0.25">
      <c r="A703" s="458"/>
      <c r="B703" s="458"/>
      <c r="C703" s="458"/>
      <c r="D703" s="458"/>
      <c r="E703" s="459"/>
      <c r="F703" s="459"/>
      <c r="G703" s="459"/>
      <c r="H703" s="459"/>
      <c r="I703" s="459"/>
      <c r="J703" s="459"/>
      <c r="K703" s="436"/>
      <c r="L703" s="436"/>
      <c r="M703" s="436"/>
      <c r="N703" s="436"/>
      <c r="O703" s="436"/>
      <c r="P703" s="436"/>
      <c r="Q703" s="436"/>
      <c r="R703" s="436"/>
      <c r="S703" s="436"/>
      <c r="T703" s="436"/>
      <c r="U703" s="436"/>
      <c r="V703" s="436"/>
      <c r="W703" s="436"/>
      <c r="X703" s="436"/>
      <c r="Y703" s="436"/>
      <c r="Z703" s="436"/>
      <c r="AA703" s="436"/>
      <c r="AB703" s="436"/>
      <c r="AC703" s="436"/>
      <c r="AD703" s="436"/>
      <c r="AE703" s="436"/>
      <c r="AF703" s="436"/>
      <c r="AG703" s="436"/>
      <c r="AH703" s="436"/>
      <c r="AI703" s="436"/>
      <c r="AJ703" s="436"/>
      <c r="AK703" s="436"/>
      <c r="AL703" s="436"/>
      <c r="AM703" s="436"/>
      <c r="AN703" s="436"/>
      <c r="AO703" s="436"/>
      <c r="AP703" s="436"/>
      <c r="AQ703" s="436"/>
      <c r="AR703" s="436"/>
      <c r="AS703" s="436"/>
      <c r="AT703" s="436"/>
      <c r="AU703" s="436"/>
      <c r="AV703" s="436"/>
      <c r="AW703" s="436"/>
      <c r="AX703" s="436"/>
      <c r="AY703" s="436"/>
      <c r="AZ703" s="436"/>
      <c r="BA703" s="436"/>
      <c r="BB703" s="436"/>
      <c r="BC703" s="436"/>
      <c r="BD703" s="436"/>
      <c r="BE703" s="436"/>
      <c r="BF703" s="436"/>
      <c r="BG703" s="436"/>
      <c r="BH703" s="436"/>
      <c r="BI703" s="436"/>
      <c r="BJ703" s="436"/>
      <c r="BK703" s="436"/>
      <c r="BL703" s="436"/>
      <c r="BM703" s="436"/>
      <c r="BN703" s="436"/>
      <c r="BO703" s="436"/>
      <c r="BP703" s="436"/>
      <c r="BQ703" s="436"/>
      <c r="BR703" s="436"/>
      <c r="BS703" s="436"/>
      <c r="BT703" s="436"/>
      <c r="BU703" s="436"/>
      <c r="BV703" s="436"/>
      <c r="BW703" s="436"/>
      <c r="BX703" s="436"/>
      <c r="BY703" s="436"/>
      <c r="BZ703" s="436"/>
      <c r="CA703" s="436"/>
      <c r="CB703" s="436"/>
      <c r="CC703" s="436"/>
      <c r="CD703" s="436"/>
      <c r="CE703" s="436"/>
      <c r="CF703" s="436"/>
      <c r="CG703" s="436"/>
      <c r="CH703" s="436"/>
      <c r="CI703" s="436"/>
      <c r="CJ703" s="436"/>
      <c r="CK703" s="436"/>
      <c r="CL703" s="436"/>
      <c r="CM703" s="436"/>
      <c r="CN703" s="436"/>
      <c r="CO703" s="436"/>
      <c r="CP703" s="436"/>
      <c r="CQ703" s="436"/>
      <c r="CR703" s="436"/>
      <c r="CS703" s="436"/>
      <c r="CT703" s="436"/>
      <c r="CU703" s="436"/>
      <c r="CV703" s="436"/>
      <c r="CW703" s="436"/>
      <c r="CX703" s="436"/>
      <c r="CY703" s="436"/>
      <c r="CZ703" s="436"/>
      <c r="DA703" s="436"/>
      <c r="DB703" s="436"/>
      <c r="DC703" s="436"/>
      <c r="DD703" s="436"/>
      <c r="DE703" s="436"/>
      <c r="DF703" s="436"/>
      <c r="DG703" s="436"/>
      <c r="DH703" s="436"/>
      <c r="DI703" s="436"/>
      <c r="DJ703" s="436"/>
      <c r="DK703" s="436"/>
      <c r="DL703" s="436"/>
      <c r="DM703" s="436"/>
      <c r="DN703" s="436"/>
      <c r="DO703" s="436"/>
      <c r="DP703" s="436"/>
      <c r="DQ703" s="436"/>
      <c r="DR703" s="436"/>
      <c r="DS703" s="436"/>
      <c r="DT703" s="436"/>
      <c r="DU703" s="436"/>
      <c r="DV703" s="436"/>
      <c r="DW703" s="436"/>
      <c r="DX703" s="436"/>
      <c r="DY703" s="436"/>
      <c r="DZ703" s="436"/>
      <c r="EA703" s="436"/>
      <c r="EB703" s="436"/>
      <c r="EC703" s="436"/>
      <c r="ED703" s="436"/>
      <c r="EE703" s="436"/>
      <c r="EF703" s="436"/>
      <c r="EG703" s="436"/>
      <c r="EH703" s="436"/>
      <c r="EI703" s="436"/>
      <c r="EJ703" s="436"/>
      <c r="EK703" s="436"/>
      <c r="EL703" s="436"/>
      <c r="EM703" s="436"/>
      <c r="EN703" s="436"/>
      <c r="EO703" s="436"/>
      <c r="EP703" s="436"/>
      <c r="EQ703" s="436"/>
      <c r="ER703" s="436"/>
      <c r="ES703" s="436"/>
      <c r="ET703" s="436"/>
      <c r="EU703" s="436"/>
      <c r="EV703" s="436"/>
      <c r="EW703" s="436"/>
      <c r="EX703" s="436"/>
      <c r="EY703" s="436"/>
      <c r="EZ703" s="436"/>
      <c r="FA703" s="436"/>
      <c r="FB703" s="436"/>
      <c r="FC703" s="436"/>
      <c r="FD703" s="436"/>
      <c r="FE703" s="436"/>
      <c r="FF703" s="436"/>
      <c r="FG703" s="436"/>
      <c r="FH703" s="436"/>
      <c r="FI703" s="436"/>
      <c r="FJ703" s="436"/>
      <c r="FK703" s="436"/>
      <c r="FL703" s="436"/>
      <c r="FM703" s="436"/>
      <c r="FN703" s="436"/>
      <c r="FO703" s="436"/>
      <c r="FP703" s="436"/>
      <c r="FQ703" s="436"/>
      <c r="FR703" s="436"/>
      <c r="FS703" s="436"/>
      <c r="FT703" s="436"/>
      <c r="FU703" s="436"/>
      <c r="FV703" s="436"/>
      <c r="FW703" s="436"/>
      <c r="FX703" s="436"/>
      <c r="FY703" s="436"/>
      <c r="FZ703" s="436"/>
      <c r="GA703" s="436"/>
      <c r="GB703" s="436"/>
      <c r="GC703" s="436"/>
      <c r="GD703" s="436"/>
      <c r="GE703" s="436"/>
      <c r="GF703" s="436"/>
      <c r="GG703" s="436"/>
      <c r="GH703" s="436"/>
      <c r="GI703" s="436"/>
      <c r="GJ703" s="436"/>
      <c r="GK703" s="436"/>
      <c r="GL703" s="436"/>
      <c r="GM703" s="436"/>
      <c r="GN703" s="436"/>
      <c r="GO703" s="436"/>
      <c r="GP703" s="436"/>
      <c r="GQ703" s="436"/>
      <c r="GR703" s="436"/>
      <c r="GS703" s="436"/>
      <c r="GT703" s="436"/>
      <c r="GU703" s="436"/>
      <c r="GV703" s="436"/>
      <c r="GW703" s="436"/>
      <c r="GX703" s="436"/>
      <c r="GY703" s="436"/>
      <c r="GZ703" s="436"/>
      <c r="HA703" s="436"/>
      <c r="HB703" s="436"/>
      <c r="HC703" s="436"/>
      <c r="HD703" s="436"/>
      <c r="HE703" s="436"/>
      <c r="HF703" s="436"/>
      <c r="HG703" s="436"/>
      <c r="HH703" s="436"/>
      <c r="HI703" s="436"/>
      <c r="HJ703" s="436"/>
      <c r="HK703" s="436"/>
      <c r="HL703" s="436"/>
      <c r="HM703" s="436"/>
      <c r="HN703" s="436"/>
      <c r="HO703" s="436"/>
      <c r="HP703" s="436"/>
      <c r="HQ703" s="436"/>
      <c r="HR703" s="436"/>
      <c r="HS703" s="436"/>
      <c r="HT703" s="436"/>
      <c r="HU703" s="436"/>
      <c r="HV703" s="436"/>
      <c r="HW703" s="436"/>
      <c r="HX703" s="436"/>
      <c r="HY703" s="436"/>
      <c r="HZ703" s="436"/>
      <c r="IA703" s="436"/>
      <c r="IB703" s="436"/>
      <c r="IC703" s="436"/>
      <c r="ID703" s="436"/>
      <c r="IE703" s="436"/>
      <c r="IF703" s="436"/>
      <c r="IG703" s="436"/>
      <c r="IH703" s="436"/>
      <c r="II703" s="436"/>
      <c r="IJ703" s="436"/>
      <c r="IK703" s="436"/>
      <c r="IL703" s="436"/>
      <c r="IM703" s="436"/>
      <c r="IN703" s="436"/>
      <c r="IO703" s="436"/>
      <c r="IP703" s="436"/>
      <c r="IQ703" s="436"/>
      <c r="IR703" s="436"/>
      <c r="IS703" s="436"/>
      <c r="IT703" s="436"/>
      <c r="IU703" s="436"/>
      <c r="IV703" s="436"/>
    </row>
    <row r="704" spans="1:256" ht="14.4" customHeight="1" thickBot="1" x14ac:dyDescent="0.3">
      <c r="A704" s="460"/>
      <c r="B704" s="460"/>
      <c r="C704" s="460"/>
      <c r="D704" s="460"/>
      <c r="E704" s="461"/>
      <c r="F704" s="461"/>
      <c r="G704" s="461"/>
      <c r="H704" s="461"/>
      <c r="I704" s="461"/>
      <c r="J704" s="461"/>
      <c r="K704" s="436"/>
      <c r="L704" s="436"/>
      <c r="M704" s="436"/>
      <c r="N704" s="436"/>
      <c r="O704" s="436"/>
      <c r="P704" s="436"/>
      <c r="Q704" s="436"/>
      <c r="R704" s="436"/>
      <c r="S704" s="436"/>
      <c r="T704" s="436"/>
      <c r="U704" s="436"/>
      <c r="V704" s="436"/>
      <c r="W704" s="436"/>
      <c r="X704" s="436"/>
      <c r="Y704" s="436"/>
      <c r="Z704" s="436"/>
      <c r="AA704" s="436"/>
      <c r="AB704" s="436"/>
      <c r="AC704" s="436"/>
      <c r="AD704" s="436"/>
      <c r="AE704" s="436"/>
      <c r="AF704" s="436"/>
      <c r="AG704" s="436"/>
      <c r="AH704" s="436"/>
      <c r="AI704" s="436"/>
      <c r="AJ704" s="436"/>
      <c r="AK704" s="436"/>
      <c r="AL704" s="436"/>
      <c r="AM704" s="436"/>
      <c r="AN704" s="436"/>
      <c r="AO704" s="436"/>
      <c r="AP704" s="436"/>
      <c r="AQ704" s="436"/>
      <c r="AR704" s="436"/>
      <c r="AS704" s="436"/>
      <c r="AT704" s="436"/>
      <c r="AU704" s="436"/>
      <c r="AV704" s="436"/>
      <c r="AW704" s="436"/>
      <c r="AX704" s="436"/>
      <c r="AY704" s="436"/>
      <c r="AZ704" s="436"/>
      <c r="BA704" s="436"/>
      <c r="BB704" s="436"/>
      <c r="BC704" s="436"/>
      <c r="BD704" s="436"/>
      <c r="BE704" s="436"/>
      <c r="BF704" s="436"/>
      <c r="BG704" s="436"/>
      <c r="BH704" s="436"/>
      <c r="BI704" s="436"/>
      <c r="BJ704" s="436"/>
      <c r="BK704" s="436"/>
      <c r="BL704" s="436"/>
      <c r="BM704" s="436"/>
      <c r="BN704" s="436"/>
      <c r="BO704" s="436"/>
      <c r="BP704" s="436"/>
      <c r="BQ704" s="436"/>
      <c r="BR704" s="436"/>
      <c r="BS704" s="436"/>
      <c r="BT704" s="436"/>
      <c r="BU704" s="436"/>
      <c r="BV704" s="436"/>
      <c r="BW704" s="436"/>
      <c r="BX704" s="436"/>
      <c r="BY704" s="436"/>
      <c r="BZ704" s="436"/>
      <c r="CA704" s="436"/>
      <c r="CB704" s="436"/>
      <c r="CC704" s="436"/>
      <c r="CD704" s="436"/>
      <c r="CE704" s="436"/>
      <c r="CF704" s="436"/>
      <c r="CG704" s="436"/>
      <c r="CH704" s="436"/>
      <c r="CI704" s="436"/>
      <c r="CJ704" s="436"/>
      <c r="CK704" s="436"/>
      <c r="CL704" s="436"/>
      <c r="CM704" s="436"/>
      <c r="CN704" s="436"/>
      <c r="CO704" s="436"/>
      <c r="CP704" s="436"/>
      <c r="CQ704" s="436"/>
      <c r="CR704" s="436"/>
      <c r="CS704" s="436"/>
      <c r="CT704" s="436"/>
      <c r="CU704" s="436"/>
      <c r="CV704" s="436"/>
      <c r="CW704" s="436"/>
      <c r="CX704" s="436"/>
      <c r="CY704" s="436"/>
      <c r="CZ704" s="436"/>
      <c r="DA704" s="436"/>
      <c r="DB704" s="436"/>
      <c r="DC704" s="436"/>
      <c r="DD704" s="436"/>
      <c r="DE704" s="436"/>
      <c r="DF704" s="436"/>
      <c r="DG704" s="436"/>
      <c r="DH704" s="436"/>
      <c r="DI704" s="436"/>
      <c r="DJ704" s="436"/>
      <c r="DK704" s="436"/>
      <c r="DL704" s="436"/>
      <c r="DM704" s="436"/>
      <c r="DN704" s="436"/>
      <c r="DO704" s="436"/>
      <c r="DP704" s="436"/>
      <c r="DQ704" s="436"/>
      <c r="DR704" s="436"/>
      <c r="DS704" s="436"/>
      <c r="DT704" s="436"/>
      <c r="DU704" s="436"/>
      <c r="DV704" s="436"/>
      <c r="DW704" s="436"/>
      <c r="DX704" s="436"/>
      <c r="DY704" s="436"/>
      <c r="DZ704" s="436"/>
      <c r="EA704" s="436"/>
      <c r="EB704" s="436"/>
      <c r="EC704" s="436"/>
      <c r="ED704" s="436"/>
      <c r="EE704" s="436"/>
      <c r="EF704" s="436"/>
      <c r="EG704" s="436"/>
      <c r="EH704" s="436"/>
      <c r="EI704" s="436"/>
      <c r="EJ704" s="436"/>
      <c r="EK704" s="436"/>
      <c r="EL704" s="436"/>
      <c r="EM704" s="436"/>
      <c r="EN704" s="436"/>
      <c r="EO704" s="436"/>
      <c r="EP704" s="436"/>
      <c r="EQ704" s="436"/>
      <c r="ER704" s="436"/>
      <c r="ES704" s="436"/>
      <c r="ET704" s="436"/>
      <c r="EU704" s="436"/>
      <c r="EV704" s="436"/>
      <c r="EW704" s="436"/>
      <c r="EX704" s="436"/>
      <c r="EY704" s="436"/>
      <c r="EZ704" s="436"/>
      <c r="FA704" s="436"/>
      <c r="FB704" s="436"/>
      <c r="FC704" s="436"/>
      <c r="FD704" s="436"/>
      <c r="FE704" s="436"/>
      <c r="FF704" s="436"/>
      <c r="FG704" s="436"/>
      <c r="FH704" s="436"/>
      <c r="FI704" s="436"/>
      <c r="FJ704" s="436"/>
      <c r="FK704" s="436"/>
      <c r="FL704" s="436"/>
      <c r="FM704" s="436"/>
      <c r="FN704" s="436"/>
      <c r="FO704" s="436"/>
      <c r="FP704" s="436"/>
      <c r="FQ704" s="436"/>
      <c r="FR704" s="436"/>
      <c r="FS704" s="436"/>
      <c r="FT704" s="436"/>
      <c r="FU704" s="436"/>
      <c r="FV704" s="436"/>
      <c r="FW704" s="436"/>
      <c r="FX704" s="436"/>
      <c r="FY704" s="436"/>
      <c r="FZ704" s="436"/>
      <c r="GA704" s="436"/>
      <c r="GB704" s="436"/>
      <c r="GC704" s="436"/>
      <c r="GD704" s="436"/>
      <c r="GE704" s="436"/>
      <c r="GF704" s="436"/>
      <c r="GG704" s="436"/>
      <c r="GH704" s="436"/>
      <c r="GI704" s="436"/>
      <c r="GJ704" s="436"/>
      <c r="GK704" s="436"/>
      <c r="GL704" s="436"/>
      <c r="GM704" s="436"/>
      <c r="GN704" s="436"/>
      <c r="GO704" s="436"/>
      <c r="GP704" s="436"/>
      <c r="GQ704" s="436"/>
      <c r="GR704" s="436"/>
      <c r="GS704" s="436"/>
      <c r="GT704" s="436"/>
      <c r="GU704" s="436"/>
      <c r="GV704" s="436"/>
      <c r="GW704" s="436"/>
      <c r="GX704" s="436"/>
      <c r="GY704" s="436"/>
      <c r="GZ704" s="436"/>
      <c r="HA704" s="436"/>
      <c r="HB704" s="436"/>
      <c r="HC704" s="436"/>
      <c r="HD704" s="436"/>
      <c r="HE704" s="436"/>
      <c r="HF704" s="436"/>
      <c r="HG704" s="436"/>
      <c r="HH704" s="436"/>
      <c r="HI704" s="436"/>
      <c r="HJ704" s="436"/>
      <c r="HK704" s="436"/>
      <c r="HL704" s="436"/>
      <c r="HM704" s="436"/>
      <c r="HN704" s="436"/>
      <c r="HO704" s="436"/>
      <c r="HP704" s="436"/>
      <c r="HQ704" s="436"/>
      <c r="HR704" s="436"/>
      <c r="HS704" s="436"/>
      <c r="HT704" s="436"/>
      <c r="HU704" s="436"/>
      <c r="HV704" s="436"/>
      <c r="HW704" s="436"/>
      <c r="HX704" s="436"/>
      <c r="HY704" s="436"/>
      <c r="HZ704" s="436"/>
      <c r="IA704" s="436"/>
      <c r="IB704" s="436"/>
      <c r="IC704" s="436"/>
      <c r="ID704" s="436"/>
      <c r="IE704" s="436"/>
      <c r="IF704" s="436"/>
      <c r="IG704" s="436"/>
      <c r="IH704" s="436"/>
      <c r="II704" s="436"/>
      <c r="IJ704" s="436"/>
      <c r="IK704" s="436"/>
      <c r="IL704" s="436"/>
      <c r="IM704" s="436"/>
      <c r="IN704" s="436"/>
      <c r="IO704" s="436"/>
      <c r="IP704" s="436"/>
      <c r="IQ704" s="436"/>
      <c r="IR704" s="436"/>
      <c r="IS704" s="436"/>
      <c r="IT704" s="436"/>
      <c r="IU704" s="436"/>
      <c r="IV704" s="436"/>
    </row>
    <row r="705" spans="1:256" ht="14.4" customHeight="1" thickTop="1" x14ac:dyDescent="0.25">
      <c r="A705" s="511" t="s">
        <v>5</v>
      </c>
      <c r="B705" s="512"/>
      <c r="C705" s="512"/>
      <c r="D705" s="512"/>
      <c r="E705" s="512" t="s">
        <v>205</v>
      </c>
      <c r="F705" s="513"/>
      <c r="G705" s="514" t="s">
        <v>206</v>
      </c>
      <c r="H705" s="513"/>
      <c r="I705" s="514" t="s">
        <v>215</v>
      </c>
      <c r="J705" s="515"/>
      <c r="K705" s="436"/>
      <c r="L705" s="436"/>
      <c r="M705" s="436"/>
      <c r="N705" s="436"/>
      <c r="O705" s="436"/>
      <c r="P705" s="436"/>
      <c r="Q705" s="436"/>
      <c r="R705" s="436"/>
      <c r="S705" s="436"/>
      <c r="T705" s="436"/>
      <c r="U705" s="436"/>
      <c r="V705" s="436"/>
      <c r="W705" s="436"/>
      <c r="X705" s="436"/>
      <c r="Y705" s="436"/>
      <c r="Z705" s="436"/>
      <c r="AA705" s="436"/>
      <c r="AB705" s="436"/>
      <c r="AC705" s="436"/>
      <c r="AD705" s="436"/>
      <c r="AE705" s="436"/>
      <c r="AF705" s="436"/>
      <c r="AG705" s="436"/>
      <c r="AH705" s="436"/>
      <c r="AI705" s="436"/>
      <c r="AJ705" s="436"/>
      <c r="AK705" s="436"/>
      <c r="AL705" s="436"/>
      <c r="AM705" s="436"/>
      <c r="AN705" s="436"/>
      <c r="AO705" s="436"/>
      <c r="AP705" s="436"/>
      <c r="AQ705" s="436"/>
      <c r="AR705" s="436"/>
      <c r="AS705" s="436"/>
      <c r="AT705" s="436"/>
      <c r="AU705" s="436"/>
      <c r="AV705" s="436"/>
      <c r="AW705" s="436"/>
      <c r="AX705" s="436"/>
      <c r="AY705" s="436"/>
      <c r="AZ705" s="436"/>
      <c r="BA705" s="436"/>
      <c r="BB705" s="436"/>
      <c r="BC705" s="436"/>
      <c r="BD705" s="436"/>
      <c r="BE705" s="436"/>
      <c r="BF705" s="436"/>
      <c r="BG705" s="436"/>
      <c r="BH705" s="436"/>
      <c r="BI705" s="436"/>
      <c r="BJ705" s="436"/>
      <c r="BK705" s="436"/>
      <c r="BL705" s="436"/>
      <c r="BM705" s="436"/>
      <c r="BN705" s="436"/>
      <c r="BO705" s="436"/>
      <c r="BP705" s="436"/>
      <c r="BQ705" s="436"/>
      <c r="BR705" s="436"/>
      <c r="BS705" s="436"/>
      <c r="BT705" s="436"/>
      <c r="BU705" s="436"/>
      <c r="BV705" s="436"/>
      <c r="BW705" s="436"/>
      <c r="BX705" s="436"/>
      <c r="BY705" s="436"/>
      <c r="BZ705" s="436"/>
      <c r="CA705" s="436"/>
      <c r="CB705" s="436"/>
      <c r="CC705" s="436"/>
      <c r="CD705" s="436"/>
      <c r="CE705" s="436"/>
      <c r="CF705" s="436"/>
      <c r="CG705" s="436"/>
      <c r="CH705" s="436"/>
      <c r="CI705" s="436"/>
      <c r="CJ705" s="436"/>
      <c r="CK705" s="436"/>
      <c r="CL705" s="436"/>
      <c r="CM705" s="436"/>
      <c r="CN705" s="436"/>
      <c r="CO705" s="436"/>
      <c r="CP705" s="436"/>
      <c r="CQ705" s="436"/>
      <c r="CR705" s="436"/>
      <c r="CS705" s="436"/>
      <c r="CT705" s="436"/>
      <c r="CU705" s="436"/>
      <c r="CV705" s="436"/>
      <c r="CW705" s="436"/>
      <c r="CX705" s="436"/>
      <c r="CY705" s="436"/>
      <c r="CZ705" s="436"/>
      <c r="DA705" s="436"/>
      <c r="DB705" s="436"/>
      <c r="DC705" s="436"/>
      <c r="DD705" s="436"/>
      <c r="DE705" s="436"/>
      <c r="DF705" s="436"/>
      <c r="DG705" s="436"/>
      <c r="DH705" s="436"/>
      <c r="DI705" s="436"/>
      <c r="DJ705" s="436"/>
      <c r="DK705" s="436"/>
      <c r="DL705" s="436"/>
      <c r="DM705" s="436"/>
      <c r="DN705" s="436"/>
      <c r="DO705" s="436"/>
      <c r="DP705" s="436"/>
      <c r="DQ705" s="436"/>
      <c r="DR705" s="436"/>
      <c r="DS705" s="436"/>
      <c r="DT705" s="436"/>
      <c r="DU705" s="436"/>
      <c r="DV705" s="436"/>
      <c r="DW705" s="436"/>
      <c r="DX705" s="436"/>
      <c r="DY705" s="436"/>
      <c r="DZ705" s="436"/>
      <c r="EA705" s="436"/>
      <c r="EB705" s="436"/>
      <c r="EC705" s="436"/>
      <c r="ED705" s="436"/>
      <c r="EE705" s="436"/>
      <c r="EF705" s="436"/>
      <c r="EG705" s="436"/>
      <c r="EH705" s="436"/>
      <c r="EI705" s="436"/>
      <c r="EJ705" s="436"/>
      <c r="EK705" s="436"/>
      <c r="EL705" s="436"/>
      <c r="EM705" s="436"/>
      <c r="EN705" s="436"/>
      <c r="EO705" s="436"/>
      <c r="EP705" s="436"/>
      <c r="EQ705" s="436"/>
      <c r="ER705" s="436"/>
      <c r="ES705" s="436"/>
      <c r="ET705" s="436"/>
      <c r="EU705" s="436"/>
      <c r="EV705" s="436"/>
      <c r="EW705" s="436"/>
      <c r="EX705" s="436"/>
      <c r="EY705" s="436"/>
      <c r="EZ705" s="436"/>
      <c r="FA705" s="436"/>
      <c r="FB705" s="436"/>
      <c r="FC705" s="436"/>
      <c r="FD705" s="436"/>
      <c r="FE705" s="436"/>
      <c r="FF705" s="436"/>
      <c r="FG705" s="436"/>
      <c r="FH705" s="436"/>
      <c r="FI705" s="436"/>
      <c r="FJ705" s="436"/>
      <c r="FK705" s="436"/>
      <c r="FL705" s="436"/>
      <c r="FM705" s="436"/>
      <c r="FN705" s="436"/>
      <c r="FO705" s="436"/>
      <c r="FP705" s="436"/>
      <c r="FQ705" s="436"/>
      <c r="FR705" s="436"/>
      <c r="FS705" s="436"/>
      <c r="FT705" s="436"/>
      <c r="FU705" s="436"/>
      <c r="FV705" s="436"/>
      <c r="FW705" s="436"/>
      <c r="FX705" s="436"/>
      <c r="FY705" s="436"/>
      <c r="FZ705" s="436"/>
      <c r="GA705" s="436"/>
      <c r="GB705" s="436"/>
      <c r="GC705" s="436"/>
      <c r="GD705" s="436"/>
      <c r="GE705" s="436"/>
      <c r="GF705" s="436"/>
      <c r="GG705" s="436"/>
      <c r="GH705" s="436"/>
      <c r="GI705" s="436"/>
      <c r="GJ705" s="436"/>
      <c r="GK705" s="436"/>
      <c r="GL705" s="436"/>
      <c r="GM705" s="436"/>
      <c r="GN705" s="436"/>
      <c r="GO705" s="436"/>
      <c r="GP705" s="436"/>
      <c r="GQ705" s="436"/>
      <c r="GR705" s="436"/>
      <c r="GS705" s="436"/>
      <c r="GT705" s="436"/>
      <c r="GU705" s="436"/>
      <c r="GV705" s="436"/>
      <c r="GW705" s="436"/>
      <c r="GX705" s="436"/>
      <c r="GY705" s="436"/>
      <c r="GZ705" s="436"/>
      <c r="HA705" s="436"/>
      <c r="HB705" s="436"/>
      <c r="HC705" s="436"/>
      <c r="HD705" s="436"/>
      <c r="HE705" s="436"/>
      <c r="HF705" s="436"/>
      <c r="HG705" s="436"/>
      <c r="HH705" s="436"/>
      <c r="HI705" s="436"/>
      <c r="HJ705" s="436"/>
      <c r="HK705" s="436"/>
      <c r="HL705" s="436"/>
      <c r="HM705" s="436"/>
      <c r="HN705" s="436"/>
      <c r="HO705" s="436"/>
      <c r="HP705" s="436"/>
      <c r="HQ705" s="436"/>
      <c r="HR705" s="436"/>
      <c r="HS705" s="436"/>
      <c r="HT705" s="436"/>
      <c r="HU705" s="436"/>
      <c r="HV705" s="436"/>
      <c r="HW705" s="436"/>
      <c r="HX705" s="436"/>
      <c r="HY705" s="436"/>
      <c r="HZ705" s="436"/>
      <c r="IA705" s="436"/>
      <c r="IB705" s="436"/>
      <c r="IC705" s="436"/>
      <c r="ID705" s="436"/>
      <c r="IE705" s="436"/>
      <c r="IF705" s="436"/>
      <c r="IG705" s="436"/>
      <c r="IH705" s="436"/>
      <c r="II705" s="436"/>
      <c r="IJ705" s="436"/>
      <c r="IK705" s="436"/>
      <c r="IL705" s="436"/>
      <c r="IM705" s="436"/>
      <c r="IN705" s="436"/>
      <c r="IO705" s="436"/>
      <c r="IP705" s="436"/>
      <c r="IQ705" s="436"/>
      <c r="IR705" s="436"/>
      <c r="IS705" s="436"/>
      <c r="IT705" s="436"/>
      <c r="IU705" s="436"/>
      <c r="IV705" s="436"/>
    </row>
    <row r="706" spans="1:256" ht="14.4" customHeight="1" thickBot="1" x14ac:dyDescent="0.3">
      <c r="A706" s="2494" t="s">
        <v>113</v>
      </c>
      <c r="B706" s="1178"/>
      <c r="C706" s="1178"/>
      <c r="D706" s="1178"/>
      <c r="E706" s="1178" t="s">
        <v>114</v>
      </c>
      <c r="F706" s="502"/>
      <c r="G706" s="501" t="s">
        <v>115</v>
      </c>
      <c r="H706" s="502"/>
      <c r="I706" s="501" t="s">
        <v>116</v>
      </c>
      <c r="J706" s="503"/>
      <c r="K706" s="436"/>
      <c r="L706" s="436"/>
      <c r="M706" s="436"/>
      <c r="N706" s="436"/>
      <c r="O706" s="436"/>
      <c r="P706" s="436"/>
      <c r="Q706" s="436"/>
      <c r="R706" s="436"/>
      <c r="S706" s="436"/>
      <c r="T706" s="436"/>
      <c r="U706" s="436"/>
      <c r="V706" s="436"/>
      <c r="W706" s="436"/>
      <c r="X706" s="436"/>
      <c r="Y706" s="436"/>
      <c r="Z706" s="436"/>
      <c r="AA706" s="436"/>
      <c r="AB706" s="436"/>
      <c r="AC706" s="436"/>
      <c r="AD706" s="436"/>
      <c r="AE706" s="436"/>
      <c r="AF706" s="436"/>
      <c r="AG706" s="436"/>
      <c r="AH706" s="436"/>
      <c r="AI706" s="436"/>
      <c r="AJ706" s="436"/>
      <c r="AK706" s="436"/>
      <c r="AL706" s="436"/>
      <c r="AM706" s="436"/>
      <c r="AN706" s="436"/>
      <c r="AO706" s="436"/>
      <c r="AP706" s="436"/>
      <c r="AQ706" s="436"/>
      <c r="AR706" s="436"/>
      <c r="AS706" s="436"/>
      <c r="AT706" s="436"/>
      <c r="AU706" s="436"/>
      <c r="AV706" s="436"/>
      <c r="AW706" s="436"/>
      <c r="AX706" s="436"/>
      <c r="AY706" s="436"/>
      <c r="AZ706" s="436"/>
      <c r="BA706" s="436"/>
      <c r="BB706" s="436"/>
      <c r="BC706" s="436"/>
      <c r="BD706" s="436"/>
      <c r="BE706" s="436"/>
      <c r="BF706" s="436"/>
      <c r="BG706" s="436"/>
      <c r="BH706" s="436"/>
      <c r="BI706" s="436"/>
      <c r="BJ706" s="436"/>
      <c r="BK706" s="436"/>
      <c r="BL706" s="436"/>
      <c r="BM706" s="436"/>
      <c r="BN706" s="436"/>
      <c r="BO706" s="436"/>
      <c r="BP706" s="436"/>
      <c r="BQ706" s="436"/>
      <c r="BR706" s="436"/>
      <c r="BS706" s="436"/>
      <c r="BT706" s="436"/>
      <c r="BU706" s="436"/>
      <c r="BV706" s="436"/>
      <c r="BW706" s="436"/>
      <c r="BX706" s="436"/>
      <c r="BY706" s="436"/>
      <c r="BZ706" s="436"/>
      <c r="CA706" s="436"/>
      <c r="CB706" s="436"/>
      <c r="CC706" s="436"/>
      <c r="CD706" s="436"/>
      <c r="CE706" s="436"/>
      <c r="CF706" s="436"/>
      <c r="CG706" s="436"/>
      <c r="CH706" s="436"/>
      <c r="CI706" s="436"/>
      <c r="CJ706" s="436"/>
      <c r="CK706" s="436"/>
      <c r="CL706" s="436"/>
      <c r="CM706" s="436"/>
      <c r="CN706" s="436"/>
      <c r="CO706" s="436"/>
      <c r="CP706" s="436"/>
      <c r="CQ706" s="436"/>
      <c r="CR706" s="436"/>
      <c r="CS706" s="436"/>
      <c r="CT706" s="436"/>
      <c r="CU706" s="436"/>
      <c r="CV706" s="436"/>
      <c r="CW706" s="436"/>
      <c r="CX706" s="436"/>
      <c r="CY706" s="436"/>
      <c r="CZ706" s="436"/>
      <c r="DA706" s="436"/>
      <c r="DB706" s="436"/>
      <c r="DC706" s="436"/>
      <c r="DD706" s="436"/>
      <c r="DE706" s="436"/>
      <c r="DF706" s="436"/>
      <c r="DG706" s="436"/>
      <c r="DH706" s="436"/>
      <c r="DI706" s="436"/>
      <c r="DJ706" s="436"/>
      <c r="DK706" s="436"/>
      <c r="DL706" s="436"/>
      <c r="DM706" s="436"/>
      <c r="DN706" s="436"/>
      <c r="DO706" s="436"/>
      <c r="DP706" s="436"/>
      <c r="DQ706" s="436"/>
      <c r="DR706" s="436"/>
      <c r="DS706" s="436"/>
      <c r="DT706" s="436"/>
      <c r="DU706" s="436"/>
      <c r="DV706" s="436"/>
      <c r="DW706" s="436"/>
      <c r="DX706" s="436"/>
      <c r="DY706" s="436"/>
      <c r="DZ706" s="436"/>
      <c r="EA706" s="436"/>
      <c r="EB706" s="436"/>
      <c r="EC706" s="436"/>
      <c r="ED706" s="436"/>
      <c r="EE706" s="436"/>
      <c r="EF706" s="436"/>
      <c r="EG706" s="436"/>
      <c r="EH706" s="436"/>
      <c r="EI706" s="436"/>
      <c r="EJ706" s="436"/>
      <c r="EK706" s="436"/>
      <c r="EL706" s="436"/>
      <c r="EM706" s="436"/>
      <c r="EN706" s="436"/>
      <c r="EO706" s="436"/>
      <c r="EP706" s="436"/>
      <c r="EQ706" s="436"/>
      <c r="ER706" s="436"/>
      <c r="ES706" s="436"/>
      <c r="ET706" s="436"/>
      <c r="EU706" s="436"/>
      <c r="EV706" s="436"/>
      <c r="EW706" s="436"/>
      <c r="EX706" s="436"/>
      <c r="EY706" s="436"/>
      <c r="EZ706" s="436"/>
      <c r="FA706" s="436"/>
      <c r="FB706" s="436"/>
      <c r="FC706" s="436"/>
      <c r="FD706" s="436"/>
      <c r="FE706" s="436"/>
      <c r="FF706" s="436"/>
      <c r="FG706" s="436"/>
      <c r="FH706" s="436"/>
      <c r="FI706" s="436"/>
      <c r="FJ706" s="436"/>
      <c r="FK706" s="436"/>
      <c r="FL706" s="436"/>
      <c r="FM706" s="436"/>
      <c r="FN706" s="436"/>
      <c r="FO706" s="436"/>
      <c r="FP706" s="436"/>
      <c r="FQ706" s="436"/>
      <c r="FR706" s="436"/>
      <c r="FS706" s="436"/>
      <c r="FT706" s="436"/>
      <c r="FU706" s="436"/>
      <c r="FV706" s="436"/>
      <c r="FW706" s="436"/>
      <c r="FX706" s="436"/>
      <c r="FY706" s="436"/>
      <c r="FZ706" s="436"/>
      <c r="GA706" s="436"/>
      <c r="GB706" s="436"/>
      <c r="GC706" s="436"/>
      <c r="GD706" s="436"/>
      <c r="GE706" s="436"/>
      <c r="GF706" s="436"/>
      <c r="GG706" s="436"/>
      <c r="GH706" s="436"/>
      <c r="GI706" s="436"/>
      <c r="GJ706" s="436"/>
      <c r="GK706" s="436"/>
      <c r="GL706" s="436"/>
      <c r="GM706" s="436"/>
      <c r="GN706" s="436"/>
      <c r="GO706" s="436"/>
      <c r="GP706" s="436"/>
      <c r="GQ706" s="436"/>
      <c r="GR706" s="436"/>
      <c r="GS706" s="436"/>
      <c r="GT706" s="436"/>
      <c r="GU706" s="436"/>
      <c r="GV706" s="436"/>
      <c r="GW706" s="436"/>
      <c r="GX706" s="436"/>
      <c r="GY706" s="436"/>
      <c r="GZ706" s="436"/>
      <c r="HA706" s="436"/>
      <c r="HB706" s="436"/>
      <c r="HC706" s="436"/>
      <c r="HD706" s="436"/>
      <c r="HE706" s="436"/>
      <c r="HF706" s="436"/>
      <c r="HG706" s="436"/>
      <c r="HH706" s="436"/>
      <c r="HI706" s="436"/>
      <c r="HJ706" s="436"/>
      <c r="HK706" s="436"/>
      <c r="HL706" s="436"/>
      <c r="HM706" s="436"/>
      <c r="HN706" s="436"/>
      <c r="HO706" s="436"/>
      <c r="HP706" s="436"/>
      <c r="HQ706" s="436"/>
      <c r="HR706" s="436"/>
      <c r="HS706" s="436"/>
      <c r="HT706" s="436"/>
      <c r="HU706" s="436"/>
      <c r="HV706" s="436"/>
      <c r="HW706" s="436"/>
      <c r="HX706" s="436"/>
      <c r="HY706" s="436"/>
      <c r="HZ706" s="436"/>
      <c r="IA706" s="436"/>
      <c r="IB706" s="436"/>
      <c r="IC706" s="436"/>
      <c r="ID706" s="436"/>
      <c r="IE706" s="436"/>
      <c r="IF706" s="436"/>
      <c r="IG706" s="436"/>
      <c r="IH706" s="436"/>
      <c r="II706" s="436"/>
      <c r="IJ706" s="436"/>
      <c r="IK706" s="436"/>
      <c r="IL706" s="436"/>
      <c r="IM706" s="436"/>
      <c r="IN706" s="436"/>
      <c r="IO706" s="436"/>
      <c r="IP706" s="436"/>
      <c r="IQ706" s="436"/>
      <c r="IR706" s="436"/>
      <c r="IS706" s="436"/>
      <c r="IT706" s="436"/>
      <c r="IU706" s="436"/>
      <c r="IV706" s="436"/>
    </row>
    <row r="707" spans="1:256" ht="15" thickTop="1" thickBot="1" x14ac:dyDescent="0.3">
      <c r="A707" s="1886" t="s">
        <v>211</v>
      </c>
      <c r="B707" s="1887"/>
      <c r="C707" s="1887"/>
      <c r="D707" s="1887"/>
      <c r="E707" s="1887"/>
      <c r="F707" s="1887"/>
      <c r="G707" s="1887"/>
      <c r="H707" s="1887"/>
      <c r="I707" s="1887"/>
      <c r="J707" s="1888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  <c r="EB707" s="34"/>
      <c r="EC707" s="34"/>
      <c r="ED707" s="34"/>
      <c r="EE707" s="34"/>
      <c r="EF707" s="34"/>
      <c r="EG707" s="34"/>
      <c r="EH707" s="34"/>
      <c r="EI707" s="34"/>
      <c r="EJ707" s="34"/>
      <c r="EK707" s="34"/>
      <c r="EL707" s="34"/>
      <c r="EM707" s="34"/>
      <c r="EN707" s="34"/>
      <c r="EO707" s="34"/>
      <c r="EP707" s="34"/>
      <c r="EQ707" s="34"/>
      <c r="ER707" s="34"/>
      <c r="ES707" s="34"/>
      <c r="ET707" s="34"/>
      <c r="EU707" s="34"/>
      <c r="EV707" s="34"/>
      <c r="EW707" s="34"/>
      <c r="EX707" s="34"/>
      <c r="EY707" s="34"/>
      <c r="EZ707" s="34"/>
      <c r="FA707" s="34"/>
      <c r="FB707" s="34"/>
      <c r="FC707" s="34"/>
      <c r="FD707" s="34"/>
      <c r="FE707" s="34"/>
      <c r="FF707" s="34"/>
      <c r="FG707" s="34"/>
      <c r="FH707" s="34"/>
      <c r="FI707" s="34"/>
      <c r="FJ707" s="34"/>
      <c r="FK707" s="34"/>
      <c r="FL707" s="34"/>
      <c r="FM707" s="34"/>
      <c r="FN707" s="34"/>
      <c r="FO707" s="34"/>
      <c r="FP707" s="34"/>
      <c r="FQ707" s="34"/>
      <c r="FR707" s="34"/>
      <c r="FS707" s="34"/>
      <c r="FT707" s="34"/>
      <c r="FU707" s="34"/>
      <c r="FV707" s="34"/>
      <c r="FW707" s="34"/>
      <c r="FX707" s="34"/>
      <c r="FY707" s="34"/>
      <c r="FZ707" s="34"/>
      <c r="GA707" s="34"/>
      <c r="GB707" s="34"/>
      <c r="GC707" s="34"/>
      <c r="GD707" s="34"/>
      <c r="GE707" s="34"/>
      <c r="GF707" s="34"/>
      <c r="GG707" s="34"/>
      <c r="GH707" s="34"/>
      <c r="GI707" s="34"/>
      <c r="GJ707" s="34"/>
      <c r="GK707" s="34"/>
      <c r="GL707" s="34"/>
      <c r="GM707" s="34"/>
      <c r="GN707" s="34"/>
      <c r="GO707" s="34"/>
      <c r="GP707" s="34"/>
      <c r="GQ707" s="34"/>
      <c r="GR707" s="34"/>
      <c r="GS707" s="34"/>
      <c r="GT707" s="34"/>
      <c r="GU707" s="34"/>
      <c r="GV707" s="34"/>
      <c r="GW707" s="34"/>
      <c r="GX707" s="34"/>
      <c r="GY707" s="34"/>
      <c r="GZ707" s="34"/>
      <c r="HA707" s="34"/>
      <c r="HB707" s="34"/>
      <c r="HC707" s="34"/>
      <c r="HD707" s="34"/>
      <c r="HE707" s="34"/>
      <c r="HF707" s="34"/>
      <c r="HG707" s="34"/>
      <c r="HH707" s="34"/>
      <c r="HI707" s="34"/>
      <c r="HJ707" s="34"/>
      <c r="HK707" s="34"/>
      <c r="HL707" s="34"/>
      <c r="HM707" s="34"/>
      <c r="HN707" s="34"/>
      <c r="HO707" s="34"/>
      <c r="HP707" s="34"/>
      <c r="HQ707" s="34"/>
      <c r="HR707" s="34"/>
      <c r="HS707" s="34"/>
      <c r="HT707" s="34"/>
      <c r="HU707" s="34"/>
      <c r="HV707" s="34"/>
      <c r="HW707" s="34"/>
      <c r="HX707" s="34"/>
      <c r="HY707" s="34"/>
      <c r="HZ707" s="34"/>
      <c r="IA707" s="34"/>
      <c r="IB707" s="34"/>
      <c r="IC707" s="34"/>
      <c r="ID707" s="34"/>
      <c r="IE707" s="34"/>
      <c r="IF707" s="34"/>
      <c r="IG707" s="34"/>
      <c r="IH707" s="34"/>
      <c r="II707" s="34"/>
      <c r="IJ707" s="34"/>
      <c r="IK707" s="34"/>
      <c r="IL707" s="34"/>
      <c r="IM707" s="34"/>
      <c r="IN707" s="34"/>
      <c r="IO707" s="34"/>
      <c r="IP707" s="34"/>
      <c r="IQ707" s="34"/>
      <c r="IR707" s="34"/>
      <c r="IS707" s="34"/>
      <c r="IT707" s="34"/>
      <c r="IU707" s="34"/>
      <c r="IV707" s="34"/>
    </row>
    <row r="708" spans="1:256" x14ac:dyDescent="0.25">
      <c r="A708" s="1679" t="s">
        <v>208</v>
      </c>
      <c r="B708" s="1680"/>
      <c r="C708" s="1680"/>
      <c r="D708" s="1680"/>
      <c r="E708" s="1681">
        <v>744536</v>
      </c>
      <c r="F708" s="1682"/>
      <c r="G708" s="1683">
        <f>88847.48+144.84</f>
        <v>88992.319999999992</v>
      </c>
      <c r="H708" s="1682"/>
      <c r="I708" s="1684">
        <f>IF(E708+G708=0,"",E708+G708)</f>
        <v>833528.31999999995</v>
      </c>
      <c r="J708" s="1685"/>
      <c r="K708" s="432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x14ac:dyDescent="0.25">
      <c r="A709" s="1672" t="s">
        <v>209</v>
      </c>
      <c r="B709" s="1673"/>
      <c r="C709" s="1673"/>
      <c r="D709" s="1673"/>
      <c r="E709" s="1674">
        <v>136230</v>
      </c>
      <c r="F709" s="1675"/>
      <c r="G709" s="1676"/>
      <c r="H709" s="1675"/>
      <c r="I709" s="1677">
        <f t="shared" ref="I709:I714" si="37">IF(E709+G709=0,"",E709+G709)</f>
        <v>136230</v>
      </c>
      <c r="J709" s="1678"/>
      <c r="K709" s="34"/>
      <c r="L709" s="432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  <c r="EB709" s="34"/>
      <c r="EC709" s="34"/>
      <c r="ED709" s="34"/>
      <c r="EE709" s="34"/>
      <c r="EF709" s="34"/>
      <c r="EG709" s="34"/>
      <c r="EH709" s="34"/>
      <c r="EI709" s="34"/>
      <c r="EJ709" s="34"/>
      <c r="EK709" s="34"/>
      <c r="EL709" s="34"/>
      <c r="EM709" s="34"/>
      <c r="EN709" s="34"/>
      <c r="EO709" s="34"/>
      <c r="EP709" s="34"/>
      <c r="EQ709" s="34"/>
      <c r="ER709" s="34"/>
      <c r="ES709" s="34"/>
      <c r="ET709" s="34"/>
      <c r="EU709" s="34"/>
      <c r="EV709" s="34"/>
      <c r="EW709" s="34"/>
      <c r="EX709" s="34"/>
      <c r="EY709" s="34"/>
      <c r="EZ709" s="34"/>
      <c r="FA709" s="34"/>
      <c r="FB709" s="34"/>
      <c r="FC709" s="34"/>
      <c r="FD709" s="34"/>
      <c r="FE709" s="34"/>
      <c r="FF709" s="34"/>
      <c r="FG709" s="34"/>
      <c r="FH709" s="34"/>
      <c r="FI709" s="34"/>
      <c r="FJ709" s="34"/>
      <c r="FK709" s="34"/>
      <c r="FL709" s="34"/>
      <c r="FM709" s="34"/>
      <c r="FN709" s="34"/>
      <c r="FO709" s="34"/>
      <c r="FP709" s="34"/>
      <c r="FQ709" s="34"/>
      <c r="FR709" s="34"/>
      <c r="FS709" s="34"/>
      <c r="FT709" s="34"/>
      <c r="FU709" s="34"/>
      <c r="FV709" s="34"/>
      <c r="FW709" s="34"/>
      <c r="FX709" s="34"/>
      <c r="FY709" s="34"/>
      <c r="FZ709" s="34"/>
      <c r="GA709" s="34"/>
      <c r="GB709" s="34"/>
      <c r="GC709" s="34"/>
      <c r="GD709" s="34"/>
      <c r="GE709" s="34"/>
      <c r="GF709" s="34"/>
      <c r="GG709" s="34"/>
      <c r="GH709" s="34"/>
      <c r="GI709" s="34"/>
      <c r="GJ709" s="34"/>
      <c r="GK709" s="34"/>
      <c r="GL709" s="34"/>
      <c r="GM709" s="34"/>
      <c r="GN709" s="34"/>
      <c r="GO709" s="34"/>
      <c r="GP709" s="34"/>
      <c r="GQ709" s="34"/>
      <c r="GR709" s="34"/>
      <c r="GS709" s="34"/>
      <c r="GT709" s="34"/>
      <c r="GU709" s="34"/>
      <c r="GV709" s="34"/>
      <c r="GW709" s="34"/>
      <c r="GX709" s="34"/>
      <c r="GY709" s="34"/>
      <c r="GZ709" s="34"/>
      <c r="HA709" s="34"/>
      <c r="HB709" s="34"/>
      <c r="HC709" s="34"/>
      <c r="HD709" s="34"/>
      <c r="HE709" s="34"/>
      <c r="HF709" s="34"/>
      <c r="HG709" s="34"/>
      <c r="HH709" s="34"/>
      <c r="HI709" s="34"/>
      <c r="HJ709" s="34"/>
      <c r="HK709" s="34"/>
      <c r="HL709" s="34"/>
      <c r="HM709" s="34"/>
      <c r="HN709" s="34"/>
      <c r="HO709" s="34"/>
      <c r="HP709" s="34"/>
      <c r="HQ709" s="34"/>
      <c r="HR709" s="34"/>
      <c r="HS709" s="34"/>
      <c r="HT709" s="34"/>
      <c r="HU709" s="34"/>
      <c r="HV709" s="34"/>
      <c r="HW709" s="34"/>
      <c r="HX709" s="34"/>
      <c r="HY709" s="34"/>
      <c r="HZ709" s="34"/>
      <c r="IA709" s="34"/>
      <c r="IB709" s="34"/>
      <c r="IC709" s="34"/>
      <c r="ID709" s="34"/>
      <c r="IE709" s="34"/>
      <c r="IF709" s="34"/>
      <c r="IG709" s="34"/>
      <c r="IH709" s="34"/>
      <c r="II709" s="34"/>
      <c r="IJ709" s="34"/>
      <c r="IK709" s="34"/>
      <c r="IL709" s="34"/>
      <c r="IM709" s="34"/>
      <c r="IN709" s="34"/>
      <c r="IO709" s="34"/>
      <c r="IP709" s="34"/>
      <c r="IQ709" s="34"/>
      <c r="IR709" s="34"/>
      <c r="IS709" s="34"/>
      <c r="IT709" s="34"/>
      <c r="IU709" s="34"/>
      <c r="IV709" s="34"/>
    </row>
    <row r="710" spans="1:256" ht="14.25" customHeight="1" x14ac:dyDescent="0.25">
      <c r="A710" s="1579" t="s">
        <v>811</v>
      </c>
      <c r="B710" s="1580"/>
      <c r="C710" s="1580"/>
      <c r="D710" s="1581"/>
      <c r="E710" s="1699"/>
      <c r="F710" s="1700"/>
      <c r="G710" s="1701"/>
      <c r="H710" s="1700"/>
      <c r="I710" s="1702" t="str">
        <f t="shared" si="37"/>
        <v/>
      </c>
      <c r="J710" s="1703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 ht="14.25" customHeight="1" x14ac:dyDescent="0.25">
      <c r="A711" s="1723" t="s">
        <v>810</v>
      </c>
      <c r="B711" s="1724"/>
      <c r="C711" s="1724"/>
      <c r="D711" s="1725"/>
      <c r="E711" s="1700"/>
      <c r="F711" s="1744"/>
      <c r="G711" s="1745"/>
      <c r="H711" s="1744"/>
      <c r="I711" s="1726" t="str">
        <f t="shared" si="37"/>
        <v/>
      </c>
      <c r="J711" s="1727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6.5" customHeight="1" x14ac:dyDescent="0.25">
      <c r="A712" s="1723" t="s">
        <v>212</v>
      </c>
      <c r="B712" s="1724"/>
      <c r="C712" s="1724"/>
      <c r="D712" s="1725"/>
      <c r="E712" s="1675"/>
      <c r="F712" s="1708"/>
      <c r="G712" s="1709"/>
      <c r="H712" s="1708"/>
      <c r="I712" s="1710" t="str">
        <f t="shared" si="37"/>
        <v/>
      </c>
      <c r="J712" s="1711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5" customHeight="1" x14ac:dyDescent="0.25">
      <c r="A713" s="1579" t="s">
        <v>213</v>
      </c>
      <c r="B713" s="1580"/>
      <c r="C713" s="1580"/>
      <c r="D713" s="1581"/>
      <c r="E713" s="1675">
        <v>74959</v>
      </c>
      <c r="F713" s="1708"/>
      <c r="G713" s="1709"/>
      <c r="H713" s="1708"/>
      <c r="I713" s="1710">
        <f t="shared" si="37"/>
        <v>74959</v>
      </c>
      <c r="J713" s="1711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 ht="14.4" thickBot="1" x14ac:dyDescent="0.3">
      <c r="A714" s="1712" t="s">
        <v>201</v>
      </c>
      <c r="B714" s="1713"/>
      <c r="C714" s="1713"/>
      <c r="D714" s="1713"/>
      <c r="E714" s="1714">
        <f>21</f>
        <v>21</v>
      </c>
      <c r="F714" s="1715"/>
      <c r="G714" s="1716"/>
      <c r="H714" s="1715"/>
      <c r="I714" s="1717">
        <f t="shared" si="37"/>
        <v>21</v>
      </c>
      <c r="J714" s="1718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 ht="14.4" thickBot="1" x14ac:dyDescent="0.3">
      <c r="A715" s="1730" t="s">
        <v>214</v>
      </c>
      <c r="B715" s="1731"/>
      <c r="C715" s="1731"/>
      <c r="D715" s="1731"/>
      <c r="E715" s="1732">
        <f>IF(SUM(E708:F714)=0,"",SUM(E708:F714))</f>
        <v>955746</v>
      </c>
      <c r="F715" s="1733"/>
      <c r="G715" s="1734">
        <f>IF(SUM(G708:H714)=0,"",SUM(G708:H714))</f>
        <v>88992.319999999992</v>
      </c>
      <c r="H715" s="1733"/>
      <c r="I715" s="1735">
        <f>IF(SUM(I708:J714)=0,"",SUM(I708:J714))</f>
        <v>1044738.32</v>
      </c>
      <c r="J715" s="1736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4.4" thickTop="1" x14ac:dyDescent="0.2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 x14ac:dyDescent="0.25">
      <c r="A717" s="481" t="s">
        <v>809</v>
      </c>
      <c r="B717" s="481"/>
      <c r="C717" s="481"/>
      <c r="D717" s="481"/>
      <c r="E717" s="481"/>
      <c r="F717" s="481"/>
      <c r="G717" s="481"/>
      <c r="H717" s="481"/>
      <c r="I717" s="481"/>
      <c r="J717" s="481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  <c r="EB717" s="65"/>
      <c r="EC717" s="65"/>
      <c r="ED717" s="65"/>
      <c r="EE717" s="65"/>
      <c r="EF717" s="65"/>
      <c r="EG717" s="65"/>
      <c r="EH717" s="65"/>
      <c r="EI717" s="65"/>
      <c r="EJ717" s="65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  <c r="EX717" s="65"/>
      <c r="EY717" s="65"/>
      <c r="EZ717" s="65"/>
      <c r="FA717" s="65"/>
      <c r="FB717" s="65"/>
      <c r="FC717" s="65"/>
      <c r="FD717" s="65"/>
      <c r="FE717" s="65"/>
      <c r="FF717" s="65"/>
      <c r="FG717" s="65"/>
      <c r="FH717" s="65"/>
      <c r="FI717" s="65"/>
      <c r="FJ717" s="65"/>
      <c r="FK717" s="65"/>
      <c r="FL717" s="65"/>
      <c r="FM717" s="65"/>
      <c r="FN717" s="65"/>
      <c r="FO717" s="65"/>
      <c r="FP717" s="65"/>
      <c r="FQ717" s="65"/>
      <c r="FR717" s="65"/>
      <c r="FS717" s="65"/>
      <c r="FT717" s="65"/>
      <c r="FU717" s="65"/>
      <c r="FV717" s="65"/>
      <c r="FW717" s="65"/>
      <c r="FX717" s="65"/>
      <c r="FY717" s="65"/>
      <c r="FZ717" s="65"/>
      <c r="GA717" s="65"/>
      <c r="GB717" s="65"/>
      <c r="GC717" s="65"/>
      <c r="GD717" s="65"/>
      <c r="GE717" s="65"/>
      <c r="GF717" s="65"/>
      <c r="GG717" s="65"/>
      <c r="GH717" s="65"/>
      <c r="GI717" s="65"/>
      <c r="GJ717" s="65"/>
      <c r="GK717" s="65"/>
      <c r="GL717" s="65"/>
      <c r="GM717" s="65"/>
      <c r="GN717" s="65"/>
      <c r="GO717" s="65"/>
      <c r="GP717" s="65"/>
      <c r="GQ717" s="65"/>
      <c r="GR717" s="65"/>
      <c r="GS717" s="65"/>
      <c r="GT717" s="65"/>
      <c r="GU717" s="65"/>
      <c r="GV717" s="65"/>
      <c r="GW717" s="65"/>
      <c r="GX717" s="65"/>
      <c r="GY717" s="65"/>
      <c r="GZ717" s="65"/>
      <c r="HA717" s="65"/>
      <c r="HB717" s="65"/>
      <c r="HC717" s="65"/>
      <c r="HD717" s="65"/>
      <c r="HE717" s="65"/>
      <c r="HF717" s="65"/>
      <c r="HG717" s="65"/>
      <c r="HH717" s="65"/>
      <c r="HI717" s="65"/>
      <c r="HJ717" s="65"/>
      <c r="HK717" s="65"/>
      <c r="HL717" s="65"/>
      <c r="HM717" s="65"/>
      <c r="HN717" s="65"/>
      <c r="HO717" s="65"/>
      <c r="HP717" s="65"/>
      <c r="HQ717" s="65"/>
      <c r="HR717" s="65"/>
      <c r="HS717" s="65"/>
      <c r="HT717" s="65"/>
      <c r="HU717" s="65"/>
      <c r="HV717" s="65"/>
      <c r="HW717" s="65"/>
      <c r="HX717" s="65"/>
      <c r="HY717" s="65"/>
      <c r="HZ717" s="65"/>
      <c r="IA717" s="65"/>
      <c r="IB717" s="65"/>
      <c r="IC717" s="65"/>
      <c r="ID717" s="65"/>
      <c r="IE717" s="65"/>
      <c r="IF717" s="65"/>
      <c r="IG717" s="65"/>
      <c r="IH717" s="65"/>
      <c r="II717" s="65"/>
      <c r="IJ717" s="65"/>
      <c r="IK717" s="65"/>
      <c r="IL717" s="65"/>
      <c r="IM717" s="65"/>
      <c r="IN717" s="65"/>
      <c r="IO717" s="65"/>
      <c r="IP717" s="65"/>
      <c r="IQ717" s="65"/>
      <c r="IR717" s="65"/>
      <c r="IS717" s="65"/>
      <c r="IT717" s="65"/>
      <c r="IU717" s="65"/>
      <c r="IV717" s="65"/>
    </row>
    <row r="718" spans="1:256" x14ac:dyDescent="0.25">
      <c r="A718" s="482"/>
      <c r="B718" s="482"/>
      <c r="C718" s="482"/>
      <c r="D718" s="482"/>
      <c r="E718" s="482"/>
      <c r="F718" s="482"/>
      <c r="G718" s="482"/>
      <c r="H718" s="482"/>
      <c r="I718" s="482"/>
      <c r="J718" s="482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x14ac:dyDescent="0.25">
      <c r="A719" s="482"/>
      <c r="B719" s="482"/>
      <c r="C719" s="482"/>
      <c r="D719" s="482"/>
      <c r="E719" s="482"/>
      <c r="F719" s="482"/>
      <c r="G719" s="482"/>
      <c r="H719" s="482"/>
      <c r="I719" s="482"/>
      <c r="J719" s="482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x14ac:dyDescent="0.25">
      <c r="A720" s="482"/>
      <c r="B720" s="482"/>
      <c r="C720" s="482"/>
      <c r="D720" s="482"/>
      <c r="E720" s="482"/>
      <c r="F720" s="482"/>
      <c r="G720" s="482"/>
      <c r="H720" s="482"/>
      <c r="I720" s="482"/>
      <c r="J720" s="482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 x14ac:dyDescent="0.25">
      <c r="A721" s="482"/>
      <c r="B721" s="482"/>
      <c r="C721" s="482"/>
      <c r="D721" s="482"/>
      <c r="E721" s="482"/>
      <c r="F721" s="482"/>
      <c r="G721" s="482"/>
      <c r="H721" s="482"/>
      <c r="I721" s="482"/>
      <c r="J721" s="482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 x14ac:dyDescent="0.25">
      <c r="A722" s="482"/>
      <c r="B722" s="482"/>
      <c r="C722" s="482"/>
      <c r="D722" s="482"/>
      <c r="E722" s="482"/>
      <c r="F722" s="482"/>
      <c r="G722" s="482"/>
      <c r="H722" s="482"/>
      <c r="I722" s="482"/>
      <c r="J722" s="482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x14ac:dyDescent="0.25">
      <c r="A723" s="482"/>
      <c r="B723" s="482"/>
      <c r="C723" s="482"/>
      <c r="D723" s="482"/>
      <c r="E723" s="482"/>
      <c r="F723" s="482"/>
      <c r="G723" s="482"/>
      <c r="H723" s="482"/>
      <c r="I723" s="482"/>
      <c r="J723" s="482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x14ac:dyDescent="0.2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4.4" thickBot="1" x14ac:dyDescent="0.3">
      <c r="A725" s="933" t="s">
        <v>217</v>
      </c>
      <c r="B725" s="933"/>
      <c r="C725" s="34"/>
      <c r="D725" s="34"/>
      <c r="E725" s="34"/>
      <c r="F725" s="34"/>
      <c r="G725" s="34"/>
      <c r="H725" s="34"/>
      <c r="I725" s="34"/>
      <c r="J725" s="34"/>
      <c r="K725" s="432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47.25" customHeight="1" thickTop="1" thickBot="1" x14ac:dyDescent="0.3">
      <c r="A726" s="975" t="s">
        <v>216</v>
      </c>
      <c r="B726" s="973"/>
      <c r="C726" s="973"/>
      <c r="D726" s="973"/>
      <c r="E726" s="973" t="s">
        <v>6</v>
      </c>
      <c r="F726" s="973"/>
      <c r="G726" s="829"/>
      <c r="H726" s="972" t="s">
        <v>7</v>
      </c>
      <c r="I726" s="973"/>
      <c r="J726" s="97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  <c r="EB726" s="34"/>
      <c r="EC726" s="34"/>
      <c r="ED726" s="34"/>
      <c r="EE726" s="34"/>
      <c r="EF726" s="34"/>
      <c r="EG726" s="34"/>
      <c r="EH726" s="34"/>
      <c r="EI726" s="34"/>
      <c r="EJ726" s="34"/>
      <c r="EK726" s="34"/>
      <c r="EL726" s="34"/>
      <c r="EM726" s="34"/>
      <c r="EN726" s="34"/>
      <c r="EO726" s="34"/>
      <c r="EP726" s="34"/>
      <c r="EQ726" s="34"/>
      <c r="ER726" s="34"/>
      <c r="ES726" s="34"/>
      <c r="ET726" s="34"/>
      <c r="EU726" s="34"/>
      <c r="EV726" s="34"/>
      <c r="EW726" s="34"/>
      <c r="EX726" s="34"/>
      <c r="EY726" s="34"/>
      <c r="EZ726" s="34"/>
      <c r="FA726" s="34"/>
      <c r="FB726" s="34"/>
      <c r="FC726" s="34"/>
      <c r="FD726" s="34"/>
      <c r="FE726" s="34"/>
      <c r="FF726" s="34"/>
      <c r="FG726" s="34"/>
      <c r="FH726" s="34"/>
      <c r="FI726" s="34"/>
      <c r="FJ726" s="34"/>
      <c r="FK726" s="34"/>
      <c r="FL726" s="34"/>
      <c r="FM726" s="34"/>
      <c r="FN726" s="34"/>
      <c r="FO726" s="34"/>
      <c r="FP726" s="34"/>
      <c r="FQ726" s="34"/>
      <c r="FR726" s="34"/>
      <c r="FS726" s="34"/>
      <c r="FT726" s="34"/>
      <c r="FU726" s="34"/>
      <c r="FV726" s="34"/>
      <c r="FW726" s="34"/>
      <c r="FX726" s="34"/>
      <c r="FY726" s="34"/>
      <c r="FZ726" s="34"/>
      <c r="GA726" s="34"/>
      <c r="GB726" s="34"/>
      <c r="GC726" s="34"/>
      <c r="GD726" s="34"/>
      <c r="GE726" s="34"/>
      <c r="GF726" s="34"/>
      <c r="GG726" s="34"/>
      <c r="GH726" s="34"/>
      <c r="GI726" s="34"/>
      <c r="GJ726" s="34"/>
      <c r="GK726" s="34"/>
      <c r="GL726" s="34"/>
      <c r="GM726" s="34"/>
      <c r="GN726" s="34"/>
      <c r="GO726" s="34"/>
      <c r="GP726" s="34"/>
      <c r="GQ726" s="34"/>
      <c r="GR726" s="34"/>
      <c r="GS726" s="34"/>
      <c r="GT726" s="34"/>
      <c r="GU726" s="34"/>
      <c r="GV726" s="34"/>
      <c r="GW726" s="34"/>
      <c r="GX726" s="34"/>
      <c r="GY726" s="34"/>
      <c r="GZ726" s="34"/>
      <c r="HA726" s="34"/>
      <c r="HB726" s="34"/>
      <c r="HC726" s="34"/>
      <c r="HD726" s="34"/>
      <c r="HE726" s="34"/>
      <c r="HF726" s="34"/>
      <c r="HG726" s="34"/>
      <c r="HH726" s="34"/>
      <c r="HI726" s="34"/>
      <c r="HJ726" s="34"/>
      <c r="HK726" s="34"/>
      <c r="HL726" s="34"/>
      <c r="HM726" s="34"/>
      <c r="HN726" s="34"/>
      <c r="HO726" s="34"/>
      <c r="HP726" s="34"/>
      <c r="HQ726" s="34"/>
      <c r="HR726" s="34"/>
      <c r="HS726" s="34"/>
      <c r="HT726" s="34"/>
      <c r="HU726" s="34"/>
      <c r="HV726" s="34"/>
      <c r="HW726" s="34"/>
      <c r="HX726" s="34"/>
      <c r="HY726" s="34"/>
      <c r="HZ726" s="34"/>
      <c r="IA726" s="34"/>
      <c r="IB726" s="34"/>
      <c r="IC726" s="34"/>
      <c r="ID726" s="34"/>
      <c r="IE726" s="34"/>
      <c r="IF726" s="34"/>
      <c r="IG726" s="34"/>
      <c r="IH726" s="34"/>
      <c r="II726" s="34"/>
      <c r="IJ726" s="34"/>
      <c r="IK726" s="34"/>
      <c r="IL726" s="34"/>
      <c r="IM726" s="34"/>
      <c r="IN726" s="34"/>
      <c r="IO726" s="34"/>
      <c r="IP726" s="34"/>
      <c r="IQ726" s="34"/>
      <c r="IR726" s="34"/>
      <c r="IS726" s="34"/>
      <c r="IT726" s="34"/>
      <c r="IU726" s="34"/>
      <c r="IV726" s="34"/>
    </row>
    <row r="727" spans="1:256" ht="31.5" customHeight="1" thickTop="1" x14ac:dyDescent="0.25">
      <c r="A727" s="1261" t="s">
        <v>218</v>
      </c>
      <c r="B727" s="1761"/>
      <c r="C727" s="1761"/>
      <c r="D727" s="1262"/>
      <c r="E727" s="1798">
        <v>88992</v>
      </c>
      <c r="F727" s="1798"/>
      <c r="G727" s="1799"/>
      <c r="H727" s="1800">
        <v>94441</v>
      </c>
      <c r="I727" s="1798"/>
      <c r="J727" s="1801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 ht="31.5" customHeight="1" thickBot="1" x14ac:dyDescent="0.3">
      <c r="A728" s="1806" t="s">
        <v>219</v>
      </c>
      <c r="B728" s="1807"/>
      <c r="C728" s="1807"/>
      <c r="D728" s="1807"/>
      <c r="E728" s="1804">
        <v>955746</v>
      </c>
      <c r="F728" s="1804"/>
      <c r="G728" s="1808"/>
      <c r="H728" s="1803">
        <v>871958</v>
      </c>
      <c r="I728" s="1804"/>
      <c r="J728" s="1805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 ht="14.4" thickBot="1" x14ac:dyDescent="0.3">
      <c r="A729" s="1750" t="s">
        <v>214</v>
      </c>
      <c r="B729" s="1751"/>
      <c r="C729" s="1751"/>
      <c r="D729" s="1751"/>
      <c r="E729" s="1752">
        <f>IF(SUM(E727:G728)=0,"",SUM(E727:G728))</f>
        <v>1044738</v>
      </c>
      <c r="F729" s="1752"/>
      <c r="G729" s="1753"/>
      <c r="H729" s="1754">
        <f>IF(SUM(H727:J728)=0,"",SUM(H727:J728))</f>
        <v>966399</v>
      </c>
      <c r="I729" s="1752"/>
      <c r="J729" s="1755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 ht="32.25" customHeight="1" x14ac:dyDescent="0.25">
      <c r="A730" s="1756" t="s">
        <v>220</v>
      </c>
      <c r="B730" s="1757"/>
      <c r="C730" s="1757"/>
      <c r="D730" s="1757"/>
      <c r="E730" s="1759"/>
      <c r="F730" s="1759"/>
      <c r="G730" s="1802"/>
      <c r="H730" s="1758"/>
      <c r="I730" s="1759"/>
      <c r="J730" s="1760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  <c r="EB730" s="34"/>
      <c r="EC730" s="34"/>
      <c r="ED730" s="34"/>
      <c r="EE730" s="34"/>
      <c r="EF730" s="34"/>
      <c r="EG730" s="34"/>
      <c r="EH730" s="34"/>
      <c r="EI730" s="34"/>
      <c r="EJ730" s="34"/>
      <c r="EK730" s="34"/>
      <c r="EL730" s="34"/>
      <c r="EM730" s="34"/>
      <c r="EN730" s="34"/>
      <c r="EO730" s="34"/>
      <c r="EP730" s="34"/>
      <c r="EQ730" s="34"/>
      <c r="ER730" s="34"/>
      <c r="ES730" s="34"/>
      <c r="ET730" s="34"/>
      <c r="EU730" s="34"/>
      <c r="EV730" s="34"/>
      <c r="EW730" s="34"/>
      <c r="EX730" s="34"/>
      <c r="EY730" s="34"/>
      <c r="EZ730" s="34"/>
      <c r="FA730" s="34"/>
      <c r="FB730" s="34"/>
      <c r="FC730" s="34"/>
      <c r="FD730" s="34"/>
      <c r="FE730" s="34"/>
      <c r="FF730" s="34"/>
      <c r="FG730" s="34"/>
      <c r="FH730" s="34"/>
      <c r="FI730" s="34"/>
      <c r="FJ730" s="34"/>
      <c r="FK730" s="34"/>
      <c r="FL730" s="34"/>
      <c r="FM730" s="34"/>
      <c r="FN730" s="34"/>
      <c r="FO730" s="34"/>
      <c r="FP730" s="34"/>
      <c r="FQ730" s="34"/>
      <c r="FR730" s="34"/>
      <c r="FS730" s="34"/>
      <c r="FT730" s="34"/>
      <c r="FU730" s="34"/>
      <c r="FV730" s="34"/>
      <c r="FW730" s="34"/>
      <c r="FX730" s="34"/>
      <c r="FY730" s="34"/>
      <c r="FZ730" s="34"/>
      <c r="GA730" s="34"/>
      <c r="GB730" s="34"/>
      <c r="GC730" s="34"/>
      <c r="GD730" s="34"/>
      <c r="GE730" s="34"/>
      <c r="GF730" s="34"/>
      <c r="GG730" s="34"/>
      <c r="GH730" s="34"/>
      <c r="GI730" s="34"/>
      <c r="GJ730" s="34"/>
      <c r="GK730" s="34"/>
      <c r="GL730" s="34"/>
      <c r="GM730" s="34"/>
      <c r="GN730" s="34"/>
      <c r="GO730" s="34"/>
      <c r="GP730" s="34"/>
      <c r="GQ730" s="34"/>
      <c r="GR730" s="34"/>
      <c r="GS730" s="34"/>
      <c r="GT730" s="34"/>
      <c r="GU730" s="34"/>
      <c r="GV730" s="34"/>
      <c r="GW730" s="34"/>
      <c r="GX730" s="34"/>
      <c r="GY730" s="34"/>
      <c r="GZ730" s="34"/>
      <c r="HA730" s="34"/>
      <c r="HB730" s="34"/>
      <c r="HC730" s="34"/>
      <c r="HD730" s="34"/>
      <c r="HE730" s="34"/>
      <c r="HF730" s="34"/>
      <c r="HG730" s="34"/>
      <c r="HH730" s="34"/>
      <c r="HI730" s="34"/>
      <c r="HJ730" s="34"/>
      <c r="HK730" s="34"/>
      <c r="HL730" s="34"/>
      <c r="HM730" s="34"/>
      <c r="HN730" s="34"/>
      <c r="HO730" s="34"/>
      <c r="HP730" s="34"/>
      <c r="HQ730" s="34"/>
      <c r="HR730" s="34"/>
      <c r="HS730" s="34"/>
      <c r="HT730" s="34"/>
      <c r="HU730" s="34"/>
      <c r="HV730" s="34"/>
      <c r="HW730" s="34"/>
      <c r="HX730" s="34"/>
      <c r="HY730" s="34"/>
      <c r="HZ730" s="34"/>
      <c r="IA730" s="34"/>
      <c r="IB730" s="34"/>
      <c r="IC730" s="34"/>
      <c r="ID730" s="34"/>
      <c r="IE730" s="34"/>
      <c r="IF730" s="34"/>
      <c r="IG730" s="34"/>
      <c r="IH730" s="34"/>
      <c r="II730" s="34"/>
      <c r="IJ730" s="34"/>
      <c r="IK730" s="34"/>
      <c r="IL730" s="34"/>
      <c r="IM730" s="34"/>
      <c r="IN730" s="34"/>
      <c r="IO730" s="34"/>
      <c r="IP730" s="34"/>
      <c r="IQ730" s="34"/>
      <c r="IR730" s="34"/>
      <c r="IS730" s="34"/>
      <c r="IT730" s="34"/>
      <c r="IU730" s="34"/>
      <c r="IV730" s="34"/>
    </row>
    <row r="731" spans="1:256" ht="31.5" customHeight="1" thickBot="1" x14ac:dyDescent="0.3">
      <c r="A731" s="1806" t="s">
        <v>221</v>
      </c>
      <c r="B731" s="1807"/>
      <c r="C731" s="1807"/>
      <c r="D731" s="1807"/>
      <c r="E731" s="1804"/>
      <c r="F731" s="1804"/>
      <c r="G731" s="1808"/>
      <c r="H731" s="1803"/>
      <c r="I731" s="1804"/>
      <c r="J731" s="1805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 ht="14.4" thickBot="1" x14ac:dyDescent="0.3">
      <c r="A732" s="1795" t="s">
        <v>210</v>
      </c>
      <c r="B732" s="1796"/>
      <c r="C732" s="1796"/>
      <c r="D732" s="1796"/>
      <c r="E732" s="1746" t="str">
        <f>IF(SUM(E730:G731)=0,"",SUM(E730:G731))</f>
        <v/>
      </c>
      <c r="F732" s="1746"/>
      <c r="G732" s="1747"/>
      <c r="H732" s="1748" t="str">
        <f>IF(SUM(H730:J731)=0,"",SUM(H730:J731))</f>
        <v/>
      </c>
      <c r="I732" s="1746"/>
      <c r="J732" s="1749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 ht="14.4" thickTop="1" x14ac:dyDescent="0.2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 x14ac:dyDescent="0.2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 ht="30.75" customHeight="1" x14ac:dyDescent="0.25">
      <c r="A735" s="9" t="s">
        <v>812</v>
      </c>
      <c r="B735" s="1179" t="s">
        <v>814</v>
      </c>
      <c r="C735" s="1179"/>
      <c r="D735" s="1179"/>
      <c r="E735" s="1179"/>
      <c r="F735" s="1179"/>
      <c r="G735" s="1179"/>
      <c r="H735" s="1179"/>
      <c r="I735" s="1179"/>
      <c r="J735" s="1179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 ht="14.25" customHeight="1" thickBot="1" x14ac:dyDescent="0.3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  <c r="DT736" s="65"/>
      <c r="DU736" s="65"/>
      <c r="DV736" s="65"/>
      <c r="DW736" s="65"/>
      <c r="DX736" s="65"/>
      <c r="DY736" s="65"/>
      <c r="DZ736" s="65"/>
      <c r="EA736" s="65"/>
      <c r="EB736" s="65"/>
      <c r="EC736" s="65"/>
      <c r="ED736" s="65"/>
      <c r="EE736" s="65"/>
      <c r="EF736" s="65"/>
      <c r="EG736" s="65"/>
      <c r="EH736" s="65"/>
      <c r="EI736" s="65"/>
      <c r="EJ736" s="65"/>
      <c r="EK736" s="65"/>
      <c r="EL736" s="65"/>
      <c r="EM736" s="65"/>
      <c r="EN736" s="65"/>
      <c r="EO736" s="65"/>
      <c r="EP736" s="65"/>
      <c r="EQ736" s="65"/>
      <c r="ER736" s="65"/>
      <c r="ES736" s="65"/>
      <c r="ET736" s="65"/>
      <c r="EU736" s="65"/>
      <c r="EV736" s="65"/>
      <c r="EW736" s="65"/>
      <c r="EX736" s="65"/>
      <c r="EY736" s="65"/>
      <c r="EZ736" s="65"/>
      <c r="FA736" s="65"/>
      <c r="FB736" s="65"/>
      <c r="FC736" s="65"/>
      <c r="FD736" s="65"/>
      <c r="FE736" s="65"/>
      <c r="FF736" s="65"/>
      <c r="FG736" s="65"/>
      <c r="FH736" s="65"/>
      <c r="FI736" s="65"/>
      <c r="FJ736" s="65"/>
      <c r="FK736" s="65"/>
      <c r="FL736" s="65"/>
      <c r="FM736" s="65"/>
      <c r="FN736" s="65"/>
      <c r="FO736" s="65"/>
      <c r="FP736" s="65"/>
      <c r="FQ736" s="65"/>
      <c r="FR736" s="65"/>
      <c r="FS736" s="65"/>
      <c r="FT736" s="65"/>
      <c r="FU736" s="65"/>
      <c r="FV736" s="65"/>
      <c r="FW736" s="65"/>
      <c r="FX736" s="65"/>
      <c r="FY736" s="65"/>
      <c r="FZ736" s="65"/>
      <c r="GA736" s="65"/>
      <c r="GB736" s="65"/>
      <c r="GC736" s="65"/>
      <c r="GD736" s="65"/>
      <c r="GE736" s="65"/>
      <c r="GF736" s="65"/>
      <c r="GG736" s="65"/>
      <c r="GH736" s="65"/>
      <c r="GI736" s="65"/>
      <c r="GJ736" s="65"/>
      <c r="GK736" s="65"/>
      <c r="GL736" s="65"/>
      <c r="GM736" s="65"/>
      <c r="GN736" s="65"/>
      <c r="GO736" s="65"/>
      <c r="GP736" s="65"/>
      <c r="GQ736" s="65"/>
      <c r="GR736" s="65"/>
      <c r="GS736" s="65"/>
      <c r="GT736" s="65"/>
      <c r="GU736" s="65"/>
      <c r="GV736" s="65"/>
      <c r="GW736" s="65"/>
      <c r="GX736" s="65"/>
      <c r="GY736" s="65"/>
      <c r="GZ736" s="65"/>
      <c r="HA736" s="65"/>
      <c r="HB736" s="65"/>
      <c r="HC736" s="65"/>
      <c r="HD736" s="65"/>
      <c r="HE736" s="65"/>
      <c r="HF736" s="65"/>
      <c r="HG736" s="65"/>
      <c r="HH736" s="65"/>
      <c r="HI736" s="65"/>
      <c r="HJ736" s="65"/>
      <c r="HK736" s="65"/>
      <c r="HL736" s="65"/>
      <c r="HM736" s="65"/>
      <c r="HN736" s="65"/>
      <c r="HO736" s="65"/>
      <c r="HP736" s="65"/>
      <c r="HQ736" s="65"/>
      <c r="HR736" s="65"/>
      <c r="HS736" s="65"/>
      <c r="HT736" s="65"/>
      <c r="HU736" s="65"/>
      <c r="HV736" s="65"/>
      <c r="HW736" s="65"/>
      <c r="HX736" s="65"/>
      <c r="HY736" s="65"/>
      <c r="HZ736" s="65"/>
      <c r="IA736" s="65"/>
      <c r="IB736" s="65"/>
      <c r="IC736" s="65"/>
      <c r="ID736" s="65"/>
      <c r="IE736" s="65"/>
      <c r="IF736" s="65"/>
      <c r="IG736" s="65"/>
      <c r="IH736" s="65"/>
      <c r="II736" s="65"/>
      <c r="IJ736" s="65"/>
      <c r="IK736" s="65"/>
      <c r="IL736" s="65"/>
      <c r="IM736" s="65"/>
      <c r="IN736" s="65"/>
      <c r="IO736" s="65"/>
      <c r="IP736" s="65"/>
      <c r="IQ736" s="65"/>
      <c r="IR736" s="65"/>
      <c r="IS736" s="65"/>
      <c r="IT736" s="65"/>
      <c r="IU736" s="65"/>
      <c r="IV736" s="65"/>
    </row>
    <row r="737" spans="1:256" ht="19.5" customHeight="1" thickTop="1" thickBot="1" x14ac:dyDescent="0.3">
      <c r="A737" s="836" t="s">
        <v>222</v>
      </c>
      <c r="B737" s="837"/>
      <c r="C737" s="837"/>
      <c r="D737" s="837"/>
      <c r="E737" s="1789" t="s">
        <v>6</v>
      </c>
      <c r="F737" s="1789"/>
      <c r="G737" s="1789"/>
      <c r="H737" s="1789"/>
      <c r="I737" s="1789"/>
      <c r="J737" s="1790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27" customHeight="1" thickBot="1" x14ac:dyDescent="0.3">
      <c r="A738" s="838"/>
      <c r="B738" s="839"/>
      <c r="C738" s="839"/>
      <c r="D738" s="839"/>
      <c r="E738" s="1766" t="s">
        <v>223</v>
      </c>
      <c r="F738" s="1766"/>
      <c r="G738" s="1767"/>
      <c r="H738" s="1740" t="s">
        <v>225</v>
      </c>
      <c r="I738" s="1785"/>
      <c r="J738" s="1741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6.75" customHeight="1" thickBot="1" x14ac:dyDescent="0.3">
      <c r="A739" s="1140"/>
      <c r="B739" s="1144"/>
      <c r="C739" s="1144"/>
      <c r="D739" s="1144"/>
      <c r="E739" s="1144"/>
      <c r="F739" s="1144"/>
      <c r="G739" s="1141"/>
      <c r="H739" s="1786"/>
      <c r="I739" s="1144"/>
      <c r="J739" s="1787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7.5" customHeight="1" thickTop="1" x14ac:dyDescent="0.25">
      <c r="A740" s="907" t="s">
        <v>224</v>
      </c>
      <c r="B740" s="908"/>
      <c r="C740" s="908"/>
      <c r="D740" s="908"/>
      <c r="E740" s="1540"/>
      <c r="F740" s="1540"/>
      <c r="G740" s="1526"/>
      <c r="H740" s="1664"/>
      <c r="I740" s="1540"/>
      <c r="J740" s="1541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33.75" customHeight="1" thickBot="1" x14ac:dyDescent="0.3">
      <c r="A741" s="887" t="s">
        <v>815</v>
      </c>
      <c r="B741" s="888"/>
      <c r="C741" s="888"/>
      <c r="D741" s="888"/>
      <c r="E741" s="1788" t="s">
        <v>156</v>
      </c>
      <c r="F741" s="1788"/>
      <c r="G741" s="988"/>
      <c r="H741" s="1148"/>
      <c r="I741" s="1149"/>
      <c r="J741" s="1150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4.4" thickTop="1" x14ac:dyDescent="0.2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 x14ac:dyDescent="0.25">
      <c r="A743" s="436"/>
      <c r="B743" s="436"/>
      <c r="C743" s="436"/>
      <c r="D743" s="436"/>
      <c r="E743" s="436"/>
      <c r="F743" s="436"/>
      <c r="G743" s="436"/>
      <c r="H743" s="436"/>
      <c r="I743" s="436"/>
      <c r="J743" s="436"/>
      <c r="K743" s="436"/>
      <c r="L743" s="436"/>
      <c r="M743" s="436"/>
      <c r="N743" s="436"/>
      <c r="O743" s="436"/>
      <c r="P743" s="436"/>
      <c r="Q743" s="436"/>
      <c r="R743" s="436"/>
      <c r="S743" s="436"/>
      <c r="T743" s="436"/>
      <c r="U743" s="436"/>
      <c r="V743" s="436"/>
      <c r="W743" s="436"/>
      <c r="X743" s="436"/>
      <c r="Y743" s="436"/>
      <c r="Z743" s="436"/>
      <c r="AA743" s="436"/>
      <c r="AB743" s="436"/>
      <c r="AC743" s="436"/>
      <c r="AD743" s="436"/>
      <c r="AE743" s="436"/>
      <c r="AF743" s="436"/>
      <c r="AG743" s="436"/>
      <c r="AH743" s="436"/>
      <c r="AI743" s="436"/>
      <c r="AJ743" s="436"/>
      <c r="AK743" s="436"/>
      <c r="AL743" s="436"/>
      <c r="AM743" s="436"/>
      <c r="AN743" s="436"/>
      <c r="AO743" s="436"/>
      <c r="AP743" s="436"/>
      <c r="AQ743" s="436"/>
      <c r="AR743" s="436"/>
      <c r="AS743" s="436"/>
      <c r="AT743" s="436"/>
      <c r="AU743" s="436"/>
      <c r="AV743" s="436"/>
      <c r="AW743" s="436"/>
      <c r="AX743" s="436"/>
      <c r="AY743" s="436"/>
      <c r="AZ743" s="436"/>
      <c r="BA743" s="436"/>
      <c r="BB743" s="436"/>
      <c r="BC743" s="436"/>
      <c r="BD743" s="436"/>
      <c r="BE743" s="436"/>
      <c r="BF743" s="436"/>
      <c r="BG743" s="436"/>
      <c r="BH743" s="436"/>
      <c r="BI743" s="436"/>
      <c r="BJ743" s="436"/>
      <c r="BK743" s="436"/>
      <c r="BL743" s="436"/>
      <c r="BM743" s="436"/>
      <c r="BN743" s="436"/>
      <c r="BO743" s="436"/>
      <c r="BP743" s="436"/>
      <c r="BQ743" s="436"/>
      <c r="BR743" s="436"/>
      <c r="BS743" s="436"/>
      <c r="BT743" s="436"/>
      <c r="BU743" s="436"/>
      <c r="BV743" s="436"/>
      <c r="BW743" s="436"/>
      <c r="BX743" s="436"/>
      <c r="BY743" s="436"/>
      <c r="BZ743" s="436"/>
      <c r="CA743" s="436"/>
      <c r="CB743" s="436"/>
      <c r="CC743" s="436"/>
      <c r="CD743" s="436"/>
      <c r="CE743" s="436"/>
      <c r="CF743" s="436"/>
      <c r="CG743" s="436"/>
      <c r="CH743" s="436"/>
      <c r="CI743" s="436"/>
      <c r="CJ743" s="436"/>
      <c r="CK743" s="436"/>
      <c r="CL743" s="436"/>
      <c r="CM743" s="436"/>
      <c r="CN743" s="436"/>
      <c r="CO743" s="436"/>
      <c r="CP743" s="436"/>
      <c r="CQ743" s="436"/>
      <c r="CR743" s="436"/>
      <c r="CS743" s="436"/>
      <c r="CT743" s="436"/>
      <c r="CU743" s="436"/>
      <c r="CV743" s="436"/>
      <c r="CW743" s="436"/>
      <c r="CX743" s="436"/>
      <c r="CY743" s="436"/>
      <c r="CZ743" s="436"/>
      <c r="DA743" s="436"/>
      <c r="DB743" s="436"/>
      <c r="DC743" s="436"/>
      <c r="DD743" s="436"/>
      <c r="DE743" s="436"/>
      <c r="DF743" s="436"/>
      <c r="DG743" s="436"/>
      <c r="DH743" s="436"/>
      <c r="DI743" s="436"/>
      <c r="DJ743" s="436"/>
      <c r="DK743" s="436"/>
      <c r="DL743" s="436"/>
      <c r="DM743" s="436"/>
      <c r="DN743" s="436"/>
      <c r="DO743" s="436"/>
      <c r="DP743" s="436"/>
      <c r="DQ743" s="436"/>
      <c r="DR743" s="436"/>
      <c r="DS743" s="436"/>
      <c r="DT743" s="436"/>
      <c r="DU743" s="436"/>
      <c r="DV743" s="436"/>
      <c r="DW743" s="436"/>
      <c r="DX743" s="436"/>
      <c r="DY743" s="436"/>
      <c r="DZ743" s="436"/>
      <c r="EA743" s="436"/>
      <c r="EB743" s="436"/>
      <c r="EC743" s="436"/>
      <c r="ED743" s="436"/>
      <c r="EE743" s="436"/>
      <c r="EF743" s="436"/>
      <c r="EG743" s="436"/>
      <c r="EH743" s="436"/>
      <c r="EI743" s="436"/>
      <c r="EJ743" s="436"/>
      <c r="EK743" s="436"/>
      <c r="EL743" s="436"/>
      <c r="EM743" s="436"/>
      <c r="EN743" s="436"/>
      <c r="EO743" s="436"/>
      <c r="EP743" s="436"/>
      <c r="EQ743" s="436"/>
      <c r="ER743" s="436"/>
      <c r="ES743" s="436"/>
      <c r="ET743" s="436"/>
      <c r="EU743" s="436"/>
      <c r="EV743" s="436"/>
      <c r="EW743" s="436"/>
      <c r="EX743" s="436"/>
      <c r="EY743" s="436"/>
      <c r="EZ743" s="436"/>
      <c r="FA743" s="436"/>
      <c r="FB743" s="436"/>
      <c r="FC743" s="436"/>
      <c r="FD743" s="436"/>
      <c r="FE743" s="436"/>
      <c r="FF743" s="436"/>
      <c r="FG743" s="436"/>
      <c r="FH743" s="436"/>
      <c r="FI743" s="436"/>
      <c r="FJ743" s="436"/>
      <c r="FK743" s="436"/>
      <c r="FL743" s="436"/>
      <c r="FM743" s="436"/>
      <c r="FN743" s="436"/>
      <c r="FO743" s="436"/>
      <c r="FP743" s="436"/>
      <c r="FQ743" s="436"/>
      <c r="FR743" s="436"/>
      <c r="FS743" s="436"/>
      <c r="FT743" s="436"/>
      <c r="FU743" s="436"/>
      <c r="FV743" s="436"/>
      <c r="FW743" s="436"/>
      <c r="FX743" s="436"/>
      <c r="FY743" s="436"/>
      <c r="FZ743" s="436"/>
      <c r="GA743" s="436"/>
      <c r="GB743" s="436"/>
      <c r="GC743" s="436"/>
      <c r="GD743" s="436"/>
      <c r="GE743" s="436"/>
      <c r="GF743" s="436"/>
      <c r="GG743" s="436"/>
      <c r="GH743" s="436"/>
      <c r="GI743" s="436"/>
      <c r="GJ743" s="436"/>
      <c r="GK743" s="436"/>
      <c r="GL743" s="436"/>
      <c r="GM743" s="436"/>
      <c r="GN743" s="436"/>
      <c r="GO743" s="436"/>
      <c r="GP743" s="436"/>
      <c r="GQ743" s="436"/>
      <c r="GR743" s="436"/>
      <c r="GS743" s="436"/>
      <c r="GT743" s="436"/>
      <c r="GU743" s="436"/>
      <c r="GV743" s="436"/>
      <c r="GW743" s="436"/>
      <c r="GX743" s="436"/>
      <c r="GY743" s="436"/>
      <c r="GZ743" s="436"/>
      <c r="HA743" s="436"/>
      <c r="HB743" s="436"/>
      <c r="HC743" s="436"/>
      <c r="HD743" s="436"/>
      <c r="HE743" s="436"/>
      <c r="HF743" s="436"/>
      <c r="HG743" s="436"/>
      <c r="HH743" s="436"/>
      <c r="HI743" s="436"/>
      <c r="HJ743" s="436"/>
      <c r="HK743" s="436"/>
      <c r="HL743" s="436"/>
      <c r="HM743" s="436"/>
      <c r="HN743" s="436"/>
      <c r="HO743" s="436"/>
      <c r="HP743" s="436"/>
      <c r="HQ743" s="436"/>
      <c r="HR743" s="436"/>
      <c r="HS743" s="436"/>
      <c r="HT743" s="436"/>
      <c r="HU743" s="436"/>
      <c r="HV743" s="436"/>
      <c r="HW743" s="436"/>
      <c r="HX743" s="436"/>
      <c r="HY743" s="436"/>
      <c r="HZ743" s="436"/>
      <c r="IA743" s="436"/>
      <c r="IB743" s="436"/>
      <c r="IC743" s="436"/>
      <c r="ID743" s="436"/>
      <c r="IE743" s="436"/>
      <c r="IF743" s="436"/>
      <c r="IG743" s="436"/>
      <c r="IH743" s="436"/>
      <c r="II743" s="436"/>
      <c r="IJ743" s="436"/>
      <c r="IK743" s="436"/>
      <c r="IL743" s="436"/>
      <c r="IM743" s="436"/>
      <c r="IN743" s="436"/>
      <c r="IO743" s="436"/>
      <c r="IP743" s="436"/>
      <c r="IQ743" s="436"/>
      <c r="IR743" s="436"/>
      <c r="IS743" s="436"/>
      <c r="IT743" s="436"/>
      <c r="IU743" s="436"/>
      <c r="IV743" s="436"/>
    </row>
    <row r="744" spans="1:256" x14ac:dyDescent="0.25">
      <c r="A744" s="436"/>
      <c r="B744" s="436"/>
      <c r="C744" s="436"/>
      <c r="D744" s="436"/>
      <c r="E744" s="436"/>
      <c r="F744" s="436"/>
      <c r="G744" s="436"/>
      <c r="H744" s="436"/>
      <c r="I744" s="436"/>
      <c r="J744" s="436"/>
      <c r="K744" s="436"/>
      <c r="L744" s="436"/>
      <c r="M744" s="436"/>
      <c r="N744" s="436"/>
      <c r="O744" s="436"/>
      <c r="P744" s="436"/>
      <c r="Q744" s="436"/>
      <c r="R744" s="436"/>
      <c r="S744" s="436"/>
      <c r="T744" s="436"/>
      <c r="U744" s="436"/>
      <c r="V744" s="436"/>
      <c r="W744" s="436"/>
      <c r="X744" s="436"/>
      <c r="Y744" s="436"/>
      <c r="Z744" s="436"/>
      <c r="AA744" s="436"/>
      <c r="AB744" s="436"/>
      <c r="AC744" s="436"/>
      <c r="AD744" s="436"/>
      <c r="AE744" s="436"/>
      <c r="AF744" s="436"/>
      <c r="AG744" s="436"/>
      <c r="AH744" s="436"/>
      <c r="AI744" s="436"/>
      <c r="AJ744" s="436"/>
      <c r="AK744" s="436"/>
      <c r="AL744" s="436"/>
      <c r="AM744" s="436"/>
      <c r="AN744" s="436"/>
      <c r="AO744" s="436"/>
      <c r="AP744" s="436"/>
      <c r="AQ744" s="436"/>
      <c r="AR744" s="436"/>
      <c r="AS744" s="436"/>
      <c r="AT744" s="436"/>
      <c r="AU744" s="436"/>
      <c r="AV744" s="436"/>
      <c r="AW744" s="436"/>
      <c r="AX744" s="436"/>
      <c r="AY744" s="436"/>
      <c r="AZ744" s="436"/>
      <c r="BA744" s="436"/>
      <c r="BB744" s="436"/>
      <c r="BC744" s="436"/>
      <c r="BD744" s="436"/>
      <c r="BE744" s="436"/>
      <c r="BF744" s="436"/>
      <c r="BG744" s="436"/>
      <c r="BH744" s="436"/>
      <c r="BI744" s="436"/>
      <c r="BJ744" s="436"/>
      <c r="BK744" s="436"/>
      <c r="BL744" s="436"/>
      <c r="BM744" s="436"/>
      <c r="BN744" s="436"/>
      <c r="BO744" s="436"/>
      <c r="BP744" s="436"/>
      <c r="BQ744" s="436"/>
      <c r="BR744" s="436"/>
      <c r="BS744" s="436"/>
      <c r="BT744" s="436"/>
      <c r="BU744" s="436"/>
      <c r="BV744" s="436"/>
      <c r="BW744" s="436"/>
      <c r="BX744" s="436"/>
      <c r="BY744" s="436"/>
      <c r="BZ744" s="436"/>
      <c r="CA744" s="436"/>
      <c r="CB744" s="436"/>
      <c r="CC744" s="436"/>
      <c r="CD744" s="436"/>
      <c r="CE744" s="436"/>
      <c r="CF744" s="436"/>
      <c r="CG744" s="436"/>
      <c r="CH744" s="436"/>
      <c r="CI744" s="436"/>
      <c r="CJ744" s="436"/>
      <c r="CK744" s="436"/>
      <c r="CL744" s="436"/>
      <c r="CM744" s="436"/>
      <c r="CN744" s="436"/>
      <c r="CO744" s="436"/>
      <c r="CP744" s="436"/>
      <c r="CQ744" s="436"/>
      <c r="CR744" s="436"/>
      <c r="CS744" s="436"/>
      <c r="CT744" s="436"/>
      <c r="CU744" s="436"/>
      <c r="CV744" s="436"/>
      <c r="CW744" s="436"/>
      <c r="CX744" s="436"/>
      <c r="CY744" s="436"/>
      <c r="CZ744" s="436"/>
      <c r="DA744" s="436"/>
      <c r="DB744" s="436"/>
      <c r="DC744" s="436"/>
      <c r="DD744" s="436"/>
      <c r="DE744" s="436"/>
      <c r="DF744" s="436"/>
      <c r="DG744" s="436"/>
      <c r="DH744" s="436"/>
      <c r="DI744" s="436"/>
      <c r="DJ744" s="436"/>
      <c r="DK744" s="436"/>
      <c r="DL744" s="436"/>
      <c r="DM744" s="436"/>
      <c r="DN744" s="436"/>
      <c r="DO744" s="436"/>
      <c r="DP744" s="436"/>
      <c r="DQ744" s="436"/>
      <c r="DR744" s="436"/>
      <c r="DS744" s="436"/>
      <c r="DT744" s="436"/>
      <c r="DU744" s="436"/>
      <c r="DV744" s="436"/>
      <c r="DW744" s="436"/>
      <c r="DX744" s="436"/>
      <c r="DY744" s="436"/>
      <c r="DZ744" s="436"/>
      <c r="EA744" s="436"/>
      <c r="EB744" s="436"/>
      <c r="EC744" s="436"/>
      <c r="ED744" s="436"/>
      <c r="EE744" s="436"/>
      <c r="EF744" s="436"/>
      <c r="EG744" s="436"/>
      <c r="EH744" s="436"/>
      <c r="EI744" s="436"/>
      <c r="EJ744" s="436"/>
      <c r="EK744" s="436"/>
      <c r="EL744" s="436"/>
      <c r="EM744" s="436"/>
      <c r="EN744" s="436"/>
      <c r="EO744" s="436"/>
      <c r="EP744" s="436"/>
      <c r="EQ744" s="436"/>
      <c r="ER744" s="436"/>
      <c r="ES744" s="436"/>
      <c r="ET744" s="436"/>
      <c r="EU744" s="436"/>
      <c r="EV744" s="436"/>
      <c r="EW744" s="436"/>
      <c r="EX744" s="436"/>
      <c r="EY744" s="436"/>
      <c r="EZ744" s="436"/>
      <c r="FA744" s="436"/>
      <c r="FB744" s="436"/>
      <c r="FC744" s="436"/>
      <c r="FD744" s="436"/>
      <c r="FE744" s="436"/>
      <c r="FF744" s="436"/>
      <c r="FG744" s="436"/>
      <c r="FH744" s="436"/>
      <c r="FI744" s="436"/>
      <c r="FJ744" s="436"/>
      <c r="FK744" s="436"/>
      <c r="FL744" s="436"/>
      <c r="FM744" s="436"/>
      <c r="FN744" s="436"/>
      <c r="FO744" s="436"/>
      <c r="FP744" s="436"/>
      <c r="FQ744" s="436"/>
      <c r="FR744" s="436"/>
      <c r="FS744" s="436"/>
      <c r="FT744" s="436"/>
      <c r="FU744" s="436"/>
      <c r="FV744" s="436"/>
      <c r="FW744" s="436"/>
      <c r="FX744" s="436"/>
      <c r="FY744" s="436"/>
      <c r="FZ744" s="436"/>
      <c r="GA744" s="436"/>
      <c r="GB744" s="436"/>
      <c r="GC744" s="436"/>
      <c r="GD744" s="436"/>
      <c r="GE744" s="436"/>
      <c r="GF744" s="436"/>
      <c r="GG744" s="436"/>
      <c r="GH744" s="436"/>
      <c r="GI744" s="436"/>
      <c r="GJ744" s="436"/>
      <c r="GK744" s="436"/>
      <c r="GL744" s="436"/>
      <c r="GM744" s="436"/>
      <c r="GN744" s="436"/>
      <c r="GO744" s="436"/>
      <c r="GP744" s="436"/>
      <c r="GQ744" s="436"/>
      <c r="GR744" s="436"/>
      <c r="GS744" s="436"/>
      <c r="GT744" s="436"/>
      <c r="GU744" s="436"/>
      <c r="GV744" s="436"/>
      <c r="GW744" s="436"/>
      <c r="GX744" s="436"/>
      <c r="GY744" s="436"/>
      <c r="GZ744" s="436"/>
      <c r="HA744" s="436"/>
      <c r="HB744" s="436"/>
      <c r="HC744" s="436"/>
      <c r="HD744" s="436"/>
      <c r="HE744" s="436"/>
      <c r="HF744" s="436"/>
      <c r="HG744" s="436"/>
      <c r="HH744" s="436"/>
      <c r="HI744" s="436"/>
      <c r="HJ744" s="436"/>
      <c r="HK744" s="436"/>
      <c r="HL744" s="436"/>
      <c r="HM744" s="436"/>
      <c r="HN744" s="436"/>
      <c r="HO744" s="436"/>
      <c r="HP744" s="436"/>
      <c r="HQ744" s="436"/>
      <c r="HR744" s="436"/>
      <c r="HS744" s="436"/>
      <c r="HT744" s="436"/>
      <c r="HU744" s="436"/>
      <c r="HV744" s="436"/>
      <c r="HW744" s="436"/>
      <c r="HX744" s="436"/>
      <c r="HY744" s="436"/>
      <c r="HZ744" s="436"/>
      <c r="IA744" s="436"/>
      <c r="IB744" s="436"/>
      <c r="IC744" s="436"/>
      <c r="ID744" s="436"/>
      <c r="IE744" s="436"/>
      <c r="IF744" s="436"/>
      <c r="IG744" s="436"/>
      <c r="IH744" s="436"/>
      <c r="II744" s="436"/>
      <c r="IJ744" s="436"/>
      <c r="IK744" s="436"/>
      <c r="IL744" s="436"/>
      <c r="IM744" s="436"/>
      <c r="IN744" s="436"/>
      <c r="IO744" s="436"/>
      <c r="IP744" s="436"/>
      <c r="IQ744" s="436"/>
      <c r="IR744" s="436"/>
      <c r="IS744" s="436"/>
      <c r="IT744" s="436"/>
      <c r="IU744" s="436"/>
      <c r="IV744" s="436"/>
    </row>
    <row r="745" spans="1:256" x14ac:dyDescent="0.25">
      <c r="A745" s="436"/>
      <c r="B745" s="436"/>
      <c r="C745" s="436"/>
      <c r="D745" s="436"/>
      <c r="E745" s="436"/>
      <c r="F745" s="436"/>
      <c r="G745" s="436"/>
      <c r="H745" s="436"/>
      <c r="I745" s="436"/>
      <c r="J745" s="436"/>
      <c r="K745" s="436"/>
      <c r="L745" s="436"/>
      <c r="M745" s="436"/>
      <c r="N745" s="436"/>
      <c r="O745" s="436"/>
      <c r="P745" s="436"/>
      <c r="Q745" s="436"/>
      <c r="R745" s="436"/>
      <c r="S745" s="436"/>
      <c r="T745" s="436"/>
      <c r="U745" s="436"/>
      <c r="V745" s="436"/>
      <c r="W745" s="436"/>
      <c r="X745" s="436"/>
      <c r="Y745" s="436"/>
      <c r="Z745" s="436"/>
      <c r="AA745" s="436"/>
      <c r="AB745" s="436"/>
      <c r="AC745" s="436"/>
      <c r="AD745" s="436"/>
      <c r="AE745" s="436"/>
      <c r="AF745" s="436"/>
      <c r="AG745" s="436"/>
      <c r="AH745" s="436"/>
      <c r="AI745" s="436"/>
      <c r="AJ745" s="436"/>
      <c r="AK745" s="436"/>
      <c r="AL745" s="436"/>
      <c r="AM745" s="436"/>
      <c r="AN745" s="436"/>
      <c r="AO745" s="436"/>
      <c r="AP745" s="436"/>
      <c r="AQ745" s="436"/>
      <c r="AR745" s="436"/>
      <c r="AS745" s="436"/>
      <c r="AT745" s="436"/>
      <c r="AU745" s="436"/>
      <c r="AV745" s="436"/>
      <c r="AW745" s="436"/>
      <c r="AX745" s="436"/>
      <c r="AY745" s="436"/>
      <c r="AZ745" s="436"/>
      <c r="BA745" s="436"/>
      <c r="BB745" s="436"/>
      <c r="BC745" s="436"/>
      <c r="BD745" s="436"/>
      <c r="BE745" s="436"/>
      <c r="BF745" s="436"/>
      <c r="BG745" s="436"/>
      <c r="BH745" s="436"/>
      <c r="BI745" s="436"/>
      <c r="BJ745" s="436"/>
      <c r="BK745" s="436"/>
      <c r="BL745" s="436"/>
      <c r="BM745" s="436"/>
      <c r="BN745" s="436"/>
      <c r="BO745" s="436"/>
      <c r="BP745" s="436"/>
      <c r="BQ745" s="436"/>
      <c r="BR745" s="436"/>
      <c r="BS745" s="436"/>
      <c r="BT745" s="436"/>
      <c r="BU745" s="436"/>
      <c r="BV745" s="436"/>
      <c r="BW745" s="436"/>
      <c r="BX745" s="436"/>
      <c r="BY745" s="436"/>
      <c r="BZ745" s="436"/>
      <c r="CA745" s="436"/>
      <c r="CB745" s="436"/>
      <c r="CC745" s="436"/>
      <c r="CD745" s="436"/>
      <c r="CE745" s="436"/>
      <c r="CF745" s="436"/>
      <c r="CG745" s="436"/>
      <c r="CH745" s="436"/>
      <c r="CI745" s="436"/>
      <c r="CJ745" s="436"/>
      <c r="CK745" s="436"/>
      <c r="CL745" s="436"/>
      <c r="CM745" s="436"/>
      <c r="CN745" s="436"/>
      <c r="CO745" s="436"/>
      <c r="CP745" s="436"/>
      <c r="CQ745" s="436"/>
      <c r="CR745" s="436"/>
      <c r="CS745" s="436"/>
      <c r="CT745" s="436"/>
      <c r="CU745" s="436"/>
      <c r="CV745" s="436"/>
      <c r="CW745" s="436"/>
      <c r="CX745" s="436"/>
      <c r="CY745" s="436"/>
      <c r="CZ745" s="436"/>
      <c r="DA745" s="436"/>
      <c r="DB745" s="436"/>
      <c r="DC745" s="436"/>
      <c r="DD745" s="436"/>
      <c r="DE745" s="436"/>
      <c r="DF745" s="436"/>
      <c r="DG745" s="436"/>
      <c r="DH745" s="436"/>
      <c r="DI745" s="436"/>
      <c r="DJ745" s="436"/>
      <c r="DK745" s="436"/>
      <c r="DL745" s="436"/>
      <c r="DM745" s="436"/>
      <c r="DN745" s="436"/>
      <c r="DO745" s="436"/>
      <c r="DP745" s="436"/>
      <c r="DQ745" s="436"/>
      <c r="DR745" s="436"/>
      <c r="DS745" s="436"/>
      <c r="DT745" s="436"/>
      <c r="DU745" s="436"/>
      <c r="DV745" s="436"/>
      <c r="DW745" s="436"/>
      <c r="DX745" s="436"/>
      <c r="DY745" s="436"/>
      <c r="DZ745" s="436"/>
      <c r="EA745" s="436"/>
      <c r="EB745" s="436"/>
      <c r="EC745" s="436"/>
      <c r="ED745" s="436"/>
      <c r="EE745" s="436"/>
      <c r="EF745" s="436"/>
      <c r="EG745" s="436"/>
      <c r="EH745" s="436"/>
      <c r="EI745" s="436"/>
      <c r="EJ745" s="436"/>
      <c r="EK745" s="436"/>
      <c r="EL745" s="436"/>
      <c r="EM745" s="436"/>
      <c r="EN745" s="436"/>
      <c r="EO745" s="436"/>
      <c r="EP745" s="436"/>
      <c r="EQ745" s="436"/>
      <c r="ER745" s="436"/>
      <c r="ES745" s="436"/>
      <c r="ET745" s="436"/>
      <c r="EU745" s="436"/>
      <c r="EV745" s="436"/>
      <c r="EW745" s="436"/>
      <c r="EX745" s="436"/>
      <c r="EY745" s="436"/>
      <c r="EZ745" s="436"/>
      <c r="FA745" s="436"/>
      <c r="FB745" s="436"/>
      <c r="FC745" s="436"/>
      <c r="FD745" s="436"/>
      <c r="FE745" s="436"/>
      <c r="FF745" s="436"/>
      <c r="FG745" s="436"/>
      <c r="FH745" s="436"/>
      <c r="FI745" s="436"/>
      <c r="FJ745" s="436"/>
      <c r="FK745" s="436"/>
      <c r="FL745" s="436"/>
      <c r="FM745" s="436"/>
      <c r="FN745" s="436"/>
      <c r="FO745" s="436"/>
      <c r="FP745" s="436"/>
      <c r="FQ745" s="436"/>
      <c r="FR745" s="436"/>
      <c r="FS745" s="436"/>
      <c r="FT745" s="436"/>
      <c r="FU745" s="436"/>
      <c r="FV745" s="436"/>
      <c r="FW745" s="436"/>
      <c r="FX745" s="436"/>
      <c r="FY745" s="436"/>
      <c r="FZ745" s="436"/>
      <c r="GA745" s="436"/>
      <c r="GB745" s="436"/>
      <c r="GC745" s="436"/>
      <c r="GD745" s="436"/>
      <c r="GE745" s="436"/>
      <c r="GF745" s="436"/>
      <c r="GG745" s="436"/>
      <c r="GH745" s="436"/>
      <c r="GI745" s="436"/>
      <c r="GJ745" s="436"/>
      <c r="GK745" s="436"/>
      <c r="GL745" s="436"/>
      <c r="GM745" s="436"/>
      <c r="GN745" s="436"/>
      <c r="GO745" s="436"/>
      <c r="GP745" s="436"/>
      <c r="GQ745" s="436"/>
      <c r="GR745" s="436"/>
      <c r="GS745" s="436"/>
      <c r="GT745" s="436"/>
      <c r="GU745" s="436"/>
      <c r="GV745" s="436"/>
      <c r="GW745" s="436"/>
      <c r="GX745" s="436"/>
      <c r="GY745" s="436"/>
      <c r="GZ745" s="436"/>
      <c r="HA745" s="436"/>
      <c r="HB745" s="436"/>
      <c r="HC745" s="436"/>
      <c r="HD745" s="436"/>
      <c r="HE745" s="436"/>
      <c r="HF745" s="436"/>
      <c r="HG745" s="436"/>
      <c r="HH745" s="436"/>
      <c r="HI745" s="436"/>
      <c r="HJ745" s="436"/>
      <c r="HK745" s="436"/>
      <c r="HL745" s="436"/>
      <c r="HM745" s="436"/>
      <c r="HN745" s="436"/>
      <c r="HO745" s="436"/>
      <c r="HP745" s="436"/>
      <c r="HQ745" s="436"/>
      <c r="HR745" s="436"/>
      <c r="HS745" s="436"/>
      <c r="HT745" s="436"/>
      <c r="HU745" s="436"/>
      <c r="HV745" s="436"/>
      <c r="HW745" s="436"/>
      <c r="HX745" s="436"/>
      <c r="HY745" s="436"/>
      <c r="HZ745" s="436"/>
      <c r="IA745" s="436"/>
      <c r="IB745" s="436"/>
      <c r="IC745" s="436"/>
      <c r="ID745" s="436"/>
      <c r="IE745" s="436"/>
      <c r="IF745" s="436"/>
      <c r="IG745" s="436"/>
      <c r="IH745" s="436"/>
      <c r="II745" s="436"/>
      <c r="IJ745" s="436"/>
      <c r="IK745" s="436"/>
      <c r="IL745" s="436"/>
      <c r="IM745" s="436"/>
      <c r="IN745" s="436"/>
      <c r="IO745" s="436"/>
      <c r="IP745" s="436"/>
      <c r="IQ745" s="436"/>
      <c r="IR745" s="436"/>
      <c r="IS745" s="436"/>
      <c r="IT745" s="436"/>
      <c r="IU745" s="436"/>
      <c r="IV745" s="436"/>
    </row>
    <row r="746" spans="1:256" x14ac:dyDescent="0.25">
      <c r="A746" s="481" t="s">
        <v>813</v>
      </c>
      <c r="B746" s="481"/>
      <c r="C746" s="481"/>
      <c r="D746" s="481"/>
      <c r="E746" s="481"/>
      <c r="F746" s="481"/>
      <c r="G746" s="481"/>
      <c r="H746" s="481"/>
      <c r="I746" s="481"/>
      <c r="J746" s="481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  <c r="AT746" s="65"/>
      <c r="AU746" s="65"/>
      <c r="AV746" s="65"/>
      <c r="AW746" s="65"/>
      <c r="AX746" s="65"/>
      <c r="AY746" s="65"/>
      <c r="AZ746" s="65"/>
      <c r="BA746" s="65"/>
      <c r="BB746" s="65"/>
      <c r="BC746" s="65"/>
      <c r="BD746" s="65"/>
      <c r="BE746" s="65"/>
      <c r="BF746" s="65"/>
      <c r="BG746" s="65"/>
      <c r="BH746" s="65"/>
      <c r="BI746" s="65"/>
      <c r="BJ746" s="65"/>
      <c r="BK746" s="65"/>
      <c r="BL746" s="65"/>
      <c r="BM746" s="65"/>
      <c r="BN746" s="65"/>
      <c r="BO746" s="65"/>
      <c r="BP746" s="65"/>
      <c r="BQ746" s="65"/>
      <c r="BR746" s="65"/>
      <c r="BS746" s="65"/>
      <c r="BT746" s="65"/>
      <c r="BU746" s="65"/>
      <c r="BV746" s="65"/>
      <c r="BW746" s="65"/>
      <c r="BX746" s="65"/>
      <c r="BY746" s="65"/>
      <c r="BZ746" s="65"/>
      <c r="CA746" s="65"/>
      <c r="CB746" s="65"/>
      <c r="CC746" s="65"/>
      <c r="CD746" s="65"/>
      <c r="CE746" s="65"/>
      <c r="CF746" s="65"/>
      <c r="CG746" s="65"/>
      <c r="CH746" s="65"/>
      <c r="CI746" s="65"/>
      <c r="CJ746" s="65"/>
      <c r="CK746" s="65"/>
      <c r="CL746" s="65"/>
      <c r="CM746" s="65"/>
      <c r="CN746" s="65"/>
      <c r="CO746" s="65"/>
      <c r="CP746" s="65"/>
      <c r="CQ746" s="65"/>
      <c r="CR746" s="65"/>
      <c r="CS746" s="65"/>
      <c r="CT746" s="65"/>
      <c r="CU746" s="65"/>
      <c r="CV746" s="65"/>
      <c r="CW746" s="65"/>
      <c r="CX746" s="65"/>
      <c r="CY746" s="65"/>
      <c r="CZ746" s="65"/>
      <c r="DA746" s="65"/>
      <c r="DB746" s="65"/>
      <c r="DC746" s="65"/>
      <c r="DD746" s="65"/>
      <c r="DE746" s="65"/>
      <c r="DF746" s="65"/>
      <c r="DG746" s="65"/>
      <c r="DH746" s="65"/>
      <c r="DI746" s="65"/>
      <c r="DJ746" s="65"/>
      <c r="DK746" s="65"/>
      <c r="DL746" s="65"/>
      <c r="DM746" s="65"/>
      <c r="DN746" s="65"/>
      <c r="DO746" s="65"/>
      <c r="DP746" s="65"/>
      <c r="DQ746" s="65"/>
      <c r="DR746" s="65"/>
      <c r="DS746" s="65"/>
      <c r="DT746" s="65"/>
      <c r="DU746" s="65"/>
      <c r="DV746" s="65"/>
      <c r="DW746" s="65"/>
      <c r="DX746" s="65"/>
      <c r="DY746" s="65"/>
      <c r="DZ746" s="65"/>
      <c r="EA746" s="65"/>
      <c r="EB746" s="65"/>
      <c r="EC746" s="65"/>
      <c r="ED746" s="65"/>
      <c r="EE746" s="65"/>
      <c r="EF746" s="65"/>
      <c r="EG746" s="65"/>
      <c r="EH746" s="65"/>
      <c r="EI746" s="65"/>
      <c r="EJ746" s="65"/>
      <c r="EK746" s="65"/>
      <c r="EL746" s="65"/>
      <c r="EM746" s="65"/>
      <c r="EN746" s="65"/>
      <c r="EO746" s="65"/>
      <c r="EP746" s="65"/>
      <c r="EQ746" s="65"/>
      <c r="ER746" s="65"/>
      <c r="ES746" s="65"/>
      <c r="ET746" s="65"/>
      <c r="EU746" s="65"/>
      <c r="EV746" s="65"/>
      <c r="EW746" s="65"/>
      <c r="EX746" s="65"/>
      <c r="EY746" s="65"/>
      <c r="EZ746" s="65"/>
      <c r="FA746" s="65"/>
      <c r="FB746" s="65"/>
      <c r="FC746" s="65"/>
      <c r="FD746" s="65"/>
      <c r="FE746" s="65"/>
      <c r="FF746" s="65"/>
      <c r="FG746" s="65"/>
      <c r="FH746" s="65"/>
      <c r="FI746" s="65"/>
      <c r="FJ746" s="65"/>
      <c r="FK746" s="65"/>
      <c r="FL746" s="65"/>
      <c r="FM746" s="65"/>
      <c r="FN746" s="65"/>
      <c r="FO746" s="65"/>
      <c r="FP746" s="65"/>
      <c r="FQ746" s="65"/>
      <c r="FR746" s="65"/>
      <c r="FS746" s="65"/>
      <c r="FT746" s="65"/>
      <c r="FU746" s="65"/>
      <c r="FV746" s="65"/>
      <c r="FW746" s="65"/>
      <c r="FX746" s="65"/>
      <c r="FY746" s="65"/>
      <c r="FZ746" s="65"/>
      <c r="GA746" s="65"/>
      <c r="GB746" s="65"/>
      <c r="GC746" s="65"/>
      <c r="GD746" s="65"/>
      <c r="GE746" s="65"/>
      <c r="GF746" s="65"/>
      <c r="GG746" s="65"/>
      <c r="GH746" s="65"/>
      <c r="GI746" s="65"/>
      <c r="GJ746" s="65"/>
      <c r="GK746" s="65"/>
      <c r="GL746" s="65"/>
      <c r="GM746" s="65"/>
      <c r="GN746" s="65"/>
      <c r="GO746" s="65"/>
      <c r="GP746" s="65"/>
      <c r="GQ746" s="65"/>
      <c r="GR746" s="65"/>
      <c r="GS746" s="65"/>
      <c r="GT746" s="65"/>
      <c r="GU746" s="65"/>
      <c r="GV746" s="65"/>
      <c r="GW746" s="65"/>
      <c r="GX746" s="65"/>
      <c r="GY746" s="65"/>
      <c r="GZ746" s="65"/>
      <c r="HA746" s="65"/>
      <c r="HB746" s="65"/>
      <c r="HC746" s="65"/>
      <c r="HD746" s="65"/>
      <c r="HE746" s="65"/>
      <c r="HF746" s="65"/>
      <c r="HG746" s="65"/>
      <c r="HH746" s="65"/>
      <c r="HI746" s="65"/>
      <c r="HJ746" s="65"/>
      <c r="HK746" s="65"/>
      <c r="HL746" s="65"/>
      <c r="HM746" s="65"/>
      <c r="HN746" s="65"/>
      <c r="HO746" s="65"/>
      <c r="HP746" s="65"/>
      <c r="HQ746" s="65"/>
      <c r="HR746" s="65"/>
      <c r="HS746" s="65"/>
      <c r="HT746" s="65"/>
      <c r="HU746" s="65"/>
      <c r="HV746" s="65"/>
      <c r="HW746" s="65"/>
      <c r="HX746" s="65"/>
      <c r="HY746" s="65"/>
      <c r="HZ746" s="65"/>
      <c r="IA746" s="65"/>
      <c r="IB746" s="65"/>
      <c r="IC746" s="65"/>
      <c r="ID746" s="65"/>
      <c r="IE746" s="65"/>
      <c r="IF746" s="65"/>
      <c r="IG746" s="65"/>
      <c r="IH746" s="65"/>
      <c r="II746" s="65"/>
      <c r="IJ746" s="65"/>
      <c r="IK746" s="65"/>
      <c r="IL746" s="65"/>
      <c r="IM746" s="65"/>
      <c r="IN746" s="65"/>
      <c r="IO746" s="65"/>
      <c r="IP746" s="65"/>
      <c r="IQ746" s="65"/>
      <c r="IR746" s="65"/>
      <c r="IS746" s="65"/>
      <c r="IT746" s="65"/>
      <c r="IU746" s="65"/>
      <c r="IV746" s="65"/>
    </row>
    <row r="747" spans="1:256" x14ac:dyDescent="0.25">
      <c r="A747" s="482"/>
      <c r="B747" s="482"/>
      <c r="C747" s="482"/>
      <c r="D747" s="482"/>
      <c r="E747" s="482"/>
      <c r="F747" s="482"/>
      <c r="G747" s="482"/>
      <c r="H747" s="482"/>
      <c r="I747" s="482"/>
      <c r="J747" s="482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x14ac:dyDescent="0.25">
      <c r="A748" s="482"/>
      <c r="B748" s="482"/>
      <c r="C748" s="482"/>
      <c r="D748" s="482"/>
      <c r="E748" s="482"/>
      <c r="F748" s="482"/>
      <c r="G748" s="482"/>
      <c r="H748" s="482"/>
      <c r="I748" s="482"/>
      <c r="J748" s="482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x14ac:dyDescent="0.25">
      <c r="A749" s="482"/>
      <c r="B749" s="482"/>
      <c r="C749" s="482"/>
      <c r="D749" s="482"/>
      <c r="E749" s="482"/>
      <c r="F749" s="482"/>
      <c r="G749" s="482"/>
      <c r="H749" s="482"/>
      <c r="I749" s="482"/>
      <c r="J749" s="482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  <c r="BX749" s="65"/>
      <c r="BY749" s="65"/>
      <c r="BZ749" s="65"/>
      <c r="CA749" s="65"/>
      <c r="CB749" s="65"/>
      <c r="CC749" s="65"/>
      <c r="CD749" s="65"/>
      <c r="CE749" s="65"/>
      <c r="CF749" s="65"/>
      <c r="CG749" s="65"/>
      <c r="CH749" s="65"/>
      <c r="CI749" s="65"/>
      <c r="CJ749" s="65"/>
      <c r="CK749" s="65"/>
      <c r="CL749" s="65"/>
      <c r="CM749" s="65"/>
      <c r="CN749" s="65"/>
      <c r="CO749" s="65"/>
      <c r="CP749" s="65"/>
      <c r="CQ749" s="65"/>
      <c r="CR749" s="65"/>
      <c r="CS749" s="65"/>
      <c r="CT749" s="65"/>
      <c r="CU749" s="65"/>
      <c r="CV749" s="65"/>
      <c r="CW749" s="65"/>
      <c r="CX749" s="65"/>
      <c r="CY749" s="65"/>
      <c r="CZ749" s="65"/>
      <c r="DA749" s="65"/>
      <c r="DB749" s="65"/>
      <c r="DC749" s="65"/>
      <c r="DD749" s="65"/>
      <c r="DE749" s="65"/>
      <c r="DF749" s="65"/>
      <c r="DG749" s="65"/>
      <c r="DH749" s="65"/>
      <c r="DI749" s="65"/>
      <c r="DJ749" s="65"/>
      <c r="DK749" s="65"/>
      <c r="DL749" s="65"/>
      <c r="DM749" s="65"/>
      <c r="DN749" s="65"/>
      <c r="DO749" s="65"/>
      <c r="DP749" s="65"/>
      <c r="DQ749" s="65"/>
      <c r="DR749" s="65"/>
      <c r="DS749" s="65"/>
      <c r="DT749" s="65"/>
      <c r="DU749" s="65"/>
      <c r="DV749" s="65"/>
      <c r="DW749" s="65"/>
      <c r="DX749" s="65"/>
      <c r="DY749" s="65"/>
      <c r="DZ749" s="65"/>
      <c r="EA749" s="65"/>
      <c r="EB749" s="65"/>
      <c r="EC749" s="65"/>
      <c r="ED749" s="65"/>
      <c r="EE749" s="65"/>
      <c r="EF749" s="65"/>
      <c r="EG749" s="65"/>
      <c r="EH749" s="65"/>
      <c r="EI749" s="65"/>
      <c r="EJ749" s="65"/>
      <c r="EK749" s="65"/>
      <c r="EL749" s="65"/>
      <c r="EM749" s="65"/>
      <c r="EN749" s="65"/>
      <c r="EO749" s="65"/>
      <c r="EP749" s="65"/>
      <c r="EQ749" s="65"/>
      <c r="ER749" s="65"/>
      <c r="ES749" s="65"/>
      <c r="ET749" s="65"/>
      <c r="EU749" s="65"/>
      <c r="EV749" s="65"/>
      <c r="EW749" s="65"/>
      <c r="EX749" s="65"/>
      <c r="EY749" s="65"/>
      <c r="EZ749" s="65"/>
      <c r="FA749" s="65"/>
      <c r="FB749" s="65"/>
      <c r="FC749" s="65"/>
      <c r="FD749" s="65"/>
      <c r="FE749" s="65"/>
      <c r="FF749" s="65"/>
      <c r="FG749" s="65"/>
      <c r="FH749" s="65"/>
      <c r="FI749" s="65"/>
      <c r="FJ749" s="65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  <c r="FX749" s="65"/>
      <c r="FY749" s="65"/>
      <c r="FZ749" s="65"/>
      <c r="GA749" s="65"/>
      <c r="GB749" s="65"/>
      <c r="GC749" s="65"/>
      <c r="GD749" s="65"/>
      <c r="GE749" s="65"/>
      <c r="GF749" s="65"/>
      <c r="GG749" s="65"/>
      <c r="GH749" s="65"/>
      <c r="GI749" s="65"/>
      <c r="GJ749" s="65"/>
      <c r="GK749" s="65"/>
      <c r="GL749" s="65"/>
      <c r="GM749" s="65"/>
      <c r="GN749" s="65"/>
      <c r="GO749" s="65"/>
      <c r="GP749" s="65"/>
      <c r="GQ749" s="65"/>
      <c r="GR749" s="65"/>
      <c r="GS749" s="65"/>
      <c r="GT749" s="65"/>
      <c r="GU749" s="65"/>
      <c r="GV749" s="65"/>
      <c r="GW749" s="65"/>
      <c r="GX749" s="65"/>
      <c r="GY749" s="65"/>
      <c r="GZ749" s="65"/>
      <c r="HA749" s="65"/>
      <c r="HB749" s="65"/>
      <c r="HC749" s="65"/>
      <c r="HD749" s="65"/>
      <c r="HE749" s="65"/>
      <c r="HF749" s="65"/>
      <c r="HG749" s="65"/>
      <c r="HH749" s="65"/>
      <c r="HI749" s="65"/>
      <c r="HJ749" s="65"/>
      <c r="HK749" s="65"/>
      <c r="HL749" s="65"/>
      <c r="HM749" s="65"/>
      <c r="HN749" s="65"/>
      <c r="HO749" s="65"/>
      <c r="HP749" s="65"/>
      <c r="HQ749" s="65"/>
      <c r="HR749" s="65"/>
      <c r="HS749" s="65"/>
      <c r="HT749" s="65"/>
      <c r="HU749" s="65"/>
      <c r="HV749" s="65"/>
      <c r="HW749" s="65"/>
      <c r="HX749" s="65"/>
      <c r="HY749" s="65"/>
      <c r="HZ749" s="65"/>
      <c r="IA749" s="65"/>
      <c r="IB749" s="65"/>
      <c r="IC749" s="65"/>
      <c r="ID749" s="65"/>
      <c r="IE749" s="65"/>
      <c r="IF749" s="65"/>
      <c r="IG749" s="65"/>
      <c r="IH749" s="65"/>
      <c r="II749" s="65"/>
      <c r="IJ749" s="65"/>
      <c r="IK749" s="65"/>
      <c r="IL749" s="65"/>
      <c r="IM749" s="65"/>
      <c r="IN749" s="65"/>
      <c r="IO749" s="65"/>
      <c r="IP749" s="65"/>
      <c r="IQ749" s="65"/>
      <c r="IR749" s="65"/>
      <c r="IS749" s="65"/>
      <c r="IT749" s="65"/>
      <c r="IU749" s="65"/>
      <c r="IV749" s="65"/>
    </row>
    <row r="750" spans="1:256" x14ac:dyDescent="0.25">
      <c r="A750" s="482"/>
      <c r="B750" s="482"/>
      <c r="C750" s="482"/>
      <c r="D750" s="482"/>
      <c r="E750" s="482"/>
      <c r="F750" s="482"/>
      <c r="G750" s="482"/>
      <c r="H750" s="482"/>
      <c r="I750" s="482"/>
      <c r="J750" s="482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x14ac:dyDescent="0.25">
      <c r="A751" s="482"/>
      <c r="B751" s="482"/>
      <c r="C751" s="482"/>
      <c r="D751" s="482"/>
      <c r="E751" s="482"/>
      <c r="F751" s="482"/>
      <c r="G751" s="482"/>
      <c r="H751" s="482"/>
      <c r="I751" s="482"/>
      <c r="J751" s="482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x14ac:dyDescent="0.25">
      <c r="A752" s="482"/>
      <c r="B752" s="482"/>
      <c r="C752" s="482"/>
      <c r="D752" s="482"/>
      <c r="E752" s="482"/>
      <c r="F752" s="482"/>
      <c r="G752" s="482"/>
      <c r="H752" s="482"/>
      <c r="I752" s="482"/>
      <c r="J752" s="482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  <c r="GM752" s="34"/>
      <c r="GN752" s="34"/>
      <c r="GO752" s="34"/>
      <c r="GP752" s="34"/>
      <c r="GQ752" s="34"/>
      <c r="GR752" s="34"/>
      <c r="GS752" s="34"/>
      <c r="GT752" s="34"/>
      <c r="GU752" s="34"/>
      <c r="GV752" s="34"/>
      <c r="GW752" s="34"/>
      <c r="GX752" s="34"/>
      <c r="GY752" s="34"/>
      <c r="GZ752" s="34"/>
      <c r="HA752" s="34"/>
      <c r="HB752" s="34"/>
      <c r="HC752" s="34"/>
      <c r="HD752" s="34"/>
      <c r="HE752" s="34"/>
      <c r="HF752" s="34"/>
      <c r="HG752" s="34"/>
      <c r="HH752" s="34"/>
      <c r="HI752" s="34"/>
      <c r="HJ752" s="34"/>
      <c r="HK752" s="34"/>
      <c r="HL752" s="34"/>
      <c r="HM752" s="34"/>
      <c r="HN752" s="34"/>
      <c r="HO752" s="34"/>
      <c r="HP752" s="34"/>
      <c r="HQ752" s="34"/>
      <c r="HR752" s="34"/>
      <c r="HS752" s="34"/>
      <c r="HT752" s="34"/>
      <c r="HU752" s="34"/>
      <c r="HV752" s="34"/>
      <c r="HW752" s="34"/>
      <c r="HX752" s="34"/>
      <c r="HY752" s="34"/>
      <c r="HZ752" s="34"/>
      <c r="IA752" s="34"/>
      <c r="IB752" s="34"/>
      <c r="IC752" s="34"/>
      <c r="ID752" s="34"/>
      <c r="IE752" s="34"/>
      <c r="IF752" s="34"/>
      <c r="IG752" s="34"/>
      <c r="IH752" s="34"/>
      <c r="II752" s="34"/>
      <c r="IJ752" s="34"/>
      <c r="IK752" s="34"/>
      <c r="IL752" s="34"/>
      <c r="IM752" s="34"/>
      <c r="IN752" s="34"/>
      <c r="IO752" s="34"/>
      <c r="IP752" s="34"/>
      <c r="IQ752" s="34"/>
      <c r="IR752" s="34"/>
      <c r="IS752" s="34"/>
      <c r="IT752" s="34"/>
      <c r="IU752" s="34"/>
      <c r="IV752" s="34"/>
    </row>
    <row r="753" spans="1:256" x14ac:dyDescent="0.25">
      <c r="A753" s="482"/>
      <c r="B753" s="482"/>
      <c r="C753" s="482"/>
      <c r="D753" s="482"/>
      <c r="E753" s="482"/>
      <c r="F753" s="482"/>
      <c r="G753" s="482"/>
      <c r="H753" s="482"/>
      <c r="I753" s="482"/>
      <c r="J753" s="482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 x14ac:dyDescent="0.25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65"/>
      <c r="AS754" s="65"/>
      <c r="AT754" s="65"/>
      <c r="AU754" s="65"/>
      <c r="AV754" s="65"/>
      <c r="AW754" s="65"/>
      <c r="AX754" s="65"/>
      <c r="AY754" s="65"/>
      <c r="AZ754" s="65"/>
      <c r="BA754" s="65"/>
      <c r="BB754" s="65"/>
      <c r="BC754" s="65"/>
      <c r="BD754" s="65"/>
      <c r="BE754" s="65"/>
      <c r="BF754" s="65"/>
      <c r="BG754" s="65"/>
      <c r="BH754" s="65"/>
      <c r="BI754" s="65"/>
      <c r="BJ754" s="65"/>
      <c r="BK754" s="65"/>
      <c r="BL754" s="65"/>
      <c r="BM754" s="65"/>
      <c r="BN754" s="65"/>
      <c r="BO754" s="65"/>
      <c r="BP754" s="65"/>
      <c r="BQ754" s="65"/>
      <c r="BR754" s="65"/>
      <c r="BS754" s="65"/>
      <c r="BT754" s="65"/>
      <c r="BU754" s="65"/>
      <c r="BV754" s="65"/>
      <c r="BW754" s="65"/>
      <c r="BX754" s="65"/>
      <c r="BY754" s="65"/>
      <c r="BZ754" s="65"/>
      <c r="CA754" s="65"/>
      <c r="CB754" s="65"/>
      <c r="CC754" s="65"/>
      <c r="CD754" s="65"/>
      <c r="CE754" s="65"/>
      <c r="CF754" s="65"/>
      <c r="CG754" s="65"/>
      <c r="CH754" s="65"/>
      <c r="CI754" s="65"/>
      <c r="CJ754" s="65"/>
      <c r="CK754" s="65"/>
      <c r="CL754" s="65"/>
      <c r="CM754" s="65"/>
      <c r="CN754" s="65"/>
      <c r="CO754" s="65"/>
      <c r="CP754" s="65"/>
      <c r="CQ754" s="65"/>
      <c r="CR754" s="65"/>
      <c r="CS754" s="65"/>
      <c r="CT754" s="65"/>
      <c r="CU754" s="65"/>
      <c r="CV754" s="65"/>
      <c r="CW754" s="65"/>
      <c r="CX754" s="65"/>
      <c r="CY754" s="65"/>
      <c r="CZ754" s="65"/>
      <c r="DA754" s="65"/>
      <c r="DB754" s="65"/>
      <c r="DC754" s="65"/>
      <c r="DD754" s="65"/>
      <c r="DE754" s="65"/>
      <c r="DF754" s="65"/>
      <c r="DG754" s="65"/>
      <c r="DH754" s="65"/>
      <c r="DI754" s="65"/>
      <c r="DJ754" s="65"/>
      <c r="DK754" s="65"/>
      <c r="DL754" s="65"/>
      <c r="DM754" s="65"/>
      <c r="DN754" s="65"/>
      <c r="DO754" s="65"/>
      <c r="DP754" s="65"/>
      <c r="DQ754" s="65"/>
      <c r="DR754" s="65"/>
      <c r="DS754" s="65"/>
      <c r="DT754" s="65"/>
      <c r="DU754" s="65"/>
      <c r="DV754" s="65"/>
      <c r="DW754" s="65"/>
      <c r="DX754" s="65"/>
      <c r="DY754" s="65"/>
      <c r="DZ754" s="65"/>
      <c r="EA754" s="65"/>
      <c r="EB754" s="65"/>
      <c r="EC754" s="65"/>
      <c r="ED754" s="65"/>
      <c r="EE754" s="65"/>
      <c r="EF754" s="65"/>
      <c r="EG754" s="65"/>
      <c r="EH754" s="65"/>
      <c r="EI754" s="65"/>
      <c r="EJ754" s="65"/>
      <c r="EK754" s="65"/>
      <c r="EL754" s="65"/>
      <c r="EM754" s="65"/>
      <c r="EN754" s="65"/>
      <c r="EO754" s="65"/>
      <c r="EP754" s="65"/>
      <c r="EQ754" s="65"/>
      <c r="ER754" s="65"/>
      <c r="ES754" s="65"/>
      <c r="ET754" s="65"/>
      <c r="EU754" s="65"/>
      <c r="EV754" s="65"/>
      <c r="EW754" s="65"/>
      <c r="EX754" s="65"/>
      <c r="EY754" s="65"/>
      <c r="EZ754" s="65"/>
      <c r="FA754" s="65"/>
      <c r="FB754" s="65"/>
      <c r="FC754" s="65"/>
      <c r="FD754" s="65"/>
      <c r="FE754" s="65"/>
      <c r="FF754" s="65"/>
      <c r="FG754" s="65"/>
      <c r="FH754" s="65"/>
      <c r="FI754" s="65"/>
      <c r="FJ754" s="65"/>
      <c r="FK754" s="65"/>
      <c r="FL754" s="65"/>
      <c r="FM754" s="65"/>
      <c r="FN754" s="65"/>
      <c r="FO754" s="65"/>
      <c r="FP754" s="65"/>
      <c r="FQ754" s="65"/>
      <c r="FR754" s="65"/>
      <c r="FS754" s="65"/>
      <c r="FT754" s="65"/>
      <c r="FU754" s="65"/>
      <c r="FV754" s="65"/>
      <c r="FW754" s="65"/>
      <c r="FX754" s="65"/>
      <c r="FY754" s="65"/>
      <c r="FZ754" s="65"/>
      <c r="GA754" s="65"/>
      <c r="GB754" s="65"/>
      <c r="GC754" s="65"/>
      <c r="GD754" s="65"/>
      <c r="GE754" s="65"/>
      <c r="GF754" s="65"/>
      <c r="GG754" s="65"/>
      <c r="GH754" s="65"/>
      <c r="GI754" s="65"/>
      <c r="GJ754" s="65"/>
      <c r="GK754" s="65"/>
      <c r="GL754" s="65"/>
      <c r="GM754" s="65"/>
      <c r="GN754" s="65"/>
      <c r="GO754" s="65"/>
      <c r="GP754" s="65"/>
      <c r="GQ754" s="65"/>
      <c r="GR754" s="65"/>
      <c r="GS754" s="65"/>
      <c r="GT754" s="65"/>
      <c r="GU754" s="65"/>
      <c r="GV754" s="65"/>
      <c r="GW754" s="65"/>
      <c r="GX754" s="65"/>
      <c r="GY754" s="65"/>
      <c r="GZ754" s="65"/>
      <c r="HA754" s="65"/>
      <c r="HB754" s="65"/>
      <c r="HC754" s="65"/>
      <c r="HD754" s="65"/>
      <c r="HE754" s="65"/>
      <c r="HF754" s="65"/>
      <c r="HG754" s="65"/>
      <c r="HH754" s="65"/>
      <c r="HI754" s="65"/>
      <c r="HJ754" s="65"/>
      <c r="HK754" s="65"/>
      <c r="HL754" s="65"/>
      <c r="HM754" s="65"/>
      <c r="HN754" s="65"/>
      <c r="HO754" s="65"/>
      <c r="HP754" s="65"/>
      <c r="HQ754" s="65"/>
      <c r="HR754" s="65"/>
      <c r="HS754" s="65"/>
      <c r="HT754" s="65"/>
      <c r="HU754" s="65"/>
      <c r="HV754" s="65"/>
      <c r="HW754" s="65"/>
      <c r="HX754" s="65"/>
      <c r="HY754" s="65"/>
      <c r="HZ754" s="65"/>
      <c r="IA754" s="65"/>
      <c r="IB754" s="65"/>
      <c r="IC754" s="65"/>
      <c r="ID754" s="65"/>
      <c r="IE754" s="65"/>
      <c r="IF754" s="65"/>
      <c r="IG754" s="65"/>
      <c r="IH754" s="65"/>
      <c r="II754" s="65"/>
      <c r="IJ754" s="65"/>
      <c r="IK754" s="65"/>
      <c r="IL754" s="65"/>
      <c r="IM754" s="65"/>
      <c r="IN754" s="65"/>
      <c r="IO754" s="65"/>
      <c r="IP754" s="65"/>
      <c r="IQ754" s="65"/>
      <c r="IR754" s="65"/>
      <c r="IS754" s="65"/>
      <c r="IT754" s="65"/>
      <c r="IU754" s="65"/>
      <c r="IV754" s="65"/>
    </row>
    <row r="755" spans="1:256" x14ac:dyDescent="0.25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  <c r="GG755" s="65"/>
      <c r="GH755" s="65"/>
      <c r="GI755" s="65"/>
      <c r="GJ755" s="65"/>
      <c r="GK755" s="65"/>
      <c r="GL755" s="65"/>
      <c r="GM755" s="65"/>
      <c r="GN755" s="65"/>
      <c r="GO755" s="65"/>
      <c r="GP755" s="65"/>
      <c r="GQ755" s="65"/>
      <c r="GR755" s="65"/>
      <c r="GS755" s="65"/>
      <c r="GT755" s="65"/>
      <c r="GU755" s="65"/>
      <c r="GV755" s="65"/>
      <c r="GW755" s="65"/>
      <c r="GX755" s="65"/>
      <c r="GY755" s="65"/>
      <c r="GZ755" s="65"/>
      <c r="HA755" s="65"/>
      <c r="HB755" s="65"/>
      <c r="HC755" s="65"/>
      <c r="HD755" s="65"/>
      <c r="HE755" s="65"/>
      <c r="HF755" s="65"/>
      <c r="HG755" s="65"/>
      <c r="HH755" s="65"/>
      <c r="HI755" s="65"/>
      <c r="HJ755" s="65"/>
      <c r="HK755" s="65"/>
      <c r="HL755" s="65"/>
      <c r="HM755" s="65"/>
      <c r="HN755" s="65"/>
      <c r="HO755" s="65"/>
      <c r="HP755" s="65"/>
      <c r="HQ755" s="65"/>
      <c r="HR755" s="65"/>
      <c r="HS755" s="65"/>
      <c r="HT755" s="65"/>
      <c r="HU755" s="65"/>
      <c r="HV755" s="65"/>
      <c r="HW755" s="65"/>
      <c r="HX755" s="65"/>
      <c r="HY755" s="65"/>
      <c r="HZ755" s="65"/>
      <c r="IA755" s="65"/>
      <c r="IB755" s="65"/>
      <c r="IC755" s="65"/>
      <c r="ID755" s="65"/>
      <c r="IE755" s="65"/>
      <c r="IF755" s="65"/>
      <c r="IG755" s="65"/>
      <c r="IH755" s="65"/>
      <c r="II755" s="65"/>
      <c r="IJ755" s="65"/>
      <c r="IK755" s="65"/>
      <c r="IL755" s="65"/>
      <c r="IM755" s="65"/>
      <c r="IN755" s="65"/>
      <c r="IO755" s="65"/>
      <c r="IP755" s="65"/>
      <c r="IQ755" s="65"/>
      <c r="IR755" s="65"/>
      <c r="IS755" s="65"/>
      <c r="IT755" s="65"/>
      <c r="IU755" s="65"/>
      <c r="IV755" s="65"/>
    </row>
    <row r="756" spans="1:256" ht="15.75" customHeight="1" x14ac:dyDescent="0.25">
      <c r="A756" s="9" t="s">
        <v>816</v>
      </c>
      <c r="B756" s="1179" t="s">
        <v>817</v>
      </c>
      <c r="C756" s="1179"/>
      <c r="D756" s="1179"/>
      <c r="E756" s="1179"/>
      <c r="F756" s="1179"/>
      <c r="G756" s="1179"/>
      <c r="H756" s="1179"/>
      <c r="I756" s="1179"/>
      <c r="J756" s="1179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  <c r="AX756" s="34"/>
      <c r="AY756" s="34"/>
      <c r="AZ756" s="34"/>
      <c r="BA756" s="34"/>
      <c r="BB756" s="34"/>
      <c r="BC756" s="34"/>
      <c r="BD756" s="34"/>
      <c r="BE756" s="34"/>
      <c r="BF756" s="34"/>
      <c r="BG756" s="34"/>
      <c r="BH756" s="34"/>
      <c r="BI756" s="34"/>
      <c r="BJ756" s="34"/>
      <c r="BK756" s="34"/>
      <c r="BL756" s="34"/>
      <c r="BM756" s="34"/>
      <c r="BN756" s="34"/>
      <c r="BO756" s="34"/>
      <c r="BP756" s="34"/>
      <c r="BQ756" s="34"/>
      <c r="BR756" s="34"/>
      <c r="BS756" s="34"/>
      <c r="BT756" s="34"/>
      <c r="BU756" s="34"/>
      <c r="BV756" s="34"/>
      <c r="BW756" s="34"/>
      <c r="BX756" s="34"/>
      <c r="BY756" s="34"/>
      <c r="BZ756" s="34"/>
      <c r="CA756" s="34"/>
      <c r="CB756" s="34"/>
      <c r="CC756" s="34"/>
      <c r="CD756" s="34"/>
      <c r="CE756" s="34"/>
      <c r="CF756" s="34"/>
      <c r="CG756" s="34"/>
      <c r="CH756" s="34"/>
      <c r="CI756" s="34"/>
      <c r="CJ756" s="34"/>
      <c r="CK756" s="34"/>
      <c r="CL756" s="34"/>
      <c r="CM756" s="34"/>
      <c r="CN756" s="34"/>
      <c r="CO756" s="34"/>
      <c r="CP756" s="34"/>
      <c r="CQ756" s="34"/>
      <c r="CR756" s="34"/>
      <c r="CS756" s="34"/>
      <c r="CT756" s="34"/>
      <c r="CU756" s="34"/>
      <c r="CV756" s="34"/>
      <c r="CW756" s="34"/>
      <c r="CX756" s="34"/>
      <c r="CY756" s="34"/>
      <c r="CZ756" s="34"/>
      <c r="DA756" s="34"/>
      <c r="DB756" s="34"/>
      <c r="DC756" s="34"/>
      <c r="DD756" s="34"/>
      <c r="DE756" s="34"/>
      <c r="DF756" s="34"/>
      <c r="DG756" s="34"/>
      <c r="DH756" s="34"/>
      <c r="DI756" s="34"/>
      <c r="DJ756" s="34"/>
      <c r="DK756" s="34"/>
      <c r="DL756" s="34"/>
      <c r="DM756" s="34"/>
      <c r="DN756" s="34"/>
      <c r="DO756" s="34"/>
      <c r="DP756" s="34"/>
      <c r="DQ756" s="34"/>
      <c r="DR756" s="34"/>
      <c r="DS756" s="34"/>
      <c r="DT756" s="34"/>
      <c r="DU756" s="34"/>
      <c r="DV756" s="34"/>
      <c r="DW756" s="34"/>
      <c r="DX756" s="34"/>
      <c r="DY756" s="34"/>
      <c r="DZ756" s="34"/>
      <c r="EA756" s="34"/>
      <c r="EB756" s="34"/>
      <c r="EC756" s="34"/>
      <c r="ED756" s="34"/>
      <c r="EE756" s="34"/>
      <c r="EF756" s="34"/>
      <c r="EG756" s="34"/>
      <c r="EH756" s="34"/>
      <c r="EI756" s="34"/>
      <c r="EJ756" s="34"/>
      <c r="EK756" s="34"/>
      <c r="EL756" s="34"/>
      <c r="EM756" s="34"/>
      <c r="EN756" s="34"/>
      <c r="EO756" s="34"/>
      <c r="EP756" s="34"/>
      <c r="EQ756" s="34"/>
      <c r="ER756" s="34"/>
      <c r="ES756" s="34"/>
      <c r="ET756" s="34"/>
      <c r="EU756" s="34"/>
      <c r="EV756" s="34"/>
      <c r="EW756" s="34"/>
      <c r="EX756" s="34"/>
      <c r="EY756" s="34"/>
      <c r="EZ756" s="34"/>
      <c r="FA756" s="34"/>
      <c r="FB756" s="34"/>
      <c r="FC756" s="34"/>
      <c r="FD756" s="34"/>
      <c r="FE756" s="34"/>
      <c r="FF756" s="34"/>
      <c r="FG756" s="34"/>
      <c r="FH756" s="34"/>
      <c r="FI756" s="34"/>
      <c r="FJ756" s="34"/>
      <c r="FK756" s="34"/>
      <c r="FL756" s="34"/>
      <c r="FM756" s="34"/>
      <c r="FN756" s="34"/>
      <c r="FO756" s="34"/>
      <c r="FP756" s="34"/>
      <c r="FQ756" s="34"/>
      <c r="FR756" s="34"/>
      <c r="FS756" s="34"/>
      <c r="FT756" s="34"/>
      <c r="FU756" s="34"/>
      <c r="FV756" s="34"/>
      <c r="FW756" s="34"/>
      <c r="FX756" s="34"/>
      <c r="FY756" s="34"/>
      <c r="FZ756" s="34"/>
      <c r="GA756" s="34"/>
      <c r="GB756" s="34"/>
      <c r="GC756" s="34"/>
      <c r="GD756" s="34"/>
      <c r="GE756" s="34"/>
      <c r="GF756" s="34"/>
      <c r="GG756" s="34"/>
      <c r="GH756" s="34"/>
      <c r="GI756" s="34"/>
      <c r="GJ756" s="34"/>
      <c r="GK756" s="34"/>
      <c r="GL756" s="34"/>
      <c r="GM756" s="34"/>
      <c r="GN756" s="34"/>
      <c r="GO756" s="34"/>
      <c r="GP756" s="34"/>
      <c r="GQ756" s="34"/>
      <c r="GR756" s="34"/>
      <c r="GS756" s="34"/>
      <c r="GT756" s="34"/>
      <c r="GU756" s="34"/>
      <c r="GV756" s="34"/>
      <c r="GW756" s="34"/>
      <c r="GX756" s="34"/>
      <c r="GY756" s="34"/>
      <c r="GZ756" s="34"/>
      <c r="HA756" s="34"/>
      <c r="HB756" s="34"/>
      <c r="HC756" s="34"/>
      <c r="HD756" s="34"/>
      <c r="HE756" s="34"/>
      <c r="HF756" s="34"/>
      <c r="HG756" s="34"/>
      <c r="HH756" s="34"/>
      <c r="HI756" s="34"/>
      <c r="HJ756" s="34"/>
      <c r="HK756" s="34"/>
      <c r="HL756" s="34"/>
      <c r="HM756" s="34"/>
      <c r="HN756" s="34"/>
      <c r="HO756" s="34"/>
      <c r="HP756" s="34"/>
      <c r="HQ756" s="34"/>
      <c r="HR756" s="34"/>
      <c r="HS756" s="34"/>
      <c r="HT756" s="34"/>
      <c r="HU756" s="34"/>
      <c r="HV756" s="34"/>
      <c r="HW756" s="34"/>
      <c r="HX756" s="34"/>
      <c r="HY756" s="34"/>
      <c r="HZ756" s="34"/>
      <c r="IA756" s="34"/>
      <c r="IB756" s="34"/>
      <c r="IC756" s="34"/>
      <c r="ID756" s="34"/>
      <c r="IE756" s="34"/>
      <c r="IF756" s="34"/>
      <c r="IG756" s="34"/>
      <c r="IH756" s="34"/>
      <c r="II756" s="34"/>
      <c r="IJ756" s="34"/>
      <c r="IK756" s="34"/>
      <c r="IL756" s="34"/>
      <c r="IM756" s="34"/>
      <c r="IN756" s="34"/>
      <c r="IO756" s="34"/>
      <c r="IP756" s="34"/>
      <c r="IQ756" s="34"/>
      <c r="IR756" s="34"/>
      <c r="IS756" s="34"/>
      <c r="IT756" s="34"/>
      <c r="IU756" s="34"/>
      <c r="IV756" s="34"/>
    </row>
    <row r="757" spans="1:256" ht="15.75" customHeight="1" thickBot="1" x14ac:dyDescent="0.3">
      <c r="A757" s="9"/>
      <c r="B757" s="151"/>
      <c r="C757" s="151"/>
      <c r="D757" s="151"/>
      <c r="E757" s="151"/>
      <c r="F757" s="151"/>
      <c r="G757" s="151"/>
      <c r="H757" s="151"/>
      <c r="I757" s="151"/>
      <c r="J757" s="151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  <c r="GG757" s="65"/>
      <c r="GH757" s="65"/>
      <c r="GI757" s="65"/>
      <c r="GJ757" s="65"/>
      <c r="GK757" s="65"/>
      <c r="GL757" s="65"/>
      <c r="GM757" s="65"/>
      <c r="GN757" s="65"/>
      <c r="GO757" s="65"/>
      <c r="GP757" s="65"/>
      <c r="GQ757" s="65"/>
      <c r="GR757" s="65"/>
      <c r="GS757" s="65"/>
      <c r="GT757" s="65"/>
      <c r="GU757" s="65"/>
      <c r="GV757" s="65"/>
      <c r="GW757" s="65"/>
      <c r="GX757" s="65"/>
      <c r="GY757" s="65"/>
      <c r="GZ757" s="65"/>
      <c r="HA757" s="65"/>
      <c r="HB757" s="65"/>
      <c r="HC757" s="65"/>
      <c r="HD757" s="65"/>
      <c r="HE757" s="65"/>
      <c r="HF757" s="65"/>
      <c r="HG757" s="65"/>
      <c r="HH757" s="65"/>
      <c r="HI757" s="65"/>
      <c r="HJ757" s="65"/>
      <c r="HK757" s="65"/>
      <c r="HL757" s="65"/>
      <c r="HM757" s="65"/>
      <c r="HN757" s="65"/>
      <c r="HO757" s="65"/>
      <c r="HP757" s="65"/>
      <c r="HQ757" s="65"/>
      <c r="HR757" s="65"/>
      <c r="HS757" s="65"/>
      <c r="HT757" s="65"/>
      <c r="HU757" s="65"/>
      <c r="HV757" s="65"/>
      <c r="HW757" s="65"/>
      <c r="HX757" s="65"/>
      <c r="HY757" s="65"/>
      <c r="HZ757" s="65"/>
      <c r="IA757" s="65"/>
      <c r="IB757" s="65"/>
      <c r="IC757" s="65"/>
      <c r="ID757" s="65"/>
      <c r="IE757" s="65"/>
      <c r="IF757" s="65"/>
      <c r="IG757" s="65"/>
      <c r="IH757" s="65"/>
      <c r="II757" s="65"/>
      <c r="IJ757" s="65"/>
      <c r="IK757" s="65"/>
      <c r="IL757" s="65"/>
      <c r="IM757" s="65"/>
      <c r="IN757" s="65"/>
      <c r="IO757" s="65"/>
      <c r="IP757" s="65"/>
      <c r="IQ757" s="65"/>
      <c r="IR757" s="65"/>
      <c r="IS757" s="65"/>
      <c r="IT757" s="65"/>
      <c r="IU757" s="65"/>
      <c r="IV757" s="65"/>
    </row>
    <row r="758" spans="1:256" ht="50.25" customHeight="1" thickTop="1" thickBot="1" x14ac:dyDescent="0.3">
      <c r="A758" s="975" t="s">
        <v>5</v>
      </c>
      <c r="B758" s="973"/>
      <c r="C758" s="973"/>
      <c r="D758" s="973"/>
      <c r="E758" s="973" t="s">
        <v>6</v>
      </c>
      <c r="F758" s="973"/>
      <c r="G758" s="829"/>
      <c r="H758" s="972" t="s">
        <v>7</v>
      </c>
      <c r="I758" s="973"/>
      <c r="J758" s="97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  <c r="EB758" s="34"/>
      <c r="EC758" s="34"/>
      <c r="ED758" s="34"/>
      <c r="EE758" s="34"/>
      <c r="EF758" s="34"/>
      <c r="EG758" s="34"/>
      <c r="EH758" s="34"/>
      <c r="EI758" s="34"/>
      <c r="EJ758" s="34"/>
      <c r="EK758" s="34"/>
      <c r="EL758" s="34"/>
      <c r="EM758" s="34"/>
      <c r="EN758" s="34"/>
      <c r="EO758" s="34"/>
      <c r="EP758" s="34"/>
      <c r="EQ758" s="34"/>
      <c r="ER758" s="34"/>
      <c r="ES758" s="34"/>
      <c r="ET758" s="34"/>
      <c r="EU758" s="34"/>
      <c r="EV758" s="34"/>
      <c r="EW758" s="34"/>
      <c r="EX758" s="34"/>
      <c r="EY758" s="34"/>
      <c r="EZ758" s="34"/>
      <c r="FA758" s="34"/>
      <c r="FB758" s="34"/>
      <c r="FC758" s="34"/>
      <c r="FD758" s="34"/>
      <c r="FE758" s="34"/>
      <c r="FF758" s="34"/>
      <c r="FG758" s="34"/>
      <c r="FH758" s="34"/>
      <c r="FI758" s="34"/>
      <c r="FJ758" s="34"/>
      <c r="FK758" s="34"/>
      <c r="FL758" s="34"/>
      <c r="FM758" s="34"/>
      <c r="FN758" s="34"/>
      <c r="FO758" s="34"/>
      <c r="FP758" s="34"/>
      <c r="FQ758" s="34"/>
      <c r="FR758" s="34"/>
      <c r="FS758" s="34"/>
      <c r="FT758" s="34"/>
      <c r="FU758" s="34"/>
      <c r="FV758" s="34"/>
      <c r="FW758" s="34"/>
      <c r="FX758" s="34"/>
      <c r="FY758" s="34"/>
      <c r="FZ758" s="34"/>
      <c r="GA758" s="34"/>
      <c r="GB758" s="34"/>
      <c r="GC758" s="34"/>
      <c r="GD758" s="34"/>
      <c r="GE758" s="34"/>
      <c r="GF758" s="34"/>
      <c r="GG758" s="34"/>
      <c r="GH758" s="34"/>
      <c r="GI758" s="34"/>
      <c r="GJ758" s="34"/>
      <c r="GK758" s="34"/>
      <c r="GL758" s="34"/>
      <c r="GM758" s="34"/>
      <c r="GN758" s="34"/>
      <c r="GO758" s="34"/>
      <c r="GP758" s="34"/>
      <c r="GQ758" s="34"/>
      <c r="GR758" s="34"/>
      <c r="GS758" s="34"/>
      <c r="GT758" s="34"/>
      <c r="GU758" s="34"/>
      <c r="GV758" s="34"/>
      <c r="GW758" s="34"/>
      <c r="GX758" s="34"/>
      <c r="GY758" s="34"/>
      <c r="GZ758" s="34"/>
      <c r="HA758" s="34"/>
      <c r="HB758" s="34"/>
      <c r="HC758" s="34"/>
      <c r="HD758" s="34"/>
      <c r="HE758" s="34"/>
      <c r="HF758" s="34"/>
      <c r="HG758" s="34"/>
      <c r="HH758" s="34"/>
      <c r="HI758" s="34"/>
      <c r="HJ758" s="34"/>
      <c r="HK758" s="34"/>
      <c r="HL758" s="34"/>
      <c r="HM758" s="34"/>
      <c r="HN758" s="34"/>
      <c r="HO758" s="34"/>
      <c r="HP758" s="34"/>
      <c r="HQ758" s="34"/>
      <c r="HR758" s="34"/>
      <c r="HS758" s="34"/>
      <c r="HT758" s="34"/>
      <c r="HU758" s="34"/>
      <c r="HV758" s="34"/>
      <c r="HW758" s="34"/>
      <c r="HX758" s="34"/>
      <c r="HY758" s="34"/>
      <c r="HZ758" s="34"/>
      <c r="IA758" s="34"/>
      <c r="IB758" s="34"/>
      <c r="IC758" s="34"/>
      <c r="ID758" s="34"/>
      <c r="IE758" s="34"/>
      <c r="IF758" s="34"/>
      <c r="IG758" s="34"/>
      <c r="IH758" s="34"/>
      <c r="II758" s="34"/>
      <c r="IJ758" s="34"/>
      <c r="IK758" s="34"/>
      <c r="IL758" s="34"/>
      <c r="IM758" s="34"/>
      <c r="IN758" s="34"/>
      <c r="IO758" s="34"/>
      <c r="IP758" s="34"/>
      <c r="IQ758" s="34"/>
      <c r="IR758" s="34"/>
      <c r="IS758" s="34"/>
      <c r="IT758" s="34"/>
      <c r="IU758" s="34"/>
      <c r="IV758" s="34"/>
    </row>
    <row r="759" spans="1:256" ht="16.5" customHeight="1" thickTop="1" x14ac:dyDescent="0.25">
      <c r="A759" s="907" t="s">
        <v>226</v>
      </c>
      <c r="B759" s="908"/>
      <c r="C759" s="908"/>
      <c r="D759" s="908"/>
      <c r="E759" s="1540">
        <v>3646</v>
      </c>
      <c r="F759" s="1540"/>
      <c r="G759" s="1526"/>
      <c r="H759" s="1664">
        <v>3791</v>
      </c>
      <c r="I759" s="1540"/>
      <c r="J759" s="1541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  <c r="GM759" s="34"/>
      <c r="GN759" s="34"/>
      <c r="GO759" s="34"/>
      <c r="GP759" s="34"/>
      <c r="GQ759" s="34"/>
      <c r="GR759" s="34"/>
      <c r="GS759" s="34"/>
      <c r="GT759" s="34"/>
      <c r="GU759" s="34"/>
      <c r="GV759" s="34"/>
      <c r="GW759" s="34"/>
      <c r="GX759" s="34"/>
      <c r="GY759" s="34"/>
      <c r="GZ759" s="34"/>
      <c r="HA759" s="34"/>
      <c r="HB759" s="34"/>
      <c r="HC759" s="34"/>
      <c r="HD759" s="34"/>
      <c r="HE759" s="34"/>
      <c r="HF759" s="34"/>
      <c r="HG759" s="34"/>
      <c r="HH759" s="34"/>
      <c r="HI759" s="34"/>
      <c r="HJ759" s="34"/>
      <c r="HK759" s="34"/>
      <c r="HL759" s="34"/>
      <c r="HM759" s="34"/>
      <c r="HN759" s="34"/>
      <c r="HO759" s="34"/>
      <c r="HP759" s="34"/>
      <c r="HQ759" s="34"/>
      <c r="HR759" s="34"/>
      <c r="HS759" s="34"/>
      <c r="HT759" s="34"/>
      <c r="HU759" s="34"/>
      <c r="HV759" s="34"/>
      <c r="HW759" s="34"/>
      <c r="HX759" s="34"/>
      <c r="HY759" s="34"/>
      <c r="HZ759" s="34"/>
      <c r="IA759" s="34"/>
      <c r="IB759" s="34"/>
      <c r="IC759" s="34"/>
      <c r="ID759" s="34"/>
      <c r="IE759" s="34"/>
      <c r="IF759" s="34"/>
      <c r="IG759" s="34"/>
      <c r="IH759" s="34"/>
      <c r="II759" s="34"/>
      <c r="IJ759" s="34"/>
      <c r="IK759" s="34"/>
      <c r="IL759" s="34"/>
      <c r="IM759" s="34"/>
      <c r="IN759" s="34"/>
      <c r="IO759" s="34"/>
      <c r="IP759" s="34"/>
      <c r="IQ759" s="34"/>
      <c r="IR759" s="34"/>
      <c r="IS759" s="34"/>
      <c r="IT759" s="34"/>
      <c r="IU759" s="34"/>
      <c r="IV759" s="34"/>
    </row>
    <row r="760" spans="1:256" ht="30" customHeight="1" x14ac:dyDescent="0.25">
      <c r="A760" s="474" t="s">
        <v>227</v>
      </c>
      <c r="B760" s="475"/>
      <c r="C760" s="475"/>
      <c r="D760" s="475"/>
      <c r="E760" s="1666">
        <v>373364</v>
      </c>
      <c r="F760" s="1666"/>
      <c r="G760" s="1585"/>
      <c r="H760" s="1665">
        <v>1110661</v>
      </c>
      <c r="I760" s="1666"/>
      <c r="J760" s="1667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  <c r="GM760" s="34"/>
      <c r="GN760" s="34"/>
      <c r="GO760" s="34"/>
      <c r="GP760" s="34"/>
      <c r="GQ760" s="34"/>
      <c r="GR760" s="34"/>
      <c r="GS760" s="34"/>
      <c r="GT760" s="34"/>
      <c r="GU760" s="34"/>
      <c r="GV760" s="34"/>
      <c r="GW760" s="34"/>
      <c r="GX760" s="34"/>
      <c r="GY760" s="34"/>
      <c r="GZ760" s="34"/>
      <c r="HA760" s="34"/>
      <c r="HB760" s="34"/>
      <c r="HC760" s="34"/>
      <c r="HD760" s="34"/>
      <c r="HE760" s="34"/>
      <c r="HF760" s="34"/>
      <c r="HG760" s="34"/>
      <c r="HH760" s="34"/>
      <c r="HI760" s="34"/>
      <c r="HJ760" s="34"/>
      <c r="HK760" s="34"/>
      <c r="HL760" s="34"/>
      <c r="HM760" s="34"/>
      <c r="HN760" s="34"/>
      <c r="HO760" s="34"/>
      <c r="HP760" s="34"/>
      <c r="HQ760" s="34"/>
      <c r="HR760" s="34"/>
      <c r="HS760" s="34"/>
      <c r="HT760" s="34"/>
      <c r="HU760" s="34"/>
      <c r="HV760" s="34"/>
      <c r="HW760" s="34"/>
      <c r="HX760" s="34"/>
      <c r="HY760" s="34"/>
      <c r="HZ760" s="34"/>
      <c r="IA760" s="34"/>
      <c r="IB760" s="34"/>
      <c r="IC760" s="34"/>
      <c r="ID760" s="34"/>
      <c r="IE760" s="34"/>
      <c r="IF760" s="34"/>
      <c r="IG760" s="34"/>
      <c r="IH760" s="34"/>
      <c r="II760" s="34"/>
      <c r="IJ760" s="34"/>
      <c r="IK760" s="34"/>
      <c r="IL760" s="34"/>
      <c r="IM760" s="34"/>
      <c r="IN760" s="34"/>
      <c r="IO760" s="34"/>
      <c r="IP760" s="34"/>
      <c r="IQ760" s="34"/>
      <c r="IR760" s="34"/>
      <c r="IS760" s="34"/>
      <c r="IT760" s="34"/>
      <c r="IU760" s="34"/>
      <c r="IV760" s="34"/>
    </row>
    <row r="761" spans="1:256" ht="30" customHeight="1" x14ac:dyDescent="0.25">
      <c r="A761" s="474" t="s">
        <v>228</v>
      </c>
      <c r="B761" s="475"/>
      <c r="C761" s="475"/>
      <c r="D761" s="475"/>
      <c r="E761" s="1666"/>
      <c r="F761" s="1666"/>
      <c r="G761" s="1585"/>
      <c r="H761" s="1665"/>
      <c r="I761" s="1666"/>
      <c r="J761" s="1667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  <c r="EB761" s="34"/>
      <c r="EC761" s="34"/>
      <c r="ED761" s="34"/>
      <c r="EE761" s="34"/>
      <c r="EF761" s="34"/>
      <c r="EG761" s="34"/>
      <c r="EH761" s="34"/>
      <c r="EI761" s="34"/>
      <c r="EJ761" s="34"/>
      <c r="EK761" s="34"/>
      <c r="EL761" s="34"/>
      <c r="EM761" s="34"/>
      <c r="EN761" s="34"/>
      <c r="EO761" s="34"/>
      <c r="EP761" s="34"/>
      <c r="EQ761" s="34"/>
      <c r="ER761" s="34"/>
      <c r="ES761" s="34"/>
      <c r="ET761" s="34"/>
      <c r="EU761" s="34"/>
      <c r="EV761" s="34"/>
      <c r="EW761" s="34"/>
      <c r="EX761" s="34"/>
      <c r="EY761" s="34"/>
      <c r="EZ761" s="34"/>
      <c r="FA761" s="34"/>
      <c r="FB761" s="34"/>
      <c r="FC761" s="34"/>
      <c r="FD761" s="34"/>
      <c r="FE761" s="34"/>
      <c r="FF761" s="34"/>
      <c r="FG761" s="34"/>
      <c r="FH761" s="34"/>
      <c r="FI761" s="34"/>
      <c r="FJ761" s="34"/>
      <c r="FK761" s="34"/>
      <c r="FL761" s="34"/>
      <c r="FM761" s="34"/>
      <c r="FN761" s="34"/>
      <c r="FO761" s="34"/>
      <c r="FP761" s="34"/>
      <c r="FQ761" s="34"/>
      <c r="FR761" s="34"/>
      <c r="FS761" s="34"/>
      <c r="FT761" s="34"/>
      <c r="FU761" s="34"/>
      <c r="FV761" s="34"/>
      <c r="FW761" s="34"/>
      <c r="FX761" s="34"/>
      <c r="FY761" s="34"/>
      <c r="FZ761" s="34"/>
      <c r="GA761" s="34"/>
      <c r="GB761" s="34"/>
      <c r="GC761" s="34"/>
      <c r="GD761" s="34"/>
      <c r="GE761" s="34"/>
      <c r="GF761" s="34"/>
      <c r="GG761" s="34"/>
      <c r="GH761" s="34"/>
      <c r="GI761" s="34"/>
      <c r="GJ761" s="34"/>
      <c r="GK761" s="34"/>
      <c r="GL761" s="34"/>
      <c r="GM761" s="34"/>
      <c r="GN761" s="34"/>
      <c r="GO761" s="34"/>
      <c r="GP761" s="34"/>
      <c r="GQ761" s="34"/>
      <c r="GR761" s="34"/>
      <c r="GS761" s="34"/>
      <c r="GT761" s="34"/>
      <c r="GU761" s="34"/>
      <c r="GV761" s="34"/>
      <c r="GW761" s="34"/>
      <c r="GX761" s="34"/>
      <c r="GY761" s="34"/>
      <c r="GZ761" s="34"/>
      <c r="HA761" s="34"/>
      <c r="HB761" s="34"/>
      <c r="HC761" s="34"/>
      <c r="HD761" s="34"/>
      <c r="HE761" s="34"/>
      <c r="HF761" s="34"/>
      <c r="HG761" s="34"/>
      <c r="HH761" s="34"/>
      <c r="HI761" s="34"/>
      <c r="HJ761" s="34"/>
      <c r="HK761" s="34"/>
      <c r="HL761" s="34"/>
      <c r="HM761" s="34"/>
      <c r="HN761" s="34"/>
      <c r="HO761" s="34"/>
      <c r="HP761" s="34"/>
      <c r="HQ761" s="34"/>
      <c r="HR761" s="34"/>
      <c r="HS761" s="34"/>
      <c r="HT761" s="34"/>
      <c r="HU761" s="34"/>
      <c r="HV761" s="34"/>
      <c r="HW761" s="34"/>
      <c r="HX761" s="34"/>
      <c r="HY761" s="34"/>
      <c r="HZ761" s="34"/>
      <c r="IA761" s="34"/>
      <c r="IB761" s="34"/>
      <c r="IC761" s="34"/>
      <c r="ID761" s="34"/>
      <c r="IE761" s="34"/>
      <c r="IF761" s="34"/>
      <c r="IG761" s="34"/>
      <c r="IH761" s="34"/>
      <c r="II761" s="34"/>
      <c r="IJ761" s="34"/>
      <c r="IK761" s="34"/>
      <c r="IL761" s="34"/>
      <c r="IM761" s="34"/>
      <c r="IN761" s="34"/>
      <c r="IO761" s="34"/>
      <c r="IP761" s="34"/>
      <c r="IQ761" s="34"/>
      <c r="IR761" s="34"/>
      <c r="IS761" s="34"/>
      <c r="IT761" s="34"/>
      <c r="IU761" s="34"/>
      <c r="IV761" s="34"/>
    </row>
    <row r="762" spans="1:256" ht="16.5" customHeight="1" thickBot="1" x14ac:dyDescent="0.3">
      <c r="A762" s="1120" t="s">
        <v>229</v>
      </c>
      <c r="B762" s="1121"/>
      <c r="C762" s="1121"/>
      <c r="D762" s="1121"/>
      <c r="E762" s="1770"/>
      <c r="F762" s="1770"/>
      <c r="G762" s="1771"/>
      <c r="H762" s="1772"/>
      <c r="I762" s="1770"/>
      <c r="J762" s="1773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34"/>
      <c r="CI762" s="34"/>
      <c r="CJ762" s="34"/>
      <c r="CK762" s="34"/>
      <c r="CL762" s="34"/>
      <c r="CM762" s="34"/>
      <c r="CN762" s="34"/>
      <c r="CO762" s="34"/>
      <c r="CP762" s="34"/>
      <c r="CQ762" s="34"/>
      <c r="CR762" s="34"/>
      <c r="CS762" s="34"/>
      <c r="CT762" s="34"/>
      <c r="CU762" s="34"/>
      <c r="CV762" s="34"/>
      <c r="CW762" s="34"/>
      <c r="CX762" s="34"/>
      <c r="CY762" s="34"/>
      <c r="CZ762" s="34"/>
      <c r="DA762" s="34"/>
      <c r="DB762" s="34"/>
      <c r="DC762" s="34"/>
      <c r="DD762" s="34"/>
      <c r="DE762" s="34"/>
      <c r="DF762" s="34"/>
      <c r="DG762" s="34"/>
      <c r="DH762" s="34"/>
      <c r="DI762" s="34"/>
      <c r="DJ762" s="34"/>
      <c r="DK762" s="34"/>
      <c r="DL762" s="34"/>
      <c r="DM762" s="34"/>
      <c r="DN762" s="34"/>
      <c r="DO762" s="34"/>
      <c r="DP762" s="34"/>
      <c r="DQ762" s="34"/>
      <c r="DR762" s="34"/>
      <c r="DS762" s="34"/>
      <c r="DT762" s="34"/>
      <c r="DU762" s="34"/>
      <c r="DV762" s="34"/>
      <c r="DW762" s="34"/>
      <c r="DX762" s="34"/>
      <c r="DY762" s="34"/>
      <c r="DZ762" s="34"/>
      <c r="EA762" s="34"/>
      <c r="EB762" s="34"/>
      <c r="EC762" s="34"/>
      <c r="ED762" s="34"/>
      <c r="EE762" s="34"/>
      <c r="EF762" s="34"/>
      <c r="EG762" s="34"/>
      <c r="EH762" s="34"/>
      <c r="EI762" s="34"/>
      <c r="EJ762" s="34"/>
      <c r="EK762" s="34"/>
      <c r="EL762" s="34"/>
      <c r="EM762" s="34"/>
      <c r="EN762" s="34"/>
      <c r="EO762" s="34"/>
      <c r="EP762" s="34"/>
      <c r="EQ762" s="34"/>
      <c r="ER762" s="34"/>
      <c r="ES762" s="34"/>
      <c r="ET762" s="34"/>
      <c r="EU762" s="34"/>
      <c r="EV762" s="34"/>
      <c r="EW762" s="34"/>
      <c r="EX762" s="34"/>
      <c r="EY762" s="34"/>
      <c r="EZ762" s="34"/>
      <c r="FA762" s="34"/>
      <c r="FB762" s="34"/>
      <c r="FC762" s="34"/>
      <c r="FD762" s="34"/>
      <c r="FE762" s="34"/>
      <c r="FF762" s="34"/>
      <c r="FG762" s="34"/>
      <c r="FH762" s="34"/>
      <c r="FI762" s="34"/>
      <c r="FJ762" s="34"/>
      <c r="FK762" s="34"/>
      <c r="FL762" s="34"/>
      <c r="FM762" s="34"/>
      <c r="FN762" s="34"/>
      <c r="FO762" s="34"/>
      <c r="FP762" s="34"/>
      <c r="FQ762" s="34"/>
      <c r="FR762" s="34"/>
      <c r="FS762" s="34"/>
      <c r="FT762" s="34"/>
      <c r="FU762" s="34"/>
      <c r="FV762" s="34"/>
      <c r="FW762" s="34"/>
      <c r="FX762" s="34"/>
      <c r="FY762" s="34"/>
      <c r="FZ762" s="34"/>
      <c r="GA762" s="34"/>
      <c r="GB762" s="34"/>
      <c r="GC762" s="34"/>
      <c r="GD762" s="34"/>
      <c r="GE762" s="34"/>
      <c r="GF762" s="34"/>
      <c r="GG762" s="34"/>
      <c r="GH762" s="34"/>
      <c r="GI762" s="34"/>
      <c r="GJ762" s="34"/>
      <c r="GK762" s="34"/>
      <c r="GL762" s="34"/>
      <c r="GM762" s="34"/>
      <c r="GN762" s="34"/>
      <c r="GO762" s="34"/>
      <c r="GP762" s="34"/>
      <c r="GQ762" s="34"/>
      <c r="GR762" s="34"/>
      <c r="GS762" s="34"/>
      <c r="GT762" s="34"/>
      <c r="GU762" s="34"/>
      <c r="GV762" s="34"/>
      <c r="GW762" s="34"/>
      <c r="GX762" s="34"/>
      <c r="GY762" s="34"/>
      <c r="GZ762" s="34"/>
      <c r="HA762" s="34"/>
      <c r="HB762" s="34"/>
      <c r="HC762" s="34"/>
      <c r="HD762" s="34"/>
      <c r="HE762" s="34"/>
      <c r="HF762" s="34"/>
      <c r="HG762" s="34"/>
      <c r="HH762" s="34"/>
      <c r="HI762" s="34"/>
      <c r="HJ762" s="34"/>
      <c r="HK762" s="34"/>
      <c r="HL762" s="34"/>
      <c r="HM762" s="34"/>
      <c r="HN762" s="34"/>
      <c r="HO762" s="34"/>
      <c r="HP762" s="34"/>
      <c r="HQ762" s="34"/>
      <c r="HR762" s="34"/>
      <c r="HS762" s="34"/>
      <c r="HT762" s="34"/>
      <c r="HU762" s="34"/>
      <c r="HV762" s="34"/>
      <c r="HW762" s="34"/>
      <c r="HX762" s="34"/>
      <c r="HY762" s="34"/>
      <c r="HZ762" s="34"/>
      <c r="IA762" s="34"/>
      <c r="IB762" s="34"/>
      <c r="IC762" s="34"/>
      <c r="ID762" s="34"/>
      <c r="IE762" s="34"/>
      <c r="IF762" s="34"/>
      <c r="IG762" s="34"/>
      <c r="IH762" s="34"/>
      <c r="II762" s="34"/>
      <c r="IJ762" s="34"/>
      <c r="IK762" s="34"/>
      <c r="IL762" s="34"/>
      <c r="IM762" s="34"/>
      <c r="IN762" s="34"/>
      <c r="IO762" s="34"/>
      <c r="IP762" s="34"/>
      <c r="IQ762" s="34"/>
      <c r="IR762" s="34"/>
      <c r="IS762" s="34"/>
      <c r="IT762" s="34"/>
      <c r="IU762" s="34"/>
      <c r="IV762" s="34"/>
    </row>
    <row r="763" spans="1:256" ht="16.5" customHeight="1" thickBot="1" x14ac:dyDescent="0.3">
      <c r="A763" s="1164" t="s">
        <v>112</v>
      </c>
      <c r="B763" s="1165">
        <v>9194</v>
      </c>
      <c r="C763" s="1165">
        <v>5000</v>
      </c>
      <c r="D763" s="1165"/>
      <c r="E763" s="1774">
        <f>IF(SUM(E759:G762)=0,"",SUM(E759:G762))</f>
        <v>377010</v>
      </c>
      <c r="F763" s="1774"/>
      <c r="G763" s="1775"/>
      <c r="H763" s="1776">
        <f>IF(SUM(H759:J762)=0,"",SUM(H759:J762))</f>
        <v>1114452</v>
      </c>
      <c r="I763" s="1774"/>
      <c r="J763" s="1777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  <c r="EB763" s="34"/>
      <c r="EC763" s="34"/>
      <c r="ED763" s="34"/>
      <c r="EE763" s="34"/>
      <c r="EF763" s="34"/>
      <c r="EG763" s="34"/>
      <c r="EH763" s="34"/>
      <c r="EI763" s="34"/>
      <c r="EJ763" s="34"/>
      <c r="EK763" s="34"/>
      <c r="EL763" s="34"/>
      <c r="EM763" s="34"/>
      <c r="EN763" s="34"/>
      <c r="EO763" s="34"/>
      <c r="EP763" s="34"/>
      <c r="EQ763" s="34"/>
      <c r="ER763" s="34"/>
      <c r="ES763" s="34"/>
      <c r="ET763" s="34"/>
      <c r="EU763" s="34"/>
      <c r="EV763" s="34"/>
      <c r="EW763" s="34"/>
      <c r="EX763" s="34"/>
      <c r="EY763" s="34"/>
      <c r="EZ763" s="34"/>
      <c r="FA763" s="34"/>
      <c r="FB763" s="34"/>
      <c r="FC763" s="34"/>
      <c r="FD763" s="34"/>
      <c r="FE763" s="34"/>
      <c r="FF763" s="34"/>
      <c r="FG763" s="34"/>
      <c r="FH763" s="34"/>
      <c r="FI763" s="34"/>
      <c r="FJ763" s="34"/>
      <c r="FK763" s="34"/>
      <c r="FL763" s="34"/>
      <c r="FM763" s="34"/>
      <c r="FN763" s="34"/>
      <c r="FO763" s="34"/>
      <c r="FP763" s="34"/>
      <c r="FQ763" s="34"/>
      <c r="FR763" s="34"/>
      <c r="FS763" s="34"/>
      <c r="FT763" s="34"/>
      <c r="FU763" s="34"/>
      <c r="FV763" s="34"/>
      <c r="FW763" s="34"/>
      <c r="FX763" s="34"/>
      <c r="FY763" s="34"/>
      <c r="FZ763" s="34"/>
      <c r="GA763" s="34"/>
      <c r="GB763" s="34"/>
      <c r="GC763" s="34"/>
      <c r="GD763" s="34"/>
      <c r="GE763" s="34"/>
      <c r="GF763" s="34"/>
      <c r="GG763" s="34"/>
      <c r="GH763" s="34"/>
      <c r="GI763" s="34"/>
      <c r="GJ763" s="34"/>
      <c r="GK763" s="34"/>
      <c r="GL763" s="34"/>
      <c r="GM763" s="34"/>
      <c r="GN763" s="34"/>
      <c r="GO763" s="34"/>
      <c r="GP763" s="34"/>
      <c r="GQ763" s="34"/>
      <c r="GR763" s="34"/>
      <c r="GS763" s="34"/>
      <c r="GT763" s="34"/>
      <c r="GU763" s="34"/>
      <c r="GV763" s="34"/>
      <c r="GW763" s="34"/>
      <c r="GX763" s="34"/>
      <c r="GY763" s="34"/>
      <c r="GZ763" s="34"/>
      <c r="HA763" s="34"/>
      <c r="HB763" s="34"/>
      <c r="HC763" s="34"/>
      <c r="HD763" s="34"/>
      <c r="HE763" s="34"/>
      <c r="HF763" s="34"/>
      <c r="HG763" s="34"/>
      <c r="HH763" s="34"/>
      <c r="HI763" s="34"/>
      <c r="HJ763" s="34"/>
      <c r="HK763" s="34"/>
      <c r="HL763" s="34"/>
      <c r="HM763" s="34"/>
      <c r="HN763" s="34"/>
      <c r="HO763" s="34"/>
      <c r="HP763" s="34"/>
      <c r="HQ763" s="34"/>
      <c r="HR763" s="34"/>
      <c r="HS763" s="34"/>
      <c r="HT763" s="34"/>
      <c r="HU763" s="34"/>
      <c r="HV763" s="34"/>
      <c r="HW763" s="34"/>
      <c r="HX763" s="34"/>
      <c r="HY763" s="34"/>
      <c r="HZ763" s="34"/>
      <c r="IA763" s="34"/>
      <c r="IB763" s="34"/>
      <c r="IC763" s="34"/>
      <c r="ID763" s="34"/>
      <c r="IE763" s="34"/>
      <c r="IF763" s="34"/>
      <c r="IG763" s="34"/>
      <c r="IH763" s="34"/>
      <c r="II763" s="34"/>
      <c r="IJ763" s="34"/>
      <c r="IK763" s="34"/>
      <c r="IL763" s="34"/>
      <c r="IM763" s="34"/>
      <c r="IN763" s="34"/>
      <c r="IO763" s="34"/>
      <c r="IP763" s="34"/>
      <c r="IQ763" s="34"/>
      <c r="IR763" s="34"/>
      <c r="IS763" s="34"/>
      <c r="IT763" s="34"/>
      <c r="IU763" s="34"/>
      <c r="IV763" s="34"/>
    </row>
    <row r="764" spans="1:256" ht="14.4" thickTop="1" x14ac:dyDescent="0.2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  <c r="EB764" s="34"/>
      <c r="EC764" s="34"/>
      <c r="ED764" s="34"/>
      <c r="EE764" s="34"/>
      <c r="EF764" s="34"/>
      <c r="EG764" s="34"/>
      <c r="EH764" s="34"/>
      <c r="EI764" s="34"/>
      <c r="EJ764" s="34"/>
      <c r="EK764" s="34"/>
      <c r="EL764" s="34"/>
      <c r="EM764" s="34"/>
      <c r="EN764" s="34"/>
      <c r="EO764" s="34"/>
      <c r="EP764" s="34"/>
      <c r="EQ764" s="34"/>
      <c r="ER764" s="34"/>
      <c r="ES764" s="34"/>
      <c r="ET764" s="34"/>
      <c r="EU764" s="34"/>
      <c r="EV764" s="34"/>
      <c r="EW764" s="34"/>
      <c r="EX764" s="34"/>
      <c r="EY764" s="34"/>
      <c r="EZ764" s="34"/>
      <c r="FA764" s="34"/>
      <c r="FB764" s="34"/>
      <c r="FC764" s="34"/>
      <c r="FD764" s="34"/>
      <c r="FE764" s="34"/>
      <c r="FF764" s="34"/>
      <c r="FG764" s="34"/>
      <c r="FH764" s="34"/>
      <c r="FI764" s="34"/>
      <c r="FJ764" s="34"/>
      <c r="FK764" s="34"/>
      <c r="FL764" s="34"/>
      <c r="FM764" s="34"/>
      <c r="FN764" s="34"/>
      <c r="FO764" s="34"/>
      <c r="FP764" s="34"/>
      <c r="FQ764" s="34"/>
      <c r="FR764" s="34"/>
      <c r="FS764" s="34"/>
      <c r="FT764" s="34"/>
      <c r="FU764" s="34"/>
      <c r="FV764" s="34"/>
      <c r="FW764" s="34"/>
      <c r="FX764" s="34"/>
      <c r="FY764" s="34"/>
      <c r="FZ764" s="34"/>
      <c r="GA764" s="34"/>
      <c r="GB764" s="34"/>
      <c r="GC764" s="34"/>
      <c r="GD764" s="34"/>
      <c r="GE764" s="34"/>
      <c r="GF764" s="34"/>
      <c r="GG764" s="34"/>
      <c r="GH764" s="34"/>
      <c r="GI764" s="34"/>
      <c r="GJ764" s="34"/>
      <c r="GK764" s="34"/>
      <c r="GL764" s="34"/>
      <c r="GM764" s="34"/>
      <c r="GN764" s="34"/>
      <c r="GO764" s="34"/>
      <c r="GP764" s="34"/>
      <c r="GQ764" s="34"/>
      <c r="GR764" s="34"/>
      <c r="GS764" s="34"/>
      <c r="GT764" s="34"/>
      <c r="GU764" s="34"/>
      <c r="GV764" s="34"/>
      <c r="GW764" s="34"/>
      <c r="GX764" s="34"/>
      <c r="GY764" s="34"/>
      <c r="GZ764" s="34"/>
      <c r="HA764" s="34"/>
      <c r="HB764" s="34"/>
      <c r="HC764" s="34"/>
      <c r="HD764" s="34"/>
      <c r="HE764" s="34"/>
      <c r="HF764" s="34"/>
      <c r="HG764" s="34"/>
      <c r="HH764" s="34"/>
      <c r="HI764" s="34"/>
      <c r="HJ764" s="34"/>
      <c r="HK764" s="34"/>
      <c r="HL764" s="34"/>
      <c r="HM764" s="34"/>
      <c r="HN764" s="34"/>
      <c r="HO764" s="34"/>
      <c r="HP764" s="34"/>
      <c r="HQ764" s="34"/>
      <c r="HR764" s="34"/>
      <c r="HS764" s="34"/>
      <c r="HT764" s="34"/>
      <c r="HU764" s="34"/>
      <c r="HV764" s="34"/>
      <c r="HW764" s="34"/>
      <c r="HX764" s="34"/>
      <c r="HY764" s="34"/>
      <c r="HZ764" s="34"/>
      <c r="IA764" s="34"/>
      <c r="IB764" s="34"/>
      <c r="IC764" s="34"/>
      <c r="ID764" s="34"/>
      <c r="IE764" s="34"/>
      <c r="IF764" s="34"/>
      <c r="IG764" s="34"/>
      <c r="IH764" s="34"/>
      <c r="II764" s="34"/>
      <c r="IJ764" s="34"/>
      <c r="IK764" s="34"/>
      <c r="IL764" s="34"/>
      <c r="IM764" s="34"/>
      <c r="IN764" s="34"/>
      <c r="IO764" s="34"/>
      <c r="IP764" s="34"/>
      <c r="IQ764" s="34"/>
      <c r="IR764" s="34"/>
      <c r="IS764" s="34"/>
      <c r="IT764" s="34"/>
      <c r="IU764" s="34"/>
      <c r="IV764" s="34"/>
    </row>
    <row r="765" spans="1:256" x14ac:dyDescent="0.25">
      <c r="A765" s="481" t="s">
        <v>818</v>
      </c>
      <c r="B765" s="481"/>
      <c r="C765" s="481"/>
      <c r="D765" s="481"/>
      <c r="E765" s="481"/>
      <c r="F765" s="481"/>
      <c r="G765" s="481"/>
      <c r="H765" s="481"/>
      <c r="I765" s="481"/>
      <c r="J765" s="481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  <c r="EB765" s="65"/>
      <c r="EC765" s="65"/>
      <c r="ED765" s="65"/>
      <c r="EE765" s="65"/>
      <c r="EF765" s="65"/>
      <c r="EG765" s="65"/>
      <c r="EH765" s="65"/>
      <c r="EI765" s="65"/>
      <c r="EJ765" s="65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  <c r="GG765" s="65"/>
      <c r="GH765" s="65"/>
      <c r="GI765" s="65"/>
      <c r="GJ765" s="65"/>
      <c r="GK765" s="65"/>
      <c r="GL765" s="65"/>
      <c r="GM765" s="65"/>
      <c r="GN765" s="65"/>
      <c r="GO765" s="65"/>
      <c r="GP765" s="65"/>
      <c r="GQ765" s="65"/>
      <c r="GR765" s="65"/>
      <c r="GS765" s="65"/>
      <c r="GT765" s="65"/>
      <c r="GU765" s="65"/>
      <c r="GV765" s="65"/>
      <c r="GW765" s="65"/>
      <c r="GX765" s="65"/>
      <c r="GY765" s="65"/>
      <c r="GZ765" s="65"/>
      <c r="HA765" s="65"/>
      <c r="HB765" s="65"/>
      <c r="HC765" s="65"/>
      <c r="HD765" s="65"/>
      <c r="HE765" s="65"/>
      <c r="HF765" s="65"/>
      <c r="HG765" s="65"/>
      <c r="HH765" s="65"/>
      <c r="HI765" s="65"/>
      <c r="HJ765" s="65"/>
      <c r="HK765" s="65"/>
      <c r="HL765" s="65"/>
      <c r="HM765" s="65"/>
      <c r="HN765" s="65"/>
      <c r="HO765" s="65"/>
      <c r="HP765" s="65"/>
      <c r="HQ765" s="65"/>
      <c r="HR765" s="65"/>
      <c r="HS765" s="65"/>
      <c r="HT765" s="65"/>
      <c r="HU765" s="65"/>
      <c r="HV765" s="65"/>
      <c r="HW765" s="65"/>
      <c r="HX765" s="65"/>
      <c r="HY765" s="65"/>
      <c r="HZ765" s="65"/>
      <c r="IA765" s="65"/>
      <c r="IB765" s="65"/>
      <c r="IC765" s="65"/>
      <c r="ID765" s="65"/>
      <c r="IE765" s="65"/>
      <c r="IF765" s="65"/>
      <c r="IG765" s="65"/>
      <c r="IH765" s="65"/>
      <c r="II765" s="65"/>
      <c r="IJ765" s="65"/>
      <c r="IK765" s="65"/>
      <c r="IL765" s="65"/>
      <c r="IM765" s="65"/>
      <c r="IN765" s="65"/>
      <c r="IO765" s="65"/>
      <c r="IP765" s="65"/>
      <c r="IQ765" s="65"/>
      <c r="IR765" s="65"/>
      <c r="IS765" s="65"/>
      <c r="IT765" s="65"/>
      <c r="IU765" s="65"/>
      <c r="IV765" s="65"/>
    </row>
    <row r="766" spans="1:256" x14ac:dyDescent="0.25">
      <c r="A766" s="845"/>
      <c r="B766" s="845"/>
      <c r="C766" s="845"/>
      <c r="D766" s="845"/>
      <c r="E766" s="845"/>
      <c r="F766" s="845"/>
      <c r="G766" s="845"/>
      <c r="H766" s="845"/>
      <c r="I766" s="845"/>
      <c r="J766" s="845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 x14ac:dyDescent="0.25">
      <c r="A767" s="845"/>
      <c r="B767" s="845"/>
      <c r="C767" s="845"/>
      <c r="D767" s="845"/>
      <c r="E767" s="845"/>
      <c r="F767" s="845"/>
      <c r="G767" s="845"/>
      <c r="H767" s="845"/>
      <c r="I767" s="845"/>
      <c r="J767" s="84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x14ac:dyDescent="0.25">
      <c r="A768" s="845"/>
      <c r="B768" s="845"/>
      <c r="C768" s="845"/>
      <c r="D768" s="845"/>
      <c r="E768" s="845"/>
      <c r="F768" s="845"/>
      <c r="G768" s="845"/>
      <c r="H768" s="845"/>
      <c r="I768" s="845"/>
      <c r="J768" s="84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5"/>
      <c r="AU768" s="65"/>
      <c r="AV768" s="65"/>
      <c r="AW768" s="65"/>
      <c r="AX768" s="65"/>
      <c r="AY768" s="65"/>
      <c r="AZ768" s="65"/>
      <c r="BA768" s="65"/>
      <c r="BB768" s="65"/>
      <c r="BC768" s="65"/>
      <c r="BD768" s="65"/>
      <c r="BE768" s="65"/>
      <c r="BF768" s="65"/>
      <c r="BG768" s="65"/>
      <c r="BH768" s="65"/>
      <c r="BI768" s="65"/>
      <c r="BJ768" s="65"/>
      <c r="BK768" s="65"/>
      <c r="BL768" s="65"/>
      <c r="BM768" s="65"/>
      <c r="BN768" s="65"/>
      <c r="BO768" s="65"/>
      <c r="BP768" s="65"/>
      <c r="BQ768" s="65"/>
      <c r="BR768" s="65"/>
      <c r="BS768" s="65"/>
      <c r="BT768" s="65"/>
      <c r="BU768" s="65"/>
      <c r="BV768" s="65"/>
      <c r="BW768" s="65"/>
      <c r="BX768" s="65"/>
      <c r="BY768" s="65"/>
      <c r="BZ768" s="65"/>
      <c r="CA768" s="65"/>
      <c r="CB768" s="65"/>
      <c r="CC768" s="65"/>
      <c r="CD768" s="65"/>
      <c r="CE768" s="65"/>
      <c r="CF768" s="65"/>
      <c r="CG768" s="65"/>
      <c r="CH768" s="65"/>
      <c r="CI768" s="65"/>
      <c r="CJ768" s="65"/>
      <c r="CK768" s="65"/>
      <c r="CL768" s="65"/>
      <c r="CM768" s="65"/>
      <c r="CN768" s="65"/>
      <c r="CO768" s="65"/>
      <c r="CP768" s="65"/>
      <c r="CQ768" s="65"/>
      <c r="CR768" s="65"/>
      <c r="CS768" s="65"/>
      <c r="CT768" s="65"/>
      <c r="CU768" s="65"/>
      <c r="CV768" s="65"/>
      <c r="CW768" s="65"/>
      <c r="CX768" s="65"/>
      <c r="CY768" s="65"/>
      <c r="CZ768" s="65"/>
      <c r="DA768" s="65"/>
      <c r="DB768" s="65"/>
      <c r="DC768" s="65"/>
      <c r="DD768" s="65"/>
      <c r="DE768" s="65"/>
      <c r="DF768" s="65"/>
      <c r="DG768" s="65"/>
      <c r="DH768" s="65"/>
      <c r="DI768" s="65"/>
      <c r="DJ768" s="65"/>
      <c r="DK768" s="65"/>
      <c r="DL768" s="65"/>
      <c r="DM768" s="65"/>
      <c r="DN768" s="65"/>
      <c r="DO768" s="65"/>
      <c r="DP768" s="65"/>
      <c r="DQ768" s="65"/>
      <c r="DR768" s="65"/>
      <c r="DS768" s="65"/>
      <c r="DT768" s="65"/>
      <c r="DU768" s="65"/>
      <c r="DV768" s="65"/>
      <c r="DW768" s="65"/>
      <c r="DX768" s="65"/>
      <c r="DY768" s="65"/>
      <c r="DZ768" s="65"/>
      <c r="EA768" s="65"/>
      <c r="EB768" s="65"/>
      <c r="EC768" s="65"/>
      <c r="ED768" s="65"/>
      <c r="EE768" s="65"/>
      <c r="EF768" s="65"/>
      <c r="EG768" s="65"/>
      <c r="EH768" s="65"/>
      <c r="EI768" s="65"/>
      <c r="EJ768" s="65"/>
      <c r="EK768" s="65"/>
      <c r="EL768" s="65"/>
      <c r="EM768" s="65"/>
      <c r="EN768" s="65"/>
      <c r="EO768" s="65"/>
      <c r="EP768" s="65"/>
      <c r="EQ768" s="65"/>
      <c r="ER768" s="65"/>
      <c r="ES768" s="65"/>
      <c r="ET768" s="65"/>
      <c r="EU768" s="65"/>
      <c r="EV768" s="65"/>
      <c r="EW768" s="65"/>
      <c r="EX768" s="65"/>
      <c r="EY768" s="65"/>
      <c r="EZ768" s="65"/>
      <c r="FA768" s="65"/>
      <c r="FB768" s="65"/>
      <c r="FC768" s="65"/>
      <c r="FD768" s="65"/>
      <c r="FE768" s="65"/>
      <c r="FF768" s="65"/>
      <c r="FG768" s="65"/>
      <c r="FH768" s="65"/>
      <c r="FI768" s="65"/>
      <c r="FJ768" s="65"/>
      <c r="FK768" s="65"/>
      <c r="FL768" s="65"/>
      <c r="FM768" s="65"/>
      <c r="FN768" s="65"/>
      <c r="FO768" s="65"/>
      <c r="FP768" s="65"/>
      <c r="FQ768" s="65"/>
      <c r="FR768" s="65"/>
      <c r="FS768" s="65"/>
      <c r="FT768" s="65"/>
      <c r="FU768" s="65"/>
      <c r="FV768" s="65"/>
      <c r="FW768" s="65"/>
      <c r="FX768" s="65"/>
      <c r="FY768" s="65"/>
      <c r="FZ768" s="65"/>
      <c r="GA768" s="65"/>
      <c r="GB768" s="65"/>
      <c r="GC768" s="65"/>
      <c r="GD768" s="65"/>
      <c r="GE768" s="65"/>
      <c r="GF768" s="65"/>
      <c r="GG768" s="65"/>
      <c r="GH768" s="65"/>
      <c r="GI768" s="65"/>
      <c r="GJ768" s="65"/>
      <c r="GK768" s="65"/>
      <c r="GL768" s="65"/>
      <c r="GM768" s="65"/>
      <c r="GN768" s="65"/>
      <c r="GO768" s="65"/>
      <c r="GP768" s="65"/>
      <c r="GQ768" s="65"/>
      <c r="GR768" s="65"/>
      <c r="GS768" s="65"/>
      <c r="GT768" s="65"/>
      <c r="GU768" s="65"/>
      <c r="GV768" s="65"/>
      <c r="GW768" s="65"/>
      <c r="GX768" s="65"/>
      <c r="GY768" s="65"/>
      <c r="GZ768" s="65"/>
      <c r="HA768" s="65"/>
      <c r="HB768" s="65"/>
      <c r="HC768" s="65"/>
      <c r="HD768" s="65"/>
      <c r="HE768" s="65"/>
      <c r="HF768" s="65"/>
      <c r="HG768" s="65"/>
      <c r="HH768" s="65"/>
      <c r="HI768" s="65"/>
      <c r="HJ768" s="65"/>
      <c r="HK768" s="65"/>
      <c r="HL768" s="65"/>
      <c r="HM768" s="65"/>
      <c r="HN768" s="65"/>
      <c r="HO768" s="65"/>
      <c r="HP768" s="65"/>
      <c r="HQ768" s="65"/>
      <c r="HR768" s="65"/>
      <c r="HS768" s="65"/>
      <c r="HT768" s="65"/>
      <c r="HU768" s="65"/>
      <c r="HV768" s="65"/>
      <c r="HW768" s="65"/>
      <c r="HX768" s="65"/>
      <c r="HY768" s="65"/>
      <c r="HZ768" s="65"/>
      <c r="IA768" s="65"/>
      <c r="IB768" s="65"/>
      <c r="IC768" s="65"/>
      <c r="ID768" s="65"/>
      <c r="IE768" s="65"/>
      <c r="IF768" s="65"/>
      <c r="IG768" s="65"/>
      <c r="IH768" s="65"/>
      <c r="II768" s="65"/>
      <c r="IJ768" s="65"/>
      <c r="IK768" s="65"/>
      <c r="IL768" s="65"/>
      <c r="IM768" s="65"/>
      <c r="IN768" s="65"/>
      <c r="IO768" s="65"/>
      <c r="IP768" s="65"/>
      <c r="IQ768" s="65"/>
      <c r="IR768" s="65"/>
      <c r="IS768" s="65"/>
      <c r="IT768" s="65"/>
      <c r="IU768" s="65"/>
      <c r="IV768" s="65"/>
    </row>
    <row r="769" spans="1:256" x14ac:dyDescent="0.25">
      <c r="A769" s="845"/>
      <c r="B769" s="845"/>
      <c r="C769" s="845"/>
      <c r="D769" s="845"/>
      <c r="E769" s="845"/>
      <c r="F769" s="845"/>
      <c r="G769" s="845"/>
      <c r="H769" s="845"/>
      <c r="I769" s="845"/>
      <c r="J769" s="845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  <c r="AX769" s="34"/>
      <c r="AY769" s="34"/>
      <c r="AZ769" s="34"/>
      <c r="BA769" s="34"/>
      <c r="BB769" s="34"/>
      <c r="BC769" s="34"/>
      <c r="BD769" s="34"/>
      <c r="BE769" s="34"/>
      <c r="BF769" s="34"/>
      <c r="BG769" s="34"/>
      <c r="BH769" s="34"/>
      <c r="BI769" s="34"/>
      <c r="BJ769" s="34"/>
      <c r="BK769" s="34"/>
      <c r="BL769" s="34"/>
      <c r="BM769" s="34"/>
      <c r="BN769" s="34"/>
      <c r="BO769" s="34"/>
      <c r="BP769" s="34"/>
      <c r="BQ769" s="34"/>
      <c r="BR769" s="34"/>
      <c r="BS769" s="34"/>
      <c r="BT769" s="34"/>
      <c r="BU769" s="34"/>
      <c r="BV769" s="34"/>
      <c r="BW769" s="34"/>
      <c r="BX769" s="34"/>
      <c r="BY769" s="34"/>
      <c r="BZ769" s="34"/>
      <c r="CA769" s="34"/>
      <c r="CB769" s="34"/>
      <c r="CC769" s="34"/>
      <c r="CD769" s="34"/>
      <c r="CE769" s="34"/>
      <c r="CF769" s="34"/>
      <c r="CG769" s="34"/>
      <c r="CH769" s="34"/>
      <c r="CI769" s="34"/>
      <c r="CJ769" s="34"/>
      <c r="CK769" s="34"/>
      <c r="CL769" s="34"/>
      <c r="CM769" s="34"/>
      <c r="CN769" s="34"/>
      <c r="CO769" s="34"/>
      <c r="CP769" s="34"/>
      <c r="CQ769" s="34"/>
      <c r="CR769" s="34"/>
      <c r="CS769" s="34"/>
      <c r="CT769" s="34"/>
      <c r="CU769" s="34"/>
      <c r="CV769" s="34"/>
      <c r="CW769" s="34"/>
      <c r="CX769" s="34"/>
      <c r="CY769" s="34"/>
      <c r="CZ769" s="34"/>
      <c r="DA769" s="34"/>
      <c r="DB769" s="34"/>
      <c r="DC769" s="34"/>
      <c r="DD769" s="34"/>
      <c r="DE769" s="34"/>
      <c r="DF769" s="34"/>
      <c r="DG769" s="34"/>
      <c r="DH769" s="34"/>
      <c r="DI769" s="34"/>
      <c r="DJ769" s="34"/>
      <c r="DK769" s="34"/>
      <c r="DL769" s="34"/>
      <c r="DM769" s="34"/>
      <c r="DN769" s="34"/>
      <c r="DO769" s="34"/>
      <c r="DP769" s="34"/>
      <c r="DQ769" s="34"/>
      <c r="DR769" s="34"/>
      <c r="DS769" s="34"/>
      <c r="DT769" s="34"/>
      <c r="DU769" s="34"/>
      <c r="DV769" s="34"/>
      <c r="DW769" s="34"/>
      <c r="DX769" s="34"/>
      <c r="DY769" s="34"/>
      <c r="DZ769" s="34"/>
      <c r="EA769" s="34"/>
      <c r="EB769" s="34"/>
      <c r="EC769" s="34"/>
      <c r="ED769" s="34"/>
      <c r="EE769" s="34"/>
      <c r="EF769" s="34"/>
      <c r="EG769" s="34"/>
      <c r="EH769" s="34"/>
      <c r="EI769" s="34"/>
      <c r="EJ769" s="34"/>
      <c r="EK769" s="34"/>
      <c r="EL769" s="34"/>
      <c r="EM769" s="34"/>
      <c r="EN769" s="34"/>
      <c r="EO769" s="34"/>
      <c r="EP769" s="34"/>
      <c r="EQ769" s="34"/>
      <c r="ER769" s="34"/>
      <c r="ES769" s="34"/>
      <c r="ET769" s="34"/>
      <c r="EU769" s="34"/>
      <c r="EV769" s="34"/>
      <c r="EW769" s="34"/>
      <c r="EX769" s="34"/>
      <c r="EY769" s="34"/>
      <c r="EZ769" s="34"/>
      <c r="FA769" s="34"/>
      <c r="FB769" s="34"/>
      <c r="FC769" s="34"/>
      <c r="FD769" s="34"/>
      <c r="FE769" s="34"/>
      <c r="FF769" s="34"/>
      <c r="FG769" s="34"/>
      <c r="FH769" s="34"/>
      <c r="FI769" s="34"/>
      <c r="FJ769" s="34"/>
      <c r="FK769" s="34"/>
      <c r="FL769" s="34"/>
      <c r="FM769" s="34"/>
      <c r="FN769" s="34"/>
      <c r="FO769" s="34"/>
      <c r="FP769" s="34"/>
      <c r="FQ769" s="34"/>
      <c r="FR769" s="34"/>
      <c r="FS769" s="34"/>
      <c r="FT769" s="34"/>
      <c r="FU769" s="34"/>
      <c r="FV769" s="34"/>
      <c r="FW769" s="34"/>
      <c r="FX769" s="34"/>
      <c r="FY769" s="34"/>
      <c r="FZ769" s="34"/>
      <c r="GA769" s="34"/>
      <c r="GB769" s="34"/>
      <c r="GC769" s="34"/>
      <c r="GD769" s="34"/>
      <c r="GE769" s="34"/>
      <c r="GF769" s="34"/>
      <c r="GG769" s="34"/>
      <c r="GH769" s="34"/>
      <c r="GI769" s="34"/>
      <c r="GJ769" s="34"/>
      <c r="GK769" s="34"/>
      <c r="GL769" s="34"/>
      <c r="GM769" s="34"/>
      <c r="GN769" s="34"/>
      <c r="GO769" s="34"/>
      <c r="GP769" s="34"/>
      <c r="GQ769" s="34"/>
      <c r="GR769" s="34"/>
      <c r="GS769" s="34"/>
      <c r="GT769" s="34"/>
      <c r="GU769" s="34"/>
      <c r="GV769" s="34"/>
      <c r="GW769" s="34"/>
      <c r="GX769" s="34"/>
      <c r="GY769" s="34"/>
      <c r="GZ769" s="34"/>
      <c r="HA769" s="34"/>
      <c r="HB769" s="34"/>
      <c r="HC769" s="34"/>
      <c r="HD769" s="34"/>
      <c r="HE769" s="34"/>
      <c r="HF769" s="34"/>
      <c r="HG769" s="34"/>
      <c r="HH769" s="34"/>
      <c r="HI769" s="34"/>
      <c r="HJ769" s="34"/>
      <c r="HK769" s="34"/>
      <c r="HL769" s="34"/>
      <c r="HM769" s="34"/>
      <c r="HN769" s="34"/>
      <c r="HO769" s="34"/>
      <c r="HP769" s="34"/>
      <c r="HQ769" s="34"/>
      <c r="HR769" s="34"/>
      <c r="HS769" s="34"/>
      <c r="HT769" s="34"/>
      <c r="HU769" s="34"/>
      <c r="HV769" s="34"/>
      <c r="HW769" s="34"/>
      <c r="HX769" s="34"/>
      <c r="HY769" s="34"/>
      <c r="HZ769" s="34"/>
      <c r="IA769" s="34"/>
      <c r="IB769" s="34"/>
      <c r="IC769" s="34"/>
      <c r="ID769" s="34"/>
      <c r="IE769" s="34"/>
      <c r="IF769" s="34"/>
      <c r="IG769" s="34"/>
      <c r="IH769" s="34"/>
      <c r="II769" s="34"/>
      <c r="IJ769" s="34"/>
      <c r="IK769" s="34"/>
      <c r="IL769" s="34"/>
      <c r="IM769" s="34"/>
      <c r="IN769" s="34"/>
      <c r="IO769" s="34"/>
      <c r="IP769" s="34"/>
      <c r="IQ769" s="34"/>
      <c r="IR769" s="34"/>
      <c r="IS769" s="34"/>
      <c r="IT769" s="34"/>
      <c r="IU769" s="34"/>
      <c r="IV769" s="34"/>
    </row>
    <row r="770" spans="1:256" x14ac:dyDescent="0.25">
      <c r="A770" s="845"/>
      <c r="B770" s="845"/>
      <c r="C770" s="845"/>
      <c r="D770" s="845"/>
      <c r="E770" s="845"/>
      <c r="F770" s="845"/>
      <c r="G770" s="845"/>
      <c r="H770" s="845"/>
      <c r="I770" s="845"/>
      <c r="J770" s="845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x14ac:dyDescent="0.2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  <c r="EB771" s="34"/>
      <c r="EC771" s="34"/>
      <c r="ED771" s="34"/>
      <c r="EE771" s="34"/>
      <c r="EF771" s="34"/>
      <c r="EG771" s="34"/>
      <c r="EH771" s="34"/>
      <c r="EI771" s="34"/>
      <c r="EJ771" s="34"/>
      <c r="EK771" s="34"/>
      <c r="EL771" s="34"/>
      <c r="EM771" s="34"/>
      <c r="EN771" s="34"/>
      <c r="EO771" s="34"/>
      <c r="EP771" s="34"/>
      <c r="EQ771" s="34"/>
      <c r="ER771" s="34"/>
      <c r="ES771" s="34"/>
      <c r="ET771" s="34"/>
      <c r="EU771" s="34"/>
      <c r="EV771" s="34"/>
      <c r="EW771" s="34"/>
      <c r="EX771" s="34"/>
      <c r="EY771" s="34"/>
      <c r="EZ771" s="34"/>
      <c r="FA771" s="34"/>
      <c r="FB771" s="34"/>
      <c r="FC771" s="34"/>
      <c r="FD771" s="34"/>
      <c r="FE771" s="34"/>
      <c r="FF771" s="34"/>
      <c r="FG771" s="34"/>
      <c r="FH771" s="34"/>
      <c r="FI771" s="34"/>
      <c r="FJ771" s="34"/>
      <c r="FK771" s="34"/>
      <c r="FL771" s="34"/>
      <c r="FM771" s="34"/>
      <c r="FN771" s="34"/>
      <c r="FO771" s="34"/>
      <c r="FP771" s="34"/>
      <c r="FQ771" s="34"/>
      <c r="FR771" s="34"/>
      <c r="FS771" s="34"/>
      <c r="FT771" s="34"/>
      <c r="FU771" s="34"/>
      <c r="FV771" s="34"/>
      <c r="FW771" s="34"/>
      <c r="FX771" s="34"/>
      <c r="FY771" s="34"/>
      <c r="FZ771" s="34"/>
      <c r="GA771" s="34"/>
      <c r="GB771" s="34"/>
      <c r="GC771" s="34"/>
      <c r="GD771" s="34"/>
      <c r="GE771" s="34"/>
      <c r="GF771" s="34"/>
      <c r="GG771" s="34"/>
      <c r="GH771" s="34"/>
      <c r="GI771" s="34"/>
      <c r="GJ771" s="34"/>
      <c r="GK771" s="34"/>
      <c r="GL771" s="34"/>
      <c r="GM771" s="34"/>
      <c r="GN771" s="34"/>
      <c r="GO771" s="34"/>
      <c r="GP771" s="34"/>
      <c r="GQ771" s="34"/>
      <c r="GR771" s="34"/>
      <c r="GS771" s="34"/>
      <c r="GT771" s="34"/>
      <c r="GU771" s="34"/>
      <c r="GV771" s="34"/>
      <c r="GW771" s="34"/>
      <c r="GX771" s="34"/>
      <c r="GY771" s="34"/>
      <c r="GZ771" s="34"/>
      <c r="HA771" s="34"/>
      <c r="HB771" s="34"/>
      <c r="HC771" s="34"/>
      <c r="HD771" s="34"/>
      <c r="HE771" s="34"/>
      <c r="HF771" s="34"/>
      <c r="HG771" s="34"/>
      <c r="HH771" s="34"/>
      <c r="HI771" s="34"/>
      <c r="HJ771" s="34"/>
      <c r="HK771" s="34"/>
      <c r="HL771" s="34"/>
      <c r="HM771" s="34"/>
      <c r="HN771" s="34"/>
      <c r="HO771" s="34"/>
      <c r="HP771" s="34"/>
      <c r="HQ771" s="34"/>
      <c r="HR771" s="34"/>
      <c r="HS771" s="34"/>
      <c r="HT771" s="34"/>
      <c r="HU771" s="34"/>
      <c r="HV771" s="34"/>
      <c r="HW771" s="34"/>
      <c r="HX771" s="34"/>
      <c r="HY771" s="34"/>
      <c r="HZ771" s="34"/>
      <c r="IA771" s="34"/>
      <c r="IB771" s="34"/>
      <c r="IC771" s="34"/>
      <c r="ID771" s="34"/>
      <c r="IE771" s="34"/>
      <c r="IF771" s="34"/>
      <c r="IG771" s="34"/>
      <c r="IH771" s="34"/>
      <c r="II771" s="34"/>
      <c r="IJ771" s="34"/>
      <c r="IK771" s="34"/>
      <c r="IL771" s="34"/>
      <c r="IM771" s="34"/>
      <c r="IN771" s="34"/>
      <c r="IO771" s="34"/>
      <c r="IP771" s="34"/>
      <c r="IQ771" s="34"/>
      <c r="IR771" s="34"/>
      <c r="IS771" s="34"/>
      <c r="IT771" s="34"/>
      <c r="IU771" s="34"/>
      <c r="IV771" s="34"/>
    </row>
    <row r="772" spans="1:256" ht="14.4" hidden="1" outlineLevel="1" thickBot="1" x14ac:dyDescent="0.3">
      <c r="A772" s="1314" t="s">
        <v>128</v>
      </c>
      <c r="B772" s="1314"/>
      <c r="C772" s="32"/>
      <c r="D772" s="32"/>
      <c r="E772" s="32"/>
      <c r="F772" s="32"/>
      <c r="G772" s="32"/>
      <c r="H772" s="32"/>
      <c r="I772" s="32"/>
      <c r="J772" s="32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18" hidden="1" customHeight="1" outlineLevel="1" thickTop="1" thickBot="1" x14ac:dyDescent="0.3">
      <c r="A773" s="836" t="s">
        <v>15</v>
      </c>
      <c r="B773" s="837"/>
      <c r="C773" s="837"/>
      <c r="D773" s="1768" t="s">
        <v>6</v>
      </c>
      <c r="E773" s="1768"/>
      <c r="F773" s="1768"/>
      <c r="G773" s="1768"/>
      <c r="H773" s="1768"/>
      <c r="I773" s="1768"/>
      <c r="J773" s="1769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  <c r="EB773" s="34"/>
      <c r="EC773" s="34"/>
      <c r="ED773" s="34"/>
      <c r="EE773" s="34"/>
      <c r="EF773" s="34"/>
      <c r="EG773" s="34"/>
      <c r="EH773" s="34"/>
      <c r="EI773" s="34"/>
      <c r="EJ773" s="34"/>
      <c r="EK773" s="34"/>
      <c r="EL773" s="34"/>
      <c r="EM773" s="34"/>
      <c r="EN773" s="34"/>
      <c r="EO773" s="34"/>
      <c r="EP773" s="34"/>
      <c r="EQ773" s="34"/>
      <c r="ER773" s="34"/>
      <c r="ES773" s="34"/>
      <c r="ET773" s="34"/>
      <c r="EU773" s="34"/>
      <c r="EV773" s="34"/>
      <c r="EW773" s="34"/>
      <c r="EX773" s="34"/>
      <c r="EY773" s="34"/>
      <c r="EZ773" s="34"/>
      <c r="FA773" s="34"/>
      <c r="FB773" s="34"/>
      <c r="FC773" s="34"/>
      <c r="FD773" s="34"/>
      <c r="FE773" s="34"/>
      <c r="FF773" s="34"/>
      <c r="FG773" s="34"/>
      <c r="FH773" s="34"/>
      <c r="FI773" s="34"/>
      <c r="FJ773" s="34"/>
      <c r="FK773" s="34"/>
      <c r="FL773" s="34"/>
      <c r="FM773" s="34"/>
      <c r="FN773" s="34"/>
      <c r="FO773" s="34"/>
      <c r="FP773" s="34"/>
      <c r="FQ773" s="34"/>
      <c r="FR773" s="34"/>
      <c r="FS773" s="34"/>
      <c r="FT773" s="34"/>
      <c r="FU773" s="34"/>
      <c r="FV773" s="34"/>
      <c r="FW773" s="34"/>
      <c r="FX773" s="34"/>
      <c r="FY773" s="34"/>
      <c r="FZ773" s="34"/>
      <c r="GA773" s="34"/>
      <c r="GB773" s="34"/>
      <c r="GC773" s="34"/>
      <c r="GD773" s="34"/>
      <c r="GE773" s="34"/>
      <c r="GF773" s="34"/>
      <c r="GG773" s="34"/>
      <c r="GH773" s="34"/>
      <c r="GI773" s="34"/>
      <c r="GJ773" s="34"/>
      <c r="GK773" s="34"/>
      <c r="GL773" s="34"/>
      <c r="GM773" s="34"/>
      <c r="GN773" s="34"/>
      <c r="GO773" s="34"/>
      <c r="GP773" s="34"/>
      <c r="GQ773" s="34"/>
      <c r="GR773" s="34"/>
      <c r="GS773" s="34"/>
      <c r="GT773" s="34"/>
      <c r="GU773" s="34"/>
      <c r="GV773" s="34"/>
      <c r="GW773" s="34"/>
      <c r="GX773" s="34"/>
      <c r="GY773" s="34"/>
      <c r="GZ773" s="34"/>
      <c r="HA773" s="34"/>
      <c r="HB773" s="34"/>
      <c r="HC773" s="34"/>
      <c r="HD773" s="34"/>
      <c r="HE773" s="34"/>
      <c r="HF773" s="34"/>
      <c r="HG773" s="34"/>
      <c r="HH773" s="34"/>
      <c r="HI773" s="34"/>
      <c r="HJ773" s="34"/>
      <c r="HK773" s="34"/>
      <c r="HL773" s="34"/>
      <c r="HM773" s="34"/>
      <c r="HN773" s="34"/>
      <c r="HO773" s="34"/>
      <c r="HP773" s="34"/>
      <c r="HQ773" s="34"/>
      <c r="HR773" s="34"/>
      <c r="HS773" s="34"/>
      <c r="HT773" s="34"/>
      <c r="HU773" s="34"/>
      <c r="HV773" s="34"/>
      <c r="HW773" s="34"/>
      <c r="HX773" s="34"/>
      <c r="HY773" s="34"/>
      <c r="HZ773" s="34"/>
      <c r="IA773" s="34"/>
      <c r="IB773" s="34"/>
      <c r="IC773" s="34"/>
      <c r="ID773" s="34"/>
      <c r="IE773" s="34"/>
      <c r="IF773" s="34"/>
      <c r="IG773" s="34"/>
      <c r="IH773" s="34"/>
      <c r="II773" s="34"/>
      <c r="IJ773" s="34"/>
      <c r="IK773" s="34"/>
      <c r="IL773" s="34"/>
      <c r="IM773" s="34"/>
      <c r="IN773" s="34"/>
      <c r="IO773" s="34"/>
      <c r="IP773" s="34"/>
      <c r="IQ773" s="34"/>
      <c r="IR773" s="34"/>
      <c r="IS773" s="34"/>
      <c r="IT773" s="34"/>
      <c r="IU773" s="34"/>
      <c r="IV773" s="34"/>
    </row>
    <row r="774" spans="1:256" ht="17.25" hidden="1" customHeight="1" outlineLevel="1" thickBot="1" x14ac:dyDescent="0.3">
      <c r="A774" s="838"/>
      <c r="B774" s="839"/>
      <c r="C774" s="839"/>
      <c r="D774" s="1766" t="s">
        <v>237</v>
      </c>
      <c r="E774" s="1767"/>
      <c r="F774" s="1739" t="s">
        <v>32</v>
      </c>
      <c r="G774" s="946" t="s">
        <v>33</v>
      </c>
      <c r="H774" s="1739" t="s">
        <v>123</v>
      </c>
      <c r="I774" s="1740" t="s">
        <v>124</v>
      </c>
      <c r="J774" s="1741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82.5" hidden="1" customHeight="1" outlineLevel="1" x14ac:dyDescent="0.25">
      <c r="A775" s="840"/>
      <c r="B775" s="841"/>
      <c r="C775" s="841"/>
      <c r="D775" s="841"/>
      <c r="E775" s="1243"/>
      <c r="F775" s="1180"/>
      <c r="G775" s="1182"/>
      <c r="H775" s="1180"/>
      <c r="I775" s="1742"/>
      <c r="J775" s="1743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14.25" hidden="1" customHeight="1" outlineLevel="1" thickBot="1" x14ac:dyDescent="0.3">
      <c r="A776" s="842" t="s">
        <v>113</v>
      </c>
      <c r="B776" s="843"/>
      <c r="C776" s="843"/>
      <c r="D776" s="843" t="s">
        <v>114</v>
      </c>
      <c r="E776" s="737"/>
      <c r="F776" s="102" t="s">
        <v>115</v>
      </c>
      <c r="G776" s="102" t="s">
        <v>116</v>
      </c>
      <c r="H776" s="102" t="s">
        <v>117</v>
      </c>
      <c r="I776" s="1116" t="s">
        <v>118</v>
      </c>
      <c r="J776" s="1640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16.5" hidden="1" customHeight="1" outlineLevel="1" thickTop="1" x14ac:dyDescent="0.25">
      <c r="A777" s="907" t="s">
        <v>819</v>
      </c>
      <c r="B777" s="908"/>
      <c r="C777" s="908"/>
      <c r="D777" s="1762"/>
      <c r="E777" s="1763"/>
      <c r="F777" s="157"/>
      <c r="G777" s="157"/>
      <c r="H777" s="157"/>
      <c r="I777" s="1764" t="str">
        <f t="shared" ref="I777:I782" si="38">IF(D777+F777-G777+H777=0,"",D777+F777-G777+H777)</f>
        <v/>
      </c>
      <c r="J777" s="1765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  <c r="EB777" s="34"/>
      <c r="EC777" s="34"/>
      <c r="ED777" s="34"/>
      <c r="EE777" s="34"/>
      <c r="EF777" s="34"/>
      <c r="EG777" s="34"/>
      <c r="EH777" s="34"/>
      <c r="EI777" s="34"/>
      <c r="EJ777" s="34"/>
      <c r="EK777" s="34"/>
      <c r="EL777" s="34"/>
      <c r="EM777" s="34"/>
      <c r="EN777" s="34"/>
      <c r="EO777" s="34"/>
      <c r="EP777" s="34"/>
      <c r="EQ777" s="34"/>
      <c r="ER777" s="34"/>
      <c r="ES777" s="34"/>
      <c r="ET777" s="34"/>
      <c r="EU777" s="34"/>
      <c r="EV777" s="34"/>
      <c r="EW777" s="34"/>
      <c r="EX777" s="34"/>
      <c r="EY777" s="34"/>
      <c r="EZ777" s="34"/>
      <c r="FA777" s="34"/>
      <c r="FB777" s="34"/>
      <c r="FC777" s="34"/>
      <c r="FD777" s="34"/>
      <c r="FE777" s="34"/>
      <c r="FF777" s="34"/>
      <c r="FG777" s="34"/>
      <c r="FH777" s="34"/>
      <c r="FI777" s="34"/>
      <c r="FJ777" s="34"/>
      <c r="FK777" s="34"/>
      <c r="FL777" s="34"/>
      <c r="FM777" s="34"/>
      <c r="FN777" s="34"/>
      <c r="FO777" s="34"/>
      <c r="FP777" s="34"/>
      <c r="FQ777" s="34"/>
      <c r="FR777" s="34"/>
      <c r="FS777" s="34"/>
      <c r="FT777" s="34"/>
      <c r="FU777" s="34"/>
      <c r="FV777" s="34"/>
      <c r="FW777" s="34"/>
      <c r="FX777" s="34"/>
      <c r="FY777" s="34"/>
      <c r="FZ777" s="34"/>
      <c r="GA777" s="34"/>
      <c r="GB777" s="34"/>
      <c r="GC777" s="34"/>
      <c r="GD777" s="34"/>
      <c r="GE777" s="34"/>
      <c r="GF777" s="34"/>
      <c r="GG777" s="34"/>
      <c r="GH777" s="34"/>
      <c r="GI777" s="34"/>
      <c r="GJ777" s="34"/>
      <c r="GK777" s="34"/>
      <c r="GL777" s="34"/>
      <c r="GM777" s="34"/>
      <c r="GN777" s="34"/>
      <c r="GO777" s="34"/>
      <c r="GP777" s="34"/>
      <c r="GQ777" s="34"/>
      <c r="GR777" s="34"/>
      <c r="GS777" s="34"/>
      <c r="GT777" s="34"/>
      <c r="GU777" s="34"/>
      <c r="GV777" s="34"/>
      <c r="GW777" s="34"/>
      <c r="GX777" s="34"/>
      <c r="GY777" s="34"/>
      <c r="GZ777" s="34"/>
      <c r="HA777" s="34"/>
      <c r="HB777" s="34"/>
      <c r="HC777" s="34"/>
      <c r="HD777" s="34"/>
      <c r="HE777" s="34"/>
      <c r="HF777" s="34"/>
      <c r="HG777" s="34"/>
      <c r="HH777" s="34"/>
      <c r="HI777" s="34"/>
      <c r="HJ777" s="34"/>
      <c r="HK777" s="34"/>
      <c r="HL777" s="34"/>
      <c r="HM777" s="34"/>
      <c r="HN777" s="34"/>
      <c r="HO777" s="34"/>
      <c r="HP777" s="34"/>
      <c r="HQ777" s="34"/>
      <c r="HR777" s="34"/>
      <c r="HS777" s="34"/>
      <c r="HT777" s="34"/>
      <c r="HU777" s="34"/>
      <c r="HV777" s="34"/>
      <c r="HW777" s="34"/>
      <c r="HX777" s="34"/>
      <c r="HY777" s="34"/>
      <c r="HZ777" s="34"/>
      <c r="IA777" s="34"/>
      <c r="IB777" s="34"/>
      <c r="IC777" s="34"/>
      <c r="ID777" s="34"/>
      <c r="IE777" s="34"/>
      <c r="IF777" s="34"/>
      <c r="IG777" s="34"/>
      <c r="IH777" s="34"/>
      <c r="II777" s="34"/>
      <c r="IJ777" s="34"/>
      <c r="IK777" s="34"/>
      <c r="IL777" s="34"/>
      <c r="IM777" s="34"/>
      <c r="IN777" s="34"/>
      <c r="IO777" s="34"/>
      <c r="IP777" s="34"/>
      <c r="IQ777" s="34"/>
      <c r="IR777" s="34"/>
      <c r="IS777" s="34"/>
      <c r="IT777" s="34"/>
      <c r="IU777" s="34"/>
      <c r="IV777" s="34"/>
    </row>
    <row r="778" spans="1:256" ht="16.5" hidden="1" customHeight="1" outlineLevel="1" x14ac:dyDescent="0.25">
      <c r="A778" s="474" t="s">
        <v>231</v>
      </c>
      <c r="B778" s="475"/>
      <c r="C778" s="475"/>
      <c r="D778" s="1145"/>
      <c r="E778" s="1146"/>
      <c r="F778" s="159"/>
      <c r="G778" s="159"/>
      <c r="H778" s="159"/>
      <c r="I778" s="1728" t="str">
        <f t="shared" si="38"/>
        <v/>
      </c>
      <c r="J778" s="1729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 ht="15.75" hidden="1" customHeight="1" outlineLevel="1" x14ac:dyDescent="0.25">
      <c r="A779" s="495" t="s">
        <v>232</v>
      </c>
      <c r="B779" s="496"/>
      <c r="C779" s="496"/>
      <c r="D779" s="598"/>
      <c r="E779" s="599"/>
      <c r="F779" s="166"/>
      <c r="G779" s="166"/>
      <c r="H779" s="166"/>
      <c r="I779" s="1737" t="str">
        <f t="shared" si="38"/>
        <v/>
      </c>
      <c r="J779" s="1738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  <c r="EB779" s="34"/>
      <c r="EC779" s="34"/>
      <c r="ED779" s="34"/>
      <c r="EE779" s="34"/>
      <c r="EF779" s="34"/>
      <c r="EG779" s="34"/>
      <c r="EH779" s="34"/>
      <c r="EI779" s="34"/>
      <c r="EJ779" s="34"/>
      <c r="EK779" s="34"/>
      <c r="EL779" s="34"/>
      <c r="EM779" s="34"/>
      <c r="EN779" s="34"/>
      <c r="EO779" s="34"/>
      <c r="EP779" s="34"/>
      <c r="EQ779" s="34"/>
      <c r="ER779" s="34"/>
      <c r="ES779" s="34"/>
      <c r="ET779" s="34"/>
      <c r="EU779" s="34"/>
      <c r="EV779" s="34"/>
      <c r="EW779" s="34"/>
      <c r="EX779" s="34"/>
      <c r="EY779" s="34"/>
      <c r="EZ779" s="34"/>
      <c r="FA779" s="34"/>
      <c r="FB779" s="34"/>
      <c r="FC779" s="34"/>
      <c r="FD779" s="34"/>
      <c r="FE779" s="34"/>
      <c r="FF779" s="34"/>
      <c r="FG779" s="34"/>
      <c r="FH779" s="34"/>
      <c r="FI779" s="34"/>
      <c r="FJ779" s="34"/>
      <c r="FK779" s="34"/>
      <c r="FL779" s="34"/>
      <c r="FM779" s="34"/>
      <c r="FN779" s="34"/>
      <c r="FO779" s="34"/>
      <c r="FP779" s="34"/>
      <c r="FQ779" s="34"/>
      <c r="FR779" s="34"/>
      <c r="FS779" s="34"/>
      <c r="FT779" s="34"/>
      <c r="FU779" s="34"/>
      <c r="FV779" s="34"/>
      <c r="FW779" s="34"/>
      <c r="FX779" s="34"/>
      <c r="FY779" s="34"/>
      <c r="FZ779" s="34"/>
      <c r="GA779" s="34"/>
      <c r="GB779" s="34"/>
      <c r="GC779" s="34"/>
      <c r="GD779" s="34"/>
      <c r="GE779" s="34"/>
      <c r="GF779" s="34"/>
      <c r="GG779" s="34"/>
      <c r="GH779" s="34"/>
      <c r="GI779" s="34"/>
      <c r="GJ779" s="34"/>
      <c r="GK779" s="34"/>
      <c r="GL779" s="34"/>
      <c r="GM779" s="34"/>
      <c r="GN779" s="34"/>
      <c r="GO779" s="34"/>
      <c r="GP779" s="34"/>
      <c r="GQ779" s="34"/>
      <c r="GR779" s="34"/>
      <c r="GS779" s="34"/>
      <c r="GT779" s="34"/>
      <c r="GU779" s="34"/>
      <c r="GV779" s="34"/>
      <c r="GW779" s="34"/>
      <c r="GX779" s="34"/>
      <c r="GY779" s="34"/>
      <c r="GZ779" s="34"/>
      <c r="HA779" s="34"/>
      <c r="HB779" s="34"/>
      <c r="HC779" s="34"/>
      <c r="HD779" s="34"/>
      <c r="HE779" s="34"/>
      <c r="HF779" s="34"/>
      <c r="HG779" s="34"/>
      <c r="HH779" s="34"/>
      <c r="HI779" s="34"/>
      <c r="HJ779" s="34"/>
      <c r="HK779" s="34"/>
      <c r="HL779" s="34"/>
      <c r="HM779" s="34"/>
      <c r="HN779" s="34"/>
      <c r="HO779" s="34"/>
      <c r="HP779" s="34"/>
      <c r="HQ779" s="34"/>
      <c r="HR779" s="34"/>
      <c r="HS779" s="34"/>
      <c r="HT779" s="34"/>
      <c r="HU779" s="34"/>
      <c r="HV779" s="34"/>
      <c r="HW779" s="34"/>
      <c r="HX779" s="34"/>
      <c r="HY779" s="34"/>
      <c r="HZ779" s="34"/>
      <c r="IA779" s="34"/>
      <c r="IB779" s="34"/>
      <c r="IC779" s="34"/>
      <c r="ID779" s="34"/>
      <c r="IE779" s="34"/>
      <c r="IF779" s="34"/>
      <c r="IG779" s="34"/>
      <c r="IH779" s="34"/>
      <c r="II779" s="34"/>
      <c r="IJ779" s="34"/>
      <c r="IK779" s="34"/>
      <c r="IL779" s="34"/>
      <c r="IM779" s="34"/>
      <c r="IN779" s="34"/>
      <c r="IO779" s="34"/>
      <c r="IP779" s="34"/>
      <c r="IQ779" s="34"/>
      <c r="IR779" s="34"/>
      <c r="IS779" s="34"/>
      <c r="IT779" s="34"/>
      <c r="IU779" s="34"/>
      <c r="IV779" s="34"/>
    </row>
    <row r="780" spans="1:256" ht="33.75" hidden="1" customHeight="1" outlineLevel="1" x14ac:dyDescent="0.25">
      <c r="A780" s="474" t="s">
        <v>233</v>
      </c>
      <c r="B780" s="475"/>
      <c r="C780" s="475"/>
      <c r="D780" s="1145"/>
      <c r="E780" s="1146"/>
      <c r="F780" s="159"/>
      <c r="G780" s="159"/>
      <c r="H780" s="159"/>
      <c r="I780" s="1728" t="str">
        <f t="shared" si="38"/>
        <v/>
      </c>
      <c r="J780" s="1729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  <c r="EB780" s="34"/>
      <c r="EC780" s="34"/>
      <c r="ED780" s="34"/>
      <c r="EE780" s="34"/>
      <c r="EF780" s="34"/>
      <c r="EG780" s="34"/>
      <c r="EH780" s="34"/>
      <c r="EI780" s="34"/>
      <c r="EJ780" s="34"/>
      <c r="EK780" s="34"/>
      <c r="EL780" s="34"/>
      <c r="EM780" s="34"/>
      <c r="EN780" s="34"/>
      <c r="EO780" s="34"/>
      <c r="EP780" s="34"/>
      <c r="EQ780" s="34"/>
      <c r="ER780" s="34"/>
      <c r="ES780" s="34"/>
      <c r="ET780" s="34"/>
      <c r="EU780" s="34"/>
      <c r="EV780" s="34"/>
      <c r="EW780" s="34"/>
      <c r="EX780" s="34"/>
      <c r="EY780" s="34"/>
      <c r="EZ780" s="34"/>
      <c r="FA780" s="34"/>
      <c r="FB780" s="34"/>
      <c r="FC780" s="34"/>
      <c r="FD780" s="34"/>
      <c r="FE780" s="34"/>
      <c r="FF780" s="34"/>
      <c r="FG780" s="34"/>
      <c r="FH780" s="34"/>
      <c r="FI780" s="34"/>
      <c r="FJ780" s="34"/>
      <c r="FK780" s="34"/>
      <c r="FL780" s="34"/>
      <c r="FM780" s="34"/>
      <c r="FN780" s="34"/>
      <c r="FO780" s="34"/>
      <c r="FP780" s="34"/>
      <c r="FQ780" s="34"/>
      <c r="FR780" s="34"/>
      <c r="FS780" s="34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34"/>
      <c r="HQ780" s="34"/>
      <c r="HR780" s="34"/>
      <c r="HS780" s="34"/>
      <c r="HT780" s="34"/>
      <c r="HU780" s="34"/>
      <c r="HV780" s="34"/>
      <c r="HW780" s="34"/>
      <c r="HX780" s="34"/>
      <c r="HY780" s="34"/>
      <c r="HZ780" s="34"/>
      <c r="IA780" s="34"/>
      <c r="IB780" s="34"/>
      <c r="IC780" s="34"/>
      <c r="ID780" s="34"/>
      <c r="IE780" s="34"/>
      <c r="IF780" s="34"/>
      <c r="IG780" s="34"/>
      <c r="IH780" s="34"/>
      <c r="II780" s="34"/>
      <c r="IJ780" s="34"/>
      <c r="IK780" s="34"/>
      <c r="IL780" s="34"/>
      <c r="IM780" s="34"/>
      <c r="IN780" s="34"/>
      <c r="IO780" s="34"/>
      <c r="IP780" s="34"/>
      <c r="IQ780" s="34"/>
      <c r="IR780" s="34"/>
      <c r="IS780" s="34"/>
      <c r="IT780" s="34"/>
      <c r="IU780" s="34"/>
      <c r="IV780" s="34"/>
    </row>
    <row r="781" spans="1:256" ht="16.5" hidden="1" customHeight="1" outlineLevel="1" x14ac:dyDescent="0.25">
      <c r="A781" s="474" t="s">
        <v>234</v>
      </c>
      <c r="B781" s="475"/>
      <c r="C781" s="475"/>
      <c r="D781" s="1145"/>
      <c r="E781" s="1146"/>
      <c r="F781" s="159"/>
      <c r="G781" s="159"/>
      <c r="H781" s="159"/>
      <c r="I781" s="1728" t="str">
        <f t="shared" si="38"/>
        <v/>
      </c>
      <c r="J781" s="1729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  <c r="BX781" s="34"/>
      <c r="BY781" s="34"/>
      <c r="BZ781" s="34"/>
      <c r="CA781" s="34"/>
      <c r="CB781" s="34"/>
      <c r="CC781" s="34"/>
      <c r="CD781" s="34"/>
      <c r="CE781" s="34"/>
      <c r="CF781" s="34"/>
      <c r="CG781" s="34"/>
      <c r="CH781" s="34"/>
      <c r="CI781" s="34"/>
      <c r="CJ781" s="34"/>
      <c r="CK781" s="34"/>
      <c r="CL781" s="34"/>
      <c r="CM781" s="34"/>
      <c r="CN781" s="34"/>
      <c r="CO781" s="34"/>
      <c r="CP781" s="34"/>
      <c r="CQ781" s="34"/>
      <c r="CR781" s="34"/>
      <c r="CS781" s="34"/>
      <c r="CT781" s="34"/>
      <c r="CU781" s="34"/>
      <c r="CV781" s="34"/>
      <c r="CW781" s="34"/>
      <c r="CX781" s="34"/>
      <c r="CY781" s="34"/>
      <c r="CZ781" s="34"/>
      <c r="DA781" s="34"/>
      <c r="DB781" s="34"/>
      <c r="DC781" s="34"/>
      <c r="DD781" s="34"/>
      <c r="DE781" s="34"/>
      <c r="DF781" s="34"/>
      <c r="DG781" s="34"/>
      <c r="DH781" s="34"/>
      <c r="DI781" s="34"/>
      <c r="DJ781" s="34"/>
      <c r="DK781" s="34"/>
      <c r="DL781" s="34"/>
      <c r="DM781" s="34"/>
      <c r="DN781" s="34"/>
      <c r="DO781" s="34"/>
      <c r="DP781" s="34"/>
      <c r="DQ781" s="34"/>
      <c r="DR781" s="34"/>
      <c r="DS781" s="34"/>
      <c r="DT781" s="34"/>
      <c r="DU781" s="34"/>
      <c r="DV781" s="34"/>
      <c r="DW781" s="34"/>
      <c r="DX781" s="34"/>
      <c r="DY781" s="34"/>
      <c r="DZ781" s="34"/>
      <c r="EA781" s="34"/>
      <c r="EB781" s="34"/>
      <c r="EC781" s="34"/>
      <c r="ED781" s="34"/>
      <c r="EE781" s="34"/>
      <c r="EF781" s="34"/>
      <c r="EG781" s="34"/>
      <c r="EH781" s="34"/>
      <c r="EI781" s="34"/>
      <c r="EJ781" s="34"/>
      <c r="EK781" s="34"/>
      <c r="EL781" s="34"/>
      <c r="EM781" s="34"/>
      <c r="EN781" s="34"/>
      <c r="EO781" s="34"/>
      <c r="EP781" s="34"/>
      <c r="EQ781" s="34"/>
      <c r="ER781" s="34"/>
      <c r="ES781" s="34"/>
      <c r="ET781" s="34"/>
      <c r="EU781" s="34"/>
      <c r="EV781" s="34"/>
      <c r="EW781" s="34"/>
      <c r="EX781" s="34"/>
      <c r="EY781" s="34"/>
      <c r="EZ781" s="34"/>
      <c r="FA781" s="34"/>
      <c r="FB781" s="34"/>
      <c r="FC781" s="34"/>
      <c r="FD781" s="34"/>
      <c r="FE781" s="34"/>
      <c r="FF781" s="34"/>
      <c r="FG781" s="34"/>
      <c r="FH781" s="34"/>
      <c r="FI781" s="34"/>
      <c r="FJ781" s="34"/>
      <c r="FK781" s="34"/>
      <c r="FL781" s="34"/>
      <c r="FM781" s="34"/>
      <c r="FN781" s="34"/>
      <c r="FO781" s="34"/>
      <c r="FP781" s="34"/>
      <c r="FQ781" s="34"/>
      <c r="FR781" s="34"/>
      <c r="FS781" s="34"/>
      <c r="FT781" s="34"/>
      <c r="FU781" s="34"/>
      <c r="FV781" s="34"/>
      <c r="FW781" s="34"/>
      <c r="FX781" s="34"/>
      <c r="FY781" s="34"/>
      <c r="FZ781" s="34"/>
      <c r="GA781" s="34"/>
      <c r="GB781" s="34"/>
      <c r="GC781" s="34"/>
      <c r="GD781" s="34"/>
      <c r="GE781" s="34"/>
      <c r="GF781" s="34"/>
      <c r="GG781" s="34"/>
      <c r="GH781" s="34"/>
      <c r="GI781" s="34"/>
      <c r="GJ781" s="34"/>
      <c r="GK781" s="34"/>
      <c r="GL781" s="34"/>
      <c r="GM781" s="34"/>
      <c r="GN781" s="34"/>
      <c r="GO781" s="34"/>
      <c r="GP781" s="34"/>
      <c r="GQ781" s="34"/>
      <c r="GR781" s="34"/>
      <c r="GS781" s="34"/>
      <c r="GT781" s="34"/>
      <c r="GU781" s="34"/>
      <c r="GV781" s="34"/>
      <c r="GW781" s="34"/>
      <c r="GX781" s="34"/>
      <c r="GY781" s="34"/>
      <c r="GZ781" s="34"/>
      <c r="HA781" s="34"/>
      <c r="HB781" s="34"/>
      <c r="HC781" s="34"/>
      <c r="HD781" s="34"/>
      <c r="HE781" s="34"/>
      <c r="HF781" s="34"/>
      <c r="HG781" s="34"/>
      <c r="HH781" s="34"/>
      <c r="HI781" s="34"/>
      <c r="HJ781" s="34"/>
      <c r="HK781" s="34"/>
      <c r="HL781" s="34"/>
      <c r="HM781" s="34"/>
      <c r="HN781" s="34"/>
      <c r="HO781" s="34"/>
      <c r="HP781" s="34"/>
      <c r="HQ781" s="34"/>
      <c r="HR781" s="34"/>
      <c r="HS781" s="34"/>
      <c r="HT781" s="34"/>
      <c r="HU781" s="34"/>
      <c r="HV781" s="34"/>
      <c r="HW781" s="34"/>
      <c r="HX781" s="34"/>
      <c r="HY781" s="34"/>
      <c r="HZ781" s="34"/>
      <c r="IA781" s="34"/>
      <c r="IB781" s="34"/>
      <c r="IC781" s="34"/>
      <c r="ID781" s="34"/>
      <c r="IE781" s="34"/>
      <c r="IF781" s="34"/>
      <c r="IG781" s="34"/>
      <c r="IH781" s="34"/>
      <c r="II781" s="34"/>
      <c r="IJ781" s="34"/>
      <c r="IK781" s="34"/>
      <c r="IL781" s="34"/>
      <c r="IM781" s="34"/>
      <c r="IN781" s="34"/>
      <c r="IO781" s="34"/>
      <c r="IP781" s="34"/>
      <c r="IQ781" s="34"/>
      <c r="IR781" s="34"/>
      <c r="IS781" s="34"/>
      <c r="IT781" s="34"/>
      <c r="IU781" s="34"/>
      <c r="IV781" s="34"/>
    </row>
    <row r="782" spans="1:256" ht="36" hidden="1" customHeight="1" outlineLevel="1" thickBot="1" x14ac:dyDescent="0.3">
      <c r="A782" s="1120" t="s">
        <v>235</v>
      </c>
      <c r="B782" s="1121"/>
      <c r="C782" s="1121"/>
      <c r="D782" s="1223"/>
      <c r="E782" s="1224"/>
      <c r="F782" s="167"/>
      <c r="G782" s="167"/>
      <c r="H782" s="167"/>
      <c r="I782" s="1792" t="str">
        <f t="shared" si="38"/>
        <v/>
      </c>
      <c r="J782" s="1793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 ht="31.5" hidden="1" customHeight="1" outlineLevel="1" thickBot="1" x14ac:dyDescent="0.3">
      <c r="A783" s="1164" t="s">
        <v>236</v>
      </c>
      <c r="B783" s="1165"/>
      <c r="C783" s="1165"/>
      <c r="D783" s="1166" t="str">
        <f>IF(SUM(D777:E782)=0,"",SUM(D777:E782))</f>
        <v/>
      </c>
      <c r="E783" s="1167"/>
      <c r="F783" s="162" t="str">
        <f>IF(SUM(F777:F782)=0,"",SUM(F777:F782))</f>
        <v/>
      </c>
      <c r="G783" s="162" t="str">
        <f>IF(SUM(G777:G782)=0,"",SUM(G777:G782))</f>
        <v/>
      </c>
      <c r="H783" s="162" t="str">
        <f>IF(SUM(H777:H782)=0,"",SUM(H777:H782))</f>
        <v/>
      </c>
      <c r="I783" s="1779" t="str">
        <f>IF(IF(I777="",0,I777)+IF(I778="",0,I778)+IF(I779="",0,I779)+IF(I780="",0,I780)+IF(I781="",0,I781)+IF(I782="",0,I782)=0,"",IF(I777="",0,I777)+IF(I778="",0,I778)+IF(I779="",0,I779)+IF(I780="",0,I780)+IF(I781="",0,I781)+IF(I782="",0,I782))</f>
        <v/>
      </c>
      <c r="J783" s="1780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  <c r="BX783" s="34"/>
      <c r="BY783" s="34"/>
      <c r="BZ783" s="34"/>
      <c r="CA783" s="34"/>
      <c r="CB783" s="34"/>
      <c r="CC783" s="34"/>
      <c r="CD783" s="34"/>
      <c r="CE783" s="34"/>
      <c r="CF783" s="34"/>
      <c r="CG783" s="34"/>
      <c r="CH783" s="34"/>
      <c r="CI783" s="34"/>
      <c r="CJ783" s="34"/>
      <c r="CK783" s="34"/>
      <c r="CL783" s="34"/>
      <c r="CM783" s="34"/>
      <c r="CN783" s="34"/>
      <c r="CO783" s="34"/>
      <c r="CP783" s="34"/>
      <c r="CQ783" s="34"/>
      <c r="CR783" s="34"/>
      <c r="CS783" s="34"/>
      <c r="CT783" s="34"/>
      <c r="CU783" s="34"/>
      <c r="CV783" s="34"/>
      <c r="CW783" s="34"/>
      <c r="CX783" s="34"/>
      <c r="CY783" s="34"/>
      <c r="CZ783" s="34"/>
      <c r="DA783" s="34"/>
      <c r="DB783" s="34"/>
      <c r="DC783" s="34"/>
      <c r="DD783" s="34"/>
      <c r="DE783" s="34"/>
      <c r="DF783" s="34"/>
      <c r="DG783" s="34"/>
      <c r="DH783" s="34"/>
      <c r="DI783" s="34"/>
      <c r="DJ783" s="34"/>
      <c r="DK783" s="34"/>
      <c r="DL783" s="34"/>
      <c r="DM783" s="34"/>
      <c r="DN783" s="34"/>
      <c r="DO783" s="34"/>
      <c r="DP783" s="34"/>
      <c r="DQ783" s="34"/>
      <c r="DR783" s="34"/>
      <c r="DS783" s="34"/>
      <c r="DT783" s="34"/>
      <c r="DU783" s="34"/>
      <c r="DV783" s="34"/>
      <c r="DW783" s="34"/>
      <c r="DX783" s="34"/>
      <c r="DY783" s="34"/>
      <c r="DZ783" s="34"/>
      <c r="EA783" s="34"/>
      <c r="EB783" s="34"/>
      <c r="EC783" s="34"/>
      <c r="ED783" s="34"/>
      <c r="EE783" s="34"/>
      <c r="EF783" s="34"/>
      <c r="EG783" s="34"/>
      <c r="EH783" s="34"/>
      <c r="EI783" s="34"/>
      <c r="EJ783" s="34"/>
      <c r="EK783" s="34"/>
      <c r="EL783" s="34"/>
      <c r="EM783" s="34"/>
      <c r="EN783" s="34"/>
      <c r="EO783" s="34"/>
      <c r="EP783" s="34"/>
      <c r="EQ783" s="34"/>
      <c r="ER783" s="34"/>
      <c r="ES783" s="34"/>
      <c r="ET783" s="34"/>
      <c r="EU783" s="34"/>
      <c r="EV783" s="34"/>
      <c r="EW783" s="34"/>
      <c r="EX783" s="34"/>
      <c r="EY783" s="34"/>
      <c r="EZ783" s="34"/>
      <c r="FA783" s="34"/>
      <c r="FB783" s="34"/>
      <c r="FC783" s="34"/>
      <c r="FD783" s="34"/>
      <c r="FE783" s="34"/>
      <c r="FF783" s="34"/>
      <c r="FG783" s="34"/>
      <c r="FH783" s="34"/>
      <c r="FI783" s="34"/>
      <c r="FJ783" s="34"/>
      <c r="FK783" s="34"/>
      <c r="FL783" s="34"/>
      <c r="FM783" s="34"/>
      <c r="FN783" s="34"/>
      <c r="FO783" s="34"/>
      <c r="FP783" s="34"/>
      <c r="FQ783" s="34"/>
      <c r="FR783" s="34"/>
      <c r="FS783" s="34"/>
      <c r="FT783" s="34"/>
      <c r="FU783" s="34"/>
      <c r="FV783" s="34"/>
      <c r="FW783" s="34"/>
      <c r="FX783" s="34"/>
      <c r="FY783" s="34"/>
      <c r="FZ783" s="34"/>
      <c r="GA783" s="34"/>
      <c r="GB783" s="34"/>
      <c r="GC783" s="34"/>
      <c r="GD783" s="34"/>
      <c r="GE783" s="34"/>
      <c r="GF783" s="34"/>
      <c r="GG783" s="34"/>
      <c r="GH783" s="34"/>
      <c r="GI783" s="34"/>
      <c r="GJ783" s="34"/>
      <c r="GK783" s="34"/>
      <c r="GL783" s="34"/>
      <c r="GM783" s="34"/>
      <c r="GN783" s="34"/>
      <c r="GO783" s="34"/>
      <c r="GP783" s="34"/>
      <c r="GQ783" s="34"/>
      <c r="GR783" s="34"/>
      <c r="GS783" s="34"/>
      <c r="GT783" s="34"/>
      <c r="GU783" s="34"/>
      <c r="GV783" s="34"/>
      <c r="GW783" s="34"/>
      <c r="GX783" s="34"/>
      <c r="GY783" s="34"/>
      <c r="GZ783" s="34"/>
      <c r="HA783" s="34"/>
      <c r="HB783" s="34"/>
      <c r="HC783" s="34"/>
      <c r="HD783" s="34"/>
      <c r="HE783" s="34"/>
      <c r="HF783" s="34"/>
      <c r="HG783" s="34"/>
      <c r="HH783" s="34"/>
      <c r="HI783" s="34"/>
      <c r="HJ783" s="34"/>
      <c r="HK783" s="34"/>
      <c r="HL783" s="34"/>
      <c r="HM783" s="34"/>
      <c r="HN783" s="34"/>
      <c r="HO783" s="34"/>
      <c r="HP783" s="34"/>
      <c r="HQ783" s="34"/>
      <c r="HR783" s="34"/>
      <c r="HS783" s="34"/>
      <c r="HT783" s="34"/>
      <c r="HU783" s="34"/>
      <c r="HV783" s="34"/>
      <c r="HW783" s="34"/>
      <c r="HX783" s="34"/>
      <c r="HY783" s="34"/>
      <c r="HZ783" s="34"/>
      <c r="IA783" s="34"/>
      <c r="IB783" s="34"/>
      <c r="IC783" s="34"/>
      <c r="ID783" s="34"/>
      <c r="IE783" s="34"/>
      <c r="IF783" s="34"/>
      <c r="IG783" s="34"/>
      <c r="IH783" s="34"/>
      <c r="II783" s="34"/>
      <c r="IJ783" s="34"/>
      <c r="IK783" s="34"/>
      <c r="IL783" s="34"/>
      <c r="IM783" s="34"/>
      <c r="IN783" s="34"/>
      <c r="IO783" s="34"/>
      <c r="IP783" s="34"/>
      <c r="IQ783" s="34"/>
      <c r="IR783" s="34"/>
      <c r="IS783" s="34"/>
      <c r="IT783" s="34"/>
      <c r="IU783" s="34"/>
      <c r="IV783" s="34"/>
    </row>
    <row r="784" spans="1:256" ht="16.5" hidden="1" customHeight="1" outlineLevel="1" thickTop="1" x14ac:dyDescent="0.25">
      <c r="A784" s="41"/>
      <c r="B784" s="41"/>
      <c r="C784" s="41"/>
      <c r="D784" s="76"/>
      <c r="E784" s="76"/>
      <c r="F784" s="74"/>
      <c r="G784" s="74"/>
      <c r="H784" s="74"/>
      <c r="I784" s="76"/>
      <c r="J784" s="76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  <c r="EB784" s="34"/>
      <c r="EC784" s="34"/>
      <c r="ED784" s="34"/>
      <c r="EE784" s="34"/>
      <c r="EF784" s="34"/>
      <c r="EG784" s="34"/>
      <c r="EH784" s="34"/>
      <c r="EI784" s="34"/>
      <c r="EJ784" s="34"/>
      <c r="EK784" s="34"/>
      <c r="EL784" s="34"/>
      <c r="EM784" s="34"/>
      <c r="EN784" s="34"/>
      <c r="EO784" s="34"/>
      <c r="EP784" s="34"/>
      <c r="EQ784" s="34"/>
      <c r="ER784" s="34"/>
      <c r="ES784" s="34"/>
      <c r="ET784" s="34"/>
      <c r="EU784" s="34"/>
      <c r="EV784" s="34"/>
      <c r="EW784" s="34"/>
      <c r="EX784" s="34"/>
      <c r="EY784" s="34"/>
      <c r="EZ784" s="34"/>
      <c r="FA784" s="34"/>
      <c r="FB784" s="34"/>
      <c r="FC784" s="34"/>
      <c r="FD784" s="34"/>
      <c r="FE784" s="34"/>
      <c r="FF784" s="34"/>
      <c r="FG784" s="34"/>
      <c r="FH784" s="34"/>
      <c r="FI784" s="34"/>
      <c r="FJ784" s="34"/>
      <c r="FK784" s="34"/>
      <c r="FL784" s="34"/>
      <c r="FM784" s="34"/>
      <c r="FN784" s="34"/>
      <c r="FO784" s="34"/>
      <c r="FP784" s="34"/>
      <c r="FQ784" s="34"/>
      <c r="FR784" s="34"/>
      <c r="FS784" s="34"/>
      <c r="FT784" s="34"/>
      <c r="FU784" s="34"/>
      <c r="FV784" s="34"/>
      <c r="FW784" s="34"/>
      <c r="FX784" s="34"/>
      <c r="FY784" s="34"/>
      <c r="FZ784" s="34"/>
      <c r="GA784" s="34"/>
      <c r="GB784" s="34"/>
      <c r="GC784" s="34"/>
      <c r="GD784" s="34"/>
      <c r="GE784" s="34"/>
      <c r="GF784" s="34"/>
      <c r="GG784" s="34"/>
      <c r="GH784" s="34"/>
      <c r="GI784" s="34"/>
      <c r="GJ784" s="34"/>
      <c r="GK784" s="34"/>
      <c r="GL784" s="34"/>
      <c r="GM784" s="34"/>
      <c r="GN784" s="34"/>
      <c r="GO784" s="34"/>
      <c r="GP784" s="34"/>
      <c r="GQ784" s="34"/>
      <c r="GR784" s="34"/>
      <c r="GS784" s="34"/>
      <c r="GT784" s="34"/>
      <c r="GU784" s="34"/>
      <c r="GV784" s="34"/>
      <c r="GW784" s="34"/>
      <c r="GX784" s="34"/>
      <c r="GY784" s="34"/>
      <c r="GZ784" s="34"/>
      <c r="HA784" s="34"/>
      <c r="HB784" s="34"/>
      <c r="HC784" s="34"/>
      <c r="HD784" s="34"/>
      <c r="HE784" s="34"/>
      <c r="HF784" s="34"/>
      <c r="HG784" s="34"/>
      <c r="HH784" s="34"/>
      <c r="HI784" s="34"/>
      <c r="HJ784" s="34"/>
      <c r="HK784" s="34"/>
      <c r="HL784" s="34"/>
      <c r="HM784" s="34"/>
      <c r="HN784" s="34"/>
      <c r="HO784" s="34"/>
      <c r="HP784" s="34"/>
      <c r="HQ784" s="34"/>
      <c r="HR784" s="34"/>
      <c r="HS784" s="34"/>
      <c r="HT784" s="34"/>
      <c r="HU784" s="34"/>
      <c r="HV784" s="34"/>
      <c r="HW784" s="34"/>
      <c r="HX784" s="34"/>
      <c r="HY784" s="34"/>
      <c r="HZ784" s="34"/>
      <c r="IA784" s="34"/>
      <c r="IB784" s="34"/>
      <c r="IC784" s="34"/>
      <c r="ID784" s="34"/>
      <c r="IE784" s="34"/>
      <c r="IF784" s="34"/>
      <c r="IG784" s="34"/>
      <c r="IH784" s="34"/>
      <c r="II784" s="34"/>
      <c r="IJ784" s="34"/>
      <c r="IK784" s="34"/>
      <c r="IL784" s="34"/>
      <c r="IM784" s="34"/>
      <c r="IN784" s="34"/>
      <c r="IO784" s="34"/>
      <c r="IP784" s="34"/>
      <c r="IQ784" s="34"/>
      <c r="IR784" s="34"/>
      <c r="IS784" s="34"/>
      <c r="IT784" s="34"/>
      <c r="IU784" s="34"/>
      <c r="IV784" s="34"/>
    </row>
    <row r="785" spans="1:256" ht="16.5" hidden="1" customHeight="1" outlineLevel="1" x14ac:dyDescent="0.25">
      <c r="A785" s="481" t="s">
        <v>818</v>
      </c>
      <c r="B785" s="481"/>
      <c r="C785" s="481"/>
      <c r="D785" s="481"/>
      <c r="E785" s="481"/>
      <c r="F785" s="481"/>
      <c r="G785" s="481"/>
      <c r="H785" s="481"/>
      <c r="I785" s="481"/>
      <c r="J785" s="481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  <c r="DT785" s="65"/>
      <c r="DU785" s="65"/>
      <c r="DV785" s="65"/>
      <c r="DW785" s="65"/>
      <c r="DX785" s="65"/>
      <c r="DY785" s="65"/>
      <c r="DZ785" s="65"/>
      <c r="EA785" s="65"/>
      <c r="EB785" s="65"/>
      <c r="EC785" s="65"/>
      <c r="ED785" s="65"/>
      <c r="EE785" s="65"/>
      <c r="EF785" s="65"/>
      <c r="EG785" s="65"/>
      <c r="EH785" s="65"/>
      <c r="EI785" s="65"/>
      <c r="EJ785" s="65"/>
      <c r="EK785" s="65"/>
      <c r="EL785" s="65"/>
      <c r="EM785" s="65"/>
      <c r="EN785" s="65"/>
      <c r="EO785" s="65"/>
      <c r="EP785" s="65"/>
      <c r="EQ785" s="65"/>
      <c r="ER785" s="65"/>
      <c r="ES785" s="65"/>
      <c r="ET785" s="65"/>
      <c r="EU785" s="65"/>
      <c r="EV785" s="65"/>
      <c r="EW785" s="65"/>
      <c r="EX785" s="65"/>
      <c r="EY785" s="65"/>
      <c r="EZ785" s="65"/>
      <c r="FA785" s="65"/>
      <c r="FB785" s="65"/>
      <c r="FC785" s="65"/>
      <c r="FD785" s="65"/>
      <c r="FE785" s="65"/>
      <c r="FF785" s="65"/>
      <c r="FG785" s="65"/>
      <c r="FH785" s="65"/>
      <c r="FI785" s="65"/>
      <c r="FJ785" s="65"/>
      <c r="FK785" s="65"/>
      <c r="FL785" s="65"/>
      <c r="FM785" s="65"/>
      <c r="FN785" s="65"/>
      <c r="FO785" s="65"/>
      <c r="FP785" s="65"/>
      <c r="FQ785" s="65"/>
      <c r="FR785" s="65"/>
      <c r="FS785" s="65"/>
      <c r="FT785" s="65"/>
      <c r="FU785" s="65"/>
      <c r="FV785" s="65"/>
      <c r="FW785" s="65"/>
      <c r="FX785" s="65"/>
      <c r="FY785" s="65"/>
      <c r="FZ785" s="65"/>
      <c r="GA785" s="65"/>
      <c r="GB785" s="65"/>
      <c r="GC785" s="65"/>
      <c r="GD785" s="65"/>
      <c r="GE785" s="65"/>
      <c r="GF785" s="65"/>
      <c r="GG785" s="65"/>
      <c r="GH785" s="65"/>
      <c r="GI785" s="65"/>
      <c r="GJ785" s="65"/>
      <c r="GK785" s="65"/>
      <c r="GL785" s="65"/>
      <c r="GM785" s="65"/>
      <c r="GN785" s="65"/>
      <c r="GO785" s="65"/>
      <c r="GP785" s="65"/>
      <c r="GQ785" s="65"/>
      <c r="GR785" s="65"/>
      <c r="GS785" s="65"/>
      <c r="GT785" s="65"/>
      <c r="GU785" s="65"/>
      <c r="GV785" s="65"/>
      <c r="GW785" s="65"/>
      <c r="GX785" s="65"/>
      <c r="GY785" s="65"/>
      <c r="GZ785" s="65"/>
      <c r="HA785" s="65"/>
      <c r="HB785" s="65"/>
      <c r="HC785" s="65"/>
      <c r="HD785" s="65"/>
      <c r="HE785" s="65"/>
      <c r="HF785" s="65"/>
      <c r="HG785" s="65"/>
      <c r="HH785" s="65"/>
      <c r="HI785" s="65"/>
      <c r="HJ785" s="65"/>
      <c r="HK785" s="65"/>
      <c r="HL785" s="65"/>
      <c r="HM785" s="65"/>
      <c r="HN785" s="65"/>
      <c r="HO785" s="65"/>
      <c r="HP785" s="65"/>
      <c r="HQ785" s="65"/>
      <c r="HR785" s="65"/>
      <c r="HS785" s="65"/>
      <c r="HT785" s="65"/>
      <c r="HU785" s="65"/>
      <c r="HV785" s="65"/>
      <c r="HW785" s="65"/>
      <c r="HX785" s="65"/>
      <c r="HY785" s="65"/>
      <c r="HZ785" s="65"/>
      <c r="IA785" s="65"/>
      <c r="IB785" s="65"/>
      <c r="IC785" s="65"/>
      <c r="ID785" s="65"/>
      <c r="IE785" s="65"/>
      <c r="IF785" s="65"/>
      <c r="IG785" s="65"/>
      <c r="IH785" s="65"/>
      <c r="II785" s="65"/>
      <c r="IJ785" s="65"/>
      <c r="IK785" s="65"/>
      <c r="IL785" s="65"/>
      <c r="IM785" s="65"/>
      <c r="IN785" s="65"/>
      <c r="IO785" s="65"/>
      <c r="IP785" s="65"/>
      <c r="IQ785" s="65"/>
      <c r="IR785" s="65"/>
      <c r="IS785" s="65"/>
      <c r="IT785" s="65"/>
      <c r="IU785" s="65"/>
      <c r="IV785" s="65"/>
    </row>
    <row r="786" spans="1:256" ht="16.5" hidden="1" customHeight="1" outlineLevel="1" x14ac:dyDescent="0.25">
      <c r="A786" s="735"/>
      <c r="B786" s="735"/>
      <c r="C786" s="735"/>
      <c r="D786" s="735"/>
      <c r="E786" s="735"/>
      <c r="F786" s="735"/>
      <c r="G786" s="735"/>
      <c r="H786" s="735"/>
      <c r="I786" s="735"/>
      <c r="J786" s="735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 ht="16.5" hidden="1" customHeight="1" outlineLevel="1" x14ac:dyDescent="0.25">
      <c r="A787" s="735"/>
      <c r="B787" s="735"/>
      <c r="C787" s="735"/>
      <c r="D787" s="735"/>
      <c r="E787" s="735"/>
      <c r="F787" s="735"/>
      <c r="G787" s="735"/>
      <c r="H787" s="735"/>
      <c r="I787" s="735"/>
      <c r="J787" s="73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5"/>
      <c r="AU787" s="65"/>
      <c r="AV787" s="65"/>
      <c r="AW787" s="65"/>
      <c r="AX787" s="65"/>
      <c r="AY787" s="65"/>
      <c r="AZ787" s="65"/>
      <c r="BA787" s="65"/>
      <c r="BB787" s="65"/>
      <c r="BC787" s="65"/>
      <c r="BD787" s="65"/>
      <c r="BE787" s="65"/>
      <c r="BF787" s="65"/>
      <c r="BG787" s="65"/>
      <c r="BH787" s="65"/>
      <c r="BI787" s="65"/>
      <c r="BJ787" s="65"/>
      <c r="BK787" s="65"/>
      <c r="BL787" s="65"/>
      <c r="BM787" s="65"/>
      <c r="BN787" s="65"/>
      <c r="BO787" s="65"/>
      <c r="BP787" s="65"/>
      <c r="BQ787" s="65"/>
      <c r="BR787" s="65"/>
      <c r="BS787" s="65"/>
      <c r="BT787" s="65"/>
      <c r="BU787" s="65"/>
      <c r="BV787" s="65"/>
      <c r="BW787" s="65"/>
      <c r="BX787" s="65"/>
      <c r="BY787" s="65"/>
      <c r="BZ787" s="65"/>
      <c r="CA787" s="65"/>
      <c r="CB787" s="65"/>
      <c r="CC787" s="65"/>
      <c r="CD787" s="65"/>
      <c r="CE787" s="65"/>
      <c r="CF787" s="65"/>
      <c r="CG787" s="65"/>
      <c r="CH787" s="65"/>
      <c r="CI787" s="65"/>
      <c r="CJ787" s="65"/>
      <c r="CK787" s="65"/>
      <c r="CL787" s="65"/>
      <c r="CM787" s="65"/>
      <c r="CN787" s="65"/>
      <c r="CO787" s="65"/>
      <c r="CP787" s="65"/>
      <c r="CQ787" s="65"/>
      <c r="CR787" s="65"/>
      <c r="CS787" s="65"/>
      <c r="CT787" s="65"/>
      <c r="CU787" s="65"/>
      <c r="CV787" s="65"/>
      <c r="CW787" s="65"/>
      <c r="CX787" s="65"/>
      <c r="CY787" s="65"/>
      <c r="CZ787" s="65"/>
      <c r="DA787" s="65"/>
      <c r="DB787" s="65"/>
      <c r="DC787" s="65"/>
      <c r="DD787" s="65"/>
      <c r="DE787" s="65"/>
      <c r="DF787" s="65"/>
      <c r="DG787" s="65"/>
      <c r="DH787" s="65"/>
      <c r="DI787" s="65"/>
      <c r="DJ787" s="65"/>
      <c r="DK787" s="65"/>
      <c r="DL787" s="65"/>
      <c r="DM787" s="65"/>
      <c r="DN787" s="65"/>
      <c r="DO787" s="65"/>
      <c r="DP787" s="65"/>
      <c r="DQ787" s="65"/>
      <c r="DR787" s="65"/>
      <c r="DS787" s="65"/>
      <c r="DT787" s="65"/>
      <c r="DU787" s="65"/>
      <c r="DV787" s="65"/>
      <c r="DW787" s="65"/>
      <c r="DX787" s="65"/>
      <c r="DY787" s="65"/>
      <c r="DZ787" s="65"/>
      <c r="EA787" s="65"/>
      <c r="EB787" s="65"/>
      <c r="EC787" s="65"/>
      <c r="ED787" s="65"/>
      <c r="EE787" s="65"/>
      <c r="EF787" s="65"/>
      <c r="EG787" s="65"/>
      <c r="EH787" s="65"/>
      <c r="EI787" s="65"/>
      <c r="EJ787" s="65"/>
      <c r="EK787" s="65"/>
      <c r="EL787" s="65"/>
      <c r="EM787" s="65"/>
      <c r="EN787" s="65"/>
      <c r="EO787" s="65"/>
      <c r="EP787" s="65"/>
      <c r="EQ787" s="65"/>
      <c r="ER787" s="65"/>
      <c r="ES787" s="65"/>
      <c r="ET787" s="65"/>
      <c r="EU787" s="65"/>
      <c r="EV787" s="65"/>
      <c r="EW787" s="65"/>
      <c r="EX787" s="65"/>
      <c r="EY787" s="65"/>
      <c r="EZ787" s="65"/>
      <c r="FA787" s="65"/>
      <c r="FB787" s="65"/>
      <c r="FC787" s="65"/>
      <c r="FD787" s="65"/>
      <c r="FE787" s="65"/>
      <c r="FF787" s="65"/>
      <c r="FG787" s="65"/>
      <c r="FH787" s="65"/>
      <c r="FI787" s="65"/>
      <c r="FJ787" s="65"/>
      <c r="FK787" s="65"/>
      <c r="FL787" s="65"/>
      <c r="FM787" s="65"/>
      <c r="FN787" s="65"/>
      <c r="FO787" s="65"/>
      <c r="FP787" s="65"/>
      <c r="FQ787" s="65"/>
      <c r="FR787" s="65"/>
      <c r="FS787" s="65"/>
      <c r="FT787" s="65"/>
      <c r="FU787" s="65"/>
      <c r="FV787" s="65"/>
      <c r="FW787" s="65"/>
      <c r="FX787" s="65"/>
      <c r="FY787" s="65"/>
      <c r="FZ787" s="65"/>
      <c r="GA787" s="65"/>
      <c r="GB787" s="65"/>
      <c r="GC787" s="65"/>
      <c r="GD787" s="65"/>
      <c r="GE787" s="65"/>
      <c r="GF787" s="65"/>
      <c r="GG787" s="65"/>
      <c r="GH787" s="65"/>
      <c r="GI787" s="65"/>
      <c r="GJ787" s="65"/>
      <c r="GK787" s="65"/>
      <c r="GL787" s="65"/>
      <c r="GM787" s="65"/>
      <c r="GN787" s="65"/>
      <c r="GO787" s="65"/>
      <c r="GP787" s="65"/>
      <c r="GQ787" s="65"/>
      <c r="GR787" s="65"/>
      <c r="GS787" s="65"/>
      <c r="GT787" s="65"/>
      <c r="GU787" s="65"/>
      <c r="GV787" s="65"/>
      <c r="GW787" s="65"/>
      <c r="GX787" s="65"/>
      <c r="GY787" s="65"/>
      <c r="GZ787" s="65"/>
      <c r="HA787" s="65"/>
      <c r="HB787" s="65"/>
      <c r="HC787" s="65"/>
      <c r="HD787" s="65"/>
      <c r="HE787" s="65"/>
      <c r="HF787" s="65"/>
      <c r="HG787" s="65"/>
      <c r="HH787" s="65"/>
      <c r="HI787" s="65"/>
      <c r="HJ787" s="65"/>
      <c r="HK787" s="65"/>
      <c r="HL787" s="65"/>
      <c r="HM787" s="65"/>
      <c r="HN787" s="65"/>
      <c r="HO787" s="65"/>
      <c r="HP787" s="65"/>
      <c r="HQ787" s="65"/>
      <c r="HR787" s="65"/>
      <c r="HS787" s="65"/>
      <c r="HT787" s="65"/>
      <c r="HU787" s="65"/>
      <c r="HV787" s="65"/>
      <c r="HW787" s="65"/>
      <c r="HX787" s="65"/>
      <c r="HY787" s="65"/>
      <c r="HZ787" s="65"/>
      <c r="IA787" s="65"/>
      <c r="IB787" s="65"/>
      <c r="IC787" s="65"/>
      <c r="ID787" s="65"/>
      <c r="IE787" s="65"/>
      <c r="IF787" s="65"/>
      <c r="IG787" s="65"/>
      <c r="IH787" s="65"/>
      <c r="II787" s="65"/>
      <c r="IJ787" s="65"/>
      <c r="IK787" s="65"/>
      <c r="IL787" s="65"/>
      <c r="IM787" s="65"/>
      <c r="IN787" s="65"/>
      <c r="IO787" s="65"/>
      <c r="IP787" s="65"/>
      <c r="IQ787" s="65"/>
      <c r="IR787" s="65"/>
      <c r="IS787" s="65"/>
      <c r="IT787" s="65"/>
      <c r="IU787" s="65"/>
      <c r="IV787" s="65"/>
    </row>
    <row r="788" spans="1:256" ht="16.5" hidden="1" customHeight="1" outlineLevel="1" x14ac:dyDescent="0.25">
      <c r="A788" s="735"/>
      <c r="B788" s="735"/>
      <c r="C788" s="735"/>
      <c r="D788" s="735"/>
      <c r="E788" s="735"/>
      <c r="F788" s="735"/>
      <c r="G788" s="735"/>
      <c r="H788" s="735"/>
      <c r="I788" s="735"/>
      <c r="J788" s="73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  <c r="DT788" s="65"/>
      <c r="DU788" s="65"/>
      <c r="DV788" s="65"/>
      <c r="DW788" s="65"/>
      <c r="DX788" s="65"/>
      <c r="DY788" s="65"/>
      <c r="DZ788" s="65"/>
      <c r="EA788" s="65"/>
      <c r="EB788" s="65"/>
      <c r="EC788" s="65"/>
      <c r="ED788" s="65"/>
      <c r="EE788" s="65"/>
      <c r="EF788" s="65"/>
      <c r="EG788" s="65"/>
      <c r="EH788" s="65"/>
      <c r="EI788" s="65"/>
      <c r="EJ788" s="65"/>
      <c r="EK788" s="65"/>
      <c r="EL788" s="65"/>
      <c r="EM788" s="65"/>
      <c r="EN788" s="65"/>
      <c r="EO788" s="65"/>
      <c r="EP788" s="65"/>
      <c r="EQ788" s="65"/>
      <c r="ER788" s="65"/>
      <c r="ES788" s="65"/>
      <c r="ET788" s="65"/>
      <c r="EU788" s="65"/>
      <c r="EV788" s="65"/>
      <c r="EW788" s="65"/>
      <c r="EX788" s="65"/>
      <c r="EY788" s="65"/>
      <c r="EZ788" s="65"/>
      <c r="FA788" s="65"/>
      <c r="FB788" s="65"/>
      <c r="FC788" s="65"/>
      <c r="FD788" s="65"/>
      <c r="FE788" s="65"/>
      <c r="FF788" s="65"/>
      <c r="FG788" s="65"/>
      <c r="FH788" s="65"/>
      <c r="FI788" s="65"/>
      <c r="FJ788" s="65"/>
      <c r="FK788" s="65"/>
      <c r="FL788" s="65"/>
      <c r="FM788" s="65"/>
      <c r="FN788" s="65"/>
      <c r="FO788" s="65"/>
      <c r="FP788" s="65"/>
      <c r="FQ788" s="65"/>
      <c r="FR788" s="65"/>
      <c r="FS788" s="65"/>
      <c r="FT788" s="65"/>
      <c r="FU788" s="65"/>
      <c r="FV788" s="65"/>
      <c r="FW788" s="65"/>
      <c r="FX788" s="65"/>
      <c r="FY788" s="65"/>
      <c r="FZ788" s="65"/>
      <c r="GA788" s="65"/>
      <c r="GB788" s="65"/>
      <c r="GC788" s="65"/>
      <c r="GD788" s="65"/>
      <c r="GE788" s="65"/>
      <c r="GF788" s="65"/>
      <c r="GG788" s="65"/>
      <c r="GH788" s="65"/>
      <c r="GI788" s="65"/>
      <c r="GJ788" s="65"/>
      <c r="GK788" s="65"/>
      <c r="GL788" s="65"/>
      <c r="GM788" s="65"/>
      <c r="GN788" s="65"/>
      <c r="GO788" s="65"/>
      <c r="GP788" s="65"/>
      <c r="GQ788" s="65"/>
      <c r="GR788" s="65"/>
      <c r="GS788" s="65"/>
      <c r="GT788" s="65"/>
      <c r="GU788" s="65"/>
      <c r="GV788" s="65"/>
      <c r="GW788" s="65"/>
      <c r="GX788" s="65"/>
      <c r="GY788" s="65"/>
      <c r="GZ788" s="65"/>
      <c r="HA788" s="65"/>
      <c r="HB788" s="65"/>
      <c r="HC788" s="65"/>
      <c r="HD788" s="65"/>
      <c r="HE788" s="65"/>
      <c r="HF788" s="65"/>
      <c r="HG788" s="65"/>
      <c r="HH788" s="65"/>
      <c r="HI788" s="65"/>
      <c r="HJ788" s="65"/>
      <c r="HK788" s="65"/>
      <c r="HL788" s="65"/>
      <c r="HM788" s="65"/>
      <c r="HN788" s="65"/>
      <c r="HO788" s="65"/>
      <c r="HP788" s="65"/>
      <c r="HQ788" s="65"/>
      <c r="HR788" s="65"/>
      <c r="HS788" s="65"/>
      <c r="HT788" s="65"/>
      <c r="HU788" s="65"/>
      <c r="HV788" s="65"/>
      <c r="HW788" s="65"/>
      <c r="HX788" s="65"/>
      <c r="HY788" s="65"/>
      <c r="HZ788" s="65"/>
      <c r="IA788" s="65"/>
      <c r="IB788" s="65"/>
      <c r="IC788" s="65"/>
      <c r="ID788" s="65"/>
      <c r="IE788" s="65"/>
      <c r="IF788" s="65"/>
      <c r="IG788" s="65"/>
      <c r="IH788" s="65"/>
      <c r="II788" s="65"/>
      <c r="IJ788" s="65"/>
      <c r="IK788" s="65"/>
      <c r="IL788" s="65"/>
      <c r="IM788" s="65"/>
      <c r="IN788" s="65"/>
      <c r="IO788" s="65"/>
      <c r="IP788" s="65"/>
      <c r="IQ788" s="65"/>
      <c r="IR788" s="65"/>
      <c r="IS788" s="65"/>
      <c r="IT788" s="65"/>
      <c r="IU788" s="65"/>
      <c r="IV788" s="65"/>
    </row>
    <row r="789" spans="1:256" ht="16.5" hidden="1" customHeight="1" outlineLevel="1" x14ac:dyDescent="0.25">
      <c r="A789" s="735"/>
      <c r="B789" s="735"/>
      <c r="C789" s="735"/>
      <c r="D789" s="735"/>
      <c r="E789" s="735"/>
      <c r="F789" s="735"/>
      <c r="G789" s="735"/>
      <c r="H789" s="735"/>
      <c r="I789" s="735"/>
      <c r="J789" s="735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6.5" hidden="1" customHeight="1" outlineLevel="1" x14ac:dyDescent="0.25">
      <c r="A790" s="735"/>
      <c r="B790" s="735"/>
      <c r="C790" s="735"/>
      <c r="D790" s="735"/>
      <c r="E790" s="735"/>
      <c r="F790" s="735"/>
      <c r="G790" s="735"/>
      <c r="H790" s="735"/>
      <c r="I790" s="735"/>
      <c r="J790" s="735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16.5" customHeight="1" collapsed="1" x14ac:dyDescent="0.2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15.75" customHeight="1" x14ac:dyDescent="0.25">
      <c r="A792" s="9" t="s">
        <v>820</v>
      </c>
      <c r="B792" s="1179" t="s">
        <v>821</v>
      </c>
      <c r="C792" s="1179"/>
      <c r="D792" s="1179"/>
      <c r="E792" s="1179"/>
      <c r="F792" s="1179"/>
      <c r="G792" s="1179"/>
      <c r="H792" s="1179"/>
      <c r="I792" s="1179"/>
      <c r="J792" s="1179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customHeight="1" x14ac:dyDescent="0.25">
      <c r="A793" s="9"/>
      <c r="B793" s="456" t="s">
        <v>1071</v>
      </c>
      <c r="C793" s="151"/>
      <c r="D793" s="151"/>
      <c r="E793" s="151"/>
      <c r="F793" s="151"/>
      <c r="G793" s="151"/>
      <c r="H793" s="151"/>
      <c r="I793" s="151"/>
      <c r="J793" s="151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  <c r="DT793" s="65"/>
      <c r="DU793" s="65"/>
      <c r="DV793" s="65"/>
      <c r="DW793" s="65"/>
      <c r="DX793" s="65"/>
      <c r="DY793" s="65"/>
      <c r="DZ793" s="65"/>
      <c r="EA793" s="65"/>
      <c r="EB793" s="65"/>
      <c r="EC793" s="65"/>
      <c r="ED793" s="65"/>
      <c r="EE793" s="65"/>
      <c r="EF793" s="65"/>
      <c r="EG793" s="65"/>
      <c r="EH793" s="65"/>
      <c r="EI793" s="65"/>
      <c r="EJ793" s="65"/>
      <c r="EK793" s="65"/>
      <c r="EL793" s="65"/>
      <c r="EM793" s="65"/>
      <c r="EN793" s="65"/>
      <c r="EO793" s="65"/>
      <c r="EP793" s="65"/>
      <c r="EQ793" s="65"/>
      <c r="ER793" s="65"/>
      <c r="ES793" s="65"/>
      <c r="ET793" s="65"/>
      <c r="EU793" s="65"/>
      <c r="EV793" s="65"/>
      <c r="EW793" s="65"/>
      <c r="EX793" s="65"/>
      <c r="EY793" s="65"/>
      <c r="EZ793" s="65"/>
      <c r="FA793" s="65"/>
      <c r="FB793" s="65"/>
      <c r="FC793" s="65"/>
      <c r="FD793" s="65"/>
      <c r="FE793" s="65"/>
      <c r="FF793" s="65"/>
      <c r="FG793" s="65"/>
      <c r="FH793" s="65"/>
      <c r="FI793" s="65"/>
      <c r="FJ793" s="65"/>
      <c r="FK793" s="65"/>
      <c r="FL793" s="65"/>
      <c r="FM793" s="65"/>
      <c r="FN793" s="65"/>
      <c r="FO793" s="65"/>
      <c r="FP793" s="65"/>
      <c r="FQ793" s="65"/>
      <c r="FR793" s="65"/>
      <c r="FS793" s="65"/>
      <c r="FT793" s="65"/>
      <c r="FU793" s="65"/>
      <c r="FV793" s="65"/>
      <c r="FW793" s="65"/>
      <c r="FX793" s="65"/>
      <c r="FY793" s="65"/>
      <c r="FZ793" s="65"/>
      <c r="GA793" s="65"/>
      <c r="GB793" s="65"/>
      <c r="GC793" s="65"/>
      <c r="GD793" s="65"/>
      <c r="GE793" s="65"/>
      <c r="GF793" s="65"/>
      <c r="GG793" s="65"/>
      <c r="GH793" s="65"/>
      <c r="GI793" s="65"/>
      <c r="GJ793" s="65"/>
      <c r="GK793" s="65"/>
      <c r="GL793" s="65"/>
      <c r="GM793" s="65"/>
      <c r="GN793" s="65"/>
      <c r="GO793" s="65"/>
      <c r="GP793" s="65"/>
      <c r="GQ793" s="65"/>
      <c r="GR793" s="65"/>
      <c r="GS793" s="65"/>
      <c r="GT793" s="65"/>
      <c r="GU793" s="65"/>
      <c r="GV793" s="65"/>
      <c r="GW793" s="65"/>
      <c r="GX793" s="65"/>
      <c r="GY793" s="65"/>
      <c r="GZ793" s="65"/>
      <c r="HA793" s="65"/>
      <c r="HB793" s="65"/>
      <c r="HC793" s="65"/>
      <c r="HD793" s="65"/>
      <c r="HE793" s="65"/>
      <c r="HF793" s="65"/>
      <c r="HG793" s="65"/>
      <c r="HH793" s="65"/>
      <c r="HI793" s="65"/>
      <c r="HJ793" s="65"/>
      <c r="HK793" s="65"/>
      <c r="HL793" s="65"/>
      <c r="HM793" s="65"/>
      <c r="HN793" s="65"/>
      <c r="HO793" s="65"/>
      <c r="HP793" s="65"/>
      <c r="HQ793" s="65"/>
      <c r="HR793" s="65"/>
      <c r="HS793" s="65"/>
      <c r="HT793" s="65"/>
      <c r="HU793" s="65"/>
      <c r="HV793" s="65"/>
      <c r="HW793" s="65"/>
      <c r="HX793" s="65"/>
      <c r="HY793" s="65"/>
      <c r="HZ793" s="65"/>
      <c r="IA793" s="65"/>
      <c r="IB793" s="65"/>
      <c r="IC793" s="65"/>
      <c r="ID793" s="65"/>
      <c r="IE793" s="65"/>
      <c r="IF793" s="65"/>
      <c r="IG793" s="65"/>
      <c r="IH793" s="65"/>
      <c r="II793" s="65"/>
      <c r="IJ793" s="65"/>
      <c r="IK793" s="65"/>
      <c r="IL793" s="65"/>
      <c r="IM793" s="65"/>
      <c r="IN793" s="65"/>
      <c r="IO793" s="65"/>
      <c r="IP793" s="65"/>
      <c r="IQ793" s="65"/>
      <c r="IR793" s="65"/>
      <c r="IS793" s="65"/>
      <c r="IT793" s="65"/>
      <c r="IU793" s="65"/>
      <c r="IV793" s="65"/>
    </row>
    <row r="794" spans="1:256" ht="23.25" hidden="1" customHeight="1" outlineLevel="1" thickTop="1" x14ac:dyDescent="0.25">
      <c r="A794" s="868" t="s">
        <v>15</v>
      </c>
      <c r="B794" s="869"/>
      <c r="C794" s="513" t="s">
        <v>823</v>
      </c>
      <c r="D794" s="1784"/>
      <c r="E794" s="1235" t="s">
        <v>203</v>
      </c>
      <c r="F794" s="1784"/>
      <c r="G794" s="1090" t="s">
        <v>772</v>
      </c>
      <c r="H794" s="1778"/>
      <c r="I794" s="1235" t="s">
        <v>238</v>
      </c>
      <c r="J794" s="1543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37.5" hidden="1" customHeight="1" outlineLevel="1" x14ac:dyDescent="0.25">
      <c r="A795" s="870"/>
      <c r="B795" s="871"/>
      <c r="C795" s="945"/>
      <c r="D795" s="1250"/>
      <c r="E795" s="1182"/>
      <c r="F795" s="615"/>
      <c r="G795" s="153" t="s">
        <v>802</v>
      </c>
      <c r="H795" s="152" t="s">
        <v>822</v>
      </c>
      <c r="I795" s="1182"/>
      <c r="J795" s="1193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/>
      <c r="BD795" s="65"/>
      <c r="BE795" s="65"/>
      <c r="BF795" s="65"/>
      <c r="BG795" s="65"/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  <c r="BX795" s="65"/>
      <c r="BY795" s="65"/>
      <c r="BZ795" s="65"/>
      <c r="CA795" s="65"/>
      <c r="CB795" s="65"/>
      <c r="CC795" s="65"/>
      <c r="CD795" s="65"/>
      <c r="CE795" s="65"/>
      <c r="CF795" s="65"/>
      <c r="CG795" s="65"/>
      <c r="CH795" s="65"/>
      <c r="CI795" s="65"/>
      <c r="CJ795" s="65"/>
      <c r="CK795" s="65"/>
      <c r="CL795" s="65"/>
      <c r="CM795" s="65"/>
      <c r="CN795" s="65"/>
      <c r="CO795" s="65"/>
      <c r="CP795" s="65"/>
      <c r="CQ795" s="65"/>
      <c r="CR795" s="65"/>
      <c r="CS795" s="65"/>
      <c r="CT795" s="65"/>
      <c r="CU795" s="65"/>
      <c r="CV795" s="65"/>
      <c r="CW795" s="65"/>
      <c r="CX795" s="65"/>
      <c r="CY795" s="65"/>
      <c r="CZ795" s="65"/>
      <c r="DA795" s="65"/>
      <c r="DB795" s="65"/>
      <c r="DC795" s="65"/>
      <c r="DD795" s="65"/>
      <c r="DE795" s="65"/>
      <c r="DF795" s="65"/>
      <c r="DG795" s="65"/>
      <c r="DH795" s="65"/>
      <c r="DI795" s="65"/>
      <c r="DJ795" s="65"/>
      <c r="DK795" s="65"/>
      <c r="DL795" s="65"/>
      <c r="DM795" s="65"/>
      <c r="DN795" s="65"/>
      <c r="DO795" s="65"/>
      <c r="DP795" s="65"/>
      <c r="DQ795" s="65"/>
      <c r="DR795" s="65"/>
      <c r="DS795" s="65"/>
      <c r="DT795" s="65"/>
      <c r="DU795" s="65"/>
      <c r="DV795" s="65"/>
      <c r="DW795" s="65"/>
      <c r="DX795" s="65"/>
      <c r="DY795" s="65"/>
      <c r="DZ795" s="65"/>
      <c r="EA795" s="65"/>
      <c r="EB795" s="65"/>
      <c r="EC795" s="65"/>
      <c r="ED795" s="65"/>
      <c r="EE795" s="65"/>
      <c r="EF795" s="65"/>
      <c r="EG795" s="65"/>
      <c r="EH795" s="65"/>
      <c r="EI795" s="65"/>
      <c r="EJ795" s="65"/>
      <c r="EK795" s="65"/>
      <c r="EL795" s="65"/>
      <c r="EM795" s="65"/>
      <c r="EN795" s="65"/>
      <c r="EO795" s="65"/>
      <c r="EP795" s="65"/>
      <c r="EQ795" s="65"/>
      <c r="ER795" s="65"/>
      <c r="ES795" s="65"/>
      <c r="ET795" s="65"/>
      <c r="EU795" s="65"/>
      <c r="EV795" s="65"/>
      <c r="EW795" s="65"/>
      <c r="EX795" s="65"/>
      <c r="EY795" s="65"/>
      <c r="EZ795" s="65"/>
      <c r="FA795" s="65"/>
      <c r="FB795" s="65"/>
      <c r="FC795" s="65"/>
      <c r="FD795" s="65"/>
      <c r="FE795" s="65"/>
      <c r="FF795" s="65"/>
      <c r="FG795" s="65"/>
      <c r="FH795" s="65"/>
      <c r="FI795" s="65"/>
      <c r="FJ795" s="65"/>
      <c r="FK795" s="65"/>
      <c r="FL795" s="65"/>
      <c r="FM795" s="65"/>
      <c r="FN795" s="65"/>
      <c r="FO795" s="65"/>
      <c r="FP795" s="65"/>
      <c r="FQ795" s="65"/>
      <c r="FR795" s="65"/>
      <c r="FS795" s="65"/>
      <c r="FT795" s="65"/>
      <c r="FU795" s="65"/>
      <c r="FV795" s="65"/>
      <c r="FW795" s="65"/>
      <c r="FX795" s="65"/>
      <c r="FY795" s="65"/>
      <c r="FZ795" s="65"/>
      <c r="GA795" s="65"/>
      <c r="GB795" s="65"/>
      <c r="GC795" s="65"/>
      <c r="GD795" s="65"/>
      <c r="GE795" s="65"/>
      <c r="GF795" s="65"/>
      <c r="GG795" s="65"/>
      <c r="GH795" s="65"/>
      <c r="GI795" s="65"/>
      <c r="GJ795" s="65"/>
      <c r="GK795" s="65"/>
      <c r="GL795" s="65"/>
      <c r="GM795" s="65"/>
      <c r="GN795" s="65"/>
      <c r="GO795" s="65"/>
      <c r="GP795" s="65"/>
      <c r="GQ795" s="65"/>
      <c r="GR795" s="65"/>
      <c r="GS795" s="65"/>
      <c r="GT795" s="65"/>
      <c r="GU795" s="65"/>
      <c r="GV795" s="65"/>
      <c r="GW795" s="65"/>
      <c r="GX795" s="65"/>
      <c r="GY795" s="65"/>
      <c r="GZ795" s="65"/>
      <c r="HA795" s="65"/>
      <c r="HB795" s="65"/>
      <c r="HC795" s="65"/>
      <c r="HD795" s="65"/>
      <c r="HE795" s="65"/>
      <c r="HF795" s="65"/>
      <c r="HG795" s="65"/>
      <c r="HH795" s="65"/>
      <c r="HI795" s="65"/>
      <c r="HJ795" s="65"/>
      <c r="HK795" s="65"/>
      <c r="HL795" s="65"/>
      <c r="HM795" s="65"/>
      <c r="HN795" s="65"/>
      <c r="HO795" s="65"/>
      <c r="HP795" s="65"/>
      <c r="HQ795" s="65"/>
      <c r="HR795" s="65"/>
      <c r="HS795" s="65"/>
      <c r="HT795" s="65"/>
      <c r="HU795" s="65"/>
      <c r="HV795" s="65"/>
      <c r="HW795" s="65"/>
      <c r="HX795" s="65"/>
      <c r="HY795" s="65"/>
      <c r="HZ795" s="65"/>
      <c r="IA795" s="65"/>
      <c r="IB795" s="65"/>
      <c r="IC795" s="65"/>
      <c r="ID795" s="65"/>
      <c r="IE795" s="65"/>
      <c r="IF795" s="65"/>
      <c r="IG795" s="65"/>
      <c r="IH795" s="65"/>
      <c r="II795" s="65"/>
      <c r="IJ795" s="65"/>
      <c r="IK795" s="65"/>
      <c r="IL795" s="65"/>
      <c r="IM795" s="65"/>
      <c r="IN795" s="65"/>
      <c r="IO795" s="65"/>
      <c r="IP795" s="65"/>
      <c r="IQ795" s="65"/>
      <c r="IR795" s="65"/>
      <c r="IS795" s="65"/>
      <c r="IT795" s="65"/>
      <c r="IU795" s="65"/>
      <c r="IV795" s="65"/>
    </row>
    <row r="796" spans="1:256" ht="16.5" hidden="1" customHeight="1" outlineLevel="1" thickBot="1" x14ac:dyDescent="0.3">
      <c r="A796" s="872" t="s">
        <v>113</v>
      </c>
      <c r="B796" s="873"/>
      <c r="C796" s="737" t="s">
        <v>114</v>
      </c>
      <c r="D796" s="801"/>
      <c r="E796" s="1116" t="s">
        <v>115</v>
      </c>
      <c r="F796" s="737"/>
      <c r="G796" s="168" t="s">
        <v>116</v>
      </c>
      <c r="H796" s="102" t="s">
        <v>117</v>
      </c>
      <c r="I796" s="1116" t="s">
        <v>118</v>
      </c>
      <c r="J796" s="1640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30.75" hidden="1" customHeight="1" outlineLevel="1" thickTop="1" x14ac:dyDescent="0.25">
      <c r="A797" s="1261" t="s">
        <v>234</v>
      </c>
      <c r="B797" s="1262"/>
      <c r="C797" s="1215"/>
      <c r="D797" s="1216"/>
      <c r="E797" s="1263"/>
      <c r="F797" s="1264"/>
      <c r="G797" s="172"/>
      <c r="H797" s="169"/>
      <c r="I797" s="2477" t="str">
        <f>IF(C797+E797-G797-H797=0,"",C797+E797-G797-H797)</f>
        <v/>
      </c>
      <c r="J797" s="2478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  <c r="EB797" s="34"/>
      <c r="EC797" s="34"/>
      <c r="ED797" s="34"/>
      <c r="EE797" s="34"/>
      <c r="EF797" s="34"/>
      <c r="EG797" s="34"/>
      <c r="EH797" s="34"/>
      <c r="EI797" s="34"/>
      <c r="EJ797" s="34"/>
      <c r="EK797" s="34"/>
      <c r="EL797" s="34"/>
      <c r="EM797" s="34"/>
      <c r="EN797" s="34"/>
      <c r="EO797" s="34"/>
      <c r="EP797" s="34"/>
      <c r="EQ797" s="34"/>
      <c r="ER797" s="34"/>
      <c r="ES797" s="34"/>
      <c r="ET797" s="34"/>
      <c r="EU797" s="34"/>
      <c r="EV797" s="34"/>
      <c r="EW797" s="34"/>
      <c r="EX797" s="34"/>
      <c r="EY797" s="34"/>
      <c r="EZ797" s="34"/>
      <c r="FA797" s="34"/>
      <c r="FB797" s="34"/>
      <c r="FC797" s="34"/>
      <c r="FD797" s="34"/>
      <c r="FE797" s="34"/>
      <c r="FF797" s="34"/>
      <c r="FG797" s="34"/>
      <c r="FH797" s="34"/>
      <c r="FI797" s="34"/>
      <c r="FJ797" s="34"/>
      <c r="FK797" s="34"/>
      <c r="FL797" s="34"/>
      <c r="FM797" s="34"/>
      <c r="FN797" s="34"/>
      <c r="FO797" s="34"/>
      <c r="FP797" s="34"/>
      <c r="FQ797" s="34"/>
      <c r="FR797" s="34"/>
      <c r="FS797" s="34"/>
      <c r="FT797" s="34"/>
      <c r="FU797" s="34"/>
      <c r="FV797" s="34"/>
      <c r="FW797" s="34"/>
      <c r="FX797" s="34"/>
      <c r="FY797" s="34"/>
      <c r="FZ797" s="34"/>
      <c r="GA797" s="34"/>
      <c r="GB797" s="34"/>
      <c r="GC797" s="34"/>
      <c r="GD797" s="34"/>
      <c r="GE797" s="34"/>
      <c r="GF797" s="34"/>
      <c r="GG797" s="34"/>
      <c r="GH797" s="34"/>
      <c r="GI797" s="34"/>
      <c r="GJ797" s="34"/>
      <c r="GK797" s="34"/>
      <c r="GL797" s="34"/>
      <c r="GM797" s="34"/>
      <c r="GN797" s="34"/>
      <c r="GO797" s="34"/>
      <c r="GP797" s="34"/>
      <c r="GQ797" s="34"/>
      <c r="GR797" s="34"/>
      <c r="GS797" s="34"/>
      <c r="GT797" s="34"/>
      <c r="GU797" s="34"/>
      <c r="GV797" s="34"/>
      <c r="GW797" s="34"/>
      <c r="GX797" s="34"/>
      <c r="GY797" s="34"/>
      <c r="GZ797" s="34"/>
      <c r="HA797" s="34"/>
      <c r="HB797" s="34"/>
      <c r="HC797" s="34"/>
      <c r="HD797" s="34"/>
      <c r="HE797" s="34"/>
      <c r="HF797" s="34"/>
      <c r="HG797" s="34"/>
      <c r="HH797" s="34"/>
      <c r="HI797" s="34"/>
      <c r="HJ797" s="34"/>
      <c r="HK797" s="34"/>
      <c r="HL797" s="34"/>
      <c r="HM797" s="34"/>
      <c r="HN797" s="34"/>
      <c r="HO797" s="34"/>
      <c r="HP797" s="34"/>
      <c r="HQ797" s="34"/>
      <c r="HR797" s="34"/>
      <c r="HS797" s="34"/>
      <c r="HT797" s="34"/>
      <c r="HU797" s="34"/>
      <c r="HV797" s="34"/>
      <c r="HW797" s="34"/>
      <c r="HX797" s="34"/>
      <c r="HY797" s="34"/>
      <c r="HZ797" s="34"/>
      <c r="IA797" s="34"/>
      <c r="IB797" s="34"/>
      <c r="IC797" s="34"/>
      <c r="ID797" s="34"/>
      <c r="IE797" s="34"/>
      <c r="IF797" s="34"/>
      <c r="IG797" s="34"/>
      <c r="IH797" s="34"/>
      <c r="II797" s="34"/>
      <c r="IJ797" s="34"/>
      <c r="IK797" s="34"/>
      <c r="IL797" s="34"/>
      <c r="IM797" s="34"/>
      <c r="IN797" s="34"/>
      <c r="IO797" s="34"/>
      <c r="IP797" s="34"/>
      <c r="IQ797" s="34"/>
      <c r="IR797" s="34"/>
      <c r="IS797" s="34"/>
      <c r="IT797" s="34"/>
      <c r="IU797" s="34"/>
      <c r="IV797" s="34"/>
    </row>
    <row r="798" spans="1:256" ht="43.5" hidden="1" customHeight="1" outlineLevel="1" thickBot="1" x14ac:dyDescent="0.3">
      <c r="A798" s="943" t="s">
        <v>239</v>
      </c>
      <c r="B798" s="1791"/>
      <c r="C798" s="1174"/>
      <c r="D798" s="1175"/>
      <c r="E798" s="1781"/>
      <c r="F798" s="1782"/>
      <c r="G798" s="173"/>
      <c r="H798" s="170"/>
      <c r="I798" s="1170" t="str">
        <f>IF(C798+E798-G798-H798=0,"",C798+E798-G798-H798)</f>
        <v/>
      </c>
      <c r="J798" s="1171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34.5" hidden="1" customHeight="1" outlineLevel="1" thickBot="1" x14ac:dyDescent="0.3">
      <c r="A799" s="1613" t="s">
        <v>240</v>
      </c>
      <c r="B799" s="2479"/>
      <c r="C799" s="1176" t="str">
        <f>IF(SUM(C797:D798)=0,"",SUM(C797:D798))</f>
        <v/>
      </c>
      <c r="D799" s="1177"/>
      <c r="E799" s="1590" t="str">
        <f>IF(SUM(E797:F798)=0,"",SUM(E797:F798))</f>
        <v/>
      </c>
      <c r="F799" s="1783"/>
      <c r="G799" s="177" t="str">
        <f>IF(SUM(G797:G798)=0,"",SUM(G797:G798))</f>
        <v/>
      </c>
      <c r="H799" s="178" t="str">
        <f>IF(SUM(H797:H798)=0,"",SUM(H797:H798))</f>
        <v/>
      </c>
      <c r="I799" s="1172" t="str">
        <f>IF(IF(I797="",0,I797)+IF(I798="",0,I798)=0,"",IF(I797="",0,I797)+IF(I798="",0,I798))</f>
        <v/>
      </c>
      <c r="J799" s="1173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  <c r="BX799" s="34"/>
      <c r="BY799" s="34"/>
      <c r="BZ799" s="34"/>
      <c r="CA799" s="34"/>
      <c r="CB799" s="34"/>
      <c r="CC799" s="34"/>
      <c r="CD799" s="34"/>
      <c r="CE799" s="34"/>
      <c r="CF799" s="34"/>
      <c r="CG799" s="34"/>
      <c r="CH799" s="34"/>
      <c r="CI799" s="34"/>
      <c r="CJ799" s="34"/>
      <c r="CK799" s="34"/>
      <c r="CL799" s="34"/>
      <c r="CM799" s="34"/>
      <c r="CN799" s="34"/>
      <c r="CO799" s="34"/>
      <c r="CP799" s="34"/>
      <c r="CQ799" s="34"/>
      <c r="CR799" s="34"/>
      <c r="CS799" s="34"/>
      <c r="CT799" s="34"/>
      <c r="CU799" s="34"/>
      <c r="CV799" s="34"/>
      <c r="CW799" s="34"/>
      <c r="CX799" s="34"/>
      <c r="CY799" s="34"/>
      <c r="CZ799" s="34"/>
      <c r="DA799" s="34"/>
      <c r="DB799" s="34"/>
      <c r="DC799" s="34"/>
      <c r="DD799" s="34"/>
      <c r="DE799" s="34"/>
      <c r="DF799" s="34"/>
      <c r="DG799" s="34"/>
      <c r="DH799" s="34"/>
      <c r="DI799" s="34"/>
      <c r="DJ799" s="34"/>
      <c r="DK799" s="34"/>
      <c r="DL799" s="34"/>
      <c r="DM799" s="34"/>
      <c r="DN799" s="34"/>
      <c r="DO799" s="34"/>
      <c r="DP799" s="34"/>
      <c r="DQ799" s="34"/>
      <c r="DR799" s="34"/>
      <c r="DS799" s="34"/>
      <c r="DT799" s="34"/>
      <c r="DU799" s="34"/>
      <c r="DV799" s="34"/>
      <c r="DW799" s="34"/>
      <c r="DX799" s="34"/>
      <c r="DY799" s="34"/>
      <c r="DZ799" s="34"/>
      <c r="EA799" s="34"/>
      <c r="EB799" s="34"/>
      <c r="EC799" s="34"/>
      <c r="ED799" s="34"/>
      <c r="EE799" s="34"/>
      <c r="EF799" s="34"/>
      <c r="EG799" s="34"/>
      <c r="EH799" s="34"/>
      <c r="EI799" s="34"/>
      <c r="EJ799" s="34"/>
      <c r="EK799" s="34"/>
      <c r="EL799" s="34"/>
      <c r="EM799" s="34"/>
      <c r="EN799" s="34"/>
      <c r="EO799" s="34"/>
      <c r="EP799" s="34"/>
      <c r="EQ799" s="34"/>
      <c r="ER799" s="34"/>
      <c r="ES799" s="34"/>
      <c r="ET799" s="34"/>
      <c r="EU799" s="34"/>
      <c r="EV799" s="34"/>
      <c r="EW799" s="34"/>
      <c r="EX799" s="34"/>
      <c r="EY799" s="34"/>
      <c r="EZ799" s="34"/>
      <c r="FA799" s="34"/>
      <c r="FB799" s="34"/>
      <c r="FC799" s="34"/>
      <c r="FD799" s="34"/>
      <c r="FE799" s="34"/>
      <c r="FF799" s="34"/>
      <c r="FG799" s="34"/>
      <c r="FH799" s="34"/>
      <c r="FI799" s="34"/>
      <c r="FJ799" s="34"/>
      <c r="FK799" s="34"/>
      <c r="FL799" s="34"/>
      <c r="FM799" s="34"/>
      <c r="FN799" s="34"/>
      <c r="FO799" s="34"/>
      <c r="FP799" s="34"/>
      <c r="FQ799" s="34"/>
      <c r="FR799" s="34"/>
      <c r="FS799" s="34"/>
      <c r="FT799" s="34"/>
      <c r="FU799" s="34"/>
      <c r="FV799" s="34"/>
      <c r="FW799" s="34"/>
      <c r="FX799" s="34"/>
      <c r="FY799" s="34"/>
      <c r="FZ799" s="34"/>
      <c r="GA799" s="34"/>
      <c r="GB799" s="34"/>
      <c r="GC799" s="34"/>
      <c r="GD799" s="34"/>
      <c r="GE799" s="34"/>
      <c r="GF799" s="34"/>
      <c r="GG799" s="34"/>
      <c r="GH799" s="34"/>
      <c r="GI799" s="34"/>
      <c r="GJ799" s="34"/>
      <c r="GK799" s="34"/>
      <c r="GL799" s="34"/>
      <c r="GM799" s="34"/>
      <c r="GN799" s="34"/>
      <c r="GO799" s="34"/>
      <c r="GP799" s="34"/>
      <c r="GQ799" s="34"/>
      <c r="GR799" s="34"/>
      <c r="GS799" s="34"/>
      <c r="GT799" s="34"/>
      <c r="GU799" s="34"/>
      <c r="GV799" s="34"/>
      <c r="GW799" s="34"/>
      <c r="GX799" s="34"/>
      <c r="GY799" s="34"/>
      <c r="GZ799" s="34"/>
      <c r="HA799" s="34"/>
      <c r="HB799" s="34"/>
      <c r="HC799" s="34"/>
      <c r="HD799" s="34"/>
      <c r="HE799" s="34"/>
      <c r="HF799" s="34"/>
      <c r="HG799" s="34"/>
      <c r="HH799" s="34"/>
      <c r="HI799" s="34"/>
      <c r="HJ799" s="34"/>
      <c r="HK799" s="34"/>
      <c r="HL799" s="34"/>
      <c r="HM799" s="34"/>
      <c r="HN799" s="34"/>
      <c r="HO799" s="34"/>
      <c r="HP799" s="34"/>
      <c r="HQ799" s="34"/>
      <c r="HR799" s="34"/>
      <c r="HS799" s="34"/>
      <c r="HT799" s="34"/>
      <c r="HU799" s="34"/>
      <c r="HV799" s="34"/>
      <c r="HW799" s="34"/>
      <c r="HX799" s="34"/>
      <c r="HY799" s="34"/>
      <c r="HZ799" s="34"/>
      <c r="IA799" s="34"/>
      <c r="IB799" s="34"/>
      <c r="IC799" s="34"/>
      <c r="ID799" s="34"/>
      <c r="IE799" s="34"/>
      <c r="IF799" s="34"/>
      <c r="IG799" s="34"/>
      <c r="IH799" s="34"/>
      <c r="II799" s="34"/>
      <c r="IJ799" s="34"/>
      <c r="IK799" s="34"/>
      <c r="IL799" s="34"/>
      <c r="IM799" s="34"/>
      <c r="IN799" s="34"/>
      <c r="IO799" s="34"/>
      <c r="IP799" s="34"/>
      <c r="IQ799" s="34"/>
      <c r="IR799" s="34"/>
      <c r="IS799" s="34"/>
      <c r="IT799" s="34"/>
      <c r="IU799" s="34"/>
      <c r="IV799" s="34"/>
    </row>
    <row r="800" spans="1:256" ht="16.5" hidden="1" customHeight="1" outlineLevel="1" thickTop="1" x14ac:dyDescent="0.2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  <c r="BX800" s="34"/>
      <c r="BY800" s="34"/>
      <c r="BZ800" s="34"/>
      <c r="CA800" s="34"/>
      <c r="CB800" s="34"/>
      <c r="CC800" s="34"/>
      <c r="CD800" s="34"/>
      <c r="CE800" s="34"/>
      <c r="CF800" s="34"/>
      <c r="CG800" s="34"/>
      <c r="CH800" s="34"/>
      <c r="CI800" s="34"/>
      <c r="CJ800" s="34"/>
      <c r="CK800" s="34"/>
      <c r="CL800" s="34"/>
      <c r="CM800" s="34"/>
      <c r="CN800" s="34"/>
      <c r="CO800" s="34"/>
      <c r="CP800" s="34"/>
      <c r="CQ800" s="34"/>
      <c r="CR800" s="34"/>
      <c r="CS800" s="34"/>
      <c r="CT800" s="34"/>
      <c r="CU800" s="34"/>
      <c r="CV800" s="34"/>
      <c r="CW800" s="34"/>
      <c r="CX800" s="34"/>
      <c r="CY800" s="34"/>
      <c r="CZ800" s="34"/>
      <c r="DA800" s="34"/>
      <c r="DB800" s="34"/>
      <c r="DC800" s="34"/>
      <c r="DD800" s="34"/>
      <c r="DE800" s="34"/>
      <c r="DF800" s="34"/>
      <c r="DG800" s="34"/>
      <c r="DH800" s="34"/>
      <c r="DI800" s="34"/>
      <c r="DJ800" s="34"/>
      <c r="DK800" s="34"/>
      <c r="DL800" s="34"/>
      <c r="DM800" s="34"/>
      <c r="DN800" s="34"/>
      <c r="DO800" s="34"/>
      <c r="DP800" s="34"/>
      <c r="DQ800" s="34"/>
      <c r="DR800" s="34"/>
      <c r="DS800" s="34"/>
      <c r="DT800" s="34"/>
      <c r="DU800" s="34"/>
      <c r="DV800" s="34"/>
      <c r="DW800" s="34"/>
      <c r="DX800" s="34"/>
      <c r="DY800" s="34"/>
      <c r="DZ800" s="34"/>
      <c r="EA800" s="34"/>
      <c r="EB800" s="34"/>
      <c r="EC800" s="34"/>
      <c r="ED800" s="34"/>
      <c r="EE800" s="34"/>
      <c r="EF800" s="34"/>
      <c r="EG800" s="34"/>
      <c r="EH800" s="34"/>
      <c r="EI800" s="34"/>
      <c r="EJ800" s="34"/>
      <c r="EK800" s="34"/>
      <c r="EL800" s="34"/>
      <c r="EM800" s="34"/>
      <c r="EN800" s="34"/>
      <c r="EO800" s="34"/>
      <c r="EP800" s="34"/>
      <c r="EQ800" s="34"/>
      <c r="ER800" s="34"/>
      <c r="ES800" s="34"/>
      <c r="ET800" s="34"/>
      <c r="EU800" s="34"/>
      <c r="EV800" s="34"/>
      <c r="EW800" s="34"/>
      <c r="EX800" s="34"/>
      <c r="EY800" s="34"/>
      <c r="EZ800" s="34"/>
      <c r="FA800" s="34"/>
      <c r="FB800" s="34"/>
      <c r="FC800" s="34"/>
      <c r="FD800" s="34"/>
      <c r="FE800" s="34"/>
      <c r="FF800" s="34"/>
      <c r="FG800" s="34"/>
      <c r="FH800" s="34"/>
      <c r="FI800" s="34"/>
      <c r="FJ800" s="34"/>
      <c r="FK800" s="34"/>
      <c r="FL800" s="34"/>
      <c r="FM800" s="34"/>
      <c r="FN800" s="34"/>
      <c r="FO800" s="34"/>
      <c r="FP800" s="34"/>
      <c r="FQ800" s="34"/>
      <c r="FR800" s="34"/>
      <c r="FS800" s="34"/>
      <c r="FT800" s="34"/>
      <c r="FU800" s="34"/>
      <c r="FV800" s="34"/>
      <c r="FW800" s="34"/>
      <c r="FX800" s="34"/>
      <c r="FY800" s="34"/>
      <c r="FZ800" s="34"/>
      <c r="GA800" s="34"/>
      <c r="GB800" s="34"/>
      <c r="GC800" s="34"/>
      <c r="GD800" s="34"/>
      <c r="GE800" s="34"/>
      <c r="GF800" s="34"/>
      <c r="GG800" s="34"/>
      <c r="GH800" s="34"/>
      <c r="GI800" s="34"/>
      <c r="GJ800" s="34"/>
      <c r="GK800" s="34"/>
      <c r="GL800" s="34"/>
      <c r="GM800" s="34"/>
      <c r="GN800" s="34"/>
      <c r="GO800" s="34"/>
      <c r="GP800" s="34"/>
      <c r="GQ800" s="34"/>
      <c r="GR800" s="34"/>
      <c r="GS800" s="34"/>
      <c r="GT800" s="34"/>
      <c r="GU800" s="34"/>
      <c r="GV800" s="34"/>
      <c r="GW800" s="34"/>
      <c r="GX800" s="34"/>
      <c r="GY800" s="34"/>
      <c r="GZ800" s="34"/>
      <c r="HA800" s="34"/>
      <c r="HB800" s="34"/>
      <c r="HC800" s="34"/>
      <c r="HD800" s="34"/>
      <c r="HE800" s="34"/>
      <c r="HF800" s="34"/>
      <c r="HG800" s="34"/>
      <c r="HH800" s="34"/>
      <c r="HI800" s="34"/>
      <c r="HJ800" s="34"/>
      <c r="HK800" s="34"/>
      <c r="HL800" s="34"/>
      <c r="HM800" s="34"/>
      <c r="HN800" s="34"/>
      <c r="HO800" s="34"/>
      <c r="HP800" s="34"/>
      <c r="HQ800" s="34"/>
      <c r="HR800" s="34"/>
      <c r="HS800" s="34"/>
      <c r="HT800" s="34"/>
      <c r="HU800" s="34"/>
      <c r="HV800" s="34"/>
      <c r="HW800" s="34"/>
      <c r="HX800" s="34"/>
      <c r="HY800" s="34"/>
      <c r="HZ800" s="34"/>
      <c r="IA800" s="34"/>
      <c r="IB800" s="34"/>
      <c r="IC800" s="34"/>
      <c r="ID800" s="34"/>
      <c r="IE800" s="34"/>
      <c r="IF800" s="34"/>
      <c r="IG800" s="34"/>
      <c r="IH800" s="34"/>
      <c r="II800" s="34"/>
      <c r="IJ800" s="34"/>
      <c r="IK800" s="34"/>
      <c r="IL800" s="34"/>
      <c r="IM800" s="34"/>
      <c r="IN800" s="34"/>
      <c r="IO800" s="34"/>
      <c r="IP800" s="34"/>
      <c r="IQ800" s="34"/>
      <c r="IR800" s="34"/>
      <c r="IS800" s="34"/>
      <c r="IT800" s="34"/>
      <c r="IU800" s="34"/>
      <c r="IV800" s="34"/>
    </row>
    <row r="801" spans="1:256" ht="16.5" hidden="1" customHeight="1" outlineLevel="1" x14ac:dyDescent="0.25">
      <c r="A801" s="481" t="s">
        <v>824</v>
      </c>
      <c r="B801" s="481"/>
      <c r="C801" s="481"/>
      <c r="D801" s="481"/>
      <c r="E801" s="481"/>
      <c r="F801" s="481"/>
      <c r="G801" s="481"/>
      <c r="H801" s="481"/>
      <c r="I801" s="481"/>
      <c r="J801" s="481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  <c r="GG801" s="65"/>
      <c r="GH801" s="65"/>
      <c r="GI801" s="65"/>
      <c r="GJ801" s="65"/>
      <c r="GK801" s="65"/>
      <c r="GL801" s="65"/>
      <c r="GM801" s="65"/>
      <c r="GN801" s="65"/>
      <c r="GO801" s="65"/>
      <c r="GP801" s="65"/>
      <c r="GQ801" s="65"/>
      <c r="GR801" s="65"/>
      <c r="GS801" s="65"/>
      <c r="GT801" s="65"/>
      <c r="GU801" s="65"/>
      <c r="GV801" s="65"/>
      <c r="GW801" s="65"/>
      <c r="GX801" s="65"/>
      <c r="GY801" s="65"/>
      <c r="GZ801" s="65"/>
      <c r="HA801" s="65"/>
      <c r="HB801" s="65"/>
      <c r="HC801" s="65"/>
      <c r="HD801" s="65"/>
      <c r="HE801" s="65"/>
      <c r="HF801" s="65"/>
      <c r="HG801" s="65"/>
      <c r="HH801" s="65"/>
      <c r="HI801" s="65"/>
      <c r="HJ801" s="65"/>
      <c r="HK801" s="65"/>
      <c r="HL801" s="65"/>
      <c r="HM801" s="65"/>
      <c r="HN801" s="65"/>
      <c r="HO801" s="65"/>
      <c r="HP801" s="65"/>
      <c r="HQ801" s="65"/>
      <c r="HR801" s="65"/>
      <c r="HS801" s="65"/>
      <c r="HT801" s="65"/>
      <c r="HU801" s="65"/>
      <c r="HV801" s="65"/>
      <c r="HW801" s="65"/>
      <c r="HX801" s="65"/>
      <c r="HY801" s="65"/>
      <c r="HZ801" s="65"/>
      <c r="IA801" s="65"/>
      <c r="IB801" s="65"/>
      <c r="IC801" s="65"/>
      <c r="ID801" s="65"/>
      <c r="IE801" s="65"/>
      <c r="IF801" s="65"/>
      <c r="IG801" s="65"/>
      <c r="IH801" s="65"/>
      <c r="II801" s="65"/>
      <c r="IJ801" s="65"/>
      <c r="IK801" s="65"/>
      <c r="IL801" s="65"/>
      <c r="IM801" s="65"/>
      <c r="IN801" s="65"/>
      <c r="IO801" s="65"/>
      <c r="IP801" s="65"/>
      <c r="IQ801" s="65"/>
      <c r="IR801" s="65"/>
      <c r="IS801" s="65"/>
      <c r="IT801" s="65"/>
      <c r="IU801" s="65"/>
      <c r="IV801" s="65"/>
    </row>
    <row r="802" spans="1:256" ht="16.5" hidden="1" customHeight="1" outlineLevel="1" x14ac:dyDescent="0.25">
      <c r="A802" s="482"/>
      <c r="B802" s="482"/>
      <c r="C802" s="482"/>
      <c r="D802" s="482"/>
      <c r="E802" s="482"/>
      <c r="F802" s="482"/>
      <c r="G802" s="482"/>
      <c r="H802" s="482"/>
      <c r="I802" s="482"/>
      <c r="J802" s="482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hidden="1" customHeight="1" outlineLevel="1" x14ac:dyDescent="0.25">
      <c r="A803" s="482"/>
      <c r="B803" s="482"/>
      <c r="C803" s="482"/>
      <c r="D803" s="482"/>
      <c r="E803" s="482"/>
      <c r="F803" s="482"/>
      <c r="G803" s="482"/>
      <c r="H803" s="482"/>
      <c r="I803" s="482"/>
      <c r="J803" s="482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  <c r="EB803" s="34"/>
      <c r="EC803" s="34"/>
      <c r="ED803" s="34"/>
      <c r="EE803" s="34"/>
      <c r="EF803" s="34"/>
      <c r="EG803" s="34"/>
      <c r="EH803" s="34"/>
      <c r="EI803" s="34"/>
      <c r="EJ803" s="34"/>
      <c r="EK803" s="34"/>
      <c r="EL803" s="34"/>
      <c r="EM803" s="34"/>
      <c r="EN803" s="34"/>
      <c r="EO803" s="34"/>
      <c r="EP803" s="34"/>
      <c r="EQ803" s="34"/>
      <c r="ER803" s="34"/>
      <c r="ES803" s="34"/>
      <c r="ET803" s="34"/>
      <c r="EU803" s="34"/>
      <c r="EV803" s="34"/>
      <c r="EW803" s="34"/>
      <c r="EX803" s="34"/>
      <c r="EY803" s="34"/>
      <c r="EZ803" s="34"/>
      <c r="FA803" s="34"/>
      <c r="FB803" s="34"/>
      <c r="FC803" s="34"/>
      <c r="FD803" s="34"/>
      <c r="FE803" s="34"/>
      <c r="FF803" s="34"/>
      <c r="FG803" s="34"/>
      <c r="FH803" s="34"/>
      <c r="FI803" s="34"/>
      <c r="FJ803" s="34"/>
      <c r="FK803" s="34"/>
      <c r="FL803" s="34"/>
      <c r="FM803" s="34"/>
      <c r="FN803" s="34"/>
      <c r="FO803" s="34"/>
      <c r="FP803" s="34"/>
      <c r="FQ803" s="34"/>
      <c r="FR803" s="34"/>
      <c r="FS803" s="34"/>
      <c r="FT803" s="34"/>
      <c r="FU803" s="34"/>
      <c r="FV803" s="34"/>
      <c r="FW803" s="34"/>
      <c r="FX803" s="34"/>
      <c r="FY803" s="34"/>
      <c r="FZ803" s="34"/>
      <c r="GA803" s="34"/>
      <c r="GB803" s="34"/>
      <c r="GC803" s="34"/>
      <c r="GD803" s="34"/>
      <c r="GE803" s="34"/>
      <c r="GF803" s="34"/>
      <c r="GG803" s="34"/>
      <c r="GH803" s="34"/>
      <c r="GI803" s="34"/>
      <c r="GJ803" s="34"/>
      <c r="GK803" s="34"/>
      <c r="GL803" s="34"/>
      <c r="GM803" s="34"/>
      <c r="GN803" s="34"/>
      <c r="GO803" s="34"/>
      <c r="GP803" s="34"/>
      <c r="GQ803" s="34"/>
      <c r="GR803" s="34"/>
      <c r="GS803" s="34"/>
      <c r="GT803" s="34"/>
      <c r="GU803" s="34"/>
      <c r="GV803" s="34"/>
      <c r="GW803" s="34"/>
      <c r="GX803" s="34"/>
      <c r="GY803" s="34"/>
      <c r="GZ803" s="34"/>
      <c r="HA803" s="34"/>
      <c r="HB803" s="34"/>
      <c r="HC803" s="34"/>
      <c r="HD803" s="34"/>
      <c r="HE803" s="34"/>
      <c r="HF803" s="34"/>
      <c r="HG803" s="34"/>
      <c r="HH803" s="34"/>
      <c r="HI803" s="34"/>
      <c r="HJ803" s="34"/>
      <c r="HK803" s="34"/>
      <c r="HL803" s="34"/>
      <c r="HM803" s="34"/>
      <c r="HN803" s="34"/>
      <c r="HO803" s="34"/>
      <c r="HP803" s="34"/>
      <c r="HQ803" s="34"/>
      <c r="HR803" s="34"/>
      <c r="HS803" s="34"/>
      <c r="HT803" s="34"/>
      <c r="HU803" s="34"/>
      <c r="HV803" s="34"/>
      <c r="HW803" s="34"/>
      <c r="HX803" s="34"/>
      <c r="HY803" s="34"/>
      <c r="HZ803" s="34"/>
      <c r="IA803" s="34"/>
      <c r="IB803" s="34"/>
      <c r="IC803" s="34"/>
      <c r="ID803" s="34"/>
      <c r="IE803" s="34"/>
      <c r="IF803" s="34"/>
      <c r="IG803" s="34"/>
      <c r="IH803" s="34"/>
      <c r="II803" s="34"/>
      <c r="IJ803" s="34"/>
      <c r="IK803" s="34"/>
      <c r="IL803" s="34"/>
      <c r="IM803" s="34"/>
      <c r="IN803" s="34"/>
      <c r="IO803" s="34"/>
      <c r="IP803" s="34"/>
      <c r="IQ803" s="34"/>
      <c r="IR803" s="34"/>
      <c r="IS803" s="34"/>
      <c r="IT803" s="34"/>
      <c r="IU803" s="34"/>
      <c r="IV803" s="34"/>
    </row>
    <row r="804" spans="1:256" ht="16.5" hidden="1" customHeight="1" outlineLevel="1" x14ac:dyDescent="0.25">
      <c r="A804" s="482"/>
      <c r="B804" s="482"/>
      <c r="C804" s="482"/>
      <c r="D804" s="482"/>
      <c r="E804" s="482"/>
      <c r="F804" s="482"/>
      <c r="G804" s="482"/>
      <c r="H804" s="482"/>
      <c r="I804" s="482"/>
      <c r="J804" s="482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  <c r="BA804" s="34"/>
      <c r="BB804" s="34"/>
      <c r="BC804" s="34"/>
      <c r="BD804" s="34"/>
      <c r="BE804" s="34"/>
      <c r="BF804" s="34"/>
      <c r="BG804" s="34"/>
      <c r="BH804" s="34"/>
      <c r="BI804" s="34"/>
      <c r="BJ804" s="34"/>
      <c r="BK804" s="34"/>
      <c r="BL804" s="34"/>
      <c r="BM804" s="34"/>
      <c r="BN804" s="34"/>
      <c r="BO804" s="34"/>
      <c r="BP804" s="34"/>
      <c r="BQ804" s="34"/>
      <c r="BR804" s="34"/>
      <c r="BS804" s="34"/>
      <c r="BT804" s="34"/>
      <c r="BU804" s="34"/>
      <c r="BV804" s="34"/>
      <c r="BW804" s="34"/>
      <c r="BX804" s="34"/>
      <c r="BY804" s="34"/>
      <c r="BZ804" s="34"/>
      <c r="CA804" s="34"/>
      <c r="CB804" s="34"/>
      <c r="CC804" s="34"/>
      <c r="CD804" s="34"/>
      <c r="CE804" s="34"/>
      <c r="CF804" s="34"/>
      <c r="CG804" s="34"/>
      <c r="CH804" s="34"/>
      <c r="CI804" s="34"/>
      <c r="CJ804" s="34"/>
      <c r="CK804" s="34"/>
      <c r="CL804" s="34"/>
      <c r="CM804" s="34"/>
      <c r="CN804" s="34"/>
      <c r="CO804" s="34"/>
      <c r="CP804" s="34"/>
      <c r="CQ804" s="34"/>
      <c r="CR804" s="34"/>
      <c r="CS804" s="34"/>
      <c r="CT804" s="34"/>
      <c r="CU804" s="34"/>
      <c r="CV804" s="34"/>
      <c r="CW804" s="34"/>
      <c r="CX804" s="34"/>
      <c r="CY804" s="34"/>
      <c r="CZ804" s="34"/>
      <c r="DA804" s="34"/>
      <c r="DB804" s="34"/>
      <c r="DC804" s="34"/>
      <c r="DD804" s="34"/>
      <c r="DE804" s="34"/>
      <c r="DF804" s="34"/>
      <c r="DG804" s="34"/>
      <c r="DH804" s="34"/>
      <c r="DI804" s="34"/>
      <c r="DJ804" s="34"/>
      <c r="DK804" s="34"/>
      <c r="DL804" s="34"/>
      <c r="DM804" s="34"/>
      <c r="DN804" s="34"/>
      <c r="DO804" s="34"/>
      <c r="DP804" s="34"/>
      <c r="DQ804" s="34"/>
      <c r="DR804" s="34"/>
      <c r="DS804" s="34"/>
      <c r="DT804" s="34"/>
      <c r="DU804" s="34"/>
      <c r="DV804" s="34"/>
      <c r="DW804" s="34"/>
      <c r="DX804" s="34"/>
      <c r="DY804" s="34"/>
      <c r="DZ804" s="34"/>
      <c r="EA804" s="34"/>
      <c r="EB804" s="34"/>
      <c r="EC804" s="34"/>
      <c r="ED804" s="34"/>
      <c r="EE804" s="34"/>
      <c r="EF804" s="34"/>
      <c r="EG804" s="34"/>
      <c r="EH804" s="34"/>
      <c r="EI804" s="34"/>
      <c r="EJ804" s="34"/>
      <c r="EK804" s="34"/>
      <c r="EL804" s="34"/>
      <c r="EM804" s="34"/>
      <c r="EN804" s="34"/>
      <c r="EO804" s="34"/>
      <c r="EP804" s="34"/>
      <c r="EQ804" s="34"/>
      <c r="ER804" s="34"/>
      <c r="ES804" s="34"/>
      <c r="ET804" s="34"/>
      <c r="EU804" s="34"/>
      <c r="EV804" s="34"/>
      <c r="EW804" s="34"/>
      <c r="EX804" s="34"/>
      <c r="EY804" s="34"/>
      <c r="EZ804" s="34"/>
      <c r="FA804" s="34"/>
      <c r="FB804" s="34"/>
      <c r="FC804" s="34"/>
      <c r="FD804" s="34"/>
      <c r="FE804" s="34"/>
      <c r="FF804" s="34"/>
      <c r="FG804" s="34"/>
      <c r="FH804" s="34"/>
      <c r="FI804" s="34"/>
      <c r="FJ804" s="34"/>
      <c r="FK804" s="34"/>
      <c r="FL804" s="34"/>
      <c r="FM804" s="34"/>
      <c r="FN804" s="34"/>
      <c r="FO804" s="34"/>
      <c r="FP804" s="34"/>
      <c r="FQ804" s="34"/>
      <c r="FR804" s="34"/>
      <c r="FS804" s="34"/>
      <c r="FT804" s="34"/>
      <c r="FU804" s="34"/>
      <c r="FV804" s="34"/>
      <c r="FW804" s="34"/>
      <c r="FX804" s="34"/>
      <c r="FY804" s="34"/>
      <c r="FZ804" s="34"/>
      <c r="GA804" s="34"/>
      <c r="GB804" s="34"/>
      <c r="GC804" s="34"/>
      <c r="GD804" s="34"/>
      <c r="GE804" s="34"/>
      <c r="GF804" s="34"/>
      <c r="GG804" s="34"/>
      <c r="GH804" s="34"/>
      <c r="GI804" s="34"/>
      <c r="GJ804" s="34"/>
      <c r="GK804" s="34"/>
      <c r="GL804" s="34"/>
      <c r="GM804" s="34"/>
      <c r="GN804" s="34"/>
      <c r="GO804" s="34"/>
      <c r="GP804" s="34"/>
      <c r="GQ804" s="34"/>
      <c r="GR804" s="34"/>
      <c r="GS804" s="34"/>
      <c r="GT804" s="34"/>
      <c r="GU804" s="34"/>
      <c r="GV804" s="34"/>
      <c r="GW804" s="34"/>
      <c r="GX804" s="34"/>
      <c r="GY804" s="34"/>
      <c r="GZ804" s="34"/>
      <c r="HA804" s="34"/>
      <c r="HB804" s="34"/>
      <c r="HC804" s="34"/>
      <c r="HD804" s="34"/>
      <c r="HE804" s="34"/>
      <c r="HF804" s="34"/>
      <c r="HG804" s="34"/>
      <c r="HH804" s="34"/>
      <c r="HI804" s="34"/>
      <c r="HJ804" s="34"/>
      <c r="HK804" s="34"/>
      <c r="HL804" s="34"/>
      <c r="HM804" s="34"/>
      <c r="HN804" s="34"/>
      <c r="HO804" s="34"/>
      <c r="HP804" s="34"/>
      <c r="HQ804" s="34"/>
      <c r="HR804" s="34"/>
      <c r="HS804" s="34"/>
      <c r="HT804" s="34"/>
      <c r="HU804" s="34"/>
      <c r="HV804" s="34"/>
      <c r="HW804" s="34"/>
      <c r="HX804" s="34"/>
      <c r="HY804" s="34"/>
      <c r="HZ804" s="34"/>
      <c r="IA804" s="34"/>
      <c r="IB804" s="34"/>
      <c r="IC804" s="34"/>
      <c r="ID804" s="34"/>
      <c r="IE804" s="34"/>
      <c r="IF804" s="34"/>
      <c r="IG804" s="34"/>
      <c r="IH804" s="34"/>
      <c r="II804" s="34"/>
      <c r="IJ804" s="34"/>
      <c r="IK804" s="34"/>
      <c r="IL804" s="34"/>
      <c r="IM804" s="34"/>
      <c r="IN804" s="34"/>
      <c r="IO804" s="34"/>
      <c r="IP804" s="34"/>
      <c r="IQ804" s="34"/>
      <c r="IR804" s="34"/>
      <c r="IS804" s="34"/>
      <c r="IT804" s="34"/>
      <c r="IU804" s="34"/>
      <c r="IV804" s="34"/>
    </row>
    <row r="805" spans="1:256" ht="16.5" hidden="1" customHeight="1" outlineLevel="1" x14ac:dyDescent="0.25">
      <c r="A805" s="482"/>
      <c r="B805" s="482"/>
      <c r="C805" s="482"/>
      <c r="D805" s="482"/>
      <c r="E805" s="482"/>
      <c r="F805" s="482"/>
      <c r="G805" s="482"/>
      <c r="H805" s="482"/>
      <c r="I805" s="482"/>
      <c r="J805" s="482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  <c r="BA805" s="34"/>
      <c r="BB805" s="34"/>
      <c r="BC805" s="34"/>
      <c r="BD805" s="34"/>
      <c r="BE805" s="34"/>
      <c r="BF805" s="34"/>
      <c r="BG805" s="34"/>
      <c r="BH805" s="34"/>
      <c r="BI805" s="34"/>
      <c r="BJ805" s="34"/>
      <c r="BK805" s="34"/>
      <c r="BL805" s="34"/>
      <c r="BM805" s="34"/>
      <c r="BN805" s="34"/>
      <c r="BO805" s="34"/>
      <c r="BP805" s="34"/>
      <c r="BQ805" s="34"/>
      <c r="BR805" s="34"/>
      <c r="BS805" s="34"/>
      <c r="BT805" s="34"/>
      <c r="BU805" s="34"/>
      <c r="BV805" s="34"/>
      <c r="BW805" s="34"/>
      <c r="BX805" s="34"/>
      <c r="BY805" s="34"/>
      <c r="BZ805" s="34"/>
      <c r="CA805" s="34"/>
      <c r="CB805" s="34"/>
      <c r="CC805" s="34"/>
      <c r="CD805" s="34"/>
      <c r="CE805" s="34"/>
      <c r="CF805" s="34"/>
      <c r="CG805" s="34"/>
      <c r="CH805" s="34"/>
      <c r="CI805" s="34"/>
      <c r="CJ805" s="34"/>
      <c r="CK805" s="34"/>
      <c r="CL805" s="34"/>
      <c r="CM805" s="34"/>
      <c r="CN805" s="34"/>
      <c r="CO805" s="34"/>
      <c r="CP805" s="34"/>
      <c r="CQ805" s="34"/>
      <c r="CR805" s="34"/>
      <c r="CS805" s="34"/>
      <c r="CT805" s="34"/>
      <c r="CU805" s="34"/>
      <c r="CV805" s="34"/>
      <c r="CW805" s="34"/>
      <c r="CX805" s="34"/>
      <c r="CY805" s="34"/>
      <c r="CZ805" s="34"/>
      <c r="DA805" s="34"/>
      <c r="DB805" s="34"/>
      <c r="DC805" s="34"/>
      <c r="DD805" s="34"/>
      <c r="DE805" s="34"/>
      <c r="DF805" s="34"/>
      <c r="DG805" s="34"/>
      <c r="DH805" s="34"/>
      <c r="DI805" s="34"/>
      <c r="DJ805" s="34"/>
      <c r="DK805" s="34"/>
      <c r="DL805" s="34"/>
      <c r="DM805" s="34"/>
      <c r="DN805" s="34"/>
      <c r="DO805" s="34"/>
      <c r="DP805" s="34"/>
      <c r="DQ805" s="34"/>
      <c r="DR805" s="34"/>
      <c r="DS805" s="34"/>
      <c r="DT805" s="34"/>
      <c r="DU805" s="34"/>
      <c r="DV805" s="34"/>
      <c r="DW805" s="34"/>
      <c r="DX805" s="34"/>
      <c r="DY805" s="34"/>
      <c r="DZ805" s="34"/>
      <c r="EA805" s="34"/>
      <c r="EB805" s="34"/>
      <c r="EC805" s="34"/>
      <c r="ED805" s="34"/>
      <c r="EE805" s="34"/>
      <c r="EF805" s="34"/>
      <c r="EG805" s="34"/>
      <c r="EH805" s="34"/>
      <c r="EI805" s="34"/>
      <c r="EJ805" s="34"/>
      <c r="EK805" s="34"/>
      <c r="EL805" s="34"/>
      <c r="EM805" s="34"/>
      <c r="EN805" s="34"/>
      <c r="EO805" s="34"/>
      <c r="EP805" s="34"/>
      <c r="EQ805" s="34"/>
      <c r="ER805" s="34"/>
      <c r="ES805" s="34"/>
      <c r="ET805" s="34"/>
      <c r="EU805" s="34"/>
      <c r="EV805" s="34"/>
      <c r="EW805" s="34"/>
      <c r="EX805" s="34"/>
      <c r="EY805" s="34"/>
      <c r="EZ805" s="34"/>
      <c r="FA805" s="34"/>
      <c r="FB805" s="34"/>
      <c r="FC805" s="34"/>
      <c r="FD805" s="34"/>
      <c r="FE805" s="34"/>
      <c r="FF805" s="34"/>
      <c r="FG805" s="34"/>
      <c r="FH805" s="34"/>
      <c r="FI805" s="34"/>
      <c r="FJ805" s="34"/>
      <c r="FK805" s="34"/>
      <c r="FL805" s="34"/>
      <c r="FM805" s="34"/>
      <c r="FN805" s="34"/>
      <c r="FO805" s="34"/>
      <c r="FP805" s="34"/>
      <c r="FQ805" s="34"/>
      <c r="FR805" s="34"/>
      <c r="FS805" s="34"/>
      <c r="FT805" s="34"/>
      <c r="FU805" s="34"/>
      <c r="FV805" s="34"/>
      <c r="FW805" s="34"/>
      <c r="FX805" s="34"/>
      <c r="FY805" s="34"/>
      <c r="FZ805" s="34"/>
      <c r="GA805" s="34"/>
      <c r="GB805" s="34"/>
      <c r="GC805" s="34"/>
      <c r="GD805" s="34"/>
      <c r="GE805" s="34"/>
      <c r="GF805" s="34"/>
      <c r="GG805" s="34"/>
      <c r="GH805" s="34"/>
      <c r="GI805" s="34"/>
      <c r="GJ805" s="34"/>
      <c r="GK805" s="34"/>
      <c r="GL805" s="34"/>
      <c r="GM805" s="34"/>
      <c r="GN805" s="34"/>
      <c r="GO805" s="34"/>
      <c r="GP805" s="34"/>
      <c r="GQ805" s="34"/>
      <c r="GR805" s="34"/>
      <c r="GS805" s="34"/>
      <c r="GT805" s="34"/>
      <c r="GU805" s="34"/>
      <c r="GV805" s="34"/>
      <c r="GW805" s="34"/>
      <c r="GX805" s="34"/>
      <c r="GY805" s="34"/>
      <c r="GZ805" s="34"/>
      <c r="HA805" s="34"/>
      <c r="HB805" s="34"/>
      <c r="HC805" s="34"/>
      <c r="HD805" s="34"/>
      <c r="HE805" s="34"/>
      <c r="HF805" s="34"/>
      <c r="HG805" s="34"/>
      <c r="HH805" s="34"/>
      <c r="HI805" s="34"/>
      <c r="HJ805" s="34"/>
      <c r="HK805" s="34"/>
      <c r="HL805" s="34"/>
      <c r="HM805" s="34"/>
      <c r="HN805" s="34"/>
      <c r="HO805" s="34"/>
      <c r="HP805" s="34"/>
      <c r="HQ805" s="34"/>
      <c r="HR805" s="34"/>
      <c r="HS805" s="34"/>
      <c r="HT805" s="34"/>
      <c r="HU805" s="34"/>
      <c r="HV805" s="34"/>
      <c r="HW805" s="34"/>
      <c r="HX805" s="34"/>
      <c r="HY805" s="34"/>
      <c r="HZ805" s="34"/>
      <c r="IA805" s="34"/>
      <c r="IB805" s="34"/>
      <c r="IC805" s="34"/>
      <c r="ID805" s="34"/>
      <c r="IE805" s="34"/>
      <c r="IF805" s="34"/>
      <c r="IG805" s="34"/>
      <c r="IH805" s="34"/>
      <c r="II805" s="34"/>
      <c r="IJ805" s="34"/>
      <c r="IK805" s="34"/>
      <c r="IL805" s="34"/>
      <c r="IM805" s="34"/>
      <c r="IN805" s="34"/>
      <c r="IO805" s="34"/>
      <c r="IP805" s="34"/>
      <c r="IQ805" s="34"/>
      <c r="IR805" s="34"/>
      <c r="IS805" s="34"/>
      <c r="IT805" s="34"/>
      <c r="IU805" s="34"/>
      <c r="IV805" s="34"/>
    </row>
    <row r="806" spans="1:256" ht="16.5" customHeight="1" collapsed="1" x14ac:dyDescent="0.2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5.75" customHeight="1" x14ac:dyDescent="0.25">
      <c r="A807" s="9" t="s">
        <v>825</v>
      </c>
      <c r="B807" s="1169" t="s">
        <v>827</v>
      </c>
      <c r="C807" s="1169"/>
      <c r="D807" s="1169"/>
      <c r="E807" s="1169"/>
      <c r="F807" s="1169"/>
      <c r="G807" s="1169"/>
      <c r="H807" s="1169"/>
      <c r="I807" s="1169"/>
      <c r="J807" s="1169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  <c r="EB807" s="34"/>
      <c r="EC807" s="34"/>
      <c r="ED807" s="34"/>
      <c r="EE807" s="34"/>
      <c r="EF807" s="34"/>
      <c r="EG807" s="34"/>
      <c r="EH807" s="34"/>
      <c r="EI807" s="34"/>
      <c r="EJ807" s="34"/>
      <c r="EK807" s="34"/>
      <c r="EL807" s="34"/>
      <c r="EM807" s="34"/>
      <c r="EN807" s="34"/>
      <c r="EO807" s="34"/>
      <c r="EP807" s="34"/>
      <c r="EQ807" s="34"/>
      <c r="ER807" s="34"/>
      <c r="ES807" s="34"/>
      <c r="ET807" s="34"/>
      <c r="EU807" s="34"/>
      <c r="EV807" s="34"/>
      <c r="EW807" s="34"/>
      <c r="EX807" s="34"/>
      <c r="EY807" s="34"/>
      <c r="EZ807" s="34"/>
      <c r="FA807" s="34"/>
      <c r="FB807" s="34"/>
      <c r="FC807" s="34"/>
      <c r="FD807" s="34"/>
      <c r="FE807" s="34"/>
      <c r="FF807" s="34"/>
      <c r="FG807" s="34"/>
      <c r="FH807" s="34"/>
      <c r="FI807" s="34"/>
      <c r="FJ807" s="34"/>
      <c r="FK807" s="34"/>
      <c r="FL807" s="34"/>
      <c r="FM807" s="34"/>
      <c r="FN807" s="34"/>
      <c r="FO807" s="34"/>
      <c r="FP807" s="34"/>
      <c r="FQ807" s="34"/>
      <c r="FR807" s="34"/>
      <c r="FS807" s="34"/>
      <c r="FT807" s="34"/>
      <c r="FU807" s="34"/>
      <c r="FV807" s="34"/>
      <c r="FW807" s="34"/>
      <c r="FX807" s="34"/>
      <c r="FY807" s="34"/>
      <c r="FZ807" s="34"/>
      <c r="GA807" s="34"/>
      <c r="GB807" s="34"/>
      <c r="GC807" s="34"/>
      <c r="GD807" s="34"/>
      <c r="GE807" s="34"/>
      <c r="GF807" s="34"/>
      <c r="GG807" s="34"/>
      <c r="GH807" s="34"/>
      <c r="GI807" s="34"/>
      <c r="GJ807" s="34"/>
      <c r="GK807" s="34"/>
      <c r="GL807" s="34"/>
      <c r="GM807" s="34"/>
      <c r="GN807" s="34"/>
      <c r="GO807" s="34"/>
      <c r="GP807" s="34"/>
      <c r="GQ807" s="34"/>
      <c r="GR807" s="34"/>
      <c r="GS807" s="34"/>
      <c r="GT807" s="34"/>
      <c r="GU807" s="34"/>
      <c r="GV807" s="34"/>
      <c r="GW807" s="34"/>
      <c r="GX807" s="34"/>
      <c r="GY807" s="34"/>
      <c r="GZ807" s="34"/>
      <c r="HA807" s="34"/>
      <c r="HB807" s="34"/>
      <c r="HC807" s="34"/>
      <c r="HD807" s="34"/>
      <c r="HE807" s="34"/>
      <c r="HF807" s="34"/>
      <c r="HG807" s="34"/>
      <c r="HH807" s="34"/>
      <c r="HI807" s="34"/>
      <c r="HJ807" s="34"/>
      <c r="HK807" s="34"/>
      <c r="HL807" s="34"/>
      <c r="HM807" s="34"/>
      <c r="HN807" s="34"/>
      <c r="HO807" s="34"/>
      <c r="HP807" s="34"/>
      <c r="HQ807" s="34"/>
      <c r="HR807" s="34"/>
      <c r="HS807" s="34"/>
      <c r="HT807" s="34"/>
      <c r="HU807" s="34"/>
      <c r="HV807" s="34"/>
      <c r="HW807" s="34"/>
      <c r="HX807" s="34"/>
      <c r="HY807" s="34"/>
      <c r="HZ807" s="34"/>
      <c r="IA807" s="34"/>
      <c r="IB807" s="34"/>
      <c r="IC807" s="34"/>
      <c r="ID807" s="34"/>
      <c r="IE807" s="34"/>
      <c r="IF807" s="34"/>
      <c r="IG807" s="34"/>
      <c r="IH807" s="34"/>
      <c r="II807" s="34"/>
      <c r="IJ807" s="34"/>
      <c r="IK807" s="34"/>
      <c r="IL807" s="34"/>
      <c r="IM807" s="34"/>
      <c r="IN807" s="34"/>
      <c r="IO807" s="34"/>
      <c r="IP807" s="34"/>
      <c r="IQ807" s="34"/>
      <c r="IR807" s="34"/>
      <c r="IS807" s="34"/>
      <c r="IT807" s="34"/>
      <c r="IU807" s="34"/>
      <c r="IV807" s="34"/>
    </row>
    <row r="808" spans="1:256" ht="15.75" customHeight="1" x14ac:dyDescent="0.25">
      <c r="A808" s="164"/>
      <c r="B808" s="456" t="s">
        <v>1071</v>
      </c>
      <c r="C808" s="164"/>
      <c r="D808" s="164"/>
      <c r="E808" s="164"/>
      <c r="F808" s="164"/>
      <c r="G808" s="164"/>
      <c r="H808" s="164"/>
      <c r="I808" s="164"/>
      <c r="J808" s="164"/>
      <c r="K808" s="165"/>
      <c r="L808" s="165"/>
      <c r="M808" s="165"/>
      <c r="N808" s="165"/>
      <c r="O808" s="165"/>
      <c r="P808" s="165"/>
      <c r="Q808" s="165"/>
      <c r="R808" s="165"/>
      <c r="S808" s="165"/>
      <c r="T808" s="165"/>
      <c r="U808" s="165"/>
      <c r="V808" s="165"/>
      <c r="W808" s="165"/>
      <c r="X808" s="165"/>
      <c r="Y808" s="165"/>
      <c r="Z808" s="165"/>
      <c r="AA808" s="165"/>
      <c r="AB808" s="165"/>
      <c r="AC808" s="165"/>
      <c r="AD808" s="165"/>
      <c r="AE808" s="165"/>
      <c r="AF808" s="165"/>
      <c r="AG808" s="165"/>
      <c r="AH808" s="165"/>
      <c r="AI808" s="165"/>
      <c r="AJ808" s="165"/>
      <c r="AK808" s="165"/>
      <c r="AL808" s="165"/>
      <c r="AM808" s="165"/>
      <c r="AN808" s="165"/>
      <c r="AO808" s="165"/>
      <c r="AP808" s="165"/>
      <c r="AQ808" s="165"/>
      <c r="AR808" s="165"/>
      <c r="AS808" s="165"/>
      <c r="AT808" s="165"/>
      <c r="AU808" s="165"/>
      <c r="AV808" s="165"/>
      <c r="AW808" s="165"/>
      <c r="AX808" s="165"/>
      <c r="AY808" s="165"/>
      <c r="AZ808" s="165"/>
      <c r="BA808" s="165"/>
      <c r="BB808" s="165"/>
      <c r="BC808" s="165"/>
      <c r="BD808" s="165"/>
      <c r="BE808" s="165"/>
      <c r="BF808" s="165"/>
      <c r="BG808" s="165"/>
      <c r="BH808" s="165"/>
      <c r="BI808" s="165"/>
      <c r="BJ808" s="165"/>
      <c r="BK808" s="165"/>
      <c r="BL808" s="165"/>
      <c r="BM808" s="165"/>
      <c r="BN808" s="165"/>
      <c r="BO808" s="165"/>
      <c r="BP808" s="165"/>
      <c r="BQ808" s="165"/>
      <c r="BR808" s="165"/>
      <c r="BS808" s="165"/>
      <c r="BT808" s="165"/>
      <c r="BU808" s="165"/>
      <c r="BV808" s="165"/>
      <c r="BW808" s="165"/>
      <c r="BX808" s="165"/>
      <c r="BY808" s="165"/>
      <c r="BZ808" s="165"/>
      <c r="CA808" s="165"/>
      <c r="CB808" s="165"/>
      <c r="CC808" s="165"/>
      <c r="CD808" s="165"/>
      <c r="CE808" s="165"/>
      <c r="CF808" s="165"/>
      <c r="CG808" s="165"/>
      <c r="CH808" s="165"/>
      <c r="CI808" s="165"/>
      <c r="CJ808" s="165"/>
      <c r="CK808" s="165"/>
      <c r="CL808" s="165"/>
      <c r="CM808" s="165"/>
      <c r="CN808" s="165"/>
      <c r="CO808" s="165"/>
      <c r="CP808" s="165"/>
      <c r="CQ808" s="165"/>
      <c r="CR808" s="165"/>
      <c r="CS808" s="165"/>
      <c r="CT808" s="165"/>
      <c r="CU808" s="165"/>
      <c r="CV808" s="165"/>
      <c r="CW808" s="165"/>
      <c r="CX808" s="165"/>
      <c r="CY808" s="165"/>
      <c r="CZ808" s="165"/>
      <c r="DA808" s="165"/>
      <c r="DB808" s="165"/>
      <c r="DC808" s="165"/>
      <c r="DD808" s="165"/>
      <c r="DE808" s="165"/>
      <c r="DF808" s="165"/>
      <c r="DG808" s="165"/>
      <c r="DH808" s="165"/>
      <c r="DI808" s="165"/>
      <c r="DJ808" s="165"/>
      <c r="DK808" s="165"/>
      <c r="DL808" s="165"/>
      <c r="DM808" s="165"/>
      <c r="DN808" s="165"/>
      <c r="DO808" s="165"/>
      <c r="DP808" s="165"/>
      <c r="DQ808" s="165"/>
      <c r="DR808" s="165"/>
      <c r="DS808" s="165"/>
      <c r="DT808" s="165"/>
      <c r="DU808" s="165"/>
      <c r="DV808" s="165"/>
      <c r="DW808" s="165"/>
      <c r="DX808" s="165"/>
      <c r="DY808" s="165"/>
      <c r="DZ808" s="165"/>
      <c r="EA808" s="165"/>
      <c r="EB808" s="165"/>
      <c r="EC808" s="165"/>
      <c r="ED808" s="165"/>
      <c r="EE808" s="165"/>
      <c r="EF808" s="165"/>
      <c r="EG808" s="165"/>
      <c r="EH808" s="165"/>
      <c r="EI808" s="165"/>
      <c r="EJ808" s="165"/>
      <c r="EK808" s="165"/>
      <c r="EL808" s="165"/>
      <c r="EM808" s="165"/>
      <c r="EN808" s="165"/>
      <c r="EO808" s="165"/>
      <c r="EP808" s="165"/>
      <c r="EQ808" s="165"/>
      <c r="ER808" s="165"/>
      <c r="ES808" s="165"/>
      <c r="ET808" s="165"/>
      <c r="EU808" s="165"/>
      <c r="EV808" s="165"/>
      <c r="EW808" s="165"/>
      <c r="EX808" s="165"/>
      <c r="EY808" s="165"/>
      <c r="EZ808" s="165"/>
      <c r="FA808" s="165"/>
      <c r="FB808" s="165"/>
      <c r="FC808" s="165"/>
      <c r="FD808" s="165"/>
      <c r="FE808" s="165"/>
      <c r="FF808" s="165"/>
      <c r="FG808" s="165"/>
      <c r="FH808" s="165"/>
      <c r="FI808" s="165"/>
      <c r="FJ808" s="165"/>
      <c r="FK808" s="165"/>
      <c r="FL808" s="165"/>
      <c r="FM808" s="165"/>
      <c r="FN808" s="165"/>
      <c r="FO808" s="165"/>
      <c r="FP808" s="165"/>
      <c r="FQ808" s="165"/>
      <c r="FR808" s="165"/>
      <c r="FS808" s="165"/>
      <c r="FT808" s="165"/>
      <c r="FU808" s="165"/>
      <c r="FV808" s="165"/>
      <c r="FW808" s="165"/>
      <c r="FX808" s="165"/>
      <c r="FY808" s="165"/>
      <c r="FZ808" s="165"/>
      <c r="GA808" s="165"/>
      <c r="GB808" s="165"/>
      <c r="GC808" s="165"/>
      <c r="GD808" s="165"/>
      <c r="GE808" s="165"/>
      <c r="GF808" s="165"/>
      <c r="GG808" s="165"/>
      <c r="GH808" s="165"/>
      <c r="GI808" s="165"/>
      <c r="GJ808" s="165"/>
      <c r="GK808" s="165"/>
      <c r="GL808" s="165"/>
      <c r="GM808" s="165"/>
      <c r="GN808" s="165"/>
      <c r="GO808" s="165"/>
      <c r="GP808" s="165"/>
      <c r="GQ808" s="165"/>
      <c r="GR808" s="165"/>
      <c r="GS808" s="165"/>
      <c r="GT808" s="165"/>
      <c r="GU808" s="165"/>
      <c r="GV808" s="165"/>
      <c r="GW808" s="165"/>
      <c r="GX808" s="165"/>
      <c r="GY808" s="165"/>
      <c r="GZ808" s="165"/>
      <c r="HA808" s="165"/>
      <c r="HB808" s="165"/>
      <c r="HC808" s="165"/>
      <c r="HD808" s="165"/>
      <c r="HE808" s="165"/>
      <c r="HF808" s="165"/>
      <c r="HG808" s="165"/>
      <c r="HH808" s="165"/>
      <c r="HI808" s="165"/>
      <c r="HJ808" s="165"/>
      <c r="HK808" s="165"/>
      <c r="HL808" s="165"/>
      <c r="HM808" s="165"/>
      <c r="HN808" s="165"/>
      <c r="HO808" s="165"/>
      <c r="HP808" s="165"/>
      <c r="HQ808" s="165"/>
      <c r="HR808" s="165"/>
      <c r="HS808" s="165"/>
      <c r="HT808" s="165"/>
      <c r="HU808" s="165"/>
      <c r="HV808" s="165"/>
      <c r="HW808" s="165"/>
      <c r="HX808" s="165"/>
      <c r="HY808" s="165"/>
      <c r="HZ808" s="165"/>
      <c r="IA808" s="165"/>
      <c r="IB808" s="165"/>
      <c r="IC808" s="165"/>
      <c r="ID808" s="165"/>
      <c r="IE808" s="165"/>
      <c r="IF808" s="165"/>
      <c r="IG808" s="165"/>
      <c r="IH808" s="165"/>
      <c r="II808" s="165"/>
      <c r="IJ808" s="165"/>
      <c r="IK808" s="165"/>
      <c r="IL808" s="165"/>
      <c r="IM808" s="165"/>
      <c r="IN808" s="165"/>
      <c r="IO808" s="165"/>
      <c r="IP808" s="165"/>
      <c r="IQ808" s="165"/>
      <c r="IR808" s="165"/>
      <c r="IS808" s="165"/>
      <c r="IT808" s="165"/>
      <c r="IU808" s="165"/>
      <c r="IV808" s="165"/>
    </row>
    <row r="809" spans="1:256" ht="33" hidden="1" customHeight="1" outlineLevel="1" thickTop="1" thickBot="1" x14ac:dyDescent="0.3">
      <c r="A809" s="575" t="s">
        <v>5</v>
      </c>
      <c r="B809" s="576"/>
      <c r="C809" s="576"/>
      <c r="D809" s="576"/>
      <c r="E809" s="576"/>
      <c r="F809" s="576"/>
      <c r="G809" s="2016"/>
      <c r="H809" s="644" t="s">
        <v>129</v>
      </c>
      <c r="I809" s="645"/>
      <c r="J809" s="646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  <c r="AW809" s="34"/>
      <c r="AX809" s="34"/>
      <c r="AY809" s="34"/>
      <c r="AZ809" s="34"/>
      <c r="BA809" s="34"/>
      <c r="BB809" s="34"/>
      <c r="BC809" s="34"/>
      <c r="BD809" s="34"/>
      <c r="BE809" s="34"/>
      <c r="BF809" s="34"/>
      <c r="BG809" s="34"/>
      <c r="BH809" s="34"/>
      <c r="BI809" s="34"/>
      <c r="BJ809" s="34"/>
      <c r="BK809" s="34"/>
      <c r="BL809" s="34"/>
      <c r="BM809" s="34"/>
      <c r="BN809" s="34"/>
      <c r="BO809" s="34"/>
      <c r="BP809" s="34"/>
      <c r="BQ809" s="34"/>
      <c r="BR809" s="34"/>
      <c r="BS809" s="34"/>
      <c r="BT809" s="34"/>
      <c r="BU809" s="34"/>
      <c r="BV809" s="34"/>
      <c r="BW809" s="34"/>
      <c r="BX809" s="34"/>
      <c r="BY809" s="34"/>
      <c r="BZ809" s="34"/>
      <c r="CA809" s="34"/>
      <c r="CB809" s="34"/>
      <c r="CC809" s="34"/>
      <c r="CD809" s="34"/>
      <c r="CE809" s="34"/>
      <c r="CF809" s="34"/>
      <c r="CG809" s="34"/>
      <c r="CH809" s="34"/>
      <c r="CI809" s="34"/>
      <c r="CJ809" s="34"/>
      <c r="CK809" s="34"/>
      <c r="CL809" s="34"/>
      <c r="CM809" s="34"/>
      <c r="CN809" s="34"/>
      <c r="CO809" s="34"/>
      <c r="CP809" s="34"/>
      <c r="CQ809" s="34"/>
      <c r="CR809" s="34"/>
      <c r="CS809" s="34"/>
      <c r="CT809" s="34"/>
      <c r="CU809" s="34"/>
      <c r="CV809" s="34"/>
      <c r="CW809" s="34"/>
      <c r="CX809" s="34"/>
      <c r="CY809" s="34"/>
      <c r="CZ809" s="34"/>
      <c r="DA809" s="34"/>
      <c r="DB809" s="34"/>
      <c r="DC809" s="34"/>
      <c r="DD809" s="34"/>
      <c r="DE809" s="34"/>
      <c r="DF809" s="34"/>
      <c r="DG809" s="34"/>
      <c r="DH809" s="34"/>
      <c r="DI809" s="34"/>
      <c r="DJ809" s="34"/>
      <c r="DK809" s="34"/>
      <c r="DL809" s="34"/>
      <c r="DM809" s="34"/>
      <c r="DN809" s="34"/>
      <c r="DO809" s="34"/>
      <c r="DP809" s="34"/>
      <c r="DQ809" s="34"/>
      <c r="DR809" s="34"/>
      <c r="DS809" s="34"/>
      <c r="DT809" s="34"/>
      <c r="DU809" s="34"/>
      <c r="DV809" s="34"/>
      <c r="DW809" s="34"/>
      <c r="DX809" s="34"/>
      <c r="DY809" s="34"/>
      <c r="DZ809" s="34"/>
      <c r="EA809" s="34"/>
      <c r="EB809" s="34"/>
      <c r="EC809" s="34"/>
      <c r="ED809" s="34"/>
      <c r="EE809" s="34"/>
      <c r="EF809" s="34"/>
      <c r="EG809" s="34"/>
      <c r="EH809" s="34"/>
      <c r="EI809" s="34"/>
      <c r="EJ809" s="34"/>
      <c r="EK809" s="34"/>
      <c r="EL809" s="34"/>
      <c r="EM809" s="34"/>
      <c r="EN809" s="34"/>
      <c r="EO809" s="34"/>
      <c r="EP809" s="34"/>
      <c r="EQ809" s="34"/>
      <c r="ER809" s="34"/>
      <c r="ES809" s="34"/>
      <c r="ET809" s="34"/>
      <c r="EU809" s="34"/>
      <c r="EV809" s="34"/>
      <c r="EW809" s="34"/>
      <c r="EX809" s="34"/>
      <c r="EY809" s="34"/>
      <c r="EZ809" s="34"/>
      <c r="FA809" s="34"/>
      <c r="FB809" s="34"/>
      <c r="FC809" s="34"/>
      <c r="FD809" s="34"/>
      <c r="FE809" s="34"/>
      <c r="FF809" s="34"/>
      <c r="FG809" s="34"/>
      <c r="FH809" s="34"/>
      <c r="FI809" s="34"/>
      <c r="FJ809" s="34"/>
      <c r="FK809" s="34"/>
      <c r="FL809" s="34"/>
      <c r="FM809" s="34"/>
      <c r="FN809" s="34"/>
      <c r="FO809" s="34"/>
      <c r="FP809" s="34"/>
      <c r="FQ809" s="34"/>
      <c r="FR809" s="34"/>
      <c r="FS809" s="34"/>
      <c r="FT809" s="34"/>
      <c r="FU809" s="34"/>
      <c r="FV809" s="34"/>
      <c r="FW809" s="34"/>
      <c r="FX809" s="34"/>
      <c r="FY809" s="34"/>
      <c r="FZ809" s="34"/>
      <c r="GA809" s="34"/>
      <c r="GB809" s="34"/>
      <c r="GC809" s="34"/>
      <c r="GD809" s="34"/>
      <c r="GE809" s="34"/>
      <c r="GF809" s="34"/>
      <c r="GG809" s="34"/>
      <c r="GH809" s="34"/>
      <c r="GI809" s="34"/>
      <c r="GJ809" s="34"/>
      <c r="GK809" s="34"/>
      <c r="GL809" s="34"/>
      <c r="GM809" s="34"/>
      <c r="GN809" s="34"/>
      <c r="GO809" s="34"/>
      <c r="GP809" s="34"/>
      <c r="GQ809" s="34"/>
      <c r="GR809" s="34"/>
      <c r="GS809" s="34"/>
      <c r="GT809" s="34"/>
      <c r="GU809" s="34"/>
      <c r="GV809" s="34"/>
      <c r="GW809" s="34"/>
      <c r="GX809" s="34"/>
      <c r="GY809" s="34"/>
      <c r="GZ809" s="34"/>
      <c r="HA809" s="34"/>
      <c r="HB809" s="34"/>
      <c r="HC809" s="34"/>
      <c r="HD809" s="34"/>
      <c r="HE809" s="34"/>
      <c r="HF809" s="34"/>
      <c r="HG809" s="34"/>
      <c r="HH809" s="34"/>
      <c r="HI809" s="34"/>
      <c r="HJ809" s="34"/>
      <c r="HK809" s="34"/>
      <c r="HL809" s="34"/>
      <c r="HM809" s="34"/>
      <c r="HN809" s="34"/>
      <c r="HO809" s="34"/>
      <c r="HP809" s="34"/>
      <c r="HQ809" s="34"/>
      <c r="HR809" s="34"/>
      <c r="HS809" s="34"/>
      <c r="HT809" s="34"/>
      <c r="HU809" s="34"/>
      <c r="HV809" s="34"/>
      <c r="HW809" s="34"/>
      <c r="HX809" s="34"/>
      <c r="HY809" s="34"/>
      <c r="HZ809" s="34"/>
      <c r="IA809" s="34"/>
      <c r="IB809" s="34"/>
      <c r="IC809" s="34"/>
      <c r="ID809" s="34"/>
      <c r="IE809" s="34"/>
      <c r="IF809" s="34"/>
      <c r="IG809" s="34"/>
      <c r="IH809" s="34"/>
      <c r="II809" s="34"/>
      <c r="IJ809" s="34"/>
      <c r="IK809" s="34"/>
      <c r="IL809" s="34"/>
      <c r="IM809" s="34"/>
      <c r="IN809" s="34"/>
      <c r="IO809" s="34"/>
      <c r="IP809" s="34"/>
      <c r="IQ809" s="34"/>
      <c r="IR809" s="34"/>
      <c r="IS809" s="34"/>
      <c r="IT809" s="34"/>
      <c r="IU809" s="34"/>
      <c r="IV809" s="34"/>
    </row>
    <row r="810" spans="1:256" ht="16.5" hidden="1" customHeight="1" outlineLevel="1" thickTop="1" x14ac:dyDescent="0.25">
      <c r="A810" s="2491" t="s">
        <v>245</v>
      </c>
      <c r="B810" s="2492"/>
      <c r="C810" s="2492"/>
      <c r="D810" s="2492"/>
      <c r="E810" s="2492"/>
      <c r="F810" s="2492"/>
      <c r="G810" s="2493"/>
      <c r="H810" s="1416"/>
      <c r="I810" s="1417"/>
      <c r="J810" s="1418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16.5" hidden="1" customHeight="1" outlineLevel="1" thickBot="1" x14ac:dyDescent="0.3">
      <c r="A811" s="1832" t="s">
        <v>826</v>
      </c>
      <c r="B811" s="1833"/>
      <c r="C811" s="1833"/>
      <c r="D811" s="1833"/>
      <c r="E811" s="1833"/>
      <c r="F811" s="1833"/>
      <c r="G811" s="1834"/>
      <c r="H811" s="1148"/>
      <c r="I811" s="1149"/>
      <c r="J811" s="1150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  <c r="CA811" s="34"/>
      <c r="CB811" s="34"/>
      <c r="CC811" s="34"/>
      <c r="CD811" s="34"/>
      <c r="CE811" s="34"/>
      <c r="CF811" s="34"/>
      <c r="CG811" s="34"/>
      <c r="CH811" s="34"/>
      <c r="CI811" s="34"/>
      <c r="CJ811" s="34"/>
      <c r="CK811" s="34"/>
      <c r="CL811" s="34"/>
      <c r="CM811" s="34"/>
      <c r="CN811" s="34"/>
      <c r="CO811" s="34"/>
      <c r="CP811" s="34"/>
      <c r="CQ811" s="34"/>
      <c r="CR811" s="34"/>
      <c r="CS811" s="34"/>
      <c r="CT811" s="34"/>
      <c r="CU811" s="34"/>
      <c r="CV811" s="34"/>
      <c r="CW811" s="34"/>
      <c r="CX811" s="34"/>
      <c r="CY811" s="34"/>
      <c r="CZ811" s="34"/>
      <c r="DA811" s="34"/>
      <c r="DB811" s="34"/>
      <c r="DC811" s="34"/>
      <c r="DD811" s="34"/>
      <c r="DE811" s="34"/>
      <c r="DF811" s="34"/>
      <c r="DG811" s="34"/>
      <c r="DH811" s="34"/>
      <c r="DI811" s="34"/>
      <c r="DJ811" s="34"/>
      <c r="DK811" s="34"/>
      <c r="DL811" s="34"/>
      <c r="DM811" s="34"/>
      <c r="DN811" s="34"/>
      <c r="DO811" s="34"/>
      <c r="DP811" s="34"/>
      <c r="DQ811" s="34"/>
      <c r="DR811" s="34"/>
      <c r="DS811" s="34"/>
      <c r="DT811" s="34"/>
      <c r="DU811" s="34"/>
      <c r="DV811" s="34"/>
      <c r="DW811" s="34"/>
      <c r="DX811" s="34"/>
      <c r="DY811" s="34"/>
      <c r="DZ811" s="34"/>
      <c r="EA811" s="34"/>
      <c r="EB811" s="34"/>
      <c r="EC811" s="34"/>
      <c r="ED811" s="34"/>
      <c r="EE811" s="34"/>
      <c r="EF811" s="34"/>
      <c r="EG811" s="34"/>
      <c r="EH811" s="34"/>
      <c r="EI811" s="34"/>
      <c r="EJ811" s="34"/>
      <c r="EK811" s="34"/>
      <c r="EL811" s="34"/>
      <c r="EM811" s="34"/>
      <c r="EN811" s="34"/>
      <c r="EO811" s="34"/>
      <c r="EP811" s="34"/>
      <c r="EQ811" s="34"/>
      <c r="ER811" s="34"/>
      <c r="ES811" s="34"/>
      <c r="ET811" s="34"/>
      <c r="EU811" s="34"/>
      <c r="EV811" s="34"/>
      <c r="EW811" s="34"/>
      <c r="EX811" s="34"/>
      <c r="EY811" s="34"/>
      <c r="EZ811" s="34"/>
      <c r="FA811" s="34"/>
      <c r="FB811" s="34"/>
      <c r="FC811" s="34"/>
      <c r="FD811" s="34"/>
      <c r="FE811" s="34"/>
      <c r="FF811" s="34"/>
      <c r="FG811" s="34"/>
      <c r="FH811" s="34"/>
      <c r="FI811" s="34"/>
      <c r="FJ811" s="34"/>
      <c r="FK811" s="34"/>
      <c r="FL811" s="34"/>
      <c r="FM811" s="34"/>
      <c r="FN811" s="34"/>
      <c r="FO811" s="34"/>
      <c r="FP811" s="34"/>
      <c r="FQ811" s="34"/>
      <c r="FR811" s="34"/>
      <c r="FS811" s="34"/>
      <c r="FT811" s="34"/>
      <c r="FU811" s="34"/>
      <c r="FV811" s="34"/>
      <c r="FW811" s="34"/>
      <c r="FX811" s="34"/>
      <c r="FY811" s="34"/>
      <c r="FZ811" s="34"/>
      <c r="GA811" s="34"/>
      <c r="GB811" s="34"/>
      <c r="GC811" s="34"/>
      <c r="GD811" s="34"/>
      <c r="GE811" s="34"/>
      <c r="GF811" s="34"/>
      <c r="GG811" s="34"/>
      <c r="GH811" s="34"/>
      <c r="GI811" s="34"/>
      <c r="GJ811" s="34"/>
      <c r="GK811" s="34"/>
      <c r="GL811" s="34"/>
      <c r="GM811" s="34"/>
      <c r="GN811" s="34"/>
      <c r="GO811" s="34"/>
      <c r="GP811" s="34"/>
      <c r="GQ811" s="34"/>
      <c r="GR811" s="34"/>
      <c r="GS811" s="34"/>
      <c r="GT811" s="34"/>
      <c r="GU811" s="34"/>
      <c r="GV811" s="34"/>
      <c r="GW811" s="34"/>
      <c r="GX811" s="34"/>
      <c r="GY811" s="34"/>
      <c r="GZ811" s="34"/>
      <c r="HA811" s="34"/>
      <c r="HB811" s="34"/>
      <c r="HC811" s="34"/>
      <c r="HD811" s="34"/>
      <c r="HE811" s="34"/>
      <c r="HF811" s="34"/>
      <c r="HG811" s="34"/>
      <c r="HH811" s="34"/>
      <c r="HI811" s="34"/>
      <c r="HJ811" s="34"/>
      <c r="HK811" s="34"/>
      <c r="HL811" s="34"/>
      <c r="HM811" s="34"/>
      <c r="HN811" s="34"/>
      <c r="HO811" s="34"/>
      <c r="HP811" s="34"/>
      <c r="HQ811" s="34"/>
      <c r="HR811" s="34"/>
      <c r="HS811" s="34"/>
      <c r="HT811" s="34"/>
      <c r="HU811" s="34"/>
      <c r="HV811" s="34"/>
      <c r="HW811" s="34"/>
      <c r="HX811" s="34"/>
      <c r="HY811" s="34"/>
      <c r="HZ811" s="34"/>
      <c r="IA811" s="34"/>
      <c r="IB811" s="34"/>
      <c r="IC811" s="34"/>
      <c r="ID811" s="34"/>
      <c r="IE811" s="34"/>
      <c r="IF811" s="34"/>
      <c r="IG811" s="34"/>
      <c r="IH811" s="34"/>
      <c r="II811" s="34"/>
      <c r="IJ811" s="34"/>
      <c r="IK811" s="34"/>
      <c r="IL811" s="34"/>
      <c r="IM811" s="34"/>
      <c r="IN811" s="34"/>
      <c r="IO811" s="34"/>
      <c r="IP811" s="34"/>
      <c r="IQ811" s="34"/>
      <c r="IR811" s="34"/>
      <c r="IS811" s="34"/>
      <c r="IT811" s="34"/>
      <c r="IU811" s="34"/>
      <c r="IV811" s="34"/>
    </row>
    <row r="812" spans="1:256" ht="16.5" hidden="1" customHeight="1" outlineLevel="1" thickTop="1" x14ac:dyDescent="0.2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16.5" hidden="1" customHeight="1" outlineLevel="1" x14ac:dyDescent="0.25">
      <c r="A813" s="481" t="s">
        <v>828</v>
      </c>
      <c r="B813" s="481"/>
      <c r="C813" s="481"/>
      <c r="D813" s="481"/>
      <c r="E813" s="481"/>
      <c r="F813" s="481"/>
      <c r="G813" s="481"/>
      <c r="H813" s="481"/>
      <c r="I813" s="481"/>
      <c r="J813" s="481"/>
      <c r="K813" s="165"/>
      <c r="L813" s="165"/>
      <c r="M813" s="165"/>
      <c r="N813" s="165"/>
      <c r="O813" s="165"/>
      <c r="P813" s="165"/>
      <c r="Q813" s="165"/>
      <c r="R813" s="165"/>
      <c r="S813" s="165"/>
      <c r="T813" s="165"/>
      <c r="U813" s="165"/>
      <c r="V813" s="165"/>
      <c r="W813" s="165"/>
      <c r="X813" s="165"/>
      <c r="Y813" s="165"/>
      <c r="Z813" s="165"/>
      <c r="AA813" s="165"/>
      <c r="AB813" s="165"/>
      <c r="AC813" s="165"/>
      <c r="AD813" s="165"/>
      <c r="AE813" s="165"/>
      <c r="AF813" s="165"/>
      <c r="AG813" s="165"/>
      <c r="AH813" s="165"/>
      <c r="AI813" s="165"/>
      <c r="AJ813" s="165"/>
      <c r="AK813" s="165"/>
      <c r="AL813" s="165"/>
      <c r="AM813" s="165"/>
      <c r="AN813" s="165"/>
      <c r="AO813" s="165"/>
      <c r="AP813" s="165"/>
      <c r="AQ813" s="165"/>
      <c r="AR813" s="165"/>
      <c r="AS813" s="165"/>
      <c r="AT813" s="165"/>
      <c r="AU813" s="165"/>
      <c r="AV813" s="165"/>
      <c r="AW813" s="165"/>
      <c r="AX813" s="165"/>
      <c r="AY813" s="165"/>
      <c r="AZ813" s="165"/>
      <c r="BA813" s="165"/>
      <c r="BB813" s="165"/>
      <c r="BC813" s="165"/>
      <c r="BD813" s="165"/>
      <c r="BE813" s="165"/>
      <c r="BF813" s="165"/>
      <c r="BG813" s="165"/>
      <c r="BH813" s="165"/>
      <c r="BI813" s="165"/>
      <c r="BJ813" s="165"/>
      <c r="BK813" s="165"/>
      <c r="BL813" s="165"/>
      <c r="BM813" s="165"/>
      <c r="BN813" s="165"/>
      <c r="BO813" s="165"/>
      <c r="BP813" s="165"/>
      <c r="BQ813" s="165"/>
      <c r="BR813" s="165"/>
      <c r="BS813" s="165"/>
      <c r="BT813" s="165"/>
      <c r="BU813" s="165"/>
      <c r="BV813" s="165"/>
      <c r="BW813" s="165"/>
      <c r="BX813" s="165"/>
      <c r="BY813" s="165"/>
      <c r="BZ813" s="165"/>
      <c r="CA813" s="165"/>
      <c r="CB813" s="165"/>
      <c r="CC813" s="165"/>
      <c r="CD813" s="165"/>
      <c r="CE813" s="165"/>
      <c r="CF813" s="165"/>
      <c r="CG813" s="165"/>
      <c r="CH813" s="165"/>
      <c r="CI813" s="165"/>
      <c r="CJ813" s="165"/>
      <c r="CK813" s="165"/>
      <c r="CL813" s="165"/>
      <c r="CM813" s="165"/>
      <c r="CN813" s="165"/>
      <c r="CO813" s="165"/>
      <c r="CP813" s="165"/>
      <c r="CQ813" s="165"/>
      <c r="CR813" s="165"/>
      <c r="CS813" s="165"/>
      <c r="CT813" s="165"/>
      <c r="CU813" s="165"/>
      <c r="CV813" s="165"/>
      <c r="CW813" s="165"/>
      <c r="CX813" s="165"/>
      <c r="CY813" s="165"/>
      <c r="CZ813" s="165"/>
      <c r="DA813" s="165"/>
      <c r="DB813" s="165"/>
      <c r="DC813" s="165"/>
      <c r="DD813" s="165"/>
      <c r="DE813" s="165"/>
      <c r="DF813" s="165"/>
      <c r="DG813" s="165"/>
      <c r="DH813" s="165"/>
      <c r="DI813" s="165"/>
      <c r="DJ813" s="165"/>
      <c r="DK813" s="165"/>
      <c r="DL813" s="165"/>
      <c r="DM813" s="165"/>
      <c r="DN813" s="165"/>
      <c r="DO813" s="165"/>
      <c r="DP813" s="165"/>
      <c r="DQ813" s="165"/>
      <c r="DR813" s="165"/>
      <c r="DS813" s="165"/>
      <c r="DT813" s="165"/>
      <c r="DU813" s="165"/>
      <c r="DV813" s="165"/>
      <c r="DW813" s="165"/>
      <c r="DX813" s="165"/>
      <c r="DY813" s="165"/>
      <c r="DZ813" s="165"/>
      <c r="EA813" s="165"/>
      <c r="EB813" s="165"/>
      <c r="EC813" s="165"/>
      <c r="ED813" s="165"/>
      <c r="EE813" s="165"/>
      <c r="EF813" s="165"/>
      <c r="EG813" s="165"/>
      <c r="EH813" s="165"/>
      <c r="EI813" s="165"/>
      <c r="EJ813" s="165"/>
      <c r="EK813" s="165"/>
      <c r="EL813" s="165"/>
      <c r="EM813" s="165"/>
      <c r="EN813" s="165"/>
      <c r="EO813" s="165"/>
      <c r="EP813" s="165"/>
      <c r="EQ813" s="165"/>
      <c r="ER813" s="165"/>
      <c r="ES813" s="165"/>
      <c r="ET813" s="165"/>
      <c r="EU813" s="165"/>
      <c r="EV813" s="165"/>
      <c r="EW813" s="165"/>
      <c r="EX813" s="165"/>
      <c r="EY813" s="165"/>
      <c r="EZ813" s="165"/>
      <c r="FA813" s="165"/>
      <c r="FB813" s="165"/>
      <c r="FC813" s="165"/>
      <c r="FD813" s="165"/>
      <c r="FE813" s="165"/>
      <c r="FF813" s="165"/>
      <c r="FG813" s="165"/>
      <c r="FH813" s="165"/>
      <c r="FI813" s="165"/>
      <c r="FJ813" s="165"/>
      <c r="FK813" s="165"/>
      <c r="FL813" s="165"/>
      <c r="FM813" s="165"/>
      <c r="FN813" s="165"/>
      <c r="FO813" s="165"/>
      <c r="FP813" s="165"/>
      <c r="FQ813" s="165"/>
      <c r="FR813" s="165"/>
      <c r="FS813" s="165"/>
      <c r="FT813" s="165"/>
      <c r="FU813" s="165"/>
      <c r="FV813" s="165"/>
      <c r="FW813" s="165"/>
      <c r="FX813" s="165"/>
      <c r="FY813" s="165"/>
      <c r="FZ813" s="165"/>
      <c r="GA813" s="165"/>
      <c r="GB813" s="165"/>
      <c r="GC813" s="165"/>
      <c r="GD813" s="165"/>
      <c r="GE813" s="165"/>
      <c r="GF813" s="165"/>
      <c r="GG813" s="165"/>
      <c r="GH813" s="165"/>
      <c r="GI813" s="165"/>
      <c r="GJ813" s="165"/>
      <c r="GK813" s="165"/>
      <c r="GL813" s="165"/>
      <c r="GM813" s="165"/>
      <c r="GN813" s="165"/>
      <c r="GO813" s="165"/>
      <c r="GP813" s="165"/>
      <c r="GQ813" s="165"/>
      <c r="GR813" s="165"/>
      <c r="GS813" s="165"/>
      <c r="GT813" s="165"/>
      <c r="GU813" s="165"/>
      <c r="GV813" s="165"/>
      <c r="GW813" s="165"/>
      <c r="GX813" s="165"/>
      <c r="GY813" s="165"/>
      <c r="GZ813" s="165"/>
      <c r="HA813" s="165"/>
      <c r="HB813" s="165"/>
      <c r="HC813" s="165"/>
      <c r="HD813" s="165"/>
      <c r="HE813" s="165"/>
      <c r="HF813" s="165"/>
      <c r="HG813" s="165"/>
      <c r="HH813" s="165"/>
      <c r="HI813" s="165"/>
      <c r="HJ813" s="165"/>
      <c r="HK813" s="165"/>
      <c r="HL813" s="165"/>
      <c r="HM813" s="165"/>
      <c r="HN813" s="165"/>
      <c r="HO813" s="165"/>
      <c r="HP813" s="165"/>
      <c r="HQ813" s="165"/>
      <c r="HR813" s="165"/>
      <c r="HS813" s="165"/>
      <c r="HT813" s="165"/>
      <c r="HU813" s="165"/>
      <c r="HV813" s="165"/>
      <c r="HW813" s="165"/>
      <c r="HX813" s="165"/>
      <c r="HY813" s="165"/>
      <c r="HZ813" s="165"/>
      <c r="IA813" s="165"/>
      <c r="IB813" s="165"/>
      <c r="IC813" s="165"/>
      <c r="ID813" s="165"/>
      <c r="IE813" s="165"/>
      <c r="IF813" s="165"/>
      <c r="IG813" s="165"/>
      <c r="IH813" s="165"/>
      <c r="II813" s="165"/>
      <c r="IJ813" s="165"/>
      <c r="IK813" s="165"/>
      <c r="IL813" s="165"/>
      <c r="IM813" s="165"/>
      <c r="IN813" s="165"/>
      <c r="IO813" s="165"/>
      <c r="IP813" s="165"/>
      <c r="IQ813" s="165"/>
      <c r="IR813" s="165"/>
      <c r="IS813" s="165"/>
      <c r="IT813" s="165"/>
      <c r="IU813" s="165"/>
      <c r="IV813" s="165"/>
    </row>
    <row r="814" spans="1:256" ht="16.5" hidden="1" customHeight="1" outlineLevel="1" x14ac:dyDescent="0.25">
      <c r="A814" s="482"/>
      <c r="B814" s="482"/>
      <c r="C814" s="482"/>
      <c r="D814" s="482"/>
      <c r="E814" s="482"/>
      <c r="F814" s="482"/>
      <c r="G814" s="482"/>
      <c r="H814" s="482"/>
      <c r="I814" s="482"/>
      <c r="J814" s="482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16.5" hidden="1" customHeight="1" outlineLevel="1" x14ac:dyDescent="0.25">
      <c r="A815" s="482"/>
      <c r="B815" s="482"/>
      <c r="C815" s="482"/>
      <c r="D815" s="482"/>
      <c r="E815" s="482"/>
      <c r="F815" s="482"/>
      <c r="G815" s="482"/>
      <c r="H815" s="482"/>
      <c r="I815" s="482"/>
      <c r="J815" s="482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  <c r="BA815" s="34"/>
      <c r="BB815" s="34"/>
      <c r="BC815" s="34"/>
      <c r="BD815" s="34"/>
      <c r="BE815" s="34"/>
      <c r="BF815" s="34"/>
      <c r="BG815" s="34"/>
      <c r="BH815" s="34"/>
      <c r="BI815" s="34"/>
      <c r="BJ815" s="34"/>
      <c r="BK815" s="34"/>
      <c r="BL815" s="34"/>
      <c r="BM815" s="34"/>
      <c r="BN815" s="34"/>
      <c r="BO815" s="34"/>
      <c r="BP815" s="34"/>
      <c r="BQ815" s="34"/>
      <c r="BR815" s="34"/>
      <c r="BS815" s="34"/>
      <c r="BT815" s="34"/>
      <c r="BU815" s="34"/>
      <c r="BV815" s="34"/>
      <c r="BW815" s="34"/>
      <c r="BX815" s="34"/>
      <c r="BY815" s="34"/>
      <c r="BZ815" s="34"/>
      <c r="CA815" s="34"/>
      <c r="CB815" s="34"/>
      <c r="CC815" s="34"/>
      <c r="CD815" s="34"/>
      <c r="CE815" s="34"/>
      <c r="CF815" s="34"/>
      <c r="CG815" s="34"/>
      <c r="CH815" s="34"/>
      <c r="CI815" s="34"/>
      <c r="CJ815" s="34"/>
      <c r="CK815" s="34"/>
      <c r="CL815" s="34"/>
      <c r="CM815" s="34"/>
      <c r="CN815" s="34"/>
      <c r="CO815" s="34"/>
      <c r="CP815" s="34"/>
      <c r="CQ815" s="34"/>
      <c r="CR815" s="34"/>
      <c r="CS815" s="34"/>
      <c r="CT815" s="34"/>
      <c r="CU815" s="34"/>
      <c r="CV815" s="34"/>
      <c r="CW815" s="34"/>
      <c r="CX815" s="34"/>
      <c r="CY815" s="34"/>
      <c r="CZ815" s="34"/>
      <c r="DA815" s="34"/>
      <c r="DB815" s="34"/>
      <c r="DC815" s="34"/>
      <c r="DD815" s="34"/>
      <c r="DE815" s="34"/>
      <c r="DF815" s="34"/>
      <c r="DG815" s="34"/>
      <c r="DH815" s="34"/>
      <c r="DI815" s="34"/>
      <c r="DJ815" s="34"/>
      <c r="DK815" s="34"/>
      <c r="DL815" s="34"/>
      <c r="DM815" s="34"/>
      <c r="DN815" s="34"/>
      <c r="DO815" s="34"/>
      <c r="DP815" s="34"/>
      <c r="DQ815" s="34"/>
      <c r="DR815" s="34"/>
      <c r="DS815" s="34"/>
      <c r="DT815" s="34"/>
      <c r="DU815" s="34"/>
      <c r="DV815" s="34"/>
      <c r="DW815" s="34"/>
      <c r="DX815" s="34"/>
      <c r="DY815" s="34"/>
      <c r="DZ815" s="34"/>
      <c r="EA815" s="34"/>
      <c r="EB815" s="34"/>
      <c r="EC815" s="34"/>
      <c r="ED815" s="34"/>
      <c r="EE815" s="34"/>
      <c r="EF815" s="34"/>
      <c r="EG815" s="34"/>
      <c r="EH815" s="34"/>
      <c r="EI815" s="34"/>
      <c r="EJ815" s="34"/>
      <c r="EK815" s="34"/>
      <c r="EL815" s="34"/>
      <c r="EM815" s="34"/>
      <c r="EN815" s="34"/>
      <c r="EO815" s="34"/>
      <c r="EP815" s="34"/>
      <c r="EQ815" s="34"/>
      <c r="ER815" s="34"/>
      <c r="ES815" s="34"/>
      <c r="ET815" s="34"/>
      <c r="EU815" s="34"/>
      <c r="EV815" s="34"/>
      <c r="EW815" s="34"/>
      <c r="EX815" s="34"/>
      <c r="EY815" s="34"/>
      <c r="EZ815" s="34"/>
      <c r="FA815" s="34"/>
      <c r="FB815" s="34"/>
      <c r="FC815" s="34"/>
      <c r="FD815" s="34"/>
      <c r="FE815" s="34"/>
      <c r="FF815" s="34"/>
      <c r="FG815" s="34"/>
      <c r="FH815" s="34"/>
      <c r="FI815" s="34"/>
      <c r="FJ815" s="34"/>
      <c r="FK815" s="34"/>
      <c r="FL815" s="34"/>
      <c r="FM815" s="34"/>
      <c r="FN815" s="34"/>
      <c r="FO815" s="34"/>
      <c r="FP815" s="34"/>
      <c r="FQ815" s="34"/>
      <c r="FR815" s="34"/>
      <c r="FS815" s="34"/>
      <c r="FT815" s="34"/>
      <c r="FU815" s="34"/>
      <c r="FV815" s="34"/>
      <c r="FW815" s="34"/>
      <c r="FX815" s="34"/>
      <c r="FY815" s="34"/>
      <c r="FZ815" s="34"/>
      <c r="GA815" s="34"/>
      <c r="GB815" s="34"/>
      <c r="GC815" s="34"/>
      <c r="GD815" s="34"/>
      <c r="GE815" s="34"/>
      <c r="GF815" s="34"/>
      <c r="GG815" s="34"/>
      <c r="GH815" s="34"/>
      <c r="GI815" s="34"/>
      <c r="GJ815" s="34"/>
      <c r="GK815" s="34"/>
      <c r="GL815" s="34"/>
      <c r="GM815" s="34"/>
      <c r="GN815" s="34"/>
      <c r="GO815" s="34"/>
      <c r="GP815" s="34"/>
      <c r="GQ815" s="34"/>
      <c r="GR815" s="34"/>
      <c r="GS815" s="34"/>
      <c r="GT815" s="34"/>
      <c r="GU815" s="34"/>
      <c r="GV815" s="34"/>
      <c r="GW815" s="34"/>
      <c r="GX815" s="34"/>
      <c r="GY815" s="34"/>
      <c r="GZ815" s="34"/>
      <c r="HA815" s="34"/>
      <c r="HB815" s="34"/>
      <c r="HC815" s="34"/>
      <c r="HD815" s="34"/>
      <c r="HE815" s="34"/>
      <c r="HF815" s="34"/>
      <c r="HG815" s="34"/>
      <c r="HH815" s="34"/>
      <c r="HI815" s="34"/>
      <c r="HJ815" s="34"/>
      <c r="HK815" s="34"/>
      <c r="HL815" s="34"/>
      <c r="HM815" s="34"/>
      <c r="HN815" s="34"/>
      <c r="HO815" s="34"/>
      <c r="HP815" s="34"/>
      <c r="HQ815" s="34"/>
      <c r="HR815" s="34"/>
      <c r="HS815" s="34"/>
      <c r="HT815" s="34"/>
      <c r="HU815" s="34"/>
      <c r="HV815" s="34"/>
      <c r="HW815" s="34"/>
      <c r="HX815" s="34"/>
      <c r="HY815" s="34"/>
      <c r="HZ815" s="34"/>
      <c r="IA815" s="34"/>
      <c r="IB815" s="34"/>
      <c r="IC815" s="34"/>
      <c r="ID815" s="34"/>
      <c r="IE815" s="34"/>
      <c r="IF815" s="34"/>
      <c r="IG815" s="34"/>
      <c r="IH815" s="34"/>
      <c r="II815" s="34"/>
      <c r="IJ815" s="34"/>
      <c r="IK815" s="34"/>
      <c r="IL815" s="34"/>
      <c r="IM815" s="34"/>
      <c r="IN815" s="34"/>
      <c r="IO815" s="34"/>
      <c r="IP815" s="34"/>
      <c r="IQ815" s="34"/>
      <c r="IR815" s="34"/>
      <c r="IS815" s="34"/>
      <c r="IT815" s="34"/>
      <c r="IU815" s="34"/>
      <c r="IV815" s="34"/>
    </row>
    <row r="816" spans="1:256" ht="16.5" hidden="1" customHeight="1" outlineLevel="1" x14ac:dyDescent="0.25">
      <c r="A816" s="482"/>
      <c r="B816" s="482"/>
      <c r="C816" s="482"/>
      <c r="D816" s="482"/>
      <c r="E816" s="482"/>
      <c r="F816" s="482"/>
      <c r="G816" s="482"/>
      <c r="H816" s="482"/>
      <c r="I816" s="482"/>
      <c r="J816" s="482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16.5" hidden="1" customHeight="1" outlineLevel="1" x14ac:dyDescent="0.25">
      <c r="A817" s="482"/>
      <c r="B817" s="482"/>
      <c r="C817" s="482"/>
      <c r="D817" s="482"/>
      <c r="E817" s="482"/>
      <c r="F817" s="482"/>
      <c r="G817" s="482"/>
      <c r="H817" s="482"/>
      <c r="I817" s="482"/>
      <c r="J817" s="482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customHeight="1" collapsed="1" x14ac:dyDescent="0.2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33.75" customHeight="1" x14ac:dyDescent="0.25">
      <c r="A819" s="9" t="s">
        <v>829</v>
      </c>
      <c r="B819" s="637" t="s">
        <v>830</v>
      </c>
      <c r="C819" s="637"/>
      <c r="D819" s="637"/>
      <c r="E819" s="637"/>
      <c r="F819" s="637"/>
      <c r="G819" s="637"/>
      <c r="H819" s="637"/>
      <c r="I819" s="637"/>
      <c r="J819" s="637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  <c r="HW819" s="34"/>
      <c r="HX819" s="34"/>
      <c r="HY819" s="34"/>
      <c r="HZ819" s="34"/>
      <c r="IA819" s="34"/>
      <c r="IB819" s="34"/>
      <c r="IC819" s="34"/>
      <c r="ID819" s="34"/>
      <c r="IE819" s="34"/>
      <c r="IF819" s="34"/>
      <c r="IG819" s="34"/>
      <c r="IH819" s="34"/>
      <c r="II819" s="34"/>
      <c r="IJ819" s="34"/>
      <c r="IK819" s="34"/>
      <c r="IL819" s="34"/>
      <c r="IM819" s="34"/>
      <c r="IN819" s="34"/>
      <c r="IO819" s="34"/>
      <c r="IP819" s="34"/>
      <c r="IQ819" s="34"/>
      <c r="IR819" s="34"/>
      <c r="IS819" s="34"/>
      <c r="IT819" s="34"/>
      <c r="IU819" s="34"/>
      <c r="IV819" s="34"/>
    </row>
    <row r="820" spans="1:256" ht="16.5" customHeight="1" x14ac:dyDescent="0.25">
      <c r="A820" s="9"/>
      <c r="B820" s="456" t="s">
        <v>1071</v>
      </c>
      <c r="C820" s="180"/>
      <c r="D820" s="180"/>
      <c r="E820" s="180"/>
      <c r="F820" s="180"/>
      <c r="G820" s="180"/>
      <c r="H820" s="180"/>
      <c r="I820" s="180"/>
      <c r="J820" s="180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5"/>
      <c r="BN820" s="165"/>
      <c r="BO820" s="165"/>
      <c r="BP820" s="165"/>
      <c r="BQ820" s="165"/>
      <c r="BR820" s="165"/>
      <c r="BS820" s="165"/>
      <c r="BT820" s="165"/>
      <c r="BU820" s="165"/>
      <c r="BV820" s="165"/>
      <c r="BW820" s="165"/>
      <c r="BX820" s="165"/>
      <c r="BY820" s="165"/>
      <c r="BZ820" s="165"/>
      <c r="CA820" s="165"/>
      <c r="CB820" s="165"/>
      <c r="CC820" s="165"/>
      <c r="CD820" s="165"/>
      <c r="CE820" s="165"/>
      <c r="CF820" s="165"/>
      <c r="CG820" s="165"/>
      <c r="CH820" s="165"/>
      <c r="CI820" s="165"/>
      <c r="CJ820" s="165"/>
      <c r="CK820" s="165"/>
      <c r="CL820" s="165"/>
      <c r="CM820" s="165"/>
      <c r="CN820" s="165"/>
      <c r="CO820" s="165"/>
      <c r="CP820" s="165"/>
      <c r="CQ820" s="165"/>
      <c r="CR820" s="165"/>
      <c r="CS820" s="165"/>
      <c r="CT820" s="165"/>
      <c r="CU820" s="165"/>
      <c r="CV820" s="165"/>
      <c r="CW820" s="165"/>
      <c r="CX820" s="165"/>
      <c r="CY820" s="165"/>
      <c r="CZ820" s="165"/>
      <c r="DA820" s="165"/>
      <c r="DB820" s="165"/>
      <c r="DC820" s="165"/>
      <c r="DD820" s="165"/>
      <c r="DE820" s="165"/>
      <c r="DF820" s="165"/>
      <c r="DG820" s="165"/>
      <c r="DH820" s="165"/>
      <c r="DI820" s="165"/>
      <c r="DJ820" s="165"/>
      <c r="DK820" s="165"/>
      <c r="DL820" s="165"/>
      <c r="DM820" s="165"/>
      <c r="DN820" s="165"/>
      <c r="DO820" s="165"/>
      <c r="DP820" s="165"/>
      <c r="DQ820" s="165"/>
      <c r="DR820" s="165"/>
      <c r="DS820" s="165"/>
      <c r="DT820" s="165"/>
      <c r="DU820" s="165"/>
      <c r="DV820" s="165"/>
      <c r="DW820" s="165"/>
      <c r="DX820" s="165"/>
      <c r="DY820" s="165"/>
      <c r="DZ820" s="165"/>
      <c r="EA820" s="165"/>
      <c r="EB820" s="165"/>
      <c r="EC820" s="165"/>
      <c r="ED820" s="165"/>
      <c r="EE820" s="165"/>
      <c r="EF820" s="165"/>
      <c r="EG820" s="165"/>
      <c r="EH820" s="165"/>
      <c r="EI820" s="165"/>
      <c r="EJ820" s="165"/>
      <c r="EK820" s="165"/>
      <c r="EL820" s="165"/>
      <c r="EM820" s="165"/>
      <c r="EN820" s="165"/>
      <c r="EO820" s="165"/>
      <c r="EP820" s="165"/>
      <c r="EQ820" s="165"/>
      <c r="ER820" s="165"/>
      <c r="ES820" s="165"/>
      <c r="ET820" s="165"/>
      <c r="EU820" s="165"/>
      <c r="EV820" s="165"/>
      <c r="EW820" s="165"/>
      <c r="EX820" s="165"/>
      <c r="EY820" s="165"/>
      <c r="EZ820" s="165"/>
      <c r="FA820" s="165"/>
      <c r="FB820" s="165"/>
      <c r="FC820" s="165"/>
      <c r="FD820" s="165"/>
      <c r="FE820" s="165"/>
      <c r="FF820" s="165"/>
      <c r="FG820" s="165"/>
      <c r="FH820" s="165"/>
      <c r="FI820" s="165"/>
      <c r="FJ820" s="165"/>
      <c r="FK820" s="165"/>
      <c r="FL820" s="165"/>
      <c r="FM820" s="165"/>
      <c r="FN820" s="165"/>
      <c r="FO820" s="165"/>
      <c r="FP820" s="165"/>
      <c r="FQ820" s="165"/>
      <c r="FR820" s="165"/>
      <c r="FS820" s="165"/>
      <c r="FT820" s="165"/>
      <c r="FU820" s="165"/>
      <c r="FV820" s="165"/>
      <c r="FW820" s="165"/>
      <c r="FX820" s="165"/>
      <c r="FY820" s="165"/>
      <c r="FZ820" s="165"/>
      <c r="GA820" s="165"/>
      <c r="GB820" s="165"/>
      <c r="GC820" s="165"/>
      <c r="GD820" s="165"/>
      <c r="GE820" s="165"/>
      <c r="GF820" s="165"/>
      <c r="GG820" s="165"/>
      <c r="GH820" s="165"/>
      <c r="GI820" s="165"/>
      <c r="GJ820" s="165"/>
      <c r="GK820" s="165"/>
      <c r="GL820" s="165"/>
      <c r="GM820" s="165"/>
      <c r="GN820" s="165"/>
      <c r="GO820" s="165"/>
      <c r="GP820" s="165"/>
      <c r="GQ820" s="165"/>
      <c r="GR820" s="165"/>
      <c r="GS820" s="165"/>
      <c r="GT820" s="165"/>
      <c r="GU820" s="165"/>
      <c r="GV820" s="165"/>
      <c r="GW820" s="165"/>
      <c r="GX820" s="165"/>
      <c r="GY820" s="165"/>
      <c r="GZ820" s="165"/>
      <c r="HA820" s="165"/>
      <c r="HB820" s="165"/>
      <c r="HC820" s="165"/>
      <c r="HD820" s="165"/>
      <c r="HE820" s="165"/>
      <c r="HF820" s="165"/>
      <c r="HG820" s="165"/>
      <c r="HH820" s="165"/>
      <c r="HI820" s="165"/>
      <c r="HJ820" s="165"/>
      <c r="HK820" s="165"/>
      <c r="HL820" s="165"/>
      <c r="HM820" s="165"/>
      <c r="HN820" s="165"/>
      <c r="HO820" s="165"/>
      <c r="HP820" s="165"/>
      <c r="HQ820" s="165"/>
      <c r="HR820" s="165"/>
      <c r="HS820" s="165"/>
      <c r="HT820" s="165"/>
      <c r="HU820" s="165"/>
      <c r="HV820" s="165"/>
      <c r="HW820" s="165"/>
      <c r="HX820" s="165"/>
      <c r="HY820" s="165"/>
      <c r="HZ820" s="165"/>
      <c r="IA820" s="165"/>
      <c r="IB820" s="165"/>
      <c r="IC820" s="165"/>
      <c r="ID820" s="165"/>
      <c r="IE820" s="165"/>
      <c r="IF820" s="165"/>
      <c r="IG820" s="165"/>
      <c r="IH820" s="165"/>
      <c r="II820" s="165"/>
      <c r="IJ820" s="165"/>
      <c r="IK820" s="165"/>
      <c r="IL820" s="165"/>
      <c r="IM820" s="165"/>
      <c r="IN820" s="165"/>
      <c r="IO820" s="165"/>
      <c r="IP820" s="165"/>
      <c r="IQ820" s="165"/>
      <c r="IR820" s="165"/>
      <c r="IS820" s="165"/>
      <c r="IT820" s="165"/>
      <c r="IU820" s="165"/>
      <c r="IV820" s="165"/>
    </row>
    <row r="821" spans="1:256" ht="33" hidden="1" customHeight="1" outlineLevel="1" thickTop="1" x14ac:dyDescent="0.25">
      <c r="A821" s="1154" t="s">
        <v>246</v>
      </c>
      <c r="B821" s="509"/>
      <c r="C821" s="509"/>
      <c r="D821" s="509" t="s">
        <v>249</v>
      </c>
      <c r="E821" s="1151"/>
      <c r="F821" s="508" t="s">
        <v>250</v>
      </c>
      <c r="G821" s="509"/>
      <c r="H821" s="1151"/>
      <c r="I821" s="508" t="s">
        <v>248</v>
      </c>
      <c r="J821" s="1158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27" hidden="1" customHeight="1" outlineLevel="1" x14ac:dyDescent="0.25">
      <c r="A822" s="1155"/>
      <c r="B822" s="1152"/>
      <c r="C822" s="1152"/>
      <c r="D822" s="1152"/>
      <c r="E822" s="1153"/>
      <c r="F822" s="1161"/>
      <c r="G822" s="1152"/>
      <c r="H822" s="1153"/>
      <c r="I822" s="1159"/>
      <c r="J822" s="1160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  <c r="EB822" s="34"/>
      <c r="EC822" s="34"/>
      <c r="ED822" s="34"/>
      <c r="EE822" s="34"/>
      <c r="EF822" s="34"/>
      <c r="EG822" s="34"/>
      <c r="EH822" s="34"/>
      <c r="EI822" s="34"/>
      <c r="EJ822" s="34"/>
      <c r="EK822" s="34"/>
      <c r="EL822" s="34"/>
      <c r="EM822" s="34"/>
      <c r="EN822" s="34"/>
      <c r="EO822" s="34"/>
      <c r="EP822" s="34"/>
      <c r="EQ822" s="34"/>
      <c r="ER822" s="34"/>
      <c r="ES822" s="34"/>
      <c r="ET822" s="34"/>
      <c r="EU822" s="34"/>
      <c r="EV822" s="34"/>
      <c r="EW822" s="34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  <c r="FH822" s="34"/>
      <c r="FI822" s="34"/>
      <c r="FJ822" s="34"/>
      <c r="FK822" s="34"/>
      <c r="FL822" s="34"/>
      <c r="FM822" s="34"/>
      <c r="FN822" s="34"/>
      <c r="FO822" s="34"/>
      <c r="FP822" s="34"/>
      <c r="FQ822" s="34"/>
      <c r="FR822" s="34"/>
      <c r="FS822" s="34"/>
      <c r="FT822" s="34"/>
      <c r="FU822" s="34"/>
      <c r="FV822" s="34"/>
      <c r="FW822" s="34"/>
      <c r="FX822" s="34"/>
      <c r="FY822" s="34"/>
      <c r="FZ822" s="34"/>
      <c r="GA822" s="34"/>
      <c r="GB822" s="34"/>
      <c r="GC822" s="34"/>
      <c r="GD822" s="34"/>
      <c r="GE822" s="34"/>
      <c r="GF822" s="34"/>
      <c r="GG822" s="34"/>
      <c r="GH822" s="34"/>
      <c r="GI822" s="34"/>
      <c r="GJ822" s="34"/>
      <c r="GK822" s="34"/>
      <c r="GL822" s="34"/>
      <c r="GM822" s="34"/>
      <c r="GN822" s="34"/>
      <c r="GO822" s="34"/>
      <c r="GP822" s="34"/>
      <c r="GQ822" s="34"/>
      <c r="GR822" s="34"/>
      <c r="GS822" s="34"/>
      <c r="GT822" s="34"/>
      <c r="GU822" s="34"/>
      <c r="GV822" s="34"/>
      <c r="GW822" s="34"/>
      <c r="GX822" s="34"/>
      <c r="GY822" s="34"/>
      <c r="GZ822" s="34"/>
      <c r="HA822" s="34"/>
      <c r="HB822" s="34"/>
      <c r="HC822" s="34"/>
      <c r="HD822" s="34"/>
      <c r="HE822" s="34"/>
      <c r="HF822" s="34"/>
      <c r="HG822" s="34"/>
      <c r="HH822" s="34"/>
      <c r="HI822" s="34"/>
      <c r="HJ822" s="34"/>
      <c r="HK822" s="34"/>
      <c r="HL822" s="34"/>
      <c r="HM822" s="34"/>
      <c r="HN822" s="34"/>
      <c r="HO822" s="34"/>
      <c r="HP822" s="34"/>
      <c r="HQ822" s="34"/>
      <c r="HR822" s="34"/>
      <c r="HS822" s="34"/>
      <c r="HT822" s="34"/>
      <c r="HU822" s="34"/>
      <c r="HV822" s="34"/>
      <c r="HW822" s="34"/>
      <c r="HX822" s="34"/>
      <c r="HY822" s="34"/>
      <c r="HZ822" s="34"/>
      <c r="IA822" s="34"/>
      <c r="IB822" s="34"/>
      <c r="IC822" s="34"/>
      <c r="ID822" s="34"/>
      <c r="IE822" s="34"/>
      <c r="IF822" s="34"/>
      <c r="IG822" s="34"/>
      <c r="IH822" s="34"/>
      <c r="II822" s="34"/>
      <c r="IJ822" s="34"/>
      <c r="IK822" s="34"/>
      <c r="IL822" s="34"/>
      <c r="IM822" s="34"/>
      <c r="IN822" s="34"/>
      <c r="IO822" s="34"/>
      <c r="IP822" s="34"/>
      <c r="IQ822" s="34"/>
      <c r="IR822" s="34"/>
      <c r="IS822" s="34"/>
      <c r="IT822" s="34"/>
      <c r="IU822" s="34"/>
      <c r="IV822" s="34"/>
    </row>
    <row r="823" spans="1:256" ht="14.25" hidden="1" customHeight="1" outlineLevel="1" thickBot="1" x14ac:dyDescent="0.3">
      <c r="A823" s="842" t="s">
        <v>113</v>
      </c>
      <c r="B823" s="843"/>
      <c r="C823" s="843"/>
      <c r="D823" s="737" t="s">
        <v>114</v>
      </c>
      <c r="E823" s="738"/>
      <c r="F823" s="739" t="s">
        <v>115</v>
      </c>
      <c r="G823" s="738"/>
      <c r="H823" s="738"/>
      <c r="I823" s="739" t="s">
        <v>116</v>
      </c>
      <c r="J823" s="800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hidden="1" customHeight="1" outlineLevel="1" thickTop="1" x14ac:dyDescent="0.25">
      <c r="A824" s="583" t="s">
        <v>230</v>
      </c>
      <c r="B824" s="584"/>
      <c r="C824" s="1163"/>
      <c r="D824" s="1762"/>
      <c r="E824" s="1763"/>
      <c r="F824" s="1156"/>
      <c r="G824" s="1157"/>
      <c r="H824" s="1157"/>
      <c r="I824" s="1156"/>
      <c r="J824" s="1162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6.5" hidden="1" customHeight="1" outlineLevel="1" x14ac:dyDescent="0.25">
      <c r="A825" s="474" t="s">
        <v>231</v>
      </c>
      <c r="B825" s="475"/>
      <c r="C825" s="475"/>
      <c r="D825" s="1145"/>
      <c r="E825" s="1146"/>
      <c r="F825" s="1063"/>
      <c r="G825" s="1114"/>
      <c r="H825" s="1114"/>
      <c r="I825" s="1063"/>
      <c r="J825" s="1147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6.5" hidden="1" customHeight="1" outlineLevel="1" x14ac:dyDescent="0.25">
      <c r="A826" s="474" t="s">
        <v>247</v>
      </c>
      <c r="B826" s="475"/>
      <c r="C826" s="475"/>
      <c r="D826" s="1145"/>
      <c r="E826" s="1146"/>
      <c r="F826" s="1063"/>
      <c r="G826" s="1114"/>
      <c r="H826" s="1114"/>
      <c r="I826" s="1063"/>
      <c r="J826" s="1147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  <c r="EB826" s="34"/>
      <c r="EC826" s="34"/>
      <c r="ED826" s="34"/>
      <c r="EE826" s="34"/>
      <c r="EF826" s="34"/>
      <c r="EG826" s="34"/>
      <c r="EH826" s="34"/>
      <c r="EI826" s="34"/>
      <c r="EJ826" s="34"/>
      <c r="EK826" s="34"/>
      <c r="EL826" s="34"/>
      <c r="EM826" s="34"/>
      <c r="EN826" s="34"/>
      <c r="EO826" s="34"/>
      <c r="EP826" s="34"/>
      <c r="EQ826" s="34"/>
      <c r="ER826" s="34"/>
      <c r="ES826" s="34"/>
      <c r="ET826" s="34"/>
      <c r="EU826" s="34"/>
      <c r="EV826" s="34"/>
      <c r="EW826" s="34"/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  <c r="FH826" s="34"/>
      <c r="FI826" s="34"/>
      <c r="FJ826" s="34"/>
      <c r="FK826" s="34"/>
      <c r="FL826" s="34"/>
      <c r="FM826" s="34"/>
      <c r="FN826" s="34"/>
      <c r="FO826" s="34"/>
      <c r="FP826" s="34"/>
      <c r="FQ826" s="34"/>
      <c r="FR826" s="34"/>
      <c r="FS826" s="34"/>
      <c r="FT826" s="34"/>
      <c r="FU826" s="34"/>
      <c r="FV826" s="34"/>
      <c r="FW826" s="34"/>
      <c r="FX826" s="34"/>
      <c r="FY826" s="34"/>
      <c r="FZ826" s="34"/>
      <c r="GA826" s="34"/>
      <c r="GB826" s="34"/>
      <c r="GC826" s="34"/>
      <c r="GD826" s="34"/>
      <c r="GE826" s="34"/>
      <c r="GF826" s="34"/>
      <c r="GG826" s="34"/>
      <c r="GH826" s="34"/>
      <c r="GI826" s="34"/>
      <c r="GJ826" s="34"/>
      <c r="GK826" s="34"/>
      <c r="GL826" s="34"/>
      <c r="GM826" s="34"/>
      <c r="GN826" s="34"/>
      <c r="GO826" s="34"/>
      <c r="GP826" s="34"/>
      <c r="GQ826" s="34"/>
      <c r="GR826" s="34"/>
      <c r="GS826" s="34"/>
      <c r="GT826" s="34"/>
      <c r="GU826" s="34"/>
      <c r="GV826" s="34"/>
      <c r="GW826" s="34"/>
      <c r="GX826" s="34"/>
      <c r="GY826" s="34"/>
      <c r="GZ826" s="34"/>
      <c r="HA826" s="34"/>
      <c r="HB826" s="34"/>
      <c r="HC826" s="34"/>
      <c r="HD826" s="34"/>
      <c r="HE826" s="34"/>
      <c r="HF826" s="34"/>
      <c r="HG826" s="34"/>
      <c r="HH826" s="34"/>
      <c r="HI826" s="34"/>
      <c r="HJ826" s="34"/>
      <c r="HK826" s="34"/>
      <c r="HL826" s="34"/>
      <c r="HM826" s="34"/>
      <c r="HN826" s="34"/>
      <c r="HO826" s="34"/>
      <c r="HP826" s="34"/>
      <c r="HQ826" s="34"/>
      <c r="HR826" s="34"/>
      <c r="HS826" s="34"/>
      <c r="HT826" s="34"/>
      <c r="HU826" s="34"/>
      <c r="HV826" s="34"/>
      <c r="HW826" s="34"/>
      <c r="HX826" s="34"/>
      <c r="HY826" s="34"/>
      <c r="HZ826" s="34"/>
      <c r="IA826" s="34"/>
      <c r="IB826" s="34"/>
      <c r="IC826" s="34"/>
      <c r="ID826" s="34"/>
      <c r="IE826" s="34"/>
      <c r="IF826" s="34"/>
      <c r="IG826" s="34"/>
      <c r="IH826" s="34"/>
      <c r="II826" s="34"/>
      <c r="IJ826" s="34"/>
      <c r="IK826" s="34"/>
      <c r="IL826" s="34"/>
      <c r="IM826" s="34"/>
      <c r="IN826" s="34"/>
      <c r="IO826" s="34"/>
      <c r="IP826" s="34"/>
      <c r="IQ826" s="34"/>
      <c r="IR826" s="34"/>
      <c r="IS826" s="34"/>
      <c r="IT826" s="34"/>
      <c r="IU826" s="34"/>
      <c r="IV826" s="34"/>
    </row>
    <row r="827" spans="1:256" ht="16.5" hidden="1" customHeight="1" outlineLevel="1" thickBot="1" x14ac:dyDescent="0.3">
      <c r="A827" s="1120" t="s">
        <v>234</v>
      </c>
      <c r="B827" s="1121"/>
      <c r="C827" s="1121"/>
      <c r="D827" s="1223"/>
      <c r="E827" s="1224"/>
      <c r="F827" s="1108"/>
      <c r="G827" s="957"/>
      <c r="H827" s="957"/>
      <c r="I827" s="1108"/>
      <c r="J827" s="1109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  <c r="HW827" s="34"/>
      <c r="HX827" s="34"/>
      <c r="HY827" s="34"/>
      <c r="HZ827" s="34"/>
      <c r="IA827" s="34"/>
      <c r="IB827" s="34"/>
      <c r="IC827" s="34"/>
      <c r="ID827" s="34"/>
      <c r="IE827" s="34"/>
      <c r="IF827" s="34"/>
      <c r="IG827" s="34"/>
      <c r="IH827" s="34"/>
      <c r="II827" s="34"/>
      <c r="IJ827" s="34"/>
      <c r="IK827" s="34"/>
      <c r="IL827" s="34"/>
      <c r="IM827" s="34"/>
      <c r="IN827" s="34"/>
      <c r="IO827" s="34"/>
      <c r="IP827" s="34"/>
      <c r="IQ827" s="34"/>
      <c r="IR827" s="34"/>
      <c r="IS827" s="34"/>
      <c r="IT827" s="34"/>
      <c r="IU827" s="34"/>
      <c r="IV827" s="34"/>
    </row>
    <row r="828" spans="1:256" ht="32.25" hidden="1" customHeight="1" outlineLevel="1" thickBot="1" x14ac:dyDescent="0.3">
      <c r="A828" s="1164" t="s">
        <v>236</v>
      </c>
      <c r="B828" s="1165"/>
      <c r="C828" s="1165"/>
      <c r="D828" s="1166" t="str">
        <f>IF(SUM(D824:E827)=0,"",SUM(D824:E827))</f>
        <v/>
      </c>
      <c r="E828" s="1167"/>
      <c r="F828" s="1110" t="str">
        <f>IF(SUM(F824:H827)=0,"",SUM(F824:H827))</f>
        <v/>
      </c>
      <c r="G828" s="1168"/>
      <c r="H828" s="1168"/>
      <c r="I828" s="1110" t="str">
        <f>IF(SUM(I824:J827)=0,"",SUM(I824:J827))</f>
        <v/>
      </c>
      <c r="J828" s="1111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hidden="1" customHeight="1" outlineLevel="1" thickTop="1" x14ac:dyDescent="0.25">
      <c r="A829" s="49"/>
      <c r="B829" s="49"/>
      <c r="C829" s="49"/>
      <c r="D829" s="50"/>
      <c r="E829" s="50"/>
      <c r="F829" s="16"/>
      <c r="G829" s="16"/>
      <c r="H829" s="16"/>
      <c r="I829" s="16"/>
      <c r="J829" s="16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hidden="1" customHeight="1" outlineLevel="1" x14ac:dyDescent="0.25">
      <c r="A830" s="481" t="s">
        <v>831</v>
      </c>
      <c r="B830" s="481"/>
      <c r="C830" s="481"/>
      <c r="D830" s="481"/>
      <c r="E830" s="481"/>
      <c r="F830" s="481"/>
      <c r="G830" s="481"/>
      <c r="H830" s="481"/>
      <c r="I830" s="481"/>
      <c r="J830" s="481"/>
      <c r="K830" s="165"/>
      <c r="L830" s="165"/>
      <c r="M830" s="165"/>
      <c r="N830" s="165"/>
      <c r="O830" s="165"/>
      <c r="P830" s="165"/>
      <c r="Q830" s="165"/>
      <c r="R830" s="165"/>
      <c r="S830" s="165"/>
      <c r="T830" s="165"/>
      <c r="U830" s="165"/>
      <c r="V830" s="165"/>
      <c r="W830" s="165"/>
      <c r="X830" s="165"/>
      <c r="Y830" s="165"/>
      <c r="Z830" s="165"/>
      <c r="AA830" s="165"/>
      <c r="AB830" s="165"/>
      <c r="AC830" s="165"/>
      <c r="AD830" s="165"/>
      <c r="AE830" s="165"/>
      <c r="AF830" s="165"/>
      <c r="AG830" s="165"/>
      <c r="AH830" s="165"/>
      <c r="AI830" s="165"/>
      <c r="AJ830" s="165"/>
      <c r="AK830" s="165"/>
      <c r="AL830" s="165"/>
      <c r="AM830" s="165"/>
      <c r="AN830" s="165"/>
      <c r="AO830" s="165"/>
      <c r="AP830" s="165"/>
      <c r="AQ830" s="165"/>
      <c r="AR830" s="165"/>
      <c r="AS830" s="165"/>
      <c r="AT830" s="165"/>
      <c r="AU830" s="165"/>
      <c r="AV830" s="165"/>
      <c r="AW830" s="165"/>
      <c r="AX830" s="165"/>
      <c r="AY830" s="165"/>
      <c r="AZ830" s="165"/>
      <c r="BA830" s="165"/>
      <c r="BB830" s="165"/>
      <c r="BC830" s="165"/>
      <c r="BD830" s="165"/>
      <c r="BE830" s="165"/>
      <c r="BF830" s="165"/>
      <c r="BG830" s="165"/>
      <c r="BH830" s="165"/>
      <c r="BI830" s="165"/>
      <c r="BJ830" s="165"/>
      <c r="BK830" s="165"/>
      <c r="BL830" s="165"/>
      <c r="BM830" s="165"/>
      <c r="BN830" s="165"/>
      <c r="BO830" s="165"/>
      <c r="BP830" s="165"/>
      <c r="BQ830" s="165"/>
      <c r="BR830" s="165"/>
      <c r="BS830" s="165"/>
      <c r="BT830" s="165"/>
      <c r="BU830" s="165"/>
      <c r="BV830" s="165"/>
      <c r="BW830" s="165"/>
      <c r="BX830" s="165"/>
      <c r="BY830" s="165"/>
      <c r="BZ830" s="165"/>
      <c r="CA830" s="165"/>
      <c r="CB830" s="165"/>
      <c r="CC830" s="165"/>
      <c r="CD830" s="165"/>
      <c r="CE830" s="165"/>
      <c r="CF830" s="165"/>
      <c r="CG830" s="165"/>
      <c r="CH830" s="165"/>
      <c r="CI830" s="165"/>
      <c r="CJ830" s="165"/>
      <c r="CK830" s="165"/>
      <c r="CL830" s="165"/>
      <c r="CM830" s="165"/>
      <c r="CN830" s="165"/>
      <c r="CO830" s="165"/>
      <c r="CP830" s="165"/>
      <c r="CQ830" s="165"/>
      <c r="CR830" s="165"/>
      <c r="CS830" s="165"/>
      <c r="CT830" s="165"/>
      <c r="CU830" s="165"/>
      <c r="CV830" s="165"/>
      <c r="CW830" s="165"/>
      <c r="CX830" s="165"/>
      <c r="CY830" s="165"/>
      <c r="CZ830" s="165"/>
      <c r="DA830" s="165"/>
      <c r="DB830" s="165"/>
      <c r="DC830" s="165"/>
      <c r="DD830" s="165"/>
      <c r="DE830" s="165"/>
      <c r="DF830" s="165"/>
      <c r="DG830" s="165"/>
      <c r="DH830" s="165"/>
      <c r="DI830" s="165"/>
      <c r="DJ830" s="165"/>
      <c r="DK830" s="165"/>
      <c r="DL830" s="165"/>
      <c r="DM830" s="165"/>
      <c r="DN830" s="165"/>
      <c r="DO830" s="165"/>
      <c r="DP830" s="165"/>
      <c r="DQ830" s="165"/>
      <c r="DR830" s="165"/>
      <c r="DS830" s="165"/>
      <c r="DT830" s="165"/>
      <c r="DU830" s="165"/>
      <c r="DV830" s="165"/>
      <c r="DW830" s="165"/>
      <c r="DX830" s="165"/>
      <c r="DY830" s="165"/>
      <c r="DZ830" s="165"/>
      <c r="EA830" s="165"/>
      <c r="EB830" s="165"/>
      <c r="EC830" s="165"/>
      <c r="ED830" s="165"/>
      <c r="EE830" s="165"/>
      <c r="EF830" s="165"/>
      <c r="EG830" s="165"/>
      <c r="EH830" s="165"/>
      <c r="EI830" s="165"/>
      <c r="EJ830" s="165"/>
      <c r="EK830" s="165"/>
      <c r="EL830" s="165"/>
      <c r="EM830" s="165"/>
      <c r="EN830" s="165"/>
      <c r="EO830" s="165"/>
      <c r="EP830" s="165"/>
      <c r="EQ830" s="165"/>
      <c r="ER830" s="165"/>
      <c r="ES830" s="165"/>
      <c r="ET830" s="165"/>
      <c r="EU830" s="165"/>
      <c r="EV830" s="165"/>
      <c r="EW830" s="165"/>
      <c r="EX830" s="165"/>
      <c r="EY830" s="165"/>
      <c r="EZ830" s="165"/>
      <c r="FA830" s="165"/>
      <c r="FB830" s="165"/>
      <c r="FC830" s="165"/>
      <c r="FD830" s="165"/>
      <c r="FE830" s="165"/>
      <c r="FF830" s="165"/>
      <c r="FG830" s="165"/>
      <c r="FH830" s="165"/>
      <c r="FI830" s="165"/>
      <c r="FJ830" s="165"/>
      <c r="FK830" s="165"/>
      <c r="FL830" s="165"/>
      <c r="FM830" s="165"/>
      <c r="FN830" s="165"/>
      <c r="FO830" s="165"/>
      <c r="FP830" s="165"/>
      <c r="FQ830" s="165"/>
      <c r="FR830" s="165"/>
      <c r="FS830" s="165"/>
      <c r="FT830" s="165"/>
      <c r="FU830" s="165"/>
      <c r="FV830" s="165"/>
      <c r="FW830" s="165"/>
      <c r="FX830" s="165"/>
      <c r="FY830" s="165"/>
      <c r="FZ830" s="165"/>
      <c r="GA830" s="165"/>
      <c r="GB830" s="165"/>
      <c r="GC830" s="165"/>
      <c r="GD830" s="165"/>
      <c r="GE830" s="165"/>
      <c r="GF830" s="165"/>
      <c r="GG830" s="165"/>
      <c r="GH830" s="165"/>
      <c r="GI830" s="165"/>
      <c r="GJ830" s="165"/>
      <c r="GK830" s="165"/>
      <c r="GL830" s="165"/>
      <c r="GM830" s="165"/>
      <c r="GN830" s="165"/>
      <c r="GO830" s="165"/>
      <c r="GP830" s="165"/>
      <c r="GQ830" s="165"/>
      <c r="GR830" s="165"/>
      <c r="GS830" s="165"/>
      <c r="GT830" s="165"/>
      <c r="GU830" s="165"/>
      <c r="GV830" s="165"/>
      <c r="GW830" s="165"/>
      <c r="GX830" s="165"/>
      <c r="GY830" s="165"/>
      <c r="GZ830" s="165"/>
      <c r="HA830" s="165"/>
      <c r="HB830" s="165"/>
      <c r="HC830" s="165"/>
      <c r="HD830" s="165"/>
      <c r="HE830" s="165"/>
      <c r="HF830" s="165"/>
      <c r="HG830" s="165"/>
      <c r="HH830" s="165"/>
      <c r="HI830" s="165"/>
      <c r="HJ830" s="165"/>
      <c r="HK830" s="165"/>
      <c r="HL830" s="165"/>
      <c r="HM830" s="165"/>
      <c r="HN830" s="165"/>
      <c r="HO830" s="165"/>
      <c r="HP830" s="165"/>
      <c r="HQ830" s="165"/>
      <c r="HR830" s="165"/>
      <c r="HS830" s="165"/>
      <c r="HT830" s="165"/>
      <c r="HU830" s="165"/>
      <c r="HV830" s="165"/>
      <c r="HW830" s="165"/>
      <c r="HX830" s="165"/>
      <c r="HY830" s="165"/>
      <c r="HZ830" s="165"/>
      <c r="IA830" s="165"/>
      <c r="IB830" s="165"/>
      <c r="IC830" s="165"/>
      <c r="ID830" s="165"/>
      <c r="IE830" s="165"/>
      <c r="IF830" s="165"/>
      <c r="IG830" s="165"/>
      <c r="IH830" s="165"/>
      <c r="II830" s="165"/>
      <c r="IJ830" s="165"/>
      <c r="IK830" s="165"/>
      <c r="IL830" s="165"/>
      <c r="IM830" s="165"/>
      <c r="IN830" s="165"/>
      <c r="IO830" s="165"/>
      <c r="IP830" s="165"/>
      <c r="IQ830" s="165"/>
      <c r="IR830" s="165"/>
      <c r="IS830" s="165"/>
      <c r="IT830" s="165"/>
      <c r="IU830" s="165"/>
      <c r="IV830" s="165"/>
    </row>
    <row r="831" spans="1:256" ht="16.5" hidden="1" customHeight="1" outlineLevel="1" x14ac:dyDescent="0.25">
      <c r="A831" s="735"/>
      <c r="B831" s="735"/>
      <c r="C831" s="735"/>
      <c r="D831" s="735"/>
      <c r="E831" s="735"/>
      <c r="F831" s="735"/>
      <c r="G831" s="735"/>
      <c r="H831" s="735"/>
      <c r="I831" s="735"/>
      <c r="J831" s="735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  <c r="EB831" s="34"/>
      <c r="EC831" s="34"/>
      <c r="ED831" s="34"/>
      <c r="EE831" s="34"/>
      <c r="EF831" s="34"/>
      <c r="EG831" s="34"/>
      <c r="EH831" s="34"/>
      <c r="EI831" s="34"/>
      <c r="EJ831" s="34"/>
      <c r="EK831" s="34"/>
      <c r="EL831" s="34"/>
      <c r="EM831" s="34"/>
      <c r="EN831" s="34"/>
      <c r="EO831" s="34"/>
      <c r="EP831" s="34"/>
      <c r="EQ831" s="34"/>
      <c r="ER831" s="34"/>
      <c r="ES831" s="34"/>
      <c r="ET831" s="34"/>
      <c r="EU831" s="34"/>
      <c r="EV831" s="34"/>
      <c r="EW831" s="34"/>
      <c r="EX831" s="34"/>
      <c r="EY831" s="34"/>
      <c r="EZ831" s="34"/>
      <c r="FA831" s="34"/>
      <c r="FB831" s="34"/>
      <c r="FC831" s="34"/>
      <c r="FD831" s="34"/>
      <c r="FE831" s="34"/>
      <c r="FF831" s="34"/>
      <c r="FG831" s="34"/>
      <c r="FH831" s="34"/>
      <c r="FI831" s="34"/>
      <c r="FJ831" s="34"/>
      <c r="FK831" s="34"/>
      <c r="FL831" s="34"/>
      <c r="FM831" s="34"/>
      <c r="FN831" s="34"/>
      <c r="FO831" s="34"/>
      <c r="FP831" s="34"/>
      <c r="FQ831" s="34"/>
      <c r="FR831" s="34"/>
      <c r="FS831" s="34"/>
      <c r="FT831" s="34"/>
      <c r="FU831" s="34"/>
      <c r="FV831" s="34"/>
      <c r="FW831" s="34"/>
      <c r="FX831" s="34"/>
      <c r="FY831" s="34"/>
      <c r="FZ831" s="34"/>
      <c r="GA831" s="34"/>
      <c r="GB831" s="34"/>
      <c r="GC831" s="34"/>
      <c r="GD831" s="34"/>
      <c r="GE831" s="34"/>
      <c r="GF831" s="34"/>
      <c r="GG831" s="34"/>
      <c r="GH831" s="34"/>
      <c r="GI831" s="34"/>
      <c r="GJ831" s="34"/>
      <c r="GK831" s="34"/>
      <c r="GL831" s="34"/>
      <c r="GM831" s="34"/>
      <c r="GN831" s="34"/>
      <c r="GO831" s="34"/>
      <c r="GP831" s="34"/>
      <c r="GQ831" s="34"/>
      <c r="GR831" s="34"/>
      <c r="GS831" s="34"/>
      <c r="GT831" s="34"/>
      <c r="GU831" s="34"/>
      <c r="GV831" s="34"/>
      <c r="GW831" s="34"/>
      <c r="GX831" s="34"/>
      <c r="GY831" s="34"/>
      <c r="GZ831" s="34"/>
      <c r="HA831" s="34"/>
      <c r="HB831" s="34"/>
      <c r="HC831" s="34"/>
      <c r="HD831" s="34"/>
      <c r="HE831" s="34"/>
      <c r="HF831" s="34"/>
      <c r="HG831" s="34"/>
      <c r="HH831" s="34"/>
      <c r="HI831" s="34"/>
      <c r="HJ831" s="34"/>
      <c r="HK831" s="34"/>
      <c r="HL831" s="34"/>
      <c r="HM831" s="34"/>
      <c r="HN831" s="34"/>
      <c r="HO831" s="34"/>
      <c r="HP831" s="34"/>
      <c r="HQ831" s="34"/>
      <c r="HR831" s="34"/>
      <c r="HS831" s="34"/>
      <c r="HT831" s="34"/>
      <c r="HU831" s="34"/>
      <c r="HV831" s="34"/>
      <c r="HW831" s="34"/>
      <c r="HX831" s="34"/>
      <c r="HY831" s="34"/>
      <c r="HZ831" s="34"/>
      <c r="IA831" s="34"/>
      <c r="IB831" s="34"/>
      <c r="IC831" s="34"/>
      <c r="ID831" s="34"/>
      <c r="IE831" s="34"/>
      <c r="IF831" s="34"/>
      <c r="IG831" s="34"/>
      <c r="IH831" s="34"/>
      <c r="II831" s="34"/>
      <c r="IJ831" s="34"/>
      <c r="IK831" s="34"/>
      <c r="IL831" s="34"/>
      <c r="IM831" s="34"/>
      <c r="IN831" s="34"/>
      <c r="IO831" s="34"/>
      <c r="IP831" s="34"/>
      <c r="IQ831" s="34"/>
      <c r="IR831" s="34"/>
      <c r="IS831" s="34"/>
      <c r="IT831" s="34"/>
      <c r="IU831" s="34"/>
      <c r="IV831" s="34"/>
    </row>
    <row r="832" spans="1:256" ht="16.5" hidden="1" customHeight="1" outlineLevel="1" x14ac:dyDescent="0.25">
      <c r="A832" s="735"/>
      <c r="B832" s="735"/>
      <c r="C832" s="735"/>
      <c r="D832" s="735"/>
      <c r="E832" s="735"/>
      <c r="F832" s="735"/>
      <c r="G832" s="735"/>
      <c r="H832" s="735"/>
      <c r="I832" s="735"/>
      <c r="J832" s="735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16.5" hidden="1" customHeight="1" outlineLevel="1" x14ac:dyDescent="0.25">
      <c r="A833" s="735"/>
      <c r="B833" s="735"/>
      <c r="C833" s="735"/>
      <c r="D833" s="735"/>
      <c r="E833" s="735"/>
      <c r="F833" s="735"/>
      <c r="G833" s="735"/>
      <c r="H833" s="735"/>
      <c r="I833" s="735"/>
      <c r="J833" s="735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hidden="1" customHeight="1" outlineLevel="1" x14ac:dyDescent="0.25">
      <c r="A834" s="735"/>
      <c r="B834" s="735"/>
      <c r="C834" s="735"/>
      <c r="D834" s="735"/>
      <c r="E834" s="735"/>
      <c r="F834" s="735"/>
      <c r="G834" s="735"/>
      <c r="H834" s="735"/>
      <c r="I834" s="735"/>
      <c r="J834" s="735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  <c r="EB834" s="34"/>
      <c r="EC834" s="34"/>
      <c r="ED834" s="34"/>
      <c r="EE834" s="34"/>
      <c r="EF834" s="34"/>
      <c r="EG834" s="34"/>
      <c r="EH834" s="34"/>
      <c r="EI834" s="34"/>
      <c r="EJ834" s="34"/>
      <c r="EK834" s="34"/>
      <c r="EL834" s="34"/>
      <c r="EM834" s="34"/>
      <c r="EN834" s="34"/>
      <c r="EO834" s="34"/>
      <c r="EP834" s="34"/>
      <c r="EQ834" s="34"/>
      <c r="ER834" s="34"/>
      <c r="ES834" s="34"/>
      <c r="ET834" s="34"/>
      <c r="EU834" s="34"/>
      <c r="EV834" s="34"/>
      <c r="EW834" s="34"/>
      <c r="EX834" s="34"/>
      <c r="EY834" s="34"/>
      <c r="EZ834" s="34"/>
      <c r="FA834" s="34"/>
      <c r="FB834" s="34"/>
      <c r="FC834" s="34"/>
      <c r="FD834" s="34"/>
      <c r="FE834" s="34"/>
      <c r="FF834" s="34"/>
      <c r="FG834" s="34"/>
      <c r="FH834" s="34"/>
      <c r="FI834" s="34"/>
      <c r="FJ834" s="34"/>
      <c r="FK834" s="34"/>
      <c r="FL834" s="34"/>
      <c r="FM834" s="34"/>
      <c r="FN834" s="34"/>
      <c r="FO834" s="34"/>
      <c r="FP834" s="34"/>
      <c r="FQ834" s="34"/>
      <c r="FR834" s="34"/>
      <c r="FS834" s="34"/>
      <c r="FT834" s="34"/>
      <c r="FU834" s="34"/>
      <c r="FV834" s="34"/>
      <c r="FW834" s="34"/>
      <c r="FX834" s="34"/>
      <c r="FY834" s="34"/>
      <c r="FZ834" s="34"/>
      <c r="GA834" s="34"/>
      <c r="GB834" s="34"/>
      <c r="GC834" s="34"/>
      <c r="GD834" s="34"/>
      <c r="GE834" s="34"/>
      <c r="GF834" s="34"/>
      <c r="GG834" s="34"/>
      <c r="GH834" s="34"/>
      <c r="GI834" s="34"/>
      <c r="GJ834" s="34"/>
      <c r="GK834" s="34"/>
      <c r="GL834" s="34"/>
      <c r="GM834" s="34"/>
      <c r="GN834" s="34"/>
      <c r="GO834" s="34"/>
      <c r="GP834" s="34"/>
      <c r="GQ834" s="34"/>
      <c r="GR834" s="34"/>
      <c r="GS834" s="34"/>
      <c r="GT834" s="34"/>
      <c r="GU834" s="34"/>
      <c r="GV834" s="34"/>
      <c r="GW834" s="34"/>
      <c r="GX834" s="34"/>
      <c r="GY834" s="34"/>
      <c r="GZ834" s="34"/>
      <c r="HA834" s="34"/>
      <c r="HB834" s="34"/>
      <c r="HC834" s="34"/>
      <c r="HD834" s="34"/>
      <c r="HE834" s="34"/>
      <c r="HF834" s="34"/>
      <c r="HG834" s="34"/>
      <c r="HH834" s="34"/>
      <c r="HI834" s="34"/>
      <c r="HJ834" s="34"/>
      <c r="HK834" s="34"/>
      <c r="HL834" s="34"/>
      <c r="HM834" s="34"/>
      <c r="HN834" s="34"/>
      <c r="HO834" s="34"/>
      <c r="HP834" s="34"/>
      <c r="HQ834" s="34"/>
      <c r="HR834" s="34"/>
      <c r="HS834" s="34"/>
      <c r="HT834" s="34"/>
      <c r="HU834" s="34"/>
      <c r="HV834" s="34"/>
      <c r="HW834" s="34"/>
      <c r="HX834" s="34"/>
      <c r="HY834" s="34"/>
      <c r="HZ834" s="34"/>
      <c r="IA834" s="34"/>
      <c r="IB834" s="34"/>
      <c r="IC834" s="34"/>
      <c r="ID834" s="34"/>
      <c r="IE834" s="34"/>
      <c r="IF834" s="34"/>
      <c r="IG834" s="34"/>
      <c r="IH834" s="34"/>
      <c r="II834" s="34"/>
      <c r="IJ834" s="34"/>
      <c r="IK834" s="34"/>
      <c r="IL834" s="34"/>
      <c r="IM834" s="34"/>
      <c r="IN834" s="34"/>
      <c r="IO834" s="34"/>
      <c r="IP834" s="34"/>
      <c r="IQ834" s="34"/>
      <c r="IR834" s="34"/>
      <c r="IS834" s="34"/>
      <c r="IT834" s="34"/>
      <c r="IU834" s="34"/>
      <c r="IV834" s="34"/>
    </row>
    <row r="835" spans="1:256" ht="16.5" hidden="1" customHeight="1" outlineLevel="1" x14ac:dyDescent="0.25">
      <c r="A835" s="735"/>
      <c r="B835" s="735"/>
      <c r="C835" s="735"/>
      <c r="D835" s="735"/>
      <c r="E835" s="735"/>
      <c r="F835" s="735"/>
      <c r="G835" s="735"/>
      <c r="H835" s="735"/>
      <c r="I835" s="735"/>
      <c r="J835" s="735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16.5" hidden="1" customHeight="1" outlineLevel="1" x14ac:dyDescent="0.25">
      <c r="A836" s="735"/>
      <c r="B836" s="735"/>
      <c r="C836" s="735"/>
      <c r="D836" s="735"/>
      <c r="E836" s="735"/>
      <c r="F836" s="735"/>
      <c r="G836" s="735"/>
      <c r="H836" s="735"/>
      <c r="I836" s="735"/>
      <c r="J836" s="735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16.5" customHeight="1" collapsed="1" x14ac:dyDescent="0.25">
      <c r="A837" s="49"/>
      <c r="B837" s="49"/>
      <c r="C837" s="49"/>
      <c r="D837" s="50"/>
      <c r="E837" s="50"/>
      <c r="F837" s="16"/>
      <c r="G837" s="16"/>
      <c r="H837" s="16"/>
      <c r="I837" s="16"/>
      <c r="J837" s="16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5.75" customHeight="1" x14ac:dyDescent="0.25">
      <c r="A838" s="9" t="s">
        <v>832</v>
      </c>
      <c r="B838" s="637" t="s">
        <v>874</v>
      </c>
      <c r="C838" s="637"/>
      <c r="D838" s="637"/>
      <c r="E838" s="637"/>
      <c r="F838" s="637"/>
      <c r="G838" s="637"/>
      <c r="H838" s="637"/>
      <c r="I838" s="637"/>
      <c r="J838" s="637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  <c r="DS838" s="34"/>
      <c r="DT838" s="34"/>
      <c r="DU838" s="34"/>
      <c r="DV838" s="34"/>
      <c r="DW838" s="34"/>
      <c r="DX838" s="34"/>
      <c r="DY838" s="34"/>
      <c r="DZ838" s="34"/>
      <c r="EA838" s="34"/>
      <c r="EB838" s="34"/>
      <c r="EC838" s="34"/>
      <c r="ED838" s="34"/>
      <c r="EE838" s="34"/>
      <c r="EF838" s="34"/>
      <c r="EG838" s="34"/>
      <c r="EH838" s="34"/>
      <c r="EI838" s="34"/>
      <c r="EJ838" s="34"/>
      <c r="EK838" s="34"/>
      <c r="EL838" s="34"/>
      <c r="EM838" s="34"/>
      <c r="EN838" s="34"/>
      <c r="EO838" s="34"/>
      <c r="EP838" s="34"/>
      <c r="EQ838" s="34"/>
      <c r="ER838" s="34"/>
      <c r="ES838" s="34"/>
      <c r="ET838" s="34"/>
      <c r="EU838" s="34"/>
      <c r="EV838" s="34"/>
      <c r="EW838" s="34"/>
      <c r="EX838" s="34"/>
      <c r="EY838" s="34"/>
      <c r="EZ838" s="34"/>
      <c r="FA838" s="34"/>
      <c r="FB838" s="34"/>
      <c r="FC838" s="34"/>
      <c r="FD838" s="34"/>
      <c r="FE838" s="34"/>
      <c r="FF838" s="34"/>
      <c r="FG838" s="34"/>
      <c r="FH838" s="34"/>
      <c r="FI838" s="34"/>
      <c r="FJ838" s="34"/>
      <c r="FK838" s="34"/>
      <c r="FL838" s="34"/>
      <c r="FM838" s="34"/>
      <c r="FN838" s="34"/>
      <c r="FO838" s="34"/>
      <c r="FP838" s="34"/>
      <c r="FQ838" s="34"/>
      <c r="FR838" s="34"/>
      <c r="FS838" s="34"/>
      <c r="FT838" s="34"/>
      <c r="FU838" s="34"/>
      <c r="FV838" s="34"/>
      <c r="FW838" s="34"/>
      <c r="FX838" s="34"/>
      <c r="FY838" s="34"/>
      <c r="FZ838" s="34"/>
      <c r="GA838" s="34"/>
      <c r="GB838" s="34"/>
      <c r="GC838" s="34"/>
      <c r="GD838" s="34"/>
      <c r="GE838" s="34"/>
      <c r="GF838" s="34"/>
      <c r="GG838" s="34"/>
      <c r="GH838" s="34"/>
      <c r="GI838" s="34"/>
      <c r="GJ838" s="34"/>
      <c r="GK838" s="34"/>
      <c r="GL838" s="34"/>
      <c r="GM838" s="34"/>
      <c r="GN838" s="34"/>
      <c r="GO838" s="34"/>
      <c r="GP838" s="34"/>
      <c r="GQ838" s="34"/>
      <c r="GR838" s="34"/>
      <c r="GS838" s="34"/>
      <c r="GT838" s="34"/>
      <c r="GU838" s="34"/>
      <c r="GV838" s="34"/>
      <c r="GW838" s="34"/>
      <c r="GX838" s="34"/>
      <c r="GY838" s="34"/>
      <c r="GZ838" s="34"/>
      <c r="HA838" s="34"/>
      <c r="HB838" s="34"/>
      <c r="HC838" s="34"/>
      <c r="HD838" s="34"/>
      <c r="HE838" s="34"/>
      <c r="HF838" s="34"/>
      <c r="HG838" s="34"/>
      <c r="HH838" s="34"/>
      <c r="HI838" s="34"/>
      <c r="HJ838" s="34"/>
      <c r="HK838" s="34"/>
      <c r="HL838" s="34"/>
      <c r="HM838" s="34"/>
      <c r="HN838" s="34"/>
      <c r="HO838" s="34"/>
      <c r="HP838" s="34"/>
      <c r="HQ838" s="34"/>
      <c r="HR838" s="34"/>
      <c r="HS838" s="34"/>
      <c r="HT838" s="34"/>
      <c r="HU838" s="34"/>
      <c r="HV838" s="34"/>
      <c r="HW838" s="34"/>
      <c r="HX838" s="34"/>
      <c r="HY838" s="34"/>
      <c r="HZ838" s="34"/>
      <c r="IA838" s="34"/>
      <c r="IB838" s="34"/>
      <c r="IC838" s="34"/>
      <c r="ID838" s="34"/>
      <c r="IE838" s="34"/>
      <c r="IF838" s="34"/>
      <c r="IG838" s="34"/>
      <c r="IH838" s="34"/>
      <c r="II838" s="34"/>
      <c r="IJ838" s="34"/>
      <c r="IK838" s="34"/>
      <c r="IL838" s="34"/>
      <c r="IM838" s="34"/>
      <c r="IN838" s="34"/>
      <c r="IO838" s="34"/>
      <c r="IP838" s="34"/>
      <c r="IQ838" s="34"/>
      <c r="IR838" s="34"/>
      <c r="IS838" s="34"/>
      <c r="IT838" s="34"/>
      <c r="IU838" s="34"/>
      <c r="IV838" s="34"/>
    </row>
    <row r="839" spans="1:256" ht="15.75" customHeight="1" x14ac:dyDescent="0.25">
      <c r="A839" s="15"/>
      <c r="B839" s="456" t="s">
        <v>1071</v>
      </c>
      <c r="C839" s="22"/>
      <c r="D839" s="22"/>
      <c r="E839" s="22"/>
      <c r="F839" s="22"/>
      <c r="G839" s="22"/>
      <c r="H839" s="22"/>
      <c r="I839" s="22"/>
      <c r="J839" s="22"/>
      <c r="K839" s="165"/>
      <c r="L839" s="165"/>
      <c r="M839" s="165"/>
      <c r="N839" s="165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5"/>
      <c r="BN839" s="165"/>
      <c r="BO839" s="165"/>
      <c r="BP839" s="165"/>
      <c r="BQ839" s="165"/>
      <c r="BR839" s="165"/>
      <c r="BS839" s="165"/>
      <c r="BT839" s="165"/>
      <c r="BU839" s="165"/>
      <c r="BV839" s="165"/>
      <c r="BW839" s="165"/>
      <c r="BX839" s="165"/>
      <c r="BY839" s="165"/>
      <c r="BZ839" s="165"/>
      <c r="CA839" s="165"/>
      <c r="CB839" s="165"/>
      <c r="CC839" s="165"/>
      <c r="CD839" s="165"/>
      <c r="CE839" s="165"/>
      <c r="CF839" s="165"/>
      <c r="CG839" s="165"/>
      <c r="CH839" s="165"/>
      <c r="CI839" s="165"/>
      <c r="CJ839" s="165"/>
      <c r="CK839" s="165"/>
      <c r="CL839" s="165"/>
      <c r="CM839" s="165"/>
      <c r="CN839" s="165"/>
      <c r="CO839" s="165"/>
      <c r="CP839" s="165"/>
      <c r="CQ839" s="165"/>
      <c r="CR839" s="165"/>
      <c r="CS839" s="165"/>
      <c r="CT839" s="165"/>
      <c r="CU839" s="165"/>
      <c r="CV839" s="165"/>
      <c r="CW839" s="165"/>
      <c r="CX839" s="165"/>
      <c r="CY839" s="165"/>
      <c r="CZ839" s="165"/>
      <c r="DA839" s="165"/>
      <c r="DB839" s="165"/>
      <c r="DC839" s="165"/>
      <c r="DD839" s="165"/>
      <c r="DE839" s="165"/>
      <c r="DF839" s="165"/>
      <c r="DG839" s="165"/>
      <c r="DH839" s="165"/>
      <c r="DI839" s="165"/>
      <c r="DJ839" s="165"/>
      <c r="DK839" s="165"/>
      <c r="DL839" s="165"/>
      <c r="DM839" s="165"/>
      <c r="DN839" s="165"/>
      <c r="DO839" s="165"/>
      <c r="DP839" s="165"/>
      <c r="DQ839" s="165"/>
      <c r="DR839" s="165"/>
      <c r="DS839" s="165"/>
      <c r="DT839" s="165"/>
      <c r="DU839" s="165"/>
      <c r="DV839" s="165"/>
      <c r="DW839" s="165"/>
      <c r="DX839" s="165"/>
      <c r="DY839" s="165"/>
      <c r="DZ839" s="165"/>
      <c r="EA839" s="165"/>
      <c r="EB839" s="165"/>
      <c r="EC839" s="165"/>
      <c r="ED839" s="165"/>
      <c r="EE839" s="165"/>
      <c r="EF839" s="165"/>
      <c r="EG839" s="165"/>
      <c r="EH839" s="165"/>
      <c r="EI839" s="165"/>
      <c r="EJ839" s="165"/>
      <c r="EK839" s="165"/>
      <c r="EL839" s="165"/>
      <c r="EM839" s="165"/>
      <c r="EN839" s="165"/>
      <c r="EO839" s="165"/>
      <c r="EP839" s="165"/>
      <c r="EQ839" s="165"/>
      <c r="ER839" s="165"/>
      <c r="ES839" s="165"/>
      <c r="ET839" s="165"/>
      <c r="EU839" s="165"/>
      <c r="EV839" s="165"/>
      <c r="EW839" s="165"/>
      <c r="EX839" s="165"/>
      <c r="EY839" s="165"/>
      <c r="EZ839" s="165"/>
      <c r="FA839" s="165"/>
      <c r="FB839" s="165"/>
      <c r="FC839" s="165"/>
      <c r="FD839" s="165"/>
      <c r="FE839" s="165"/>
      <c r="FF839" s="165"/>
      <c r="FG839" s="165"/>
      <c r="FH839" s="165"/>
      <c r="FI839" s="165"/>
      <c r="FJ839" s="165"/>
      <c r="FK839" s="165"/>
      <c r="FL839" s="165"/>
      <c r="FM839" s="165"/>
      <c r="FN839" s="165"/>
      <c r="FO839" s="165"/>
      <c r="FP839" s="165"/>
      <c r="FQ839" s="165"/>
      <c r="FR839" s="165"/>
      <c r="FS839" s="165"/>
      <c r="FT839" s="165"/>
      <c r="FU839" s="165"/>
      <c r="FV839" s="165"/>
      <c r="FW839" s="165"/>
      <c r="FX839" s="165"/>
      <c r="FY839" s="165"/>
      <c r="FZ839" s="165"/>
      <c r="GA839" s="165"/>
      <c r="GB839" s="165"/>
      <c r="GC839" s="165"/>
      <c r="GD839" s="165"/>
      <c r="GE839" s="165"/>
      <c r="GF839" s="165"/>
      <c r="GG839" s="165"/>
      <c r="GH839" s="165"/>
      <c r="GI839" s="165"/>
      <c r="GJ839" s="165"/>
      <c r="GK839" s="165"/>
      <c r="GL839" s="165"/>
      <c r="GM839" s="165"/>
      <c r="GN839" s="165"/>
      <c r="GO839" s="165"/>
      <c r="GP839" s="165"/>
      <c r="GQ839" s="165"/>
      <c r="GR839" s="165"/>
      <c r="GS839" s="165"/>
      <c r="GT839" s="165"/>
      <c r="GU839" s="165"/>
      <c r="GV839" s="165"/>
      <c r="GW839" s="165"/>
      <c r="GX839" s="165"/>
      <c r="GY839" s="165"/>
      <c r="GZ839" s="165"/>
      <c r="HA839" s="165"/>
      <c r="HB839" s="165"/>
      <c r="HC839" s="165"/>
      <c r="HD839" s="165"/>
      <c r="HE839" s="165"/>
      <c r="HF839" s="165"/>
      <c r="HG839" s="165"/>
      <c r="HH839" s="165"/>
      <c r="HI839" s="165"/>
      <c r="HJ839" s="165"/>
      <c r="HK839" s="165"/>
      <c r="HL839" s="165"/>
      <c r="HM839" s="165"/>
      <c r="HN839" s="165"/>
      <c r="HO839" s="165"/>
      <c r="HP839" s="165"/>
      <c r="HQ839" s="165"/>
      <c r="HR839" s="165"/>
      <c r="HS839" s="165"/>
      <c r="HT839" s="165"/>
      <c r="HU839" s="165"/>
      <c r="HV839" s="165"/>
      <c r="HW839" s="165"/>
      <c r="HX839" s="165"/>
      <c r="HY839" s="165"/>
      <c r="HZ839" s="165"/>
      <c r="IA839" s="165"/>
      <c r="IB839" s="165"/>
      <c r="IC839" s="165"/>
      <c r="ID839" s="165"/>
      <c r="IE839" s="165"/>
      <c r="IF839" s="165"/>
      <c r="IG839" s="165"/>
      <c r="IH839" s="165"/>
      <c r="II839" s="165"/>
      <c r="IJ839" s="165"/>
      <c r="IK839" s="165"/>
      <c r="IL839" s="165"/>
      <c r="IM839" s="165"/>
      <c r="IN839" s="165"/>
      <c r="IO839" s="165"/>
      <c r="IP839" s="165"/>
      <c r="IQ839" s="165"/>
      <c r="IR839" s="165"/>
      <c r="IS839" s="165"/>
      <c r="IT839" s="165"/>
      <c r="IU839" s="165"/>
      <c r="IV839" s="165"/>
    </row>
    <row r="840" spans="1:256" ht="15.75" hidden="1" customHeight="1" outlineLevel="1" thickTop="1" thickBot="1" x14ac:dyDescent="0.3">
      <c r="A840" s="836" t="s">
        <v>251</v>
      </c>
      <c r="B840" s="837"/>
      <c r="C840" s="1142" t="s">
        <v>6</v>
      </c>
      <c r="D840" s="1142"/>
      <c r="E840" s="1142"/>
      <c r="F840" s="1142"/>
      <c r="G840" s="1142"/>
      <c r="H840" s="1142"/>
      <c r="I840" s="1142"/>
      <c r="J840" s="1143"/>
    </row>
    <row r="841" spans="1:256" ht="30.75" hidden="1" customHeight="1" outlineLevel="1" thickBot="1" x14ac:dyDescent="0.3">
      <c r="A841" s="838"/>
      <c r="B841" s="1139"/>
      <c r="C841" s="839" t="s">
        <v>252</v>
      </c>
      <c r="D841" s="1139"/>
      <c r="E841" s="1104" t="s">
        <v>32</v>
      </c>
      <c r="F841" s="1105"/>
      <c r="G841" s="1106" t="s">
        <v>33</v>
      </c>
      <c r="H841" s="1107"/>
      <c r="I841" s="1118" t="s">
        <v>253</v>
      </c>
      <c r="J841" s="1119"/>
    </row>
    <row r="842" spans="1:256" ht="15" hidden="1" customHeight="1" outlineLevel="1" thickBot="1" x14ac:dyDescent="0.3">
      <c r="A842" s="838"/>
      <c r="B842" s="1139"/>
      <c r="C842" s="839"/>
      <c r="D842" s="1139"/>
      <c r="E842" s="732" t="s">
        <v>254</v>
      </c>
      <c r="F842" s="1117"/>
      <c r="G842" s="731" t="s">
        <v>254</v>
      </c>
      <c r="H842" s="736"/>
      <c r="I842" s="731" t="s">
        <v>254</v>
      </c>
      <c r="J842" s="732"/>
    </row>
    <row r="843" spans="1:256" ht="15" hidden="1" customHeight="1" outlineLevel="1" thickBot="1" x14ac:dyDescent="0.3">
      <c r="A843" s="838"/>
      <c r="B843" s="1139"/>
      <c r="C843" s="839"/>
      <c r="D843" s="1139"/>
      <c r="E843" s="734" t="s">
        <v>255</v>
      </c>
      <c r="F843" s="1084"/>
      <c r="G843" s="733" t="s">
        <v>255</v>
      </c>
      <c r="H843" s="1085"/>
      <c r="I843" s="733" t="s">
        <v>255</v>
      </c>
      <c r="J843" s="734"/>
    </row>
    <row r="844" spans="1:256" ht="15" hidden="1" customHeight="1" outlineLevel="1" thickBot="1" x14ac:dyDescent="0.3">
      <c r="A844" s="838"/>
      <c r="B844" s="1139"/>
      <c r="C844" s="839"/>
      <c r="D844" s="1139"/>
      <c r="E844" s="1086" t="s">
        <v>256</v>
      </c>
      <c r="F844" s="1087"/>
      <c r="G844" s="1112" t="s">
        <v>257</v>
      </c>
      <c r="H844" s="1113"/>
      <c r="I844" s="1835" t="s">
        <v>257</v>
      </c>
      <c r="J844" s="1836"/>
    </row>
    <row r="845" spans="1:256" ht="15" hidden="1" customHeight="1" outlineLevel="1" thickBot="1" x14ac:dyDescent="0.3">
      <c r="A845" s="1140"/>
      <c r="B845" s="1141"/>
      <c r="C845" s="1144"/>
      <c r="D845" s="1141"/>
      <c r="E845" s="843" t="s">
        <v>258</v>
      </c>
      <c r="F845" s="1115"/>
      <c r="G845" s="1116" t="s">
        <v>259</v>
      </c>
      <c r="H845" s="737"/>
      <c r="I845" s="1116" t="s">
        <v>258</v>
      </c>
      <c r="J845" s="843"/>
    </row>
    <row r="846" spans="1:256" ht="15" hidden="1" outlineLevel="1" thickTop="1" thickBot="1" x14ac:dyDescent="0.3">
      <c r="A846" s="709" t="s">
        <v>1027</v>
      </c>
      <c r="B846" s="710"/>
      <c r="C846" s="713">
        <v>0</v>
      </c>
      <c r="D846" s="714"/>
      <c r="E846" s="1136"/>
      <c r="F846" s="1137"/>
      <c r="G846" s="1138"/>
      <c r="H846" s="1018"/>
      <c r="I846" s="699" t="str">
        <f>IF(C846+E846-G846=0,"",C846+E846-G846)</f>
        <v/>
      </c>
      <c r="J846" s="700"/>
    </row>
    <row r="847" spans="1:256" ht="14.4" hidden="1" outlineLevel="1" thickBot="1" x14ac:dyDescent="0.3">
      <c r="A847" s="695"/>
      <c r="B847" s="696"/>
      <c r="C847" s="715"/>
      <c r="D847" s="716"/>
      <c r="E847" s="1132"/>
      <c r="F847" s="1133"/>
      <c r="G847" s="1134"/>
      <c r="H847" s="1135"/>
      <c r="I847" s="701" t="str">
        <f>IF(E847-G847=0,"",E847-G847)</f>
        <v/>
      </c>
      <c r="J847" s="702"/>
    </row>
    <row r="848" spans="1:256" ht="14.4" hidden="1" outlineLevel="1" thickBot="1" x14ac:dyDescent="0.3">
      <c r="A848" s="695"/>
      <c r="B848" s="696"/>
      <c r="C848" s="715"/>
      <c r="D848" s="716"/>
      <c r="E848" s="705"/>
      <c r="F848" s="706"/>
      <c r="G848" s="707"/>
      <c r="H848" s="708"/>
      <c r="I848" s="703" t="str">
        <f>IF(E848-G848=0,"",E848-G848)</f>
        <v/>
      </c>
      <c r="J848" s="704"/>
    </row>
    <row r="849" spans="1:10" ht="14.4" hidden="1" outlineLevel="1" thickBot="1" x14ac:dyDescent="0.3">
      <c r="A849" s="711"/>
      <c r="B849" s="712"/>
      <c r="C849" s="715"/>
      <c r="D849" s="716"/>
      <c r="E849" s="1126"/>
      <c r="F849" s="1127"/>
      <c r="G849" s="1128"/>
      <c r="H849" s="1129"/>
      <c r="I849" s="717" t="str">
        <f>IF(E849-G849=0,"",E849-G849)</f>
        <v/>
      </c>
      <c r="J849" s="718"/>
    </row>
    <row r="850" spans="1:10" ht="14.4" hidden="1" outlineLevel="1" thickBot="1" x14ac:dyDescent="0.3">
      <c r="A850" s="693"/>
      <c r="B850" s="694"/>
      <c r="C850" s="715"/>
      <c r="D850" s="716"/>
      <c r="E850" s="723"/>
      <c r="F850" s="724"/>
      <c r="G850" s="1130"/>
      <c r="H850" s="1131"/>
      <c r="I850" s="719" t="str">
        <f>IF(C850+E850-G850=0,"",C850+E850-G850)</f>
        <v/>
      </c>
      <c r="J850" s="720"/>
    </row>
    <row r="851" spans="1:10" ht="14.4" hidden="1" outlineLevel="1" thickBot="1" x14ac:dyDescent="0.3">
      <c r="A851" s="695"/>
      <c r="B851" s="696"/>
      <c r="C851" s="715"/>
      <c r="D851" s="716"/>
      <c r="E851" s="1132"/>
      <c r="F851" s="1133"/>
      <c r="G851" s="1134"/>
      <c r="H851" s="1135"/>
      <c r="I851" s="701" t="str">
        <f>IF(E851-G851=0,"",E851-G851)</f>
        <v/>
      </c>
      <c r="J851" s="702"/>
    </row>
    <row r="852" spans="1:10" ht="14.4" hidden="1" outlineLevel="1" thickBot="1" x14ac:dyDescent="0.3">
      <c r="A852" s="695"/>
      <c r="B852" s="696"/>
      <c r="C852" s="715"/>
      <c r="D852" s="716"/>
      <c r="E852" s="705"/>
      <c r="F852" s="706"/>
      <c r="G852" s="707"/>
      <c r="H852" s="708"/>
      <c r="I852" s="703" t="str">
        <f>IF(E852-G852=0,"",E852-G852)</f>
        <v/>
      </c>
      <c r="J852" s="704"/>
    </row>
    <row r="853" spans="1:10" ht="14.4" hidden="1" outlineLevel="1" thickBot="1" x14ac:dyDescent="0.3">
      <c r="A853" s="697"/>
      <c r="B853" s="698"/>
      <c r="C853" s="721"/>
      <c r="D853" s="722"/>
      <c r="E853" s="727"/>
      <c r="F853" s="728"/>
      <c r="G853" s="729"/>
      <c r="H853" s="730"/>
      <c r="I853" s="1103" t="str">
        <f>IF(E853-G853=0,"",E853-G853)</f>
        <v/>
      </c>
      <c r="J853" s="997"/>
    </row>
    <row r="854" spans="1:10" ht="14.4" hidden="1" outlineLevel="1" thickTop="1" x14ac:dyDescent="0.25">
      <c r="A854" s="17"/>
      <c r="B854" s="17"/>
      <c r="C854" s="17"/>
      <c r="D854" s="17"/>
      <c r="E854" s="18"/>
      <c r="F854" s="18"/>
      <c r="G854" s="18"/>
      <c r="H854" s="18"/>
      <c r="I854" s="19"/>
      <c r="J854" s="19"/>
    </row>
    <row r="855" spans="1:10" hidden="1" outlineLevel="1" x14ac:dyDescent="0.25">
      <c r="A855" s="481" t="s">
        <v>833</v>
      </c>
      <c r="B855" s="481"/>
      <c r="C855" s="481"/>
      <c r="D855" s="481"/>
      <c r="E855" s="481"/>
      <c r="F855" s="481"/>
      <c r="G855" s="481"/>
      <c r="H855" s="481"/>
      <c r="I855" s="481"/>
      <c r="J855" s="481"/>
    </row>
    <row r="856" spans="1:10" hidden="1" outlineLevel="1" x14ac:dyDescent="0.25">
      <c r="A856" s="482"/>
      <c r="B856" s="482"/>
      <c r="C856" s="482"/>
      <c r="D856" s="482"/>
      <c r="E856" s="482"/>
      <c r="F856" s="482"/>
      <c r="G856" s="482"/>
      <c r="H856" s="482"/>
      <c r="I856" s="482"/>
      <c r="J856" s="482"/>
    </row>
    <row r="857" spans="1:10" hidden="1" outlineLevel="1" x14ac:dyDescent="0.25">
      <c r="A857" s="482"/>
      <c r="B857" s="482"/>
      <c r="C857" s="482"/>
      <c r="D857" s="482"/>
      <c r="E857" s="482"/>
      <c r="F857" s="482"/>
      <c r="G857" s="482"/>
      <c r="H857" s="482"/>
      <c r="I857" s="482"/>
      <c r="J857" s="482"/>
    </row>
    <row r="858" spans="1:10" hidden="1" outlineLevel="1" x14ac:dyDescent="0.25">
      <c r="A858" s="482"/>
      <c r="B858" s="482"/>
      <c r="C858" s="482"/>
      <c r="D858" s="482"/>
      <c r="E858" s="482"/>
      <c r="F858" s="482"/>
      <c r="G858" s="482"/>
      <c r="H858" s="482"/>
      <c r="I858" s="482"/>
      <c r="J858" s="482"/>
    </row>
    <row r="859" spans="1:10" hidden="1" outlineLevel="1" x14ac:dyDescent="0.25">
      <c r="A859" s="482"/>
      <c r="B859" s="482"/>
      <c r="C859" s="482"/>
      <c r="D859" s="482"/>
      <c r="E859" s="482"/>
      <c r="F859" s="482"/>
      <c r="G859" s="482"/>
      <c r="H859" s="482"/>
      <c r="I859" s="482"/>
      <c r="J859" s="482"/>
    </row>
    <row r="860" spans="1:10" hidden="1" outlineLevel="1" x14ac:dyDescent="0.25">
      <c r="A860" s="482"/>
      <c r="B860" s="482"/>
      <c r="C860" s="482"/>
      <c r="D860" s="482"/>
      <c r="E860" s="482"/>
      <c r="F860" s="482"/>
      <c r="G860" s="482"/>
      <c r="H860" s="482"/>
      <c r="I860" s="482"/>
      <c r="J860" s="482"/>
    </row>
    <row r="861" spans="1:10" hidden="1" outlineLevel="1" x14ac:dyDescent="0.25">
      <c r="A861" s="482"/>
      <c r="B861" s="482"/>
      <c r="C861" s="482"/>
      <c r="D861" s="482"/>
      <c r="E861" s="482"/>
      <c r="F861" s="482"/>
      <c r="G861" s="482"/>
      <c r="H861" s="482"/>
      <c r="I861" s="482"/>
      <c r="J861" s="482"/>
    </row>
    <row r="862" spans="1:10" collapsed="1" x14ac:dyDescent="0.25">
      <c r="A862" s="17"/>
      <c r="B862" s="17"/>
      <c r="C862" s="17"/>
      <c r="D862" s="17"/>
      <c r="E862" s="18"/>
      <c r="F862" s="18"/>
      <c r="G862" s="18"/>
      <c r="H862" s="18"/>
      <c r="I862" s="19"/>
      <c r="J862" s="19"/>
    </row>
    <row r="863" spans="1:10" x14ac:dyDescent="0.25">
      <c r="A863" s="17"/>
      <c r="B863" s="17"/>
      <c r="C863" s="17"/>
      <c r="D863" s="17"/>
      <c r="E863" s="18"/>
      <c r="F863" s="18"/>
      <c r="G863" s="18"/>
      <c r="H863" s="18"/>
      <c r="I863" s="19"/>
      <c r="J863" s="19"/>
    </row>
    <row r="864" spans="1:10" x14ac:dyDescent="0.25">
      <c r="A864" s="17"/>
      <c r="B864" s="17"/>
      <c r="C864" s="17"/>
      <c r="D864" s="17"/>
      <c r="E864" s="18"/>
      <c r="F864" s="18"/>
      <c r="G864" s="18"/>
      <c r="H864" s="18"/>
      <c r="I864" s="19"/>
      <c r="J864" s="19"/>
    </row>
    <row r="865" spans="1:10" x14ac:dyDescent="0.25">
      <c r="A865" s="17"/>
      <c r="B865" s="17"/>
      <c r="C865" s="17"/>
      <c r="D865" s="17"/>
      <c r="E865" s="18"/>
      <c r="F865" s="18"/>
      <c r="G865" s="18"/>
      <c r="H865" s="18"/>
      <c r="I865" s="19"/>
      <c r="J865" s="19"/>
    </row>
    <row r="866" spans="1:10" x14ac:dyDescent="0.25">
      <c r="A866" s="17"/>
      <c r="B866" s="17"/>
      <c r="C866" s="17"/>
      <c r="D866" s="17"/>
      <c r="E866" s="18"/>
      <c r="F866" s="18"/>
      <c r="G866" s="18"/>
      <c r="H866" s="18"/>
      <c r="I866" s="19"/>
      <c r="J866" s="19"/>
    </row>
    <row r="867" spans="1:10" x14ac:dyDescent="0.25">
      <c r="A867" s="17"/>
      <c r="B867" s="17"/>
      <c r="C867" s="17"/>
      <c r="D867" s="17"/>
      <c r="E867" s="18"/>
      <c r="F867" s="18"/>
      <c r="G867" s="18"/>
      <c r="H867" s="18"/>
      <c r="I867" s="19"/>
      <c r="J867" s="19"/>
    </row>
    <row r="868" spans="1:10" x14ac:dyDescent="0.25">
      <c r="A868" s="17"/>
      <c r="B868" s="17"/>
      <c r="C868" s="17"/>
      <c r="D868" s="17"/>
      <c r="E868" s="18"/>
      <c r="F868" s="18"/>
      <c r="G868" s="18"/>
      <c r="H868" s="18"/>
      <c r="I868" s="19"/>
      <c r="J868" s="19"/>
    </row>
    <row r="869" spans="1:10" ht="16.5" customHeight="1" x14ac:dyDescent="0.25">
      <c r="A869" s="9" t="s">
        <v>834</v>
      </c>
      <c r="B869" s="637" t="s">
        <v>835</v>
      </c>
      <c r="C869" s="637"/>
      <c r="D869" s="637"/>
      <c r="E869" s="637"/>
      <c r="F869" s="637"/>
      <c r="G869" s="637"/>
      <c r="H869" s="637"/>
      <c r="I869" s="637"/>
      <c r="J869" s="637"/>
    </row>
    <row r="870" spans="1:10" ht="12.6" customHeight="1" thickBot="1" x14ac:dyDescent="0.3">
      <c r="A870" s="15"/>
      <c r="B870" s="22"/>
      <c r="C870" s="22"/>
      <c r="D870" s="22"/>
      <c r="E870" s="22"/>
      <c r="F870" s="22"/>
      <c r="G870" s="22"/>
      <c r="H870" s="22"/>
      <c r="I870" s="22"/>
      <c r="J870" s="22"/>
    </row>
    <row r="871" spans="1:10" ht="45" customHeight="1" thickTop="1" thickBot="1" x14ac:dyDescent="0.3">
      <c r="A871" s="691" t="s">
        <v>260</v>
      </c>
      <c r="B871" s="692"/>
      <c r="C871" s="692"/>
      <c r="D871" s="692"/>
      <c r="E871" s="1123" t="s">
        <v>6</v>
      </c>
      <c r="F871" s="1123"/>
      <c r="G871" s="1125"/>
      <c r="H871" s="1122" t="s">
        <v>7</v>
      </c>
      <c r="I871" s="1123"/>
      <c r="J871" s="1124"/>
    </row>
    <row r="872" spans="1:10" ht="32.25" customHeight="1" thickTop="1" thickBot="1" x14ac:dyDescent="0.3">
      <c r="A872" s="725" t="s">
        <v>261</v>
      </c>
      <c r="B872" s="726"/>
      <c r="C872" s="726"/>
      <c r="D872" s="726"/>
      <c r="E872" s="676" t="str">
        <f>IF(SUM(E873:G877)=0,"",SUM(E873:G877))</f>
        <v/>
      </c>
      <c r="F872" s="676"/>
      <c r="G872" s="677"/>
      <c r="H872" s="678" t="str">
        <f>IF(SUM(H873:J877)=0,"",SUM(H873:J877))</f>
        <v/>
      </c>
      <c r="I872" s="676"/>
      <c r="J872" s="679"/>
    </row>
    <row r="873" spans="1:10" ht="16.5" customHeight="1" x14ac:dyDescent="0.25">
      <c r="A873" s="684"/>
      <c r="B873" s="685"/>
      <c r="C873" s="685"/>
      <c r="D873" s="686"/>
      <c r="E873" s="667"/>
      <c r="F873" s="687"/>
      <c r="G873" s="688"/>
      <c r="H873" s="689"/>
      <c r="I873" s="687"/>
      <c r="J873" s="690"/>
    </row>
    <row r="874" spans="1:10" ht="16.5" customHeight="1" x14ac:dyDescent="0.25">
      <c r="A874" s="668"/>
      <c r="B874" s="669"/>
      <c r="C874" s="669"/>
      <c r="D874" s="670"/>
      <c r="E874" s="671"/>
      <c r="F874" s="672"/>
      <c r="G874" s="672"/>
      <c r="H874" s="673"/>
      <c r="I874" s="674"/>
      <c r="J874" s="675"/>
    </row>
    <row r="875" spans="1:10" ht="16.5" customHeight="1" x14ac:dyDescent="0.25">
      <c r="A875" s="668"/>
      <c r="B875" s="669"/>
      <c r="C875" s="669"/>
      <c r="D875" s="670"/>
      <c r="E875" s="671"/>
      <c r="F875" s="672"/>
      <c r="G875" s="672"/>
      <c r="H875" s="673"/>
      <c r="I875" s="674"/>
      <c r="J875" s="675"/>
    </row>
    <row r="876" spans="1:10" ht="16.5" customHeight="1" x14ac:dyDescent="0.25">
      <c r="A876" s="668"/>
      <c r="B876" s="669"/>
      <c r="C876" s="669"/>
      <c r="D876" s="670"/>
      <c r="E876" s="671"/>
      <c r="F876" s="672"/>
      <c r="G876" s="672"/>
      <c r="H876" s="673"/>
      <c r="I876" s="674"/>
      <c r="J876" s="675"/>
    </row>
    <row r="877" spans="1:10" ht="16.5" customHeight="1" thickBot="1" x14ac:dyDescent="0.3">
      <c r="A877" s="658"/>
      <c r="B877" s="659"/>
      <c r="C877" s="659"/>
      <c r="D877" s="659"/>
      <c r="E877" s="660"/>
      <c r="F877" s="660"/>
      <c r="G877" s="661"/>
      <c r="H877" s="662"/>
      <c r="I877" s="660"/>
      <c r="J877" s="663"/>
    </row>
    <row r="878" spans="1:10" ht="30.75" customHeight="1" thickTop="1" thickBot="1" x14ac:dyDescent="0.3">
      <c r="A878" s="664" t="s">
        <v>262</v>
      </c>
      <c r="B878" s="665">
        <v>31</v>
      </c>
      <c r="C878" s="665">
        <v>16</v>
      </c>
      <c r="D878" s="665"/>
      <c r="E878" s="676">
        <f>IF(SUM(E879:G883)=0,"",SUM(E879:G883))</f>
        <v>833.5</v>
      </c>
      <c r="F878" s="676"/>
      <c r="G878" s="677"/>
      <c r="H878" s="678">
        <f>IF(SUM(H879:J883)=0,"",SUM(H879:J883))</f>
        <v>46</v>
      </c>
      <c r="I878" s="676"/>
      <c r="J878" s="679"/>
    </row>
    <row r="879" spans="1:10" ht="16.5" customHeight="1" x14ac:dyDescent="0.25">
      <c r="A879" s="680" t="s">
        <v>1028</v>
      </c>
      <c r="B879" s="681"/>
      <c r="C879" s="681"/>
      <c r="D879" s="681"/>
      <c r="E879" s="666">
        <v>81</v>
      </c>
      <c r="F879" s="666"/>
      <c r="G879" s="667"/>
      <c r="H879" s="682">
        <v>21</v>
      </c>
      <c r="I879" s="666"/>
      <c r="J879" s="683"/>
    </row>
    <row r="880" spans="1:10" ht="16.5" customHeight="1" x14ac:dyDescent="0.25">
      <c r="A880" s="517" t="s">
        <v>1029</v>
      </c>
      <c r="B880" s="518"/>
      <c r="C880" s="518"/>
      <c r="D880" s="518"/>
      <c r="E880" s="487">
        <v>26</v>
      </c>
      <c r="F880" s="487"/>
      <c r="G880" s="490"/>
      <c r="H880" s="486">
        <v>25</v>
      </c>
      <c r="I880" s="487"/>
      <c r="J880" s="488"/>
    </row>
    <row r="881" spans="1:10" ht="16.5" customHeight="1" x14ac:dyDescent="0.25">
      <c r="A881" s="517" t="s">
        <v>1063</v>
      </c>
      <c r="B881" s="518"/>
      <c r="C881" s="518"/>
      <c r="D881" s="518"/>
      <c r="E881" s="487">
        <v>203.08</v>
      </c>
      <c r="F881" s="487"/>
      <c r="G881" s="490"/>
      <c r="H881" s="486"/>
      <c r="I881" s="487"/>
      <c r="J881" s="488"/>
    </row>
    <row r="882" spans="1:10" ht="16.5" customHeight="1" x14ac:dyDescent="0.25">
      <c r="A882" s="517" t="s">
        <v>1064</v>
      </c>
      <c r="B882" s="518"/>
      <c r="C882" s="518"/>
      <c r="D882" s="518"/>
      <c r="E882" s="487">
        <v>523.41999999999996</v>
      </c>
      <c r="F882" s="487"/>
      <c r="G882" s="490"/>
      <c r="H882" s="486"/>
      <c r="I882" s="487"/>
      <c r="J882" s="488"/>
    </row>
    <row r="883" spans="1:10" ht="16.5" customHeight="1" thickBot="1" x14ac:dyDescent="0.3">
      <c r="A883" s="658"/>
      <c r="B883" s="659"/>
      <c r="C883" s="659"/>
      <c r="D883" s="659"/>
      <c r="E883" s="660"/>
      <c r="F883" s="660"/>
      <c r="G883" s="661"/>
      <c r="H883" s="662"/>
      <c r="I883" s="660"/>
      <c r="J883" s="663"/>
    </row>
    <row r="884" spans="1:10" ht="32.25" customHeight="1" thickTop="1" thickBot="1" x14ac:dyDescent="0.3">
      <c r="A884" s="664" t="s">
        <v>263</v>
      </c>
      <c r="B884" s="665"/>
      <c r="C884" s="665"/>
      <c r="D884" s="665"/>
      <c r="E884" s="676" t="str">
        <f>IF(SUM(E885:G889)=0,"",SUM(E885:G889))</f>
        <v/>
      </c>
      <c r="F884" s="676"/>
      <c r="G884" s="677"/>
      <c r="H884" s="678" t="str">
        <f>IF(SUM(H885:J889)=0,"",SUM(H885:J889))</f>
        <v/>
      </c>
      <c r="I884" s="676"/>
      <c r="J884" s="679"/>
    </row>
    <row r="885" spans="1:10" ht="16.5" customHeight="1" x14ac:dyDescent="0.25">
      <c r="A885" s="517"/>
      <c r="B885" s="518"/>
      <c r="C885" s="518"/>
      <c r="D885" s="518"/>
      <c r="E885" s="487"/>
      <c r="F885" s="487"/>
      <c r="G885" s="490"/>
      <c r="H885" s="655"/>
      <c r="I885" s="656"/>
      <c r="J885" s="657"/>
    </row>
    <row r="886" spans="1:10" ht="16.5" customHeight="1" x14ac:dyDescent="0.25">
      <c r="A886" s="517"/>
      <c r="B886" s="518"/>
      <c r="C886" s="518"/>
      <c r="D886" s="518"/>
      <c r="E886" s="487"/>
      <c r="F886" s="487"/>
      <c r="G886" s="490"/>
      <c r="H886" s="486"/>
      <c r="I886" s="487"/>
      <c r="J886" s="488"/>
    </row>
    <row r="887" spans="1:10" ht="16.5" customHeight="1" x14ac:dyDescent="0.25">
      <c r="A887" s="517"/>
      <c r="B887" s="518"/>
      <c r="C887" s="518"/>
      <c r="D887" s="518"/>
      <c r="E887" s="487"/>
      <c r="F887" s="487"/>
      <c r="G887" s="490"/>
      <c r="H887" s="486"/>
      <c r="I887" s="487"/>
      <c r="J887" s="488"/>
    </row>
    <row r="888" spans="1:10" ht="16.5" customHeight="1" x14ac:dyDescent="0.25">
      <c r="A888" s="517"/>
      <c r="B888" s="518"/>
      <c r="C888" s="518"/>
      <c r="D888" s="518"/>
      <c r="E888" s="487"/>
      <c r="F888" s="487"/>
      <c r="G888" s="490"/>
      <c r="H888" s="486"/>
      <c r="I888" s="487"/>
      <c r="J888" s="488"/>
    </row>
    <row r="889" spans="1:10" ht="16.5" customHeight="1" thickBot="1" x14ac:dyDescent="0.3">
      <c r="A889" s="658"/>
      <c r="B889" s="659"/>
      <c r="C889" s="659"/>
      <c r="D889" s="659"/>
      <c r="E889" s="660"/>
      <c r="F889" s="660"/>
      <c r="G889" s="661"/>
      <c r="H889" s="662"/>
      <c r="I889" s="660"/>
      <c r="J889" s="663"/>
    </row>
    <row r="890" spans="1:10" ht="32.25" customHeight="1" thickTop="1" thickBot="1" x14ac:dyDescent="0.3">
      <c r="A890" s="664" t="s">
        <v>264</v>
      </c>
      <c r="B890" s="665"/>
      <c r="C890" s="665"/>
      <c r="D890" s="665"/>
      <c r="E890" s="676">
        <f>IF(SUM(E891:G895)=0,"",SUM(E891:G895))</f>
        <v>2931</v>
      </c>
      <c r="F890" s="676"/>
      <c r="G890" s="677"/>
      <c r="H890" s="678" t="str">
        <f>IF(SUM(H891:J895)=0,"",SUM(H891:J895))</f>
        <v/>
      </c>
      <c r="I890" s="676"/>
      <c r="J890" s="679"/>
    </row>
    <row r="891" spans="1:10" ht="16.5" customHeight="1" x14ac:dyDescent="0.25">
      <c r="A891" s="517" t="s">
        <v>1062</v>
      </c>
      <c r="B891" s="518"/>
      <c r="C891" s="518"/>
      <c r="D891" s="518"/>
      <c r="E891" s="487">
        <v>2931</v>
      </c>
      <c r="F891" s="487"/>
      <c r="G891" s="490"/>
      <c r="H891" s="655"/>
      <c r="I891" s="656"/>
      <c r="J891" s="657"/>
    </row>
    <row r="892" spans="1:10" ht="16.5" customHeight="1" x14ac:dyDescent="0.25">
      <c r="A892" s="517"/>
      <c r="B892" s="518"/>
      <c r="C892" s="518"/>
      <c r="D892" s="518"/>
      <c r="E892" s="487"/>
      <c r="F892" s="487"/>
      <c r="G892" s="490"/>
      <c r="H892" s="486"/>
      <c r="I892" s="487"/>
      <c r="J892" s="488"/>
    </row>
    <row r="893" spans="1:10" ht="16.5" customHeight="1" x14ac:dyDescent="0.25">
      <c r="A893" s="517"/>
      <c r="B893" s="518"/>
      <c r="C893" s="518"/>
      <c r="D893" s="518"/>
      <c r="E893" s="487"/>
      <c r="F893" s="487"/>
      <c r="G893" s="490"/>
      <c r="H893" s="486"/>
      <c r="I893" s="487"/>
      <c r="J893" s="488"/>
    </row>
    <row r="894" spans="1:10" ht="16.5" customHeight="1" x14ac:dyDescent="0.25">
      <c r="A894" s="517"/>
      <c r="B894" s="518"/>
      <c r="C894" s="518"/>
      <c r="D894" s="518"/>
      <c r="E894" s="487"/>
      <c r="F894" s="487"/>
      <c r="G894" s="490"/>
      <c r="H894" s="486"/>
      <c r="I894" s="487"/>
      <c r="J894" s="488"/>
    </row>
    <row r="895" spans="1:10" ht="16.5" customHeight="1" thickBot="1" x14ac:dyDescent="0.3">
      <c r="A895" s="1088"/>
      <c r="B895" s="1089"/>
      <c r="C895" s="1089"/>
      <c r="D895" s="1089"/>
      <c r="E895" s="1099"/>
      <c r="F895" s="1099"/>
      <c r="G895" s="1100"/>
      <c r="H895" s="1101"/>
      <c r="I895" s="1099"/>
      <c r="J895" s="1102"/>
    </row>
    <row r="896" spans="1:10" ht="14.4" thickTop="1" x14ac:dyDescent="0.25">
      <c r="A896" s="77"/>
      <c r="B896" s="77"/>
      <c r="C896" s="77"/>
      <c r="D896" s="77"/>
      <c r="E896" s="81"/>
      <c r="F896" s="81"/>
      <c r="G896" s="81"/>
      <c r="H896" s="81"/>
      <c r="I896" s="52"/>
      <c r="J896" s="52"/>
    </row>
    <row r="897" spans="1:10" x14ac:dyDescent="0.25">
      <c r="A897" s="481" t="s">
        <v>836</v>
      </c>
      <c r="B897" s="481"/>
      <c r="C897" s="481"/>
      <c r="D897" s="481"/>
      <c r="E897" s="481"/>
      <c r="F897" s="481"/>
      <c r="G897" s="481"/>
      <c r="H897" s="481"/>
      <c r="I897" s="481"/>
      <c r="J897" s="481"/>
    </row>
    <row r="898" spans="1:10" ht="14.25" customHeight="1" x14ac:dyDescent="0.25">
      <c r="A898" s="482"/>
      <c r="B898" s="482"/>
      <c r="C898" s="482"/>
      <c r="D898" s="482"/>
      <c r="E898" s="482"/>
      <c r="F898" s="482"/>
      <c r="G898" s="482"/>
      <c r="H898" s="482"/>
      <c r="I898" s="482"/>
      <c r="J898" s="482"/>
    </row>
    <row r="899" spans="1:10" x14ac:dyDescent="0.25">
      <c r="A899" s="482"/>
      <c r="B899" s="482"/>
      <c r="C899" s="482"/>
      <c r="D899" s="482"/>
      <c r="E899" s="482"/>
      <c r="F899" s="482"/>
      <c r="G899" s="482"/>
      <c r="H899" s="482"/>
      <c r="I899" s="482"/>
      <c r="J899" s="482"/>
    </row>
    <row r="900" spans="1:10" x14ac:dyDescent="0.25">
      <c r="A900" s="482"/>
      <c r="B900" s="482"/>
      <c r="C900" s="482"/>
      <c r="D900" s="482"/>
      <c r="E900" s="482"/>
      <c r="F900" s="482"/>
      <c r="G900" s="482"/>
      <c r="H900" s="482"/>
      <c r="I900" s="482"/>
      <c r="J900" s="482"/>
    </row>
    <row r="901" spans="1:10" x14ac:dyDescent="0.25">
      <c r="A901" s="482"/>
      <c r="B901" s="482"/>
      <c r="C901" s="482"/>
      <c r="D901" s="482"/>
      <c r="E901" s="482"/>
      <c r="F901" s="482"/>
      <c r="G901" s="482"/>
      <c r="H901" s="482"/>
      <c r="I901" s="482"/>
      <c r="J901" s="482"/>
    </row>
    <row r="902" spans="1:10" x14ac:dyDescent="0.25">
      <c r="A902" s="482"/>
      <c r="B902" s="482"/>
      <c r="C902" s="482"/>
      <c r="D902" s="482"/>
      <c r="E902" s="482"/>
      <c r="F902" s="482"/>
      <c r="G902" s="482"/>
      <c r="H902" s="482"/>
      <c r="I902" s="482"/>
      <c r="J902" s="482"/>
    </row>
    <row r="903" spans="1:10" x14ac:dyDescent="0.25">
      <c r="A903" s="482"/>
      <c r="B903" s="482"/>
      <c r="C903" s="482"/>
      <c r="D903" s="482"/>
      <c r="E903" s="482"/>
      <c r="F903" s="482"/>
      <c r="G903" s="482"/>
      <c r="H903" s="482"/>
      <c r="I903" s="482"/>
      <c r="J903" s="482"/>
    </row>
    <row r="904" spans="1:10" x14ac:dyDescent="0.25">
      <c r="A904" s="77"/>
      <c r="B904" s="77"/>
      <c r="C904" s="77"/>
      <c r="D904" s="77"/>
      <c r="E904" s="81"/>
      <c r="F904" s="81"/>
      <c r="G904" s="81"/>
      <c r="H904" s="81"/>
      <c r="I904" s="52"/>
      <c r="J904" s="52"/>
    </row>
    <row r="905" spans="1:10" ht="16.5" customHeight="1" x14ac:dyDescent="0.25">
      <c r="A905" s="9" t="s">
        <v>838</v>
      </c>
      <c r="B905" s="637" t="s">
        <v>839</v>
      </c>
      <c r="C905" s="637"/>
      <c r="D905" s="637"/>
      <c r="E905" s="637"/>
      <c r="F905" s="637"/>
      <c r="G905" s="637"/>
      <c r="H905" s="637"/>
      <c r="I905" s="637"/>
      <c r="J905" s="637"/>
    </row>
    <row r="906" spans="1:10" ht="16.5" customHeight="1" x14ac:dyDescent="0.25">
      <c r="A906" s="9"/>
      <c r="B906" s="456" t="s">
        <v>1071</v>
      </c>
      <c r="C906" s="179"/>
      <c r="D906" s="179"/>
      <c r="E906" s="179"/>
      <c r="F906" s="179"/>
      <c r="G906" s="179"/>
      <c r="H906" s="179"/>
      <c r="I906" s="179"/>
      <c r="J906" s="179"/>
    </row>
    <row r="907" spans="1:10" ht="45" hidden="1" customHeight="1" outlineLevel="1" thickTop="1" x14ac:dyDescent="0.25">
      <c r="A907" s="1091" t="s">
        <v>5</v>
      </c>
      <c r="B907" s="1092"/>
      <c r="C907" s="1092"/>
      <c r="D907" s="1092"/>
      <c r="E907" s="983" t="s">
        <v>6</v>
      </c>
      <c r="F907" s="984"/>
      <c r="G907" s="984"/>
      <c r="H907" s="1090" t="s">
        <v>7</v>
      </c>
      <c r="I907" s="984"/>
      <c r="J907" s="985"/>
    </row>
    <row r="908" spans="1:10" hidden="1" outlineLevel="1" x14ac:dyDescent="0.25">
      <c r="A908" s="1093"/>
      <c r="B908" s="1094"/>
      <c r="C908" s="1094"/>
      <c r="D908" s="1094"/>
      <c r="E908" s="1098" t="s">
        <v>265</v>
      </c>
      <c r="F908" s="1096"/>
      <c r="G908" s="1096"/>
      <c r="H908" s="1095" t="s">
        <v>265</v>
      </c>
      <c r="I908" s="1096"/>
      <c r="J908" s="1097"/>
    </row>
    <row r="909" spans="1:10" ht="47.25" hidden="1" customHeight="1" outlineLevel="1" x14ac:dyDescent="0.25">
      <c r="A909" s="1093"/>
      <c r="B909" s="1094"/>
      <c r="C909" s="1094"/>
      <c r="D909" s="1094"/>
      <c r="E909" s="201" t="s">
        <v>270</v>
      </c>
      <c r="F909" s="204" t="s">
        <v>269</v>
      </c>
      <c r="G909" s="204" t="s">
        <v>268</v>
      </c>
      <c r="H909" s="211" t="s">
        <v>270</v>
      </c>
      <c r="I909" s="204" t="s">
        <v>269</v>
      </c>
      <c r="J909" s="207" t="s">
        <v>268</v>
      </c>
    </row>
    <row r="910" spans="1:10" ht="14.25" hidden="1" customHeight="1" outlineLevel="1" thickBot="1" x14ac:dyDescent="0.3">
      <c r="A910" s="1074" t="s">
        <v>113</v>
      </c>
      <c r="B910" s="1075"/>
      <c r="C910" s="1075"/>
      <c r="D910" s="1075"/>
      <c r="E910" s="175" t="s">
        <v>114</v>
      </c>
      <c r="F910" s="205" t="s">
        <v>115</v>
      </c>
      <c r="G910" s="205" t="s">
        <v>116</v>
      </c>
      <c r="H910" s="205" t="s">
        <v>117</v>
      </c>
      <c r="I910" s="205" t="s">
        <v>118</v>
      </c>
      <c r="J910" s="208" t="s">
        <v>119</v>
      </c>
    </row>
    <row r="911" spans="1:10" ht="14.4" hidden="1" outlineLevel="1" thickTop="1" x14ac:dyDescent="0.25">
      <c r="A911" s="583" t="s">
        <v>266</v>
      </c>
      <c r="B911" s="584"/>
      <c r="C911" s="584"/>
      <c r="D911" s="584"/>
      <c r="E911" s="202"/>
      <c r="F911" s="146"/>
      <c r="G911" s="146"/>
      <c r="H911" s="212"/>
      <c r="I911" s="146"/>
      <c r="J911" s="209"/>
    </row>
    <row r="912" spans="1:10" ht="14.4" hidden="1" outlineLevel="1" thickBot="1" x14ac:dyDescent="0.3">
      <c r="A912" s="2006" t="s">
        <v>267</v>
      </c>
      <c r="B912" s="2007"/>
      <c r="C912" s="2007"/>
      <c r="D912" s="2007"/>
      <c r="E912" s="203"/>
      <c r="F912" s="206"/>
      <c r="G912" s="206"/>
      <c r="H912" s="213"/>
      <c r="I912" s="206"/>
      <c r="J912" s="210"/>
    </row>
    <row r="913" spans="1:10" ht="14.4" hidden="1" outlineLevel="1" thickBot="1" x14ac:dyDescent="0.3">
      <c r="A913" s="1821" t="s">
        <v>112</v>
      </c>
      <c r="B913" s="1822"/>
      <c r="C913" s="1822"/>
      <c r="D913" s="1822"/>
      <c r="E913" s="214" t="str">
        <f t="shared" ref="E913:J913" si="39">IF(SUM(E911:E912)=0,"",SUM(E911:E912))</f>
        <v/>
      </c>
      <c r="F913" s="178" t="str">
        <f t="shared" si="39"/>
        <v/>
      </c>
      <c r="G913" s="178" t="str">
        <f t="shared" si="39"/>
        <v/>
      </c>
      <c r="H913" s="215" t="str">
        <f t="shared" si="39"/>
        <v/>
      </c>
      <c r="I913" s="178" t="str">
        <f t="shared" si="39"/>
        <v/>
      </c>
      <c r="J913" s="216" t="str">
        <f t="shared" si="39"/>
        <v/>
      </c>
    </row>
    <row r="914" spans="1:10" ht="14.4" hidden="1" outlineLevel="1" thickTop="1" x14ac:dyDescent="0.25">
      <c r="A914" s="77"/>
      <c r="B914" s="77"/>
      <c r="C914" s="77"/>
      <c r="D914" s="77"/>
      <c r="E914" s="81"/>
      <c r="F914" s="81"/>
      <c r="G914" s="81"/>
      <c r="H914" s="81"/>
      <c r="I914" s="52"/>
      <c r="J914" s="52"/>
    </row>
    <row r="915" spans="1:10" hidden="1" outlineLevel="1" x14ac:dyDescent="0.25">
      <c r="A915" s="481" t="s">
        <v>837</v>
      </c>
      <c r="B915" s="481"/>
      <c r="C915" s="481"/>
      <c r="D915" s="481"/>
      <c r="E915" s="481"/>
      <c r="F915" s="481"/>
      <c r="G915" s="481"/>
      <c r="H915" s="481"/>
      <c r="I915" s="481"/>
      <c r="J915" s="481"/>
    </row>
    <row r="916" spans="1:10" hidden="1" outlineLevel="1" x14ac:dyDescent="0.25">
      <c r="A916" s="482"/>
      <c r="B916" s="482"/>
      <c r="C916" s="482"/>
      <c r="D916" s="482"/>
      <c r="E916" s="482"/>
      <c r="F916" s="482"/>
      <c r="G916" s="482"/>
      <c r="H916" s="482"/>
      <c r="I916" s="482"/>
      <c r="J916" s="482"/>
    </row>
    <row r="917" spans="1:10" hidden="1" outlineLevel="1" x14ac:dyDescent="0.25">
      <c r="A917" s="482"/>
      <c r="B917" s="482"/>
      <c r="C917" s="482"/>
      <c r="D917" s="482"/>
      <c r="E917" s="482"/>
      <c r="F917" s="482"/>
      <c r="G917" s="482"/>
      <c r="H917" s="482"/>
      <c r="I917" s="482"/>
      <c r="J917" s="482"/>
    </row>
    <row r="918" spans="1:10" hidden="1" outlineLevel="1" x14ac:dyDescent="0.25">
      <c r="A918" s="482"/>
      <c r="B918" s="482"/>
      <c r="C918" s="482"/>
      <c r="D918" s="482"/>
      <c r="E918" s="482"/>
      <c r="F918" s="482"/>
      <c r="G918" s="482"/>
      <c r="H918" s="482"/>
      <c r="I918" s="482"/>
      <c r="J918" s="482"/>
    </row>
    <row r="919" spans="1:10" hidden="1" outlineLevel="1" x14ac:dyDescent="0.25">
      <c r="A919" s="482"/>
      <c r="B919" s="482"/>
      <c r="C919" s="482"/>
      <c r="D919" s="482"/>
      <c r="E919" s="482"/>
      <c r="F919" s="482"/>
      <c r="G919" s="482"/>
      <c r="H919" s="482"/>
      <c r="I919" s="482"/>
      <c r="J919" s="482"/>
    </row>
    <row r="920" spans="1:10" collapsed="1" x14ac:dyDescent="0.25">
      <c r="A920" s="77"/>
      <c r="B920" s="77"/>
      <c r="C920" s="77"/>
      <c r="D920" s="77"/>
      <c r="E920" s="81"/>
      <c r="F920" s="81"/>
      <c r="G920" s="81"/>
      <c r="H920" s="81"/>
      <c r="I920" s="52"/>
      <c r="J920" s="52"/>
    </row>
    <row r="921" spans="1:10" x14ac:dyDescent="0.25">
      <c r="A921" s="77"/>
      <c r="B921" s="77"/>
      <c r="C921" s="77"/>
      <c r="D921" s="77"/>
      <c r="E921" s="81"/>
      <c r="F921" s="81"/>
      <c r="G921" s="81"/>
      <c r="H921" s="81"/>
      <c r="I921" s="52"/>
      <c r="J921" s="52"/>
    </row>
    <row r="922" spans="1:10" x14ac:dyDescent="0.25">
      <c r="A922" s="77"/>
      <c r="B922" s="77"/>
      <c r="C922" s="77"/>
      <c r="D922" s="77"/>
      <c r="E922" s="81"/>
      <c r="F922" s="81"/>
      <c r="G922" s="81"/>
      <c r="H922" s="81"/>
      <c r="I922" s="52"/>
      <c r="J922" s="52"/>
    </row>
    <row r="923" spans="1:10" x14ac:dyDescent="0.25">
      <c r="A923" s="77"/>
      <c r="B923" s="77"/>
      <c r="C923" s="77"/>
      <c r="D923" s="77"/>
      <c r="E923" s="81"/>
      <c r="F923" s="81"/>
      <c r="G923" s="81"/>
      <c r="H923" s="81"/>
      <c r="I923" s="52"/>
      <c r="J923" s="52"/>
    </row>
    <row r="924" spans="1:10" ht="16.5" customHeight="1" x14ac:dyDescent="0.25">
      <c r="A924" s="46" t="s">
        <v>272</v>
      </c>
      <c r="B924" s="526" t="s">
        <v>271</v>
      </c>
      <c r="C924" s="526"/>
      <c r="D924" s="526"/>
      <c r="E924" s="526"/>
      <c r="F924" s="526"/>
      <c r="G924" s="526"/>
      <c r="H924" s="526"/>
      <c r="I924" s="526"/>
      <c r="J924" s="526"/>
    </row>
    <row r="925" spans="1:10" x14ac:dyDescent="0.25">
      <c r="A925" s="77"/>
      <c r="B925" s="77"/>
      <c r="C925" s="77"/>
      <c r="D925" s="77"/>
      <c r="E925" s="81"/>
      <c r="F925" s="81"/>
      <c r="G925" s="81"/>
      <c r="H925" s="81"/>
      <c r="I925" s="52"/>
      <c r="J925" s="52"/>
    </row>
    <row r="926" spans="1:10" ht="16.5" customHeight="1" x14ac:dyDescent="0.25">
      <c r="A926" s="217" t="s">
        <v>840</v>
      </c>
      <c r="B926" s="489" t="s">
        <v>841</v>
      </c>
      <c r="C926" s="489"/>
      <c r="D926" s="489"/>
      <c r="E926" s="489"/>
      <c r="F926" s="489"/>
      <c r="G926" s="489"/>
      <c r="H926" s="489"/>
      <c r="I926" s="489"/>
      <c r="J926" s="489"/>
    </row>
    <row r="927" spans="1:10" x14ac:dyDescent="0.25">
      <c r="A927" s="1076"/>
      <c r="B927" s="1076"/>
      <c r="C927" s="1076"/>
      <c r="D927" s="1076"/>
      <c r="E927" s="1076"/>
      <c r="F927" s="1076"/>
      <c r="G927" s="1076"/>
      <c r="H927" s="1076"/>
      <c r="I927" s="1076"/>
      <c r="J927" s="1076"/>
    </row>
    <row r="928" spans="1:10" ht="14.4" thickBot="1" x14ac:dyDescent="0.3">
      <c r="A928" s="1825" t="s">
        <v>108</v>
      </c>
      <c r="B928" s="1825"/>
      <c r="C928" s="1825"/>
      <c r="D928" s="1825"/>
      <c r="E928" s="1825"/>
      <c r="F928" s="1825"/>
      <c r="G928" s="1825"/>
      <c r="H928" s="1825"/>
      <c r="I928" s="1825"/>
      <c r="J928" s="1825"/>
    </row>
    <row r="929" spans="1:11" ht="18" customHeight="1" thickTop="1" x14ac:dyDescent="0.25">
      <c r="A929" s="612" t="s">
        <v>273</v>
      </c>
      <c r="B929" s="613"/>
      <c r="C929" s="613"/>
      <c r="D929" s="613"/>
      <c r="E929" s="613"/>
      <c r="F929" s="613"/>
      <c r="G929" s="2482" t="s">
        <v>274</v>
      </c>
      <c r="H929" s="2483"/>
      <c r="I929" s="2483"/>
      <c r="J929" s="2484"/>
    </row>
    <row r="930" spans="1:11" ht="14.4" thickBot="1" x14ac:dyDescent="0.3">
      <c r="A930" s="1823"/>
      <c r="B930" s="1824"/>
      <c r="C930" s="1824"/>
      <c r="D930" s="1824"/>
      <c r="E930" s="1824"/>
      <c r="F930" s="1824"/>
      <c r="G930" s="2480" t="s">
        <v>135</v>
      </c>
      <c r="H930" s="2481"/>
      <c r="I930" s="1077" t="s">
        <v>275</v>
      </c>
      <c r="J930" s="1078"/>
    </row>
    <row r="931" spans="1:11" ht="16.5" customHeight="1" thickTop="1" x14ac:dyDescent="0.25">
      <c r="A931" s="1079" t="s">
        <v>276</v>
      </c>
      <c r="B931" s="1080"/>
      <c r="C931" s="1080"/>
      <c r="D931" s="1080"/>
      <c r="E931" s="1080"/>
      <c r="F931" s="1081"/>
      <c r="G931" s="1082">
        <v>3750437</v>
      </c>
      <c r="H931" s="1083"/>
      <c r="I931" s="1072">
        <v>3750437</v>
      </c>
      <c r="J931" s="1073"/>
    </row>
    <row r="932" spans="1:11" ht="16.5" customHeight="1" x14ac:dyDescent="0.25">
      <c r="A932" s="1058" t="s">
        <v>277</v>
      </c>
      <c r="B932" s="1059"/>
      <c r="C932" s="1059"/>
      <c r="D932" s="1059"/>
      <c r="E932" s="1059"/>
      <c r="F932" s="1060"/>
      <c r="G932" s="1061">
        <v>194122</v>
      </c>
      <c r="H932" s="1062"/>
      <c r="I932" s="1063">
        <v>194122</v>
      </c>
      <c r="J932" s="1064"/>
    </row>
    <row r="933" spans="1:11" ht="16.5" customHeight="1" x14ac:dyDescent="0.25">
      <c r="A933" s="1058" t="s">
        <v>842</v>
      </c>
      <c r="B933" s="1059"/>
      <c r="C933" s="1059"/>
      <c r="D933" s="1059"/>
      <c r="E933" s="1059"/>
      <c r="F933" s="1060"/>
      <c r="G933" s="1061">
        <v>19.32</v>
      </c>
      <c r="H933" s="1062"/>
      <c r="I933" s="1063">
        <v>19.32</v>
      </c>
      <c r="J933" s="1064"/>
    </row>
    <row r="934" spans="1:11" ht="16.5" customHeight="1" x14ac:dyDescent="0.25">
      <c r="A934" s="1058" t="s">
        <v>278</v>
      </c>
      <c r="B934" s="1059"/>
      <c r="C934" s="1059"/>
      <c r="D934" s="1059"/>
      <c r="E934" s="1059"/>
      <c r="F934" s="1060"/>
      <c r="G934" s="1061"/>
      <c r="H934" s="1062"/>
      <c r="I934" s="1063"/>
      <c r="J934" s="1064"/>
    </row>
    <row r="935" spans="1:11" ht="16.5" customHeight="1" x14ac:dyDescent="0.25">
      <c r="A935" s="1058" t="s">
        <v>1030</v>
      </c>
      <c r="B935" s="1059"/>
      <c r="C935" s="1059"/>
      <c r="D935" s="1059"/>
      <c r="E935" s="1059"/>
      <c r="F935" s="1060"/>
      <c r="G935" s="1061">
        <v>99</v>
      </c>
      <c r="H935" s="1062"/>
      <c r="I935" s="1063">
        <v>99.19</v>
      </c>
      <c r="J935" s="1064"/>
    </row>
    <row r="936" spans="1:11" ht="16.5" customHeight="1" x14ac:dyDescent="0.25">
      <c r="A936" s="1058" t="s">
        <v>1031</v>
      </c>
      <c r="B936" s="1059"/>
      <c r="C936" s="1059"/>
      <c r="D936" s="1059"/>
      <c r="E936" s="1059"/>
      <c r="F936" s="1060"/>
      <c r="G936" s="1061">
        <v>1</v>
      </c>
      <c r="H936" s="1062"/>
      <c r="I936" s="1063">
        <v>0.8</v>
      </c>
      <c r="J936" s="1064"/>
    </row>
    <row r="937" spans="1:11" ht="16.5" customHeight="1" x14ac:dyDescent="0.25">
      <c r="A937" s="1058"/>
      <c r="B937" s="1059"/>
      <c r="C937" s="1059"/>
      <c r="D937" s="1059"/>
      <c r="E937" s="1059"/>
      <c r="F937" s="1060"/>
      <c r="G937" s="1061"/>
      <c r="H937" s="1062"/>
      <c r="I937" s="1063"/>
      <c r="J937" s="1064"/>
    </row>
    <row r="938" spans="1:11" ht="16.5" customHeight="1" x14ac:dyDescent="0.25">
      <c r="A938" s="1058" t="s">
        <v>279</v>
      </c>
      <c r="B938" s="1059" t="s">
        <v>280</v>
      </c>
      <c r="C938" s="1059"/>
      <c r="D938" s="1059"/>
      <c r="E938" s="1059"/>
      <c r="F938" s="1060"/>
      <c r="G938" s="1061">
        <v>1932</v>
      </c>
      <c r="H938" s="1062"/>
      <c r="I938" s="1063">
        <v>1932</v>
      </c>
      <c r="J938" s="1064"/>
    </row>
    <row r="939" spans="1:11" ht="16.5" customHeight="1" x14ac:dyDescent="0.25">
      <c r="A939" s="1058" t="s">
        <v>281</v>
      </c>
      <c r="B939" s="1059">
        <v>5000</v>
      </c>
      <c r="C939" s="1059"/>
      <c r="D939" s="1059"/>
      <c r="E939" s="1059"/>
      <c r="F939" s="1060"/>
      <c r="G939" s="1061">
        <v>4308626</v>
      </c>
      <c r="H939" s="1062"/>
      <c r="I939" s="1063">
        <v>4653234</v>
      </c>
      <c r="J939" s="1064"/>
      <c r="K939" s="431"/>
    </row>
    <row r="940" spans="1:11" ht="16.5" customHeight="1" thickBot="1" x14ac:dyDescent="0.3">
      <c r="A940" s="1065" t="s">
        <v>282</v>
      </c>
      <c r="B940" s="1066">
        <v>5000</v>
      </c>
      <c r="C940" s="1066"/>
      <c r="D940" s="1066"/>
      <c r="E940" s="1066"/>
      <c r="F940" s="1067"/>
      <c r="G940" s="1068">
        <v>3750437</v>
      </c>
      <c r="H940" s="1069"/>
      <c r="I940" s="1070">
        <v>3750437</v>
      </c>
      <c r="J940" s="1071"/>
    </row>
    <row r="941" spans="1:11" ht="16.5" customHeight="1" thickTop="1" x14ac:dyDescent="0.25">
      <c r="A941" s="51"/>
      <c r="B941" s="51"/>
      <c r="C941" s="51"/>
      <c r="D941" s="51"/>
      <c r="E941" s="51"/>
      <c r="F941" s="51"/>
      <c r="G941" s="21"/>
      <c r="H941" s="21"/>
      <c r="I941" s="20"/>
      <c r="J941" s="20"/>
    </row>
    <row r="942" spans="1:11" ht="16.5" customHeight="1" x14ac:dyDescent="0.25">
      <c r="A942" s="481" t="s">
        <v>843</v>
      </c>
      <c r="B942" s="481"/>
      <c r="C942" s="481"/>
      <c r="D942" s="481"/>
      <c r="E942" s="481"/>
      <c r="F942" s="481"/>
      <c r="G942" s="481"/>
      <c r="H942" s="481"/>
      <c r="I942" s="481"/>
      <c r="J942" s="481"/>
    </row>
    <row r="943" spans="1:11" ht="16.5" customHeight="1" x14ac:dyDescent="0.25">
      <c r="A943" s="482"/>
      <c r="B943" s="482"/>
      <c r="C943" s="482"/>
      <c r="D943" s="482"/>
      <c r="E943" s="482"/>
      <c r="F943" s="482"/>
      <c r="G943" s="482"/>
      <c r="H943" s="482"/>
      <c r="I943" s="482"/>
      <c r="J943" s="482"/>
    </row>
    <row r="944" spans="1:11" ht="16.5" customHeight="1" x14ac:dyDescent="0.25">
      <c r="A944" s="482"/>
      <c r="B944" s="482"/>
      <c r="C944" s="482"/>
      <c r="D944" s="482"/>
      <c r="E944" s="482"/>
      <c r="F944" s="482"/>
      <c r="G944" s="482"/>
      <c r="H944" s="482"/>
      <c r="I944" s="482"/>
      <c r="J944" s="482"/>
    </row>
    <row r="945" spans="1:10" ht="16.5" customHeight="1" x14ac:dyDescent="0.25">
      <c r="A945" s="482"/>
      <c r="B945" s="482"/>
      <c r="C945" s="482"/>
      <c r="D945" s="482"/>
      <c r="E945" s="482"/>
      <c r="F945" s="482"/>
      <c r="G945" s="482"/>
      <c r="H945" s="482"/>
      <c r="I945" s="482"/>
      <c r="J945" s="482"/>
    </row>
    <row r="946" spans="1:10" ht="16.5" customHeight="1" x14ac:dyDescent="0.25">
      <c r="A946" s="482"/>
      <c r="B946" s="482"/>
      <c r="C946" s="482"/>
      <c r="D946" s="482"/>
      <c r="E946" s="482"/>
      <c r="F946" s="482"/>
      <c r="G946" s="482"/>
      <c r="H946" s="482"/>
      <c r="I946" s="482"/>
      <c r="J946" s="482"/>
    </row>
    <row r="947" spans="1:10" ht="16.5" customHeight="1" x14ac:dyDescent="0.25">
      <c r="A947" s="482"/>
      <c r="B947" s="482"/>
      <c r="C947" s="482"/>
      <c r="D947" s="482"/>
      <c r="E947" s="482"/>
      <c r="F947" s="482"/>
      <c r="G947" s="482"/>
      <c r="H947" s="482"/>
      <c r="I947" s="482"/>
      <c r="J947" s="482"/>
    </row>
    <row r="948" spans="1:10" ht="16.5" customHeight="1" x14ac:dyDescent="0.25">
      <c r="A948" s="482"/>
      <c r="B948" s="482"/>
      <c r="C948" s="482"/>
      <c r="D948" s="482"/>
      <c r="E948" s="482"/>
      <c r="F948" s="482"/>
      <c r="G948" s="482"/>
      <c r="H948" s="482"/>
      <c r="I948" s="482"/>
      <c r="J948" s="482"/>
    </row>
    <row r="949" spans="1:10" ht="16.5" customHeight="1" x14ac:dyDescent="0.25">
      <c r="A949" s="51"/>
      <c r="B949" s="51"/>
      <c r="C949" s="51"/>
      <c r="D949" s="51"/>
      <c r="E949" s="51"/>
      <c r="F949" s="51"/>
      <c r="G949" s="21"/>
      <c r="H949" s="21"/>
      <c r="I949" s="20"/>
      <c r="J949" s="20"/>
    </row>
    <row r="950" spans="1:10" ht="14.4" thickBot="1" x14ac:dyDescent="0.3">
      <c r="A950" s="1825" t="s">
        <v>128</v>
      </c>
      <c r="B950" s="1825"/>
      <c r="C950" s="1825"/>
      <c r="D950" s="1825"/>
      <c r="E950" s="1825"/>
      <c r="F950" s="1825"/>
      <c r="G950" s="1825"/>
      <c r="H950" s="1825"/>
      <c r="I950" s="1825"/>
      <c r="J950" s="1825"/>
    </row>
    <row r="951" spans="1:10" ht="18" customHeight="1" thickTop="1" thickBot="1" x14ac:dyDescent="0.3">
      <c r="A951" s="1040" t="s">
        <v>273</v>
      </c>
      <c r="B951" s="528"/>
      <c r="C951" s="528"/>
      <c r="D951" s="528"/>
      <c r="E951" s="528"/>
      <c r="F951" s="528"/>
      <c r="G951" s="1828" t="s">
        <v>274</v>
      </c>
      <c r="H951" s="1828"/>
      <c r="I951" s="1828"/>
      <c r="J951" s="1829"/>
    </row>
    <row r="952" spans="1:10" ht="14.4" thickBot="1" x14ac:dyDescent="0.3">
      <c r="A952" s="1041"/>
      <c r="B952" s="1042"/>
      <c r="C952" s="1042"/>
      <c r="D952" s="1042"/>
      <c r="E952" s="1042"/>
      <c r="F952" s="1042"/>
      <c r="G952" s="1826" t="s">
        <v>135</v>
      </c>
      <c r="H952" s="1826"/>
      <c r="I952" s="1826" t="s">
        <v>136</v>
      </c>
      <c r="J952" s="1827"/>
    </row>
    <row r="953" spans="1:10" ht="17.25" customHeight="1" thickTop="1" x14ac:dyDescent="0.25">
      <c r="A953" s="1830" t="s">
        <v>283</v>
      </c>
      <c r="B953" s="1831"/>
      <c r="C953" s="1831"/>
      <c r="D953" s="1831"/>
      <c r="E953" s="1831"/>
      <c r="F953" s="1831"/>
      <c r="G953" s="1055"/>
      <c r="H953" s="1055"/>
      <c r="I953" s="624"/>
      <c r="J953" s="627"/>
    </row>
    <row r="954" spans="1:10" ht="15.75" customHeight="1" x14ac:dyDescent="0.25">
      <c r="A954" s="1056" t="s">
        <v>284</v>
      </c>
      <c r="B954" s="1057"/>
      <c r="C954" s="1057"/>
      <c r="D954" s="1057"/>
      <c r="E954" s="1057"/>
      <c r="F954" s="1057"/>
      <c r="G954" s="1052"/>
      <c r="H954" s="1052"/>
      <c r="I954" s="1053"/>
      <c r="J954" s="1054"/>
    </row>
    <row r="955" spans="1:10" ht="16.5" customHeight="1" x14ac:dyDescent="0.25">
      <c r="A955" s="1056" t="s">
        <v>285</v>
      </c>
      <c r="B955" s="1057"/>
      <c r="C955" s="1057"/>
      <c r="D955" s="1057"/>
      <c r="E955" s="1057"/>
      <c r="F955" s="1057"/>
      <c r="G955" s="1052"/>
      <c r="H955" s="1052"/>
      <c r="I955" s="1053"/>
      <c r="J955" s="1054"/>
    </row>
    <row r="956" spans="1:10" ht="16.5" customHeight="1" x14ac:dyDescent="0.25">
      <c r="A956" s="517"/>
      <c r="B956" s="518"/>
      <c r="C956" s="518"/>
      <c r="D956" s="518"/>
      <c r="E956" s="518"/>
      <c r="F956" s="518"/>
      <c r="G956" s="1052"/>
      <c r="H956" s="1052"/>
      <c r="I956" s="1053"/>
      <c r="J956" s="1054"/>
    </row>
    <row r="957" spans="1:10" ht="14.4" thickBot="1" x14ac:dyDescent="0.3">
      <c r="A957" s="658"/>
      <c r="B957" s="659"/>
      <c r="C957" s="659"/>
      <c r="D957" s="659"/>
      <c r="E957" s="659"/>
      <c r="F957" s="659"/>
      <c r="G957" s="1049"/>
      <c r="H957" s="1049"/>
      <c r="I957" s="1050"/>
      <c r="J957" s="1051"/>
    </row>
    <row r="958" spans="1:10" ht="14.4" thickBot="1" x14ac:dyDescent="0.3">
      <c r="A958" s="1029" t="s">
        <v>286</v>
      </c>
      <c r="B958" s="1030"/>
      <c r="C958" s="1030"/>
      <c r="D958" s="1030"/>
      <c r="E958" s="1030"/>
      <c r="F958" s="1030"/>
      <c r="G958" s="1031" t="str">
        <f>IF(SUM(G953:H957)=0,"",SUM(G953:H957))</f>
        <v/>
      </c>
      <c r="H958" s="1031"/>
      <c r="I958" s="1032" t="str">
        <f>IF(SUM(I953:J957)=0,"",SUM(I953:J957))</f>
        <v/>
      </c>
      <c r="J958" s="1033"/>
    </row>
    <row r="959" spans="1:10" ht="14.4" thickTop="1" x14ac:dyDescent="0.25">
      <c r="A959" s="77"/>
      <c r="B959" s="77"/>
      <c r="C959" s="77"/>
      <c r="D959" s="77"/>
      <c r="E959" s="81"/>
      <c r="F959" s="81"/>
      <c r="G959" s="81"/>
      <c r="H959" s="81"/>
      <c r="I959" s="52"/>
      <c r="J959" s="52"/>
    </row>
    <row r="960" spans="1:10" x14ac:dyDescent="0.25">
      <c r="A960" s="481" t="s">
        <v>844</v>
      </c>
      <c r="B960" s="481"/>
      <c r="C960" s="481"/>
      <c r="D960" s="481"/>
      <c r="E960" s="481"/>
      <c r="F960" s="481"/>
      <c r="G960" s="481"/>
      <c r="H960" s="481"/>
      <c r="I960" s="481"/>
      <c r="J960" s="481"/>
    </row>
    <row r="961" spans="1:10" x14ac:dyDescent="0.25">
      <c r="A961" s="482"/>
      <c r="B961" s="482"/>
      <c r="C961" s="482"/>
      <c r="D961" s="482"/>
      <c r="E961" s="482"/>
      <c r="F961" s="482"/>
      <c r="G961" s="482"/>
      <c r="H961" s="482"/>
      <c r="I961" s="482"/>
      <c r="J961" s="482"/>
    </row>
    <row r="962" spans="1:10" x14ac:dyDescent="0.25">
      <c r="A962" s="482"/>
      <c r="B962" s="482"/>
      <c r="C962" s="482"/>
      <c r="D962" s="482"/>
      <c r="E962" s="482"/>
      <c r="F962" s="482"/>
      <c r="G962" s="482"/>
      <c r="H962" s="482"/>
      <c r="I962" s="482"/>
      <c r="J962" s="482"/>
    </row>
    <row r="963" spans="1:10" x14ac:dyDescent="0.25">
      <c r="A963" s="482"/>
      <c r="B963" s="482"/>
      <c r="C963" s="482"/>
      <c r="D963" s="482"/>
      <c r="E963" s="482"/>
      <c r="F963" s="482"/>
      <c r="G963" s="482"/>
      <c r="H963" s="482"/>
      <c r="I963" s="482"/>
      <c r="J963" s="482"/>
    </row>
    <row r="964" spans="1:10" x14ac:dyDescent="0.25">
      <c r="A964" s="482"/>
      <c r="B964" s="482"/>
      <c r="C964" s="482"/>
      <c r="D964" s="482"/>
      <c r="E964" s="482"/>
      <c r="F964" s="482"/>
      <c r="G964" s="482"/>
      <c r="H964" s="482"/>
      <c r="I964" s="482"/>
      <c r="J964" s="482"/>
    </row>
    <row r="965" spans="1:10" x14ac:dyDescent="0.25">
      <c r="A965" s="482"/>
      <c r="B965" s="482"/>
      <c r="C965" s="482"/>
      <c r="D965" s="482"/>
      <c r="E965" s="482"/>
      <c r="F965" s="482"/>
      <c r="G965" s="482"/>
      <c r="H965" s="482"/>
      <c r="I965" s="482"/>
      <c r="J965" s="482"/>
    </row>
    <row r="966" spans="1:10" x14ac:dyDescent="0.25">
      <c r="A966" s="482"/>
      <c r="B966" s="482"/>
      <c r="C966" s="482"/>
      <c r="D966" s="482"/>
      <c r="E966" s="482"/>
      <c r="F966" s="482"/>
      <c r="G966" s="482"/>
      <c r="H966" s="482"/>
      <c r="I966" s="482"/>
      <c r="J966" s="482"/>
    </row>
    <row r="967" spans="1:10" x14ac:dyDescent="0.25">
      <c r="A967" s="482"/>
      <c r="B967" s="482"/>
      <c r="C967" s="482"/>
      <c r="D967" s="482"/>
      <c r="E967" s="482"/>
      <c r="F967" s="482"/>
      <c r="G967" s="482"/>
      <c r="H967" s="482"/>
      <c r="I967" s="482"/>
      <c r="J967" s="482"/>
    </row>
    <row r="968" spans="1:10" x14ac:dyDescent="0.25">
      <c r="A968" s="482"/>
      <c r="B968" s="482"/>
      <c r="C968" s="482"/>
      <c r="D968" s="482"/>
      <c r="E968" s="482"/>
      <c r="F968" s="482"/>
      <c r="G968" s="482"/>
      <c r="H968" s="482"/>
      <c r="I968" s="482"/>
      <c r="J968" s="482"/>
    </row>
    <row r="969" spans="1:10" x14ac:dyDescent="0.25">
      <c r="A969" s="482"/>
      <c r="B969" s="482"/>
      <c r="C969" s="482"/>
      <c r="D969" s="482"/>
      <c r="E969" s="482"/>
      <c r="F969" s="482"/>
      <c r="G969" s="482"/>
      <c r="H969" s="482"/>
      <c r="I969" s="482"/>
      <c r="J969" s="482"/>
    </row>
    <row r="970" spans="1:10" x14ac:dyDescent="0.25">
      <c r="A970" s="482"/>
      <c r="B970" s="482"/>
      <c r="C970" s="482"/>
      <c r="D970" s="482"/>
      <c r="E970" s="482"/>
      <c r="F970" s="482"/>
      <c r="G970" s="482"/>
      <c r="H970" s="482"/>
      <c r="I970" s="482"/>
      <c r="J970" s="482"/>
    </row>
    <row r="971" spans="1:10" x14ac:dyDescent="0.25">
      <c r="A971" s="482"/>
      <c r="B971" s="482"/>
      <c r="C971" s="482"/>
      <c r="D971" s="482"/>
      <c r="E971" s="482"/>
      <c r="F971" s="482"/>
      <c r="G971" s="482"/>
      <c r="H971" s="482"/>
      <c r="I971" s="482"/>
      <c r="J971" s="482"/>
    </row>
    <row r="973" spans="1:10" ht="14.4" thickBot="1" x14ac:dyDescent="0.3">
      <c r="A973" s="976" t="s">
        <v>845</v>
      </c>
      <c r="B973" s="976"/>
      <c r="C973" s="77"/>
      <c r="D973" s="77"/>
      <c r="E973" s="81"/>
      <c r="F973" s="81"/>
      <c r="G973" s="81"/>
      <c r="H973" s="81"/>
      <c r="I973" s="52"/>
      <c r="J973" s="52"/>
    </row>
    <row r="974" spans="1:10" ht="49.5" customHeight="1" thickTop="1" thickBot="1" x14ac:dyDescent="0.3">
      <c r="A974" s="1011" t="s">
        <v>292</v>
      </c>
      <c r="B974" s="1012"/>
      <c r="C974" s="1012"/>
      <c r="D974" s="1012"/>
      <c r="E974" s="1012"/>
      <c r="F974" s="1012"/>
      <c r="G974" s="1012"/>
      <c r="H974" s="1013" t="s">
        <v>7</v>
      </c>
      <c r="I974" s="1014"/>
      <c r="J974" s="1015"/>
    </row>
    <row r="975" spans="1:10" ht="14.4" thickTop="1" x14ac:dyDescent="0.25">
      <c r="A975" s="1016" t="s">
        <v>293</v>
      </c>
      <c r="B975" s="1017"/>
      <c r="C975" s="1017"/>
      <c r="D975" s="1017"/>
      <c r="E975" s="1017"/>
      <c r="F975" s="1017"/>
      <c r="G975" s="1017"/>
      <c r="H975" s="1018">
        <v>313226.53000000003</v>
      </c>
      <c r="I975" s="1019"/>
      <c r="J975" s="1020"/>
    </row>
    <row r="976" spans="1:10" ht="14.4" thickBot="1" x14ac:dyDescent="0.3">
      <c r="A976" s="1003" t="s">
        <v>294</v>
      </c>
      <c r="B976" s="1004" t="s">
        <v>6</v>
      </c>
      <c r="C976" s="1004"/>
      <c r="D976" s="1004"/>
      <c r="E976" s="1004"/>
      <c r="F976" s="1004"/>
      <c r="G976" s="1004"/>
      <c r="H976" s="1005" t="s">
        <v>6</v>
      </c>
      <c r="I976" s="1005"/>
      <c r="J976" s="1006"/>
    </row>
    <row r="977" spans="1:10" x14ac:dyDescent="0.25">
      <c r="A977" s="1007" t="s">
        <v>295</v>
      </c>
      <c r="B977" s="1008"/>
      <c r="C977" s="1008"/>
      <c r="D977" s="1008"/>
      <c r="E977" s="1008"/>
      <c r="F977" s="1008"/>
      <c r="G977" s="1008"/>
      <c r="H977" s="1009">
        <v>31322.65</v>
      </c>
      <c r="I977" s="1009"/>
      <c r="J977" s="1010"/>
    </row>
    <row r="978" spans="1:10" x14ac:dyDescent="0.25">
      <c r="A978" s="483" t="s">
        <v>296</v>
      </c>
      <c r="B978" s="484"/>
      <c r="C978" s="484"/>
      <c r="D978" s="484"/>
      <c r="E978" s="484"/>
      <c r="F978" s="484"/>
      <c r="G978" s="484"/>
      <c r="H978" s="1001"/>
      <c r="I978" s="1001"/>
      <c r="J978" s="1002"/>
    </row>
    <row r="979" spans="1:10" x14ac:dyDescent="0.25">
      <c r="A979" s="483" t="s">
        <v>297</v>
      </c>
      <c r="B979" s="484"/>
      <c r="C979" s="484"/>
      <c r="D979" s="484"/>
      <c r="E979" s="484"/>
      <c r="F979" s="484"/>
      <c r="G979" s="484"/>
      <c r="H979" s="1001">
        <v>3132.27</v>
      </c>
      <c r="I979" s="1001"/>
      <c r="J979" s="1002"/>
    </row>
    <row r="980" spans="1:10" x14ac:dyDescent="0.25">
      <c r="A980" s="483" t="s">
        <v>298</v>
      </c>
      <c r="B980" s="484"/>
      <c r="C980" s="484"/>
      <c r="D980" s="484"/>
      <c r="E980" s="484"/>
      <c r="F980" s="484"/>
      <c r="G980" s="484"/>
      <c r="H980" s="1001"/>
      <c r="I980" s="1001"/>
      <c r="J980" s="1002"/>
    </row>
    <row r="981" spans="1:10" x14ac:dyDescent="0.25">
      <c r="A981" s="483" t="s">
        <v>299</v>
      </c>
      <c r="B981" s="484"/>
      <c r="C981" s="484"/>
      <c r="D981" s="484"/>
      <c r="E981" s="484"/>
      <c r="F981" s="484"/>
      <c r="G981" s="484"/>
      <c r="H981" s="1001"/>
      <c r="I981" s="1001"/>
      <c r="J981" s="1002"/>
    </row>
    <row r="982" spans="1:10" x14ac:dyDescent="0.25">
      <c r="A982" s="483" t="s">
        <v>300</v>
      </c>
      <c r="B982" s="484"/>
      <c r="C982" s="484"/>
      <c r="D982" s="484"/>
      <c r="E982" s="484"/>
      <c r="F982" s="484"/>
      <c r="G982" s="484"/>
      <c r="H982" s="1001"/>
      <c r="I982" s="1001"/>
      <c r="J982" s="1002"/>
    </row>
    <row r="983" spans="1:10" x14ac:dyDescent="0.25">
      <c r="A983" s="483" t="s">
        <v>301</v>
      </c>
      <c r="B983" s="484"/>
      <c r="C983" s="484"/>
      <c r="D983" s="484"/>
      <c r="E983" s="484"/>
      <c r="F983" s="484"/>
      <c r="G983" s="484"/>
      <c r="H983" s="1001">
        <v>278771.61</v>
      </c>
      <c r="I983" s="1001"/>
      <c r="J983" s="1002"/>
    </row>
    <row r="984" spans="1:10" ht="14.4" thickBot="1" x14ac:dyDescent="0.3">
      <c r="A984" s="991" t="s">
        <v>302</v>
      </c>
      <c r="B984" s="992"/>
      <c r="C984" s="992"/>
      <c r="D984" s="992"/>
      <c r="E984" s="992"/>
      <c r="F984" s="992"/>
      <c r="G984" s="992"/>
      <c r="H984" s="993"/>
      <c r="I984" s="993"/>
      <c r="J984" s="994"/>
    </row>
    <row r="985" spans="1:10" ht="14.4" thickBot="1" x14ac:dyDescent="0.3">
      <c r="A985" s="995" t="s">
        <v>112</v>
      </c>
      <c r="B985" s="996"/>
      <c r="C985" s="996"/>
      <c r="D985" s="996"/>
      <c r="E985" s="996"/>
      <c r="F985" s="996"/>
      <c r="G985" s="996"/>
      <c r="H985" s="997">
        <f>IF(SUM(H977:J984)=0,"",SUM(H977:J984))</f>
        <v>313226.52999999997</v>
      </c>
      <c r="I985" s="997"/>
      <c r="J985" s="998"/>
    </row>
    <row r="986" spans="1:10" ht="14.4" hidden="1" outlineLevel="1" thickTop="1" x14ac:dyDescent="0.25">
      <c r="A986" s="77"/>
      <c r="B986" s="77"/>
      <c r="C986" s="77"/>
      <c r="D986" s="77"/>
      <c r="E986" s="81"/>
      <c r="F986" s="81"/>
      <c r="G986" s="81"/>
      <c r="H986" s="81"/>
      <c r="I986" s="52"/>
      <c r="J986" s="52"/>
    </row>
    <row r="987" spans="1:10" ht="14.4" hidden="1" outlineLevel="1" thickBot="1" x14ac:dyDescent="0.3">
      <c r="A987" s="976" t="s">
        <v>846</v>
      </c>
      <c r="B987" s="976"/>
      <c r="C987" s="30"/>
      <c r="D987" s="30"/>
      <c r="E987" s="30"/>
      <c r="F987" s="30"/>
      <c r="G987" s="30"/>
      <c r="H987" s="30"/>
      <c r="I987" s="30"/>
      <c r="J987" s="30"/>
    </row>
    <row r="988" spans="1:10" ht="49.5" hidden="1" customHeight="1" outlineLevel="1" thickTop="1" thickBot="1" x14ac:dyDescent="0.3">
      <c r="A988" s="1011" t="s">
        <v>292</v>
      </c>
      <c r="B988" s="1012"/>
      <c r="C988" s="1012"/>
      <c r="D988" s="1012"/>
      <c r="E988" s="1012"/>
      <c r="F988" s="1012"/>
      <c r="G988" s="1012"/>
      <c r="H988" s="1013" t="s">
        <v>7</v>
      </c>
      <c r="I988" s="1014"/>
      <c r="J988" s="1015"/>
    </row>
    <row r="989" spans="1:10" ht="14.4" hidden="1" outlineLevel="1" thickTop="1" x14ac:dyDescent="0.25">
      <c r="A989" s="1016" t="s">
        <v>303</v>
      </c>
      <c r="B989" s="1017"/>
      <c r="C989" s="1017"/>
      <c r="D989" s="1017"/>
      <c r="E989" s="1017"/>
      <c r="F989" s="1017"/>
      <c r="G989" s="1017"/>
      <c r="H989" s="1018"/>
      <c r="I989" s="1019"/>
      <c r="J989" s="1020"/>
    </row>
    <row r="990" spans="1:10" ht="14.4" hidden="1" outlineLevel="1" thickBot="1" x14ac:dyDescent="0.3">
      <c r="A990" s="1003" t="s">
        <v>847</v>
      </c>
      <c r="B990" s="1004" t="s">
        <v>6</v>
      </c>
      <c r="C990" s="1004"/>
      <c r="D990" s="1004"/>
      <c r="E990" s="1004"/>
      <c r="F990" s="1004"/>
      <c r="G990" s="1004"/>
      <c r="H990" s="1005" t="s">
        <v>6</v>
      </c>
      <c r="I990" s="1005"/>
      <c r="J990" s="1006"/>
    </row>
    <row r="991" spans="1:10" hidden="1" outlineLevel="1" x14ac:dyDescent="0.25">
      <c r="A991" s="1007" t="s">
        <v>304</v>
      </c>
      <c r="B991" s="1008"/>
      <c r="C991" s="1008"/>
      <c r="D991" s="1008"/>
      <c r="E991" s="1008"/>
      <c r="F991" s="1008"/>
      <c r="G991" s="1008"/>
      <c r="H991" s="1009"/>
      <c r="I991" s="1009"/>
      <c r="J991" s="1010"/>
    </row>
    <row r="992" spans="1:10" hidden="1" outlineLevel="1" x14ac:dyDescent="0.25">
      <c r="A992" s="483" t="s">
        <v>305</v>
      </c>
      <c r="B992" s="484"/>
      <c r="C992" s="484"/>
      <c r="D992" s="484"/>
      <c r="E992" s="484"/>
      <c r="F992" s="484"/>
      <c r="G992" s="484"/>
      <c r="H992" s="1001"/>
      <c r="I992" s="1001"/>
      <c r="J992" s="1002"/>
    </row>
    <row r="993" spans="1:10" hidden="1" outlineLevel="1" x14ac:dyDescent="0.25">
      <c r="A993" s="483" t="s">
        <v>306</v>
      </c>
      <c r="B993" s="484"/>
      <c r="C993" s="484"/>
      <c r="D993" s="484"/>
      <c r="E993" s="484"/>
      <c r="F993" s="484"/>
      <c r="G993" s="484"/>
      <c r="H993" s="1001"/>
      <c r="I993" s="1001"/>
      <c r="J993" s="1002"/>
    </row>
    <row r="994" spans="1:10" hidden="1" outlineLevel="1" x14ac:dyDescent="0.25">
      <c r="A994" s="483" t="s">
        <v>307</v>
      </c>
      <c r="B994" s="484"/>
      <c r="C994" s="484"/>
      <c r="D994" s="484"/>
      <c r="E994" s="484"/>
      <c r="F994" s="484"/>
      <c r="G994" s="484"/>
      <c r="H994" s="1001"/>
      <c r="I994" s="1001"/>
      <c r="J994" s="1002"/>
    </row>
    <row r="995" spans="1:10" hidden="1" outlineLevel="1" x14ac:dyDescent="0.25">
      <c r="A995" s="483" t="s">
        <v>308</v>
      </c>
      <c r="B995" s="484"/>
      <c r="C995" s="484"/>
      <c r="D995" s="484"/>
      <c r="E995" s="484"/>
      <c r="F995" s="484"/>
      <c r="G995" s="484"/>
      <c r="H995" s="1001"/>
      <c r="I995" s="1001"/>
      <c r="J995" s="1002"/>
    </row>
    <row r="996" spans="1:10" ht="14.4" hidden="1" outlineLevel="1" thickBot="1" x14ac:dyDescent="0.3">
      <c r="A996" s="991" t="s">
        <v>309</v>
      </c>
      <c r="B996" s="992"/>
      <c r="C996" s="992"/>
      <c r="D996" s="992"/>
      <c r="E996" s="992"/>
      <c r="F996" s="992"/>
      <c r="G996" s="992"/>
      <c r="H996" s="993"/>
      <c r="I996" s="993"/>
      <c r="J996" s="994"/>
    </row>
    <row r="997" spans="1:10" ht="14.4" hidden="1" outlineLevel="1" thickBot="1" x14ac:dyDescent="0.3">
      <c r="A997" s="995" t="s">
        <v>112</v>
      </c>
      <c r="B997" s="996"/>
      <c r="C997" s="996"/>
      <c r="D997" s="996"/>
      <c r="E997" s="996"/>
      <c r="F997" s="996"/>
      <c r="G997" s="996"/>
      <c r="H997" s="997" t="str">
        <f>IF(SUM(H991:J996)=0,"",SUM(H991:J996))</f>
        <v/>
      </c>
      <c r="I997" s="997"/>
      <c r="J997" s="998"/>
    </row>
    <row r="998" spans="1:10" ht="14.4" collapsed="1" thickTop="1" x14ac:dyDescent="0.25">
      <c r="A998" s="999"/>
      <c r="B998" s="999"/>
      <c r="C998" s="999"/>
      <c r="D998" s="999"/>
      <c r="E998" s="999"/>
      <c r="F998" s="999"/>
      <c r="G998" s="999"/>
      <c r="H998" s="1000"/>
      <c r="I998" s="1000"/>
      <c r="J998" s="1000"/>
    </row>
    <row r="999" spans="1:10" x14ac:dyDescent="0.25">
      <c r="A999" s="481" t="s">
        <v>848</v>
      </c>
      <c r="B999" s="481"/>
      <c r="C999" s="481"/>
      <c r="D999" s="481"/>
      <c r="E999" s="481"/>
      <c r="F999" s="481"/>
      <c r="G999" s="481"/>
      <c r="H999" s="481"/>
      <c r="I999" s="481"/>
      <c r="J999" s="481"/>
    </row>
    <row r="1000" spans="1:10" x14ac:dyDescent="0.25">
      <c r="A1000" s="482"/>
      <c r="B1000" s="482"/>
      <c r="C1000" s="482"/>
      <c r="D1000" s="482"/>
      <c r="E1000" s="482"/>
      <c r="F1000" s="482"/>
      <c r="G1000" s="482"/>
      <c r="H1000" s="482"/>
      <c r="I1000" s="482"/>
      <c r="J1000" s="482"/>
    </row>
    <row r="1001" spans="1:10" x14ac:dyDescent="0.25">
      <c r="A1001" s="482"/>
      <c r="B1001" s="482"/>
      <c r="C1001" s="482"/>
      <c r="D1001" s="482"/>
      <c r="E1001" s="482"/>
      <c r="F1001" s="482"/>
      <c r="G1001" s="482"/>
      <c r="H1001" s="482"/>
      <c r="I1001" s="482"/>
      <c r="J1001" s="482"/>
    </row>
    <row r="1002" spans="1:10" s="54" customFormat="1" x14ac:dyDescent="0.25">
      <c r="A1002" s="482"/>
      <c r="B1002" s="482"/>
      <c r="C1002" s="482"/>
      <c r="D1002" s="482"/>
      <c r="E1002" s="482"/>
      <c r="F1002" s="482"/>
      <c r="G1002" s="482"/>
      <c r="H1002" s="482"/>
      <c r="I1002" s="482"/>
      <c r="J1002" s="482"/>
    </row>
    <row r="1003" spans="1:10" s="54" customFormat="1" x14ac:dyDescent="0.25">
      <c r="A1003" s="482"/>
      <c r="B1003" s="482"/>
      <c r="C1003" s="482"/>
      <c r="D1003" s="482"/>
      <c r="E1003" s="482"/>
      <c r="F1003" s="482"/>
      <c r="G1003" s="482"/>
      <c r="H1003" s="482"/>
      <c r="I1003" s="482"/>
      <c r="J1003" s="482"/>
    </row>
    <row r="1004" spans="1:10" s="54" customFormat="1" x14ac:dyDescent="0.25">
      <c r="A1004" s="174"/>
      <c r="B1004" s="174"/>
      <c r="C1004" s="174"/>
      <c r="D1004" s="174"/>
      <c r="E1004" s="174"/>
      <c r="F1004" s="174"/>
      <c r="G1004" s="174"/>
      <c r="H1004" s="174"/>
      <c r="I1004" s="174"/>
      <c r="J1004" s="174"/>
    </row>
    <row r="1005" spans="1:10" s="54" customFormat="1" ht="15" customHeight="1" x14ac:dyDescent="0.25">
      <c r="A1005" s="9" t="s">
        <v>850</v>
      </c>
      <c r="B1005" s="637" t="s">
        <v>849</v>
      </c>
      <c r="C1005" s="637"/>
      <c r="D1005" s="637"/>
      <c r="E1005" s="637"/>
      <c r="F1005" s="637"/>
      <c r="G1005" s="637"/>
      <c r="H1005" s="637"/>
      <c r="I1005" s="637"/>
      <c r="J1005" s="637"/>
    </row>
    <row r="1006" spans="1:10" s="54" customFormat="1" ht="15" customHeight="1" x14ac:dyDescent="0.25">
      <c r="A1006" s="9"/>
      <c r="B1006" s="179"/>
      <c r="C1006" s="179"/>
      <c r="D1006" s="179"/>
      <c r="E1006" s="179"/>
      <c r="F1006" s="179"/>
      <c r="G1006" s="179"/>
      <c r="H1006" s="179"/>
      <c r="I1006" s="179"/>
      <c r="J1006" s="179"/>
    </row>
    <row r="1007" spans="1:10" s="54" customFormat="1" ht="14.4" thickBot="1" x14ac:dyDescent="0.3">
      <c r="A1007" s="976" t="s">
        <v>108</v>
      </c>
      <c r="B1007" s="976"/>
      <c r="C1007" s="30"/>
      <c r="D1007" s="30"/>
      <c r="E1007" s="30"/>
      <c r="F1007" s="30"/>
      <c r="G1007" s="30"/>
      <c r="H1007" s="30"/>
      <c r="I1007" s="30"/>
      <c r="J1007" s="30"/>
    </row>
    <row r="1008" spans="1:10" s="54" customFormat="1" ht="14.4" thickTop="1" x14ac:dyDescent="0.25">
      <c r="A1008" s="977" t="s">
        <v>5</v>
      </c>
      <c r="B1008" s="978"/>
      <c r="C1008" s="979"/>
      <c r="D1008" s="983" t="s">
        <v>315</v>
      </c>
      <c r="E1008" s="984"/>
      <c r="F1008" s="984"/>
      <c r="G1008" s="984"/>
      <c r="H1008" s="984"/>
      <c r="I1008" s="984"/>
      <c r="J1008" s="985"/>
    </row>
    <row r="1009" spans="1:10" s="54" customFormat="1" x14ac:dyDescent="0.25">
      <c r="A1009" s="980"/>
      <c r="B1009" s="981"/>
      <c r="C1009" s="982"/>
      <c r="D1009" s="945" t="s">
        <v>252</v>
      </c>
      <c r="E1009" s="615"/>
      <c r="F1009" s="218" t="s">
        <v>310</v>
      </c>
      <c r="G1009" s="218" t="s">
        <v>311</v>
      </c>
      <c r="H1009" s="218" t="s">
        <v>312</v>
      </c>
      <c r="I1009" s="946" t="s">
        <v>851</v>
      </c>
      <c r="J1009" s="947"/>
    </row>
    <row r="1010" spans="1:10" s="54" customFormat="1" ht="14.25" customHeight="1" thickBot="1" x14ac:dyDescent="0.3">
      <c r="A1010" s="986" t="s">
        <v>113</v>
      </c>
      <c r="B1010" s="987"/>
      <c r="C1010" s="987"/>
      <c r="D1010" s="988" t="s">
        <v>114</v>
      </c>
      <c r="E1010" s="987"/>
      <c r="F1010" s="205" t="s">
        <v>115</v>
      </c>
      <c r="G1010" s="219" t="s">
        <v>116</v>
      </c>
      <c r="H1010" s="219" t="s">
        <v>117</v>
      </c>
      <c r="I1010" s="989" t="s">
        <v>118</v>
      </c>
      <c r="J1010" s="990"/>
    </row>
    <row r="1011" spans="1:10" s="54" customFormat="1" ht="15" thickTop="1" thickBot="1" x14ac:dyDescent="0.3">
      <c r="A1011" s="577" t="s">
        <v>313</v>
      </c>
      <c r="B1011" s="578"/>
      <c r="C1011" s="934"/>
      <c r="D1011" s="935" t="str">
        <f>IF(SUM(D1012:E1014)=0,"",SUM(D1012:E1014))</f>
        <v/>
      </c>
      <c r="E1011" s="953"/>
      <c r="F1011" s="222" t="str">
        <f>IF(SUM(F1012:F1014)=0,"",SUM(F1012:F1014))</f>
        <v/>
      </c>
      <c r="G1011" s="222" t="str">
        <f>IF(SUM(G1012:G1014)=0,"",SUM(G1012:G1014))</f>
        <v/>
      </c>
      <c r="H1011" s="222" t="str">
        <f>IF(SUM(H1012:H1014)=0,"",SUM(H1012:H1014))</f>
        <v/>
      </c>
      <c r="I1011" s="954" t="str">
        <f>(IF(SUM(I1012:J1014)=0,"",SUM(I1012:J1014)))</f>
        <v/>
      </c>
      <c r="J1011" s="955"/>
    </row>
    <row r="1012" spans="1:10" s="54" customFormat="1" x14ac:dyDescent="0.25">
      <c r="A1012" s="948"/>
      <c r="B1012" s="949"/>
      <c r="C1012" s="949"/>
      <c r="D1012" s="599"/>
      <c r="E1012" s="952"/>
      <c r="F1012" s="220"/>
      <c r="G1012" s="220"/>
      <c r="H1012" s="220"/>
      <c r="I1012" s="964" t="str">
        <f>IF(D1012+F1012-G1012-H1012=0,"",D1012+F1012-G1012-H1012)</f>
        <v/>
      </c>
      <c r="J1012" s="965"/>
    </row>
    <row r="1013" spans="1:10" s="54" customFormat="1" x14ac:dyDescent="0.25">
      <c r="A1013" s="948"/>
      <c r="B1013" s="949"/>
      <c r="C1013" s="949"/>
      <c r="D1013" s="599"/>
      <c r="E1013" s="952"/>
      <c r="F1013" s="220"/>
      <c r="G1013" s="220"/>
      <c r="H1013" s="220"/>
      <c r="I1013" s="964" t="str">
        <f>IF(D1013+F1013-G1013-H1013=0,"",D1013+F1013-G1013-H1013)</f>
        <v/>
      </c>
      <c r="J1013" s="965"/>
    </row>
    <row r="1014" spans="1:10" s="54" customFormat="1" ht="14.4" thickBot="1" x14ac:dyDescent="0.3">
      <c r="A1014" s="950"/>
      <c r="B1014" s="951"/>
      <c r="C1014" s="951"/>
      <c r="D1014" s="956"/>
      <c r="E1014" s="957"/>
      <c r="F1014" s="181"/>
      <c r="G1014" s="181"/>
      <c r="H1014" s="181"/>
      <c r="I1014" s="966" t="str">
        <f>IF(D1014+F1014-G1014-H1014=0,"",D1014+F1014-G1014-H1014)</f>
        <v/>
      </c>
      <c r="J1014" s="967"/>
    </row>
    <row r="1015" spans="1:10" s="54" customFormat="1" ht="14.4" thickBot="1" x14ac:dyDescent="0.3">
      <c r="A1015" s="557" t="s">
        <v>314</v>
      </c>
      <c r="B1015" s="558"/>
      <c r="C1015" s="878"/>
      <c r="D1015" s="968">
        <f>IF(SUM(D1016:E1019)=0,"",SUM(D1016:E1019))</f>
        <v>32300</v>
      </c>
      <c r="E1015" s="969"/>
      <c r="F1015" s="224">
        <f>IF(SUM(F1016:F1019)=0,"",SUM(F1016:F1019))</f>
        <v>25900.97</v>
      </c>
      <c r="G1015" s="224">
        <f>IF(SUM(G1016:G1019)=0,"",SUM(G1016:G1019))</f>
        <v>32300</v>
      </c>
      <c r="H1015" s="224" t="str">
        <f>IF(SUM(H1016:H1019)=0,"",SUM(H1016:H1019))</f>
        <v/>
      </c>
      <c r="I1015" s="881">
        <f>IF(SUM(I1016:J1019)=0,"",SUM(I1016:J1019))</f>
        <v>25900.97</v>
      </c>
      <c r="J1015" s="882"/>
    </row>
    <row r="1016" spans="1:10" s="54" customFormat="1" x14ac:dyDescent="0.25">
      <c r="A1016" s="948" t="s">
        <v>1032</v>
      </c>
      <c r="B1016" s="949"/>
      <c r="C1016" s="949"/>
      <c r="D1016" s="962">
        <f>I1030</f>
        <v>5466</v>
      </c>
      <c r="E1016" s="963"/>
      <c r="F1016" s="220">
        <v>5466</v>
      </c>
      <c r="G1016" s="220">
        <v>5466</v>
      </c>
      <c r="H1016" s="220"/>
      <c r="I1016" s="958">
        <f>IF(D1016+F1016-G1016-H1016=0,"",D1016+F1016-G1016-H1016)</f>
        <v>5466</v>
      </c>
      <c r="J1016" s="959"/>
    </row>
    <row r="1017" spans="1:10" s="54" customFormat="1" x14ac:dyDescent="0.25">
      <c r="A1017" s="948" t="s">
        <v>1033</v>
      </c>
      <c r="B1017" s="949"/>
      <c r="C1017" s="949"/>
      <c r="D1017" s="1043">
        <f>I1031</f>
        <v>19848</v>
      </c>
      <c r="E1017" s="1044"/>
      <c r="F1017" s="220">
        <v>15114.62</v>
      </c>
      <c r="G1017" s="220">
        <v>19848</v>
      </c>
      <c r="H1017" s="220"/>
      <c r="I1017" s="958">
        <f>IF(D1017+F1017-G1017-H1017=0,"",D1017+F1017-G1017-H1017)</f>
        <v>15114.620000000003</v>
      </c>
      <c r="J1017" s="959"/>
    </row>
    <row r="1018" spans="1:10" s="54" customFormat="1" x14ac:dyDescent="0.25">
      <c r="A1018" s="948" t="s">
        <v>1034</v>
      </c>
      <c r="B1018" s="949"/>
      <c r="C1018" s="949"/>
      <c r="D1018" s="1043">
        <f>I1032</f>
        <v>6986</v>
      </c>
      <c r="E1018" s="1044"/>
      <c r="F1018" s="182">
        <v>5320.35</v>
      </c>
      <c r="G1018" s="182">
        <v>6986</v>
      </c>
      <c r="H1018" s="223"/>
      <c r="I1018" s="958">
        <f>IF(D1018+F1018-G1018-H1018=0,"",D1018+F1018-G1018-H1018)</f>
        <v>5320.35</v>
      </c>
      <c r="J1018" s="959"/>
    </row>
    <row r="1019" spans="1:10" s="54" customFormat="1" ht="14.4" thickBot="1" x14ac:dyDescent="0.3">
      <c r="A1019" s="1047"/>
      <c r="B1019" s="1048"/>
      <c r="C1019" s="1048"/>
      <c r="D1019" s="1045"/>
      <c r="E1019" s="1046"/>
      <c r="F1019" s="221"/>
      <c r="G1019" s="221"/>
      <c r="H1019" s="221"/>
      <c r="I1019" s="960" t="str">
        <f>IF(D1019+F1019-G1019-H1019=0,"",D1019+F1019-G1019-H1019)</f>
        <v/>
      </c>
      <c r="J1019" s="961"/>
    </row>
    <row r="1020" spans="1:10" s="54" customFormat="1" ht="14.4" thickTop="1" x14ac:dyDescent="0.25">
      <c r="A1020" s="174"/>
      <c r="B1020" s="174"/>
      <c r="C1020" s="174"/>
      <c r="D1020" s="174"/>
      <c r="E1020" s="174"/>
      <c r="F1020" s="174"/>
      <c r="G1020" s="174"/>
      <c r="H1020" s="174"/>
      <c r="I1020" s="174"/>
      <c r="J1020" s="174"/>
    </row>
    <row r="1021" spans="1:10" s="54" customFormat="1" ht="14.4" thickBot="1" x14ac:dyDescent="0.3">
      <c r="A1021" s="976" t="s">
        <v>128</v>
      </c>
      <c r="B1021" s="976"/>
      <c r="C1021" s="176"/>
      <c r="D1021" s="176"/>
      <c r="E1021" s="176"/>
      <c r="F1021" s="176"/>
      <c r="G1021" s="176"/>
      <c r="H1021" s="176"/>
      <c r="I1021" s="176"/>
      <c r="J1021" s="176"/>
    </row>
    <row r="1022" spans="1:10" s="54" customFormat="1" ht="14.4" thickTop="1" x14ac:dyDescent="0.25">
      <c r="A1022" s="977" t="s">
        <v>5</v>
      </c>
      <c r="B1022" s="978"/>
      <c r="C1022" s="979"/>
      <c r="D1022" s="983" t="s">
        <v>316</v>
      </c>
      <c r="E1022" s="984"/>
      <c r="F1022" s="984"/>
      <c r="G1022" s="984"/>
      <c r="H1022" s="984"/>
      <c r="I1022" s="984"/>
      <c r="J1022" s="985"/>
    </row>
    <row r="1023" spans="1:10" s="54" customFormat="1" x14ac:dyDescent="0.25">
      <c r="A1023" s="980"/>
      <c r="B1023" s="981"/>
      <c r="C1023" s="982"/>
      <c r="D1023" s="945" t="s">
        <v>252</v>
      </c>
      <c r="E1023" s="615"/>
      <c r="F1023" s="218" t="s">
        <v>310</v>
      </c>
      <c r="G1023" s="218" t="s">
        <v>311</v>
      </c>
      <c r="H1023" s="218" t="s">
        <v>312</v>
      </c>
      <c r="I1023" s="946" t="s">
        <v>851</v>
      </c>
      <c r="J1023" s="947"/>
    </row>
    <row r="1024" spans="1:10" s="54" customFormat="1" ht="14.4" thickBot="1" x14ac:dyDescent="0.3">
      <c r="A1024" s="986" t="s">
        <v>113</v>
      </c>
      <c r="B1024" s="987"/>
      <c r="C1024" s="987"/>
      <c r="D1024" s="988" t="s">
        <v>114</v>
      </c>
      <c r="E1024" s="987"/>
      <c r="F1024" s="205" t="s">
        <v>115</v>
      </c>
      <c r="G1024" s="219" t="s">
        <v>116</v>
      </c>
      <c r="H1024" s="219" t="s">
        <v>117</v>
      </c>
      <c r="I1024" s="989" t="s">
        <v>118</v>
      </c>
      <c r="J1024" s="990"/>
    </row>
    <row r="1025" spans="1:10" s="54" customFormat="1" ht="15" thickTop="1" thickBot="1" x14ac:dyDescent="0.3">
      <c r="A1025" s="577" t="s">
        <v>313</v>
      </c>
      <c r="B1025" s="578"/>
      <c r="C1025" s="934"/>
      <c r="D1025" s="935" t="str">
        <f>IF(SUM(D1026:E1028)=0,"",SUM(D1026:E1028))</f>
        <v/>
      </c>
      <c r="E1025" s="953"/>
      <c r="F1025" s="222" t="str">
        <f>IF(SUM(F1026:F1028)=0,"",SUM(F1026:F1028))</f>
        <v/>
      </c>
      <c r="G1025" s="222" t="str">
        <f>IF(SUM(G1026:G1028)=0,"",SUM(G1026:G1028))</f>
        <v/>
      </c>
      <c r="H1025" s="222" t="str">
        <f>IF(SUM(H1026:H1028)=0,"",SUM(H1026:H1028))</f>
        <v/>
      </c>
      <c r="I1025" s="954" t="str">
        <f>(IF(SUM(I1026:J1028)=0,"",SUM(I1026:J1028)))</f>
        <v/>
      </c>
      <c r="J1025" s="955"/>
    </row>
    <row r="1026" spans="1:10" s="54" customFormat="1" x14ac:dyDescent="0.25">
      <c r="A1026" s="948"/>
      <c r="B1026" s="949"/>
      <c r="C1026" s="949"/>
      <c r="D1026" s="599"/>
      <c r="E1026" s="952"/>
      <c r="F1026" s="220"/>
      <c r="G1026" s="220"/>
      <c r="H1026" s="220"/>
      <c r="I1026" s="964" t="str">
        <f>IF(D1026+F1026-G1026-H1026=0,"",D1026+F1026-G1026-H1026)</f>
        <v/>
      </c>
      <c r="J1026" s="965"/>
    </row>
    <row r="1027" spans="1:10" s="54" customFormat="1" x14ac:dyDescent="0.25">
      <c r="A1027" s="948"/>
      <c r="B1027" s="949"/>
      <c r="C1027" s="949"/>
      <c r="D1027" s="599"/>
      <c r="E1027" s="952"/>
      <c r="F1027" s="220"/>
      <c r="G1027" s="220"/>
      <c r="H1027" s="220"/>
      <c r="I1027" s="964" t="str">
        <f>IF(D1027+F1027-G1027-H1027=0,"",D1027+F1027-G1027-H1027)</f>
        <v/>
      </c>
      <c r="J1027" s="965"/>
    </row>
    <row r="1028" spans="1:10" s="54" customFormat="1" ht="14.4" thickBot="1" x14ac:dyDescent="0.3">
      <c r="A1028" s="950"/>
      <c r="B1028" s="951"/>
      <c r="C1028" s="951"/>
      <c r="D1028" s="956"/>
      <c r="E1028" s="957"/>
      <c r="F1028" s="181"/>
      <c r="G1028" s="181"/>
      <c r="H1028" s="181"/>
      <c r="I1028" s="966" t="str">
        <f>IF(D1028+F1028-G1028-H1028=0,"",D1028+F1028-G1028-H1028)</f>
        <v/>
      </c>
      <c r="J1028" s="967"/>
    </row>
    <row r="1029" spans="1:10" s="54" customFormat="1" ht="14.4" thickBot="1" x14ac:dyDescent="0.3">
      <c r="A1029" s="557" t="s">
        <v>314</v>
      </c>
      <c r="B1029" s="558"/>
      <c r="C1029" s="878"/>
      <c r="D1029" s="968">
        <f>IF(SUM(D1030:E1033)=0,"",SUM(D1030:E1033))</f>
        <v>39017</v>
      </c>
      <c r="E1029" s="969"/>
      <c r="F1029" s="224">
        <f>IF(SUM(F1030:F1033)=0,"",SUM(F1030:F1033))</f>
        <v>32300</v>
      </c>
      <c r="G1029" s="224">
        <f>IF(SUM(G1030:G1033)=0,"",SUM(G1030:G1033))</f>
        <v>39017</v>
      </c>
      <c r="H1029" s="224" t="str">
        <f>IF(SUM(H1030:H1033)=0,"",SUM(H1030:H1033))</f>
        <v/>
      </c>
      <c r="I1029" s="881">
        <f>IF(SUM(I1030:J1033)=0,"",SUM(I1030:J1033))</f>
        <v>32300</v>
      </c>
      <c r="J1029" s="882"/>
    </row>
    <row r="1030" spans="1:10" s="54" customFormat="1" x14ac:dyDescent="0.25">
      <c r="A1030" s="948" t="s">
        <v>1032</v>
      </c>
      <c r="B1030" s="949"/>
      <c r="C1030" s="949"/>
      <c r="D1030" s="593">
        <v>5473</v>
      </c>
      <c r="E1030" s="2485"/>
      <c r="F1030" s="220">
        <v>5466</v>
      </c>
      <c r="G1030" s="220">
        <v>5473</v>
      </c>
      <c r="H1030" s="220"/>
      <c r="I1030" s="958">
        <f>IF(D1030+F1030-G1030-H1030=0,"",D1030+F1030-G1030-H1030)</f>
        <v>5466</v>
      </c>
      <c r="J1030" s="959"/>
    </row>
    <row r="1031" spans="1:10" s="54" customFormat="1" x14ac:dyDescent="0.25">
      <c r="A1031" s="948" t="s">
        <v>1033</v>
      </c>
      <c r="B1031" s="949"/>
      <c r="C1031" s="949"/>
      <c r="D1031" s="593">
        <v>24811</v>
      </c>
      <c r="E1031" s="2485"/>
      <c r="F1031" s="220">
        <v>19848</v>
      </c>
      <c r="G1031" s="220">
        <v>24811</v>
      </c>
      <c r="H1031" s="220"/>
      <c r="I1031" s="958">
        <f>IF(D1031+F1031-G1031-H1031=0,"",D1031+F1031-G1031-H1031)</f>
        <v>19848</v>
      </c>
      <c r="J1031" s="959"/>
    </row>
    <row r="1032" spans="1:10" s="54" customFormat="1" x14ac:dyDescent="0.25">
      <c r="A1032" s="948" t="s">
        <v>1034</v>
      </c>
      <c r="B1032" s="949"/>
      <c r="C1032" s="949"/>
      <c r="D1032" s="593">
        <v>8733</v>
      </c>
      <c r="E1032" s="2485"/>
      <c r="F1032" s="430">
        <v>6986</v>
      </c>
      <c r="G1032" s="430">
        <v>8733</v>
      </c>
      <c r="H1032" s="223"/>
      <c r="I1032" s="958">
        <f>IF(D1032+F1032-G1032-H1032=0,"",D1032+F1032-G1032-H1032)</f>
        <v>6986</v>
      </c>
      <c r="J1032" s="959"/>
    </row>
    <row r="1033" spans="1:10" s="54" customFormat="1" ht="14.4" thickBot="1" x14ac:dyDescent="0.3">
      <c r="A1033" s="1047"/>
      <c r="B1033" s="1048"/>
      <c r="C1033" s="1048"/>
      <c r="D1033" s="1045"/>
      <c r="E1033" s="1046"/>
      <c r="F1033" s="221"/>
      <c r="G1033" s="221"/>
      <c r="H1033" s="221"/>
      <c r="I1033" s="960" t="str">
        <f>IF(D1033+F1033-G1033-H1033=0,"",D1033+F1033-G1033-H1033)</f>
        <v/>
      </c>
      <c r="J1033" s="961"/>
    </row>
    <row r="1034" spans="1:10" s="54" customFormat="1" ht="14.4" thickTop="1" x14ac:dyDescent="0.25">
      <c r="A1034" s="77"/>
      <c r="B1034" s="77"/>
      <c r="C1034" s="77"/>
      <c r="D1034" s="463"/>
      <c r="E1034" s="463"/>
      <c r="F1034" s="463"/>
      <c r="G1034" s="463"/>
      <c r="H1034" s="463"/>
      <c r="I1034" s="464"/>
      <c r="J1034" s="464"/>
    </row>
    <row r="1035" spans="1:10" s="54" customFormat="1" x14ac:dyDescent="0.25">
      <c r="A1035" s="174"/>
      <c r="B1035" s="174"/>
      <c r="C1035" s="174"/>
      <c r="D1035" s="174"/>
      <c r="E1035" s="174"/>
      <c r="F1035" s="174"/>
      <c r="G1035" s="174"/>
      <c r="H1035" s="174"/>
      <c r="I1035" s="174"/>
      <c r="J1035" s="174"/>
    </row>
    <row r="1036" spans="1:10" s="54" customFormat="1" x14ac:dyDescent="0.25">
      <c r="A1036" s="481" t="s">
        <v>852</v>
      </c>
      <c r="B1036" s="481"/>
      <c r="C1036" s="481"/>
      <c r="D1036" s="481"/>
      <c r="E1036" s="481"/>
      <c r="F1036" s="481"/>
      <c r="G1036" s="481"/>
      <c r="H1036" s="481"/>
      <c r="I1036" s="481"/>
      <c r="J1036" s="481"/>
    </row>
    <row r="1037" spans="1:10" s="54" customFormat="1" x14ac:dyDescent="0.25">
      <c r="A1037" s="482"/>
      <c r="B1037" s="482"/>
      <c r="C1037" s="482"/>
      <c r="D1037" s="482"/>
      <c r="E1037" s="482"/>
      <c r="F1037" s="482"/>
      <c r="G1037" s="482"/>
      <c r="H1037" s="482"/>
      <c r="I1037" s="482"/>
      <c r="J1037" s="482"/>
    </row>
    <row r="1038" spans="1:10" s="54" customFormat="1" x14ac:dyDescent="0.25">
      <c r="A1038" s="482"/>
      <c r="B1038" s="482"/>
      <c r="C1038" s="482"/>
      <c r="D1038" s="482"/>
      <c r="E1038" s="482"/>
      <c r="F1038" s="482"/>
      <c r="G1038" s="482"/>
      <c r="H1038" s="482"/>
      <c r="I1038" s="482"/>
      <c r="J1038" s="482"/>
    </row>
    <row r="1039" spans="1:10" s="54" customFormat="1" x14ac:dyDescent="0.25">
      <c r="A1039" s="482"/>
      <c r="B1039" s="482"/>
      <c r="C1039" s="482"/>
      <c r="D1039" s="482"/>
      <c r="E1039" s="482"/>
      <c r="F1039" s="482"/>
      <c r="G1039" s="482"/>
      <c r="H1039" s="482"/>
      <c r="I1039" s="482"/>
      <c r="J1039" s="482"/>
    </row>
    <row r="1040" spans="1:10" s="54" customFormat="1" x14ac:dyDescent="0.25">
      <c r="A1040" s="482"/>
      <c r="B1040" s="482"/>
      <c r="C1040" s="482"/>
      <c r="D1040" s="482"/>
      <c r="E1040" s="482"/>
      <c r="F1040" s="482"/>
      <c r="G1040" s="482"/>
      <c r="H1040" s="482"/>
      <c r="I1040" s="482"/>
      <c r="J1040" s="482"/>
    </row>
    <row r="1041" spans="1:10" s="54" customFormat="1" x14ac:dyDescent="0.25">
      <c r="A1041" s="482"/>
      <c r="B1041" s="482"/>
      <c r="C1041" s="482"/>
      <c r="D1041" s="482"/>
      <c r="E1041" s="482"/>
      <c r="F1041" s="482"/>
      <c r="G1041" s="482"/>
      <c r="H1041" s="482"/>
      <c r="I1041" s="482"/>
      <c r="J1041" s="482"/>
    </row>
    <row r="1042" spans="1:10" s="54" customFormat="1" x14ac:dyDescent="0.25">
      <c r="A1042" s="482"/>
      <c r="B1042" s="482"/>
      <c r="C1042" s="482"/>
      <c r="D1042" s="482"/>
      <c r="E1042" s="482"/>
      <c r="F1042" s="482"/>
      <c r="G1042" s="482"/>
      <c r="H1042" s="482"/>
      <c r="I1042" s="482"/>
      <c r="J1042" s="482"/>
    </row>
    <row r="1043" spans="1:10" s="54" customFormat="1" x14ac:dyDescent="0.25">
      <c r="A1043" s="174"/>
      <c r="B1043" s="174"/>
      <c r="C1043" s="174"/>
      <c r="D1043" s="174"/>
      <c r="E1043" s="174"/>
      <c r="F1043" s="174"/>
      <c r="G1043" s="174"/>
      <c r="H1043" s="174"/>
      <c r="I1043" s="174"/>
      <c r="J1043" s="174"/>
    </row>
    <row r="1044" spans="1:10" s="54" customFormat="1" ht="15" customHeight="1" x14ac:dyDescent="0.25">
      <c r="A1044" s="9" t="s">
        <v>854</v>
      </c>
      <c r="B1044" s="637" t="s">
        <v>853</v>
      </c>
      <c r="C1044" s="637"/>
      <c r="D1044" s="637"/>
      <c r="E1044" s="637"/>
      <c r="F1044" s="637"/>
      <c r="G1044" s="637"/>
      <c r="H1044" s="637"/>
      <c r="I1044" s="637"/>
      <c r="J1044" s="637"/>
    </row>
    <row r="1045" spans="1:10" s="54" customFormat="1" ht="14.4" thickBot="1" x14ac:dyDescent="0.3">
      <c r="A1045" s="15"/>
      <c r="B1045" s="22"/>
      <c r="C1045" s="22"/>
      <c r="D1045" s="22"/>
      <c r="E1045" s="22"/>
      <c r="F1045" s="22"/>
      <c r="G1045" s="22"/>
      <c r="H1045" s="22"/>
      <c r="I1045" s="22"/>
      <c r="J1045" s="22"/>
    </row>
    <row r="1046" spans="1:10" s="54" customFormat="1" ht="15" thickTop="1" thickBot="1" x14ac:dyDescent="0.3">
      <c r="A1046" s="975" t="s">
        <v>292</v>
      </c>
      <c r="B1046" s="973"/>
      <c r="C1046" s="973"/>
      <c r="D1046" s="829"/>
      <c r="E1046" s="973" t="s">
        <v>135</v>
      </c>
      <c r="F1046" s="973"/>
      <c r="G1046" s="756"/>
      <c r="H1046" s="972" t="s">
        <v>136</v>
      </c>
      <c r="I1046" s="973"/>
      <c r="J1046" s="974"/>
    </row>
    <row r="1047" spans="1:10" s="54" customFormat="1" ht="15" thickTop="1" thickBot="1" x14ac:dyDescent="0.3">
      <c r="A1047" s="941" t="s">
        <v>317</v>
      </c>
      <c r="B1047" s="942"/>
      <c r="C1047" s="942"/>
      <c r="D1047" s="942"/>
      <c r="E1047" s="935">
        <f>IF(SUM(E1048:G1049)=0,"",SUM(E1048:G1049))</f>
        <v>34215</v>
      </c>
      <c r="F1047" s="935"/>
      <c r="G1047" s="936"/>
      <c r="H1047" s="937">
        <f>IF(SUM(H1048:J1049)=0,"",SUM(H1048:J1049))</f>
        <v>39788</v>
      </c>
      <c r="I1047" s="935"/>
      <c r="J1047" s="938"/>
    </row>
    <row r="1048" spans="1:10" s="54" customFormat="1" ht="30" customHeight="1" x14ac:dyDescent="0.25">
      <c r="A1048" s="930" t="s">
        <v>318</v>
      </c>
      <c r="B1048" s="931"/>
      <c r="C1048" s="931"/>
      <c r="D1048" s="931"/>
      <c r="E1048" s="893"/>
      <c r="F1048" s="893"/>
      <c r="G1048" s="894"/>
      <c r="H1048" s="895"/>
      <c r="I1048" s="893"/>
      <c r="J1048" s="896"/>
    </row>
    <row r="1049" spans="1:10" s="54" customFormat="1" ht="30" customHeight="1" thickBot="1" x14ac:dyDescent="0.3">
      <c r="A1049" s="943" t="s">
        <v>319</v>
      </c>
      <c r="B1049" s="944"/>
      <c r="C1049" s="944"/>
      <c r="D1049" s="944"/>
      <c r="E1049" s="713">
        <v>34215</v>
      </c>
      <c r="F1049" s="713"/>
      <c r="G1049" s="900"/>
      <c r="H1049" s="901">
        <v>39788</v>
      </c>
      <c r="I1049" s="713"/>
      <c r="J1049" s="902"/>
    </row>
    <row r="1050" spans="1:10" s="54" customFormat="1" ht="14.4" thickBot="1" x14ac:dyDescent="0.3">
      <c r="A1050" s="970" t="s">
        <v>320</v>
      </c>
      <c r="B1050" s="971"/>
      <c r="C1050" s="971"/>
      <c r="D1050" s="971"/>
      <c r="E1050" s="879">
        <f>IF(SUM(E1051:G1052)=0,"",SUM(E1051:G1052))</f>
        <v>525481</v>
      </c>
      <c r="F1050" s="879"/>
      <c r="G1050" s="880"/>
      <c r="H1050" s="881">
        <f>IF(SUM(H1051:J1052)=0,"",SUM(H1051:J1052))</f>
        <v>519182</v>
      </c>
      <c r="I1050" s="879"/>
      <c r="J1050" s="882"/>
    </row>
    <row r="1051" spans="1:10" s="54" customFormat="1" ht="30" customHeight="1" x14ac:dyDescent="0.25">
      <c r="A1051" s="930" t="s">
        <v>321</v>
      </c>
      <c r="B1051" s="931"/>
      <c r="C1051" s="931"/>
      <c r="D1051" s="931"/>
      <c r="E1051" s="893">
        <v>525481</v>
      </c>
      <c r="F1051" s="893"/>
      <c r="G1051" s="894"/>
      <c r="H1051" s="895">
        <v>506436</v>
      </c>
      <c r="I1051" s="893"/>
      <c r="J1051" s="896"/>
    </row>
    <row r="1052" spans="1:10" s="54" customFormat="1" ht="30" customHeight="1" thickBot="1" x14ac:dyDescent="0.3">
      <c r="A1052" s="932" t="s">
        <v>322</v>
      </c>
      <c r="B1052" s="933"/>
      <c r="C1052" s="933"/>
      <c r="D1052" s="933"/>
      <c r="E1052" s="864">
        <v>0</v>
      </c>
      <c r="F1052" s="864"/>
      <c r="G1052" s="865"/>
      <c r="H1052" s="866">
        <v>12746</v>
      </c>
      <c r="I1052" s="864"/>
      <c r="J1052" s="867"/>
    </row>
    <row r="1053" spans="1:10" s="54" customFormat="1" ht="14.4" thickTop="1" x14ac:dyDescent="0.25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</row>
    <row r="1054" spans="1:10" s="54" customFormat="1" x14ac:dyDescent="0.25">
      <c r="A1054" s="481" t="s">
        <v>855</v>
      </c>
      <c r="B1054" s="481"/>
      <c r="C1054" s="481"/>
      <c r="D1054" s="481"/>
      <c r="E1054" s="481"/>
      <c r="F1054" s="481"/>
      <c r="G1054" s="481"/>
      <c r="H1054" s="481"/>
      <c r="I1054" s="481"/>
      <c r="J1054" s="481"/>
    </row>
    <row r="1055" spans="1:10" s="54" customFormat="1" x14ac:dyDescent="0.25">
      <c r="A1055" s="482"/>
      <c r="B1055" s="482"/>
      <c r="C1055" s="482"/>
      <c r="D1055" s="482"/>
      <c r="E1055" s="482"/>
      <c r="F1055" s="482"/>
      <c r="G1055" s="482"/>
      <c r="H1055" s="482"/>
      <c r="I1055" s="482"/>
      <c r="J1055" s="482"/>
    </row>
    <row r="1056" spans="1:10" s="54" customFormat="1" x14ac:dyDescent="0.25">
      <c r="A1056" s="482"/>
      <c r="B1056" s="482"/>
      <c r="C1056" s="482"/>
      <c r="D1056" s="482"/>
      <c r="E1056" s="482"/>
      <c r="F1056" s="482"/>
      <c r="G1056" s="482"/>
      <c r="H1056" s="482"/>
      <c r="I1056" s="482"/>
      <c r="J1056" s="482"/>
    </row>
    <row r="1057" spans="1:10" s="54" customFormat="1" x14ac:dyDescent="0.25">
      <c r="A1057" s="482"/>
      <c r="B1057" s="482"/>
      <c r="C1057" s="482"/>
      <c r="D1057" s="482"/>
      <c r="E1057" s="482"/>
      <c r="F1057" s="482"/>
      <c r="G1057" s="482"/>
      <c r="H1057" s="482"/>
      <c r="I1057" s="482"/>
      <c r="J1057" s="482"/>
    </row>
    <row r="1058" spans="1:10" s="54" customFormat="1" x14ac:dyDescent="0.25">
      <c r="A1058" s="482"/>
      <c r="B1058" s="482"/>
      <c r="C1058" s="482"/>
      <c r="D1058" s="482"/>
      <c r="E1058" s="482"/>
      <c r="F1058" s="482"/>
      <c r="G1058" s="482"/>
      <c r="H1058" s="482"/>
      <c r="I1058" s="482"/>
      <c r="J1058" s="482"/>
    </row>
    <row r="1059" spans="1:10" s="54" customFormat="1" x14ac:dyDescent="0.25">
      <c r="A1059" s="174"/>
      <c r="B1059" s="174"/>
      <c r="C1059" s="174"/>
      <c r="D1059" s="174"/>
      <c r="E1059" s="174"/>
      <c r="F1059" s="174"/>
      <c r="G1059" s="174"/>
      <c r="H1059" s="174"/>
      <c r="I1059" s="174"/>
      <c r="J1059" s="174"/>
    </row>
    <row r="1060" spans="1:10" s="54" customFormat="1" ht="15" customHeight="1" x14ac:dyDescent="0.25">
      <c r="A1060" s="9" t="s">
        <v>287</v>
      </c>
      <c r="B1060" s="637" t="s">
        <v>856</v>
      </c>
      <c r="C1060" s="637"/>
      <c r="D1060" s="637"/>
      <c r="E1060" s="637"/>
      <c r="F1060" s="637"/>
      <c r="G1060" s="637"/>
      <c r="H1060" s="637"/>
      <c r="I1060" s="637"/>
      <c r="J1060" s="637"/>
    </row>
    <row r="1061" spans="1:10" s="54" customFormat="1" x14ac:dyDescent="0.25">
      <c r="A1061" s="77"/>
      <c r="B1061" s="456" t="s">
        <v>1071</v>
      </c>
      <c r="C1061" s="77"/>
      <c r="D1061" s="77"/>
      <c r="E1061" s="81"/>
      <c r="F1061" s="81"/>
      <c r="G1061" s="81"/>
      <c r="H1061" s="81"/>
      <c r="I1061" s="52"/>
      <c r="J1061" s="52"/>
    </row>
    <row r="1062" spans="1:10" s="54" customFormat="1" ht="15" hidden="1" outlineLevel="1" thickTop="1" thickBot="1" x14ac:dyDescent="0.3">
      <c r="A1062" s="1040" t="s">
        <v>288</v>
      </c>
      <c r="B1062" s="528"/>
      <c r="C1062" s="528"/>
      <c r="D1062" s="528"/>
      <c r="E1062" s="528"/>
      <c r="F1062" s="528"/>
      <c r="G1062" s="1038" t="s">
        <v>289</v>
      </c>
      <c r="H1062" s="1038"/>
      <c r="I1062" s="1038"/>
      <c r="J1062" s="1039"/>
    </row>
    <row r="1063" spans="1:10" s="54" customFormat="1" ht="14.4" hidden="1" outlineLevel="1" thickBot="1" x14ac:dyDescent="0.3">
      <c r="A1063" s="1041"/>
      <c r="B1063" s="1042"/>
      <c r="C1063" s="1042"/>
      <c r="D1063" s="1042"/>
      <c r="E1063" s="1042"/>
      <c r="F1063" s="1042"/>
      <c r="G1063" s="1036" t="s">
        <v>290</v>
      </c>
      <c r="H1063" s="1037"/>
      <c r="I1063" s="1034" t="s">
        <v>875</v>
      </c>
      <c r="J1063" s="1035"/>
    </row>
    <row r="1064" spans="1:10" s="54" customFormat="1" ht="14.4" hidden="1" outlineLevel="1" thickTop="1" x14ac:dyDescent="0.25">
      <c r="A1064" s="926"/>
      <c r="B1064" s="927"/>
      <c r="C1064" s="927"/>
      <c r="D1064" s="927"/>
      <c r="E1064" s="927"/>
      <c r="F1064" s="927"/>
      <c r="G1064" s="1023"/>
      <c r="H1064" s="1024"/>
      <c r="I1064" s="939"/>
      <c r="J1064" s="940"/>
    </row>
    <row r="1065" spans="1:10" s="54" customFormat="1" hidden="1" outlineLevel="1" x14ac:dyDescent="0.25">
      <c r="A1065" s="928"/>
      <c r="B1065" s="929"/>
      <c r="C1065" s="929"/>
      <c r="D1065" s="929"/>
      <c r="E1065" s="929"/>
      <c r="F1065" s="929"/>
      <c r="G1065" s="1025"/>
      <c r="H1065" s="1026"/>
      <c r="I1065" s="486"/>
      <c r="J1065" s="488"/>
    </row>
    <row r="1066" spans="1:10" s="54" customFormat="1" hidden="1" outlineLevel="1" x14ac:dyDescent="0.25">
      <c r="A1066" s="928"/>
      <c r="B1066" s="929"/>
      <c r="C1066" s="929"/>
      <c r="D1066" s="929"/>
      <c r="E1066" s="929"/>
      <c r="F1066" s="929"/>
      <c r="G1066" s="1025"/>
      <c r="H1066" s="1026"/>
      <c r="I1066" s="486"/>
      <c r="J1066" s="488"/>
    </row>
    <row r="1067" spans="1:10" s="54" customFormat="1" hidden="1" outlineLevel="1" x14ac:dyDescent="0.25">
      <c r="A1067" s="928"/>
      <c r="B1067" s="929"/>
      <c r="C1067" s="929"/>
      <c r="D1067" s="929"/>
      <c r="E1067" s="929"/>
      <c r="F1067" s="929"/>
      <c r="G1067" s="1025"/>
      <c r="H1067" s="1026"/>
      <c r="I1067" s="486"/>
      <c r="J1067" s="488"/>
    </row>
    <row r="1068" spans="1:10" s="54" customFormat="1" ht="14.4" hidden="1" outlineLevel="1" thickBot="1" x14ac:dyDescent="0.3">
      <c r="A1068" s="1021"/>
      <c r="B1068" s="1022"/>
      <c r="C1068" s="1022"/>
      <c r="D1068" s="1022"/>
      <c r="E1068" s="1022"/>
      <c r="F1068" s="1022"/>
      <c r="G1068" s="1027"/>
      <c r="H1068" s="1028"/>
      <c r="I1068" s="924"/>
      <c r="J1068" s="925"/>
    </row>
    <row r="1069" spans="1:10" s="54" customFormat="1" ht="14.4" hidden="1" outlineLevel="1" thickTop="1" x14ac:dyDescent="0.25">
      <c r="A1069" s="174"/>
      <c r="B1069" s="174"/>
      <c r="C1069" s="174"/>
      <c r="D1069" s="174"/>
      <c r="E1069" s="174"/>
      <c r="F1069" s="174"/>
      <c r="G1069" s="174"/>
      <c r="H1069" s="174"/>
      <c r="I1069" s="174"/>
      <c r="J1069" s="174"/>
    </row>
    <row r="1070" spans="1:10" s="54" customFormat="1" hidden="1" outlineLevel="1" x14ac:dyDescent="0.25">
      <c r="A1070" s="481" t="s">
        <v>876</v>
      </c>
      <c r="B1070" s="481"/>
      <c r="C1070" s="481"/>
      <c r="D1070" s="481"/>
      <c r="E1070" s="481"/>
      <c r="F1070" s="481"/>
      <c r="G1070" s="481"/>
      <c r="H1070" s="481"/>
      <c r="I1070" s="481"/>
      <c r="J1070" s="481"/>
    </row>
    <row r="1071" spans="1:10" s="54" customFormat="1" hidden="1" outlineLevel="1" x14ac:dyDescent="0.25">
      <c r="A1071" s="482"/>
      <c r="B1071" s="482"/>
      <c r="C1071" s="482"/>
      <c r="D1071" s="482"/>
      <c r="E1071" s="482"/>
      <c r="F1071" s="482"/>
      <c r="G1071" s="482"/>
      <c r="H1071" s="482"/>
      <c r="I1071" s="482"/>
      <c r="J1071" s="482"/>
    </row>
    <row r="1072" spans="1:10" s="54" customFormat="1" ht="15" hidden="1" customHeight="1" outlineLevel="1" x14ac:dyDescent="0.25">
      <c r="A1072" s="482"/>
      <c r="B1072" s="482"/>
      <c r="C1072" s="482"/>
      <c r="D1072" s="482"/>
      <c r="E1072" s="482"/>
      <c r="F1072" s="482"/>
      <c r="G1072" s="482"/>
      <c r="H1072" s="482"/>
      <c r="I1072" s="482"/>
      <c r="J1072" s="482"/>
    </row>
    <row r="1073" spans="1:10" s="54" customFormat="1" hidden="1" outlineLevel="1" x14ac:dyDescent="0.25">
      <c r="A1073" s="482"/>
      <c r="B1073" s="482"/>
      <c r="C1073" s="482"/>
      <c r="D1073" s="482"/>
      <c r="E1073" s="482"/>
      <c r="F1073" s="482"/>
      <c r="G1073" s="482"/>
      <c r="H1073" s="482"/>
      <c r="I1073" s="482"/>
      <c r="J1073" s="482"/>
    </row>
    <row r="1074" spans="1:10" s="54" customFormat="1" hidden="1" outlineLevel="1" x14ac:dyDescent="0.25">
      <c r="A1074" s="482"/>
      <c r="B1074" s="482"/>
      <c r="C1074" s="482"/>
      <c r="D1074" s="482"/>
      <c r="E1074" s="482"/>
      <c r="F1074" s="482"/>
      <c r="G1074" s="482"/>
      <c r="H1074" s="482"/>
      <c r="I1074" s="482"/>
      <c r="J1074" s="482"/>
    </row>
    <row r="1075" spans="1:10" s="54" customFormat="1" ht="16.5" customHeight="1" collapsed="1" x14ac:dyDescent="0.25"/>
    <row r="1076" spans="1:10" s="82" customFormat="1" ht="34.5" customHeight="1" x14ac:dyDescent="0.3">
      <c r="A1076" s="2" t="s">
        <v>877</v>
      </c>
      <c r="B1076" s="637" t="s">
        <v>878</v>
      </c>
      <c r="C1076" s="637"/>
      <c r="D1076" s="637"/>
      <c r="E1076" s="637"/>
      <c r="F1076" s="637"/>
      <c r="G1076" s="637"/>
      <c r="H1076" s="637"/>
      <c r="I1076" s="637"/>
      <c r="J1076" s="637"/>
    </row>
    <row r="1077" spans="1:10" s="82" customFormat="1" ht="16.5" customHeight="1" thickBot="1" x14ac:dyDescent="0.35">
      <c r="A1077" s="15"/>
      <c r="B1077" s="22"/>
      <c r="C1077" s="22"/>
      <c r="D1077" s="22"/>
      <c r="E1077" s="22"/>
      <c r="F1077" s="22"/>
      <c r="G1077" s="22"/>
      <c r="H1077" s="22"/>
      <c r="I1077" s="22"/>
      <c r="J1077" s="22"/>
    </row>
    <row r="1078" spans="1:10" s="54" customFormat="1" ht="46.5" customHeight="1" thickTop="1" thickBot="1" x14ac:dyDescent="0.3">
      <c r="A1078" s="504" t="s">
        <v>292</v>
      </c>
      <c r="B1078" s="505"/>
      <c r="C1078" s="505"/>
      <c r="D1078" s="506"/>
      <c r="E1078" s="505" t="s">
        <v>6</v>
      </c>
      <c r="F1078" s="505"/>
      <c r="G1078" s="507"/>
      <c r="H1078" s="508" t="s">
        <v>7</v>
      </c>
      <c r="I1078" s="509"/>
      <c r="J1078" s="510"/>
    </row>
    <row r="1079" spans="1:10" s="54" customFormat="1" ht="45" customHeight="1" thickTop="1" thickBot="1" x14ac:dyDescent="0.3">
      <c r="A1079" s="577" t="s">
        <v>323</v>
      </c>
      <c r="B1079" s="578"/>
      <c r="C1079" s="578"/>
      <c r="D1079" s="934"/>
      <c r="E1079" s="935">
        <f>IF(SUM(E1080:G1081)=0,"",SUM(E1080:G1081))</f>
        <v>143827.92000000001</v>
      </c>
      <c r="F1079" s="935"/>
      <c r="G1079" s="936"/>
      <c r="H1079" s="937">
        <f>IF(SUM(H1080:J1081)=0,"",SUM(H1080:J1081))</f>
        <v>171189</v>
      </c>
      <c r="I1079" s="935"/>
      <c r="J1079" s="938"/>
    </row>
    <row r="1080" spans="1:10" s="54" customFormat="1" ht="16.5" customHeight="1" x14ac:dyDescent="0.25">
      <c r="A1080" s="890" t="s">
        <v>324</v>
      </c>
      <c r="B1080" s="891"/>
      <c r="C1080" s="891"/>
      <c r="D1080" s="892"/>
      <c r="E1080" s="893"/>
      <c r="F1080" s="893"/>
      <c r="G1080" s="894"/>
      <c r="H1080" s="895"/>
      <c r="I1080" s="893"/>
      <c r="J1080" s="896"/>
    </row>
    <row r="1081" spans="1:10" s="54" customFormat="1" ht="16.5" customHeight="1" thickBot="1" x14ac:dyDescent="0.3">
      <c r="A1081" s="917" t="s">
        <v>325</v>
      </c>
      <c r="B1081" s="918"/>
      <c r="C1081" s="918"/>
      <c r="D1081" s="919"/>
      <c r="E1081" s="920">
        <v>143827.92000000001</v>
      </c>
      <c r="F1081" s="920"/>
      <c r="G1081" s="921"/>
      <c r="H1081" s="922">
        <v>171189</v>
      </c>
      <c r="I1081" s="920"/>
      <c r="J1081" s="923"/>
    </row>
    <row r="1082" spans="1:10" s="54" customFormat="1" ht="45" customHeight="1" thickTop="1" thickBot="1" x14ac:dyDescent="0.3">
      <c r="A1082" s="914" t="s">
        <v>326</v>
      </c>
      <c r="B1082" s="915"/>
      <c r="C1082" s="915"/>
      <c r="D1082" s="916"/>
      <c r="E1082" s="903" t="str">
        <f>IF(SUM(E1083:G1084)=0,"",SUM(E1083:G1084))</f>
        <v/>
      </c>
      <c r="F1082" s="903"/>
      <c r="G1082" s="904"/>
      <c r="H1082" s="905" t="str">
        <f>IF(SUM(H1083:J1084)=0,"",SUM(H1083:J1084))</f>
        <v/>
      </c>
      <c r="I1082" s="903"/>
      <c r="J1082" s="906"/>
    </row>
    <row r="1083" spans="1:10" s="54" customFormat="1" ht="16.5" customHeight="1" thickTop="1" x14ac:dyDescent="0.25">
      <c r="A1083" s="907" t="s">
        <v>324</v>
      </c>
      <c r="B1083" s="908"/>
      <c r="C1083" s="908"/>
      <c r="D1083" s="909"/>
      <c r="E1083" s="910"/>
      <c r="F1083" s="910"/>
      <c r="G1083" s="911"/>
      <c r="H1083" s="912"/>
      <c r="I1083" s="910"/>
      <c r="J1083" s="913"/>
    </row>
    <row r="1084" spans="1:10" s="54" customFormat="1" ht="16.5" customHeight="1" thickBot="1" x14ac:dyDescent="0.3">
      <c r="A1084" s="897" t="s">
        <v>325</v>
      </c>
      <c r="B1084" s="898"/>
      <c r="C1084" s="898"/>
      <c r="D1084" s="899"/>
      <c r="E1084" s="713"/>
      <c r="F1084" s="713"/>
      <c r="G1084" s="900"/>
      <c r="H1084" s="901"/>
      <c r="I1084" s="713"/>
      <c r="J1084" s="902"/>
    </row>
    <row r="1085" spans="1:10" s="54" customFormat="1" ht="30" customHeight="1" thickBot="1" x14ac:dyDescent="0.3">
      <c r="A1085" s="557" t="s">
        <v>327</v>
      </c>
      <c r="B1085" s="558"/>
      <c r="C1085" s="558"/>
      <c r="D1085" s="878"/>
      <c r="E1085" s="874"/>
      <c r="F1085" s="874"/>
      <c r="G1085" s="875"/>
      <c r="H1085" s="876"/>
      <c r="I1085" s="874"/>
      <c r="J1085" s="877"/>
    </row>
    <row r="1086" spans="1:10" s="54" customFormat="1" ht="16.2" customHeight="1" thickBot="1" x14ac:dyDescent="0.3">
      <c r="A1086" s="438"/>
      <c r="B1086" s="438"/>
      <c r="C1086" s="438"/>
      <c r="D1086" s="438"/>
      <c r="E1086" s="462"/>
      <c r="F1086" s="462"/>
      <c r="G1086" s="462"/>
      <c r="H1086" s="462"/>
      <c r="I1086" s="462"/>
      <c r="J1086" s="462"/>
    </row>
    <row r="1087" spans="1:10" s="54" customFormat="1" ht="36.6" customHeight="1" thickTop="1" thickBot="1" x14ac:dyDescent="0.3">
      <c r="A1087" s="504" t="s">
        <v>292</v>
      </c>
      <c r="B1087" s="505"/>
      <c r="C1087" s="505"/>
      <c r="D1087" s="506"/>
      <c r="E1087" s="505" t="s">
        <v>6</v>
      </c>
      <c r="F1087" s="505"/>
      <c r="G1087" s="507"/>
      <c r="H1087" s="508" t="s">
        <v>7</v>
      </c>
      <c r="I1087" s="509"/>
      <c r="J1087" s="510"/>
    </row>
    <row r="1088" spans="1:10" s="54" customFormat="1" ht="30" customHeight="1" thickBot="1" x14ac:dyDescent="0.3">
      <c r="A1088" s="557" t="s">
        <v>328</v>
      </c>
      <c r="B1088" s="558"/>
      <c r="C1088" s="558"/>
      <c r="D1088" s="878"/>
      <c r="E1088" s="874"/>
      <c r="F1088" s="874"/>
      <c r="G1088" s="875"/>
      <c r="H1088" s="876"/>
      <c r="I1088" s="874"/>
      <c r="J1088" s="877"/>
    </row>
    <row r="1089" spans="1:10" s="54" customFormat="1" ht="16.5" customHeight="1" thickBot="1" x14ac:dyDescent="0.3">
      <c r="A1089" s="557" t="s">
        <v>329</v>
      </c>
      <c r="B1089" s="558"/>
      <c r="C1089" s="558"/>
      <c r="D1089" s="878"/>
      <c r="E1089" s="874">
        <v>22</v>
      </c>
      <c r="F1089" s="874"/>
      <c r="G1089" s="875"/>
      <c r="H1089" s="876">
        <v>22</v>
      </c>
      <c r="I1089" s="874"/>
      <c r="J1089" s="877"/>
    </row>
    <row r="1090" spans="1:10" s="54" customFormat="1" ht="16.5" customHeight="1" thickBot="1" x14ac:dyDescent="0.3">
      <c r="A1090" s="557" t="s">
        <v>330</v>
      </c>
      <c r="B1090" s="558"/>
      <c r="C1090" s="558"/>
      <c r="D1090" s="878"/>
      <c r="E1090" s="874"/>
      <c r="F1090" s="874"/>
      <c r="G1090" s="875"/>
      <c r="H1090" s="876"/>
      <c r="I1090" s="874"/>
      <c r="J1090" s="877"/>
    </row>
    <row r="1091" spans="1:10" s="54" customFormat="1" ht="16.5" customHeight="1" thickBot="1" x14ac:dyDescent="0.3">
      <c r="A1091" s="557" t="s">
        <v>331</v>
      </c>
      <c r="B1091" s="558"/>
      <c r="C1091" s="558"/>
      <c r="D1091" s="878"/>
      <c r="E1091" s="879" t="str">
        <f>IF(SUM(E1092:G1093)=0,"",SUM(E1092:G1093))</f>
        <v/>
      </c>
      <c r="F1091" s="879"/>
      <c r="G1091" s="880"/>
      <c r="H1091" s="881" t="str">
        <f>IF(SUM(H1092:J1093)=0,"",SUM(H1092:J1093))</f>
        <v/>
      </c>
      <c r="I1091" s="879"/>
      <c r="J1091" s="882"/>
    </row>
    <row r="1092" spans="1:10" s="54" customFormat="1" ht="16.5" customHeight="1" x14ac:dyDescent="0.25">
      <c r="A1092" s="890" t="s">
        <v>332</v>
      </c>
      <c r="B1092" s="891"/>
      <c r="C1092" s="891"/>
      <c r="D1092" s="892"/>
      <c r="E1092" s="893"/>
      <c r="F1092" s="893"/>
      <c r="G1092" s="894"/>
      <c r="H1092" s="895"/>
      <c r="I1092" s="893"/>
      <c r="J1092" s="896"/>
    </row>
    <row r="1093" spans="1:10" s="54" customFormat="1" ht="16.5" customHeight="1" thickBot="1" x14ac:dyDescent="0.3">
      <c r="A1093" s="897" t="s">
        <v>333</v>
      </c>
      <c r="B1093" s="898"/>
      <c r="C1093" s="898"/>
      <c r="D1093" s="899"/>
      <c r="E1093" s="713"/>
      <c r="F1093" s="713"/>
      <c r="G1093" s="900"/>
      <c r="H1093" s="901"/>
      <c r="I1093" s="713"/>
      <c r="J1093" s="902"/>
    </row>
    <row r="1094" spans="1:10" s="54" customFormat="1" ht="16.5" customHeight="1" thickBot="1" x14ac:dyDescent="0.3">
      <c r="A1094" s="557" t="s">
        <v>334</v>
      </c>
      <c r="B1094" s="558"/>
      <c r="C1094" s="558"/>
      <c r="D1094" s="878"/>
      <c r="E1094" s="874">
        <v>31642.14</v>
      </c>
      <c r="F1094" s="874"/>
      <c r="G1094" s="875"/>
      <c r="H1094" s="876">
        <v>37662</v>
      </c>
      <c r="I1094" s="874"/>
      <c r="J1094" s="877"/>
    </row>
    <row r="1095" spans="1:10" s="54" customFormat="1" ht="15.75" customHeight="1" thickBot="1" x14ac:dyDescent="0.3">
      <c r="A1095" s="557" t="s">
        <v>335</v>
      </c>
      <c r="B1095" s="558"/>
      <c r="C1095" s="558"/>
      <c r="D1095" s="878"/>
      <c r="E1095" s="879">
        <f>IF(SUM(E1096:G1098)=0,"",SUM(E1096:G1098))</f>
        <v>-6019.53</v>
      </c>
      <c r="F1095" s="879"/>
      <c r="G1095" s="880"/>
      <c r="H1095" s="881">
        <f>IF(SUM(H1096:J1098)=0,"",SUM(H1096:J1098))</f>
        <v>-7734</v>
      </c>
      <c r="I1095" s="879"/>
      <c r="J1095" s="882"/>
    </row>
    <row r="1096" spans="1:10" s="54" customFormat="1" ht="16.5" customHeight="1" x14ac:dyDescent="0.25">
      <c r="A1096" s="890" t="s">
        <v>332</v>
      </c>
      <c r="B1096" s="891"/>
      <c r="C1096" s="891"/>
      <c r="D1096" s="892"/>
      <c r="E1096" s="893">
        <v>-6019.53</v>
      </c>
      <c r="F1096" s="893"/>
      <c r="G1096" s="894"/>
      <c r="H1096" s="895">
        <v>-7734</v>
      </c>
      <c r="I1096" s="893"/>
      <c r="J1096" s="896"/>
    </row>
    <row r="1097" spans="1:10" s="54" customFormat="1" ht="16.5" customHeight="1" x14ac:dyDescent="0.25">
      <c r="A1097" s="474" t="s">
        <v>333</v>
      </c>
      <c r="B1097" s="475"/>
      <c r="C1097" s="475"/>
      <c r="D1097" s="476"/>
      <c r="E1097" s="883"/>
      <c r="F1097" s="883"/>
      <c r="G1097" s="884"/>
      <c r="H1097" s="885"/>
      <c r="I1097" s="883"/>
      <c r="J1097" s="886"/>
    </row>
    <row r="1098" spans="1:10" s="54" customFormat="1" ht="16.5" customHeight="1" thickBot="1" x14ac:dyDescent="0.3">
      <c r="A1098" s="887" t="s">
        <v>302</v>
      </c>
      <c r="B1098" s="888"/>
      <c r="C1098" s="888"/>
      <c r="D1098" s="889"/>
      <c r="E1098" s="864"/>
      <c r="F1098" s="864"/>
      <c r="G1098" s="865"/>
      <c r="H1098" s="866"/>
      <c r="I1098" s="864"/>
      <c r="J1098" s="867"/>
    </row>
    <row r="1099" spans="1:10" s="54" customFormat="1" ht="14.4" thickTop="1" x14ac:dyDescent="0.25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</row>
    <row r="1100" spans="1:10" s="54" customFormat="1" x14ac:dyDescent="0.25">
      <c r="A1100" s="481" t="s">
        <v>879</v>
      </c>
      <c r="B1100" s="481"/>
      <c r="C1100" s="481"/>
      <c r="D1100" s="481"/>
      <c r="E1100" s="481"/>
      <c r="F1100" s="481"/>
      <c r="G1100" s="481"/>
      <c r="H1100" s="481"/>
      <c r="I1100" s="481"/>
      <c r="J1100" s="481"/>
    </row>
    <row r="1101" spans="1:10" s="54" customFormat="1" x14ac:dyDescent="0.25">
      <c r="A1101" s="482"/>
      <c r="B1101" s="482"/>
      <c r="C1101" s="482"/>
      <c r="D1101" s="482"/>
      <c r="E1101" s="482"/>
      <c r="F1101" s="482"/>
      <c r="G1101" s="482"/>
      <c r="H1101" s="482"/>
      <c r="I1101" s="482"/>
      <c r="J1101" s="482"/>
    </row>
    <row r="1102" spans="1:10" s="54" customFormat="1" x14ac:dyDescent="0.25">
      <c r="A1102" s="482"/>
      <c r="B1102" s="482"/>
      <c r="C1102" s="482"/>
      <c r="D1102" s="482"/>
      <c r="E1102" s="482"/>
      <c r="F1102" s="482"/>
      <c r="G1102" s="482"/>
      <c r="H1102" s="482"/>
      <c r="I1102" s="482"/>
      <c r="J1102" s="482"/>
    </row>
    <row r="1103" spans="1:10" s="54" customFormat="1" x14ac:dyDescent="0.25">
      <c r="A1103" s="482"/>
      <c r="B1103" s="482"/>
      <c r="C1103" s="482"/>
      <c r="D1103" s="482"/>
      <c r="E1103" s="482"/>
      <c r="F1103" s="482"/>
      <c r="G1103" s="482"/>
      <c r="H1103" s="482"/>
      <c r="I1103" s="482"/>
      <c r="J1103" s="482"/>
    </row>
    <row r="1104" spans="1:10" s="54" customFormat="1" x14ac:dyDescent="0.25">
      <c r="A1104" s="482"/>
      <c r="B1104" s="482"/>
      <c r="C1104" s="482"/>
      <c r="D1104" s="482"/>
      <c r="E1104" s="482"/>
      <c r="F1104" s="482"/>
      <c r="G1104" s="482"/>
      <c r="H1104" s="482"/>
      <c r="I1104" s="482"/>
      <c r="J1104" s="482"/>
    </row>
    <row r="1105" spans="1:10" s="54" customFormat="1" ht="16.5" customHeight="1" x14ac:dyDescent="0.25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</row>
    <row r="1106" spans="1:10" s="54" customFormat="1" ht="15.75" customHeight="1" x14ac:dyDescent="0.25">
      <c r="A1106" s="9" t="s">
        <v>880</v>
      </c>
      <c r="B1106" s="637" t="s">
        <v>881</v>
      </c>
      <c r="C1106" s="637"/>
      <c r="D1106" s="637"/>
      <c r="E1106" s="637"/>
      <c r="F1106" s="637"/>
      <c r="G1106" s="637"/>
      <c r="H1106" s="637"/>
      <c r="I1106" s="637"/>
      <c r="J1106" s="637"/>
    </row>
    <row r="1107" spans="1:10" s="54" customFormat="1" ht="15.75" customHeight="1" thickBot="1" x14ac:dyDescent="0.3">
      <c r="A1107" s="9"/>
      <c r="B1107" s="179"/>
      <c r="C1107" s="179"/>
      <c r="D1107" s="179"/>
      <c r="E1107" s="179"/>
      <c r="F1107" s="179"/>
      <c r="G1107" s="179"/>
      <c r="H1107" s="179"/>
      <c r="I1107" s="179"/>
      <c r="J1107" s="179"/>
    </row>
    <row r="1108" spans="1:10" s="54" customFormat="1" ht="37.799999999999997" customHeight="1" thickTop="1" thickBot="1" x14ac:dyDescent="0.3">
      <c r="A1108" s="575" t="s">
        <v>292</v>
      </c>
      <c r="B1108" s="576"/>
      <c r="C1108" s="576"/>
      <c r="D1108" s="576"/>
      <c r="E1108" s="645" t="s">
        <v>6</v>
      </c>
      <c r="F1108" s="645"/>
      <c r="G1108" s="647"/>
      <c r="H1108" s="644" t="s">
        <v>7</v>
      </c>
      <c r="I1108" s="645"/>
      <c r="J1108" s="646"/>
    </row>
    <row r="1109" spans="1:10" s="54" customFormat="1" ht="15" thickTop="1" thickBot="1" x14ac:dyDescent="0.3">
      <c r="A1109" s="638" t="s">
        <v>336</v>
      </c>
      <c r="B1109" s="639"/>
      <c r="C1109" s="639"/>
      <c r="D1109" s="639"/>
      <c r="E1109" s="640">
        <v>2126.1999999999998</v>
      </c>
      <c r="F1109" s="641"/>
      <c r="G1109" s="641"/>
      <c r="H1109" s="642">
        <v>2159</v>
      </c>
      <c r="I1109" s="641"/>
      <c r="J1109" s="643"/>
    </row>
    <row r="1110" spans="1:10" s="54" customFormat="1" x14ac:dyDescent="0.25">
      <c r="A1110" s="890" t="s">
        <v>337</v>
      </c>
      <c r="B1110" s="891"/>
      <c r="C1110" s="891"/>
      <c r="D1110" s="892"/>
      <c r="E1110" s="1809">
        <v>4678.92</v>
      </c>
      <c r="F1110" s="1809"/>
      <c r="G1110" s="1810"/>
      <c r="H1110" s="1811">
        <v>4776</v>
      </c>
      <c r="I1110" s="1809"/>
      <c r="J1110" s="1812"/>
    </row>
    <row r="1111" spans="1:10" s="54" customFormat="1" x14ac:dyDescent="0.25">
      <c r="A1111" s="483" t="s">
        <v>338</v>
      </c>
      <c r="B1111" s="484"/>
      <c r="C1111" s="484"/>
      <c r="D1111" s="485"/>
      <c r="E1111" s="1813">
        <v>3132.27</v>
      </c>
      <c r="F1111" s="1813"/>
      <c r="G1111" s="1519"/>
      <c r="H1111" s="1814">
        <v>5538</v>
      </c>
      <c r="I1111" s="1813"/>
      <c r="J1111" s="1815"/>
    </row>
    <row r="1112" spans="1:10" s="54" customFormat="1" ht="14.4" thickBot="1" x14ac:dyDescent="0.3">
      <c r="A1112" s="991" t="s">
        <v>339</v>
      </c>
      <c r="B1112" s="992"/>
      <c r="C1112" s="992"/>
      <c r="D1112" s="1816"/>
      <c r="E1112" s="1817">
        <v>41.1</v>
      </c>
      <c r="F1112" s="1817"/>
      <c r="G1112" s="1818"/>
      <c r="H1112" s="1819"/>
      <c r="I1112" s="1817"/>
      <c r="J1112" s="1820"/>
    </row>
    <row r="1113" spans="1:10" s="54" customFormat="1" ht="14.4" thickBot="1" x14ac:dyDescent="0.3">
      <c r="A1113" s="648" t="s">
        <v>340</v>
      </c>
      <c r="B1113" s="649"/>
      <c r="C1113" s="649"/>
      <c r="D1113" s="650"/>
      <c r="E1113" s="651">
        <f>IF(SUM(E1109:G1112)=0,"",SUM(E1109:G1112))</f>
        <v>9978.49</v>
      </c>
      <c r="F1113" s="651"/>
      <c r="G1113" s="652"/>
      <c r="H1113" s="653">
        <f>IF(SUM(H1109:J1112)=0,"",SUM(H1109:J1112))</f>
        <v>12473</v>
      </c>
      <c r="I1113" s="651"/>
      <c r="J1113" s="654"/>
    </row>
    <row r="1114" spans="1:10" s="54" customFormat="1" ht="14.4" thickBot="1" x14ac:dyDescent="0.3">
      <c r="A1114" s="648" t="s">
        <v>341</v>
      </c>
      <c r="B1114" s="649"/>
      <c r="C1114" s="649"/>
      <c r="D1114" s="650"/>
      <c r="E1114" s="1837">
        <f>29.16+5896.15+1480</f>
        <v>7405.3099999999995</v>
      </c>
      <c r="F1114" s="1837"/>
      <c r="G1114" s="1838"/>
      <c r="H1114" s="1839">
        <v>10347</v>
      </c>
      <c r="I1114" s="1837"/>
      <c r="J1114" s="1840"/>
    </row>
    <row r="1115" spans="1:10" s="54" customFormat="1" ht="16.5" customHeight="1" thickBot="1" x14ac:dyDescent="0.3">
      <c r="A1115" s="1821" t="s">
        <v>342</v>
      </c>
      <c r="B1115" s="1822"/>
      <c r="C1115" s="1822"/>
      <c r="D1115" s="1822"/>
      <c r="E1115" s="1841">
        <f>IF(IF(E1113="",0,E1113)-E1114=0,"",IF(E1113="",0,E1113)-E1114)</f>
        <v>2573.1800000000003</v>
      </c>
      <c r="F1115" s="1842"/>
      <c r="G1115" s="1842"/>
      <c r="H1115" s="1843">
        <f>IF(IF(H1113="",0,H1113)-H1114=0,"",IF(H1113="",0,H1113)-H1114)</f>
        <v>2126</v>
      </c>
      <c r="I1115" s="1842"/>
      <c r="J1115" s="1844"/>
    </row>
    <row r="1116" spans="1:10" s="54" customFormat="1" ht="16.5" customHeight="1" thickTop="1" x14ac:dyDescent="0.25">
      <c r="A1116" s="83"/>
      <c r="B1116" s="83"/>
      <c r="C1116" s="83"/>
      <c r="D1116" s="83"/>
      <c r="E1116" s="53"/>
      <c r="F1116" s="53"/>
      <c r="G1116" s="53"/>
      <c r="H1116" s="53"/>
      <c r="I1116" s="53"/>
      <c r="J1116" s="53"/>
    </row>
    <row r="1117" spans="1:10" s="54" customFormat="1" ht="16.5" customHeight="1" x14ac:dyDescent="0.25">
      <c r="A1117" s="481" t="s">
        <v>884</v>
      </c>
      <c r="B1117" s="481"/>
      <c r="C1117" s="481"/>
      <c r="D1117" s="481"/>
      <c r="E1117" s="481"/>
      <c r="F1117" s="481"/>
      <c r="G1117" s="481"/>
      <c r="H1117" s="481"/>
      <c r="I1117" s="481"/>
      <c r="J1117" s="481"/>
    </row>
    <row r="1118" spans="1:10" s="54" customFormat="1" ht="16.5" customHeight="1" x14ac:dyDescent="0.25">
      <c r="A1118" s="1845"/>
      <c r="B1118" s="1845"/>
      <c r="C1118" s="1845"/>
      <c r="D1118" s="1845"/>
      <c r="E1118" s="1845"/>
      <c r="F1118" s="1845"/>
      <c r="G1118" s="1845"/>
      <c r="H1118" s="1845"/>
      <c r="I1118" s="1845"/>
      <c r="J1118" s="1845"/>
    </row>
    <row r="1119" spans="1:10" s="54" customFormat="1" x14ac:dyDescent="0.25">
      <c r="A1119" s="1845"/>
      <c r="B1119" s="1845"/>
      <c r="C1119" s="1845"/>
      <c r="D1119" s="1845"/>
      <c r="E1119" s="1845"/>
      <c r="F1119" s="1845"/>
      <c r="G1119" s="1845"/>
      <c r="H1119" s="1845"/>
      <c r="I1119" s="1845"/>
      <c r="J1119" s="1845"/>
    </row>
    <row r="1120" spans="1:10" s="54" customFormat="1" x14ac:dyDescent="0.25">
      <c r="A1120" s="1845"/>
      <c r="B1120" s="1845"/>
      <c r="C1120" s="1845"/>
      <c r="D1120" s="1845"/>
      <c r="E1120" s="1845"/>
      <c r="F1120" s="1845"/>
      <c r="G1120" s="1845"/>
      <c r="H1120" s="1845"/>
      <c r="I1120" s="1845"/>
      <c r="J1120" s="1845"/>
    </row>
    <row r="1121" spans="1:10" s="54" customFormat="1" x14ac:dyDescent="0.25">
      <c r="A1121" s="83"/>
      <c r="B1121" s="83"/>
      <c r="C1121" s="83"/>
      <c r="D1121" s="83"/>
      <c r="E1121" s="53"/>
      <c r="F1121" s="53"/>
      <c r="G1121" s="53"/>
      <c r="H1121" s="53"/>
      <c r="I1121" s="53"/>
      <c r="J1121" s="53"/>
    </row>
    <row r="1122" spans="1:10" s="54" customFormat="1" ht="15" customHeight="1" x14ac:dyDescent="0.25">
      <c r="A1122" s="9" t="s">
        <v>883</v>
      </c>
      <c r="B1122" s="637" t="s">
        <v>882</v>
      </c>
      <c r="C1122" s="637"/>
      <c r="D1122" s="637"/>
      <c r="E1122" s="637"/>
      <c r="F1122" s="637"/>
      <c r="G1122" s="637"/>
      <c r="H1122" s="637"/>
      <c r="I1122" s="637"/>
      <c r="J1122" s="637"/>
    </row>
    <row r="1123" spans="1:10" s="54" customFormat="1" x14ac:dyDescent="0.25">
      <c r="A1123" s="15"/>
      <c r="B1123" s="456" t="s">
        <v>1071</v>
      </c>
      <c r="C1123" s="22"/>
      <c r="D1123" s="22"/>
      <c r="E1123" s="22"/>
      <c r="F1123" s="22"/>
      <c r="G1123" s="22"/>
      <c r="H1123" s="22"/>
      <c r="I1123" s="22"/>
      <c r="J1123" s="22"/>
    </row>
    <row r="1124" spans="1:10" s="54" customFormat="1" ht="15" hidden="1" outlineLevel="1" thickTop="1" thickBot="1" x14ac:dyDescent="0.3">
      <c r="A1124" s="1848" t="s">
        <v>343</v>
      </c>
      <c r="B1124" s="1340"/>
      <c r="C1124" s="848"/>
      <c r="D1124" s="1340" t="s">
        <v>257</v>
      </c>
      <c r="E1124" s="1847"/>
      <c r="F1124" s="198" t="s">
        <v>344</v>
      </c>
      <c r="G1124" s="1846" t="s">
        <v>345</v>
      </c>
      <c r="H1124" s="848"/>
      <c r="I1124" s="198" t="s">
        <v>346</v>
      </c>
      <c r="J1124" s="225" t="s">
        <v>265</v>
      </c>
    </row>
    <row r="1125" spans="1:10" s="54" customFormat="1" ht="14.4" hidden="1" outlineLevel="1" thickTop="1" x14ac:dyDescent="0.25">
      <c r="A1125" s="1849"/>
      <c r="B1125" s="1850"/>
      <c r="C1125" s="1851"/>
      <c r="D1125" s="1855"/>
      <c r="E1125" s="1856"/>
      <c r="F1125" s="27"/>
      <c r="G1125" s="1859"/>
      <c r="H1125" s="1860"/>
      <c r="I1125" s="228"/>
      <c r="J1125" s="226"/>
    </row>
    <row r="1126" spans="1:10" s="54" customFormat="1" ht="16.5" hidden="1" customHeight="1" outlineLevel="1" thickBot="1" x14ac:dyDescent="0.3">
      <c r="A1126" s="1852"/>
      <c r="B1126" s="1853"/>
      <c r="C1126" s="1854"/>
      <c r="D1126" s="1857"/>
      <c r="E1126" s="1858"/>
      <c r="F1126" s="221"/>
      <c r="G1126" s="1861"/>
      <c r="H1126" s="1862"/>
      <c r="I1126" s="229"/>
      <c r="J1126" s="227"/>
    </row>
    <row r="1127" spans="1:10" s="54" customFormat="1" ht="16.5" hidden="1" customHeight="1" outlineLevel="1" thickTop="1" x14ac:dyDescent="0.25">
      <c r="A1127" s="83"/>
      <c r="B1127" s="83"/>
      <c r="C1127" s="83"/>
      <c r="D1127" s="83"/>
      <c r="E1127" s="53"/>
      <c r="F1127" s="53"/>
      <c r="G1127" s="53"/>
      <c r="H1127" s="53"/>
      <c r="I1127" s="53"/>
      <c r="J1127" s="53"/>
    </row>
    <row r="1128" spans="1:10" s="54" customFormat="1" ht="16.5" hidden="1" customHeight="1" outlineLevel="1" x14ac:dyDescent="0.25">
      <c r="A1128" s="481" t="s">
        <v>890</v>
      </c>
      <c r="B1128" s="481"/>
      <c r="C1128" s="481"/>
      <c r="D1128" s="481"/>
      <c r="E1128" s="481"/>
      <c r="F1128" s="481"/>
      <c r="G1128" s="481"/>
      <c r="H1128" s="481"/>
      <c r="I1128" s="481"/>
      <c r="J1128" s="481"/>
    </row>
    <row r="1129" spans="1:10" s="54" customFormat="1" ht="16.5" hidden="1" customHeight="1" outlineLevel="1" x14ac:dyDescent="0.25">
      <c r="A1129" s="1845"/>
      <c r="B1129" s="1845"/>
      <c r="C1129" s="1845"/>
      <c r="D1129" s="1845"/>
      <c r="E1129" s="1845"/>
      <c r="F1129" s="1845"/>
      <c r="G1129" s="1845"/>
      <c r="H1129" s="1845"/>
      <c r="I1129" s="1845"/>
      <c r="J1129" s="1845"/>
    </row>
    <row r="1130" spans="1:10" s="54" customFormat="1" hidden="1" outlineLevel="1" x14ac:dyDescent="0.25">
      <c r="A1130" s="1845"/>
      <c r="B1130" s="1845"/>
      <c r="C1130" s="1845"/>
      <c r="D1130" s="1845"/>
      <c r="E1130" s="1845"/>
      <c r="F1130" s="1845"/>
      <c r="G1130" s="1845"/>
      <c r="H1130" s="1845"/>
      <c r="I1130" s="1845"/>
      <c r="J1130" s="1845"/>
    </row>
    <row r="1131" spans="1:10" s="54" customFormat="1" ht="16.5" hidden="1" customHeight="1" outlineLevel="1" x14ac:dyDescent="0.25">
      <c r="A1131" s="1845"/>
      <c r="B1131" s="1845"/>
      <c r="C1131" s="1845"/>
      <c r="D1131" s="1845"/>
      <c r="E1131" s="1845"/>
      <c r="F1131" s="1845"/>
      <c r="G1131" s="1845"/>
      <c r="H1131" s="1845"/>
      <c r="I1131" s="1845"/>
      <c r="J1131" s="1845"/>
    </row>
    <row r="1132" spans="1:10" s="54" customFormat="1" collapsed="1" x14ac:dyDescent="0.25">
      <c r="A1132" s="83"/>
      <c r="B1132" s="83"/>
      <c r="C1132" s="83"/>
      <c r="D1132" s="83"/>
      <c r="E1132" s="53"/>
      <c r="F1132" s="53"/>
      <c r="G1132" s="53"/>
      <c r="H1132" s="53"/>
      <c r="I1132" s="53"/>
      <c r="J1132" s="53"/>
    </row>
    <row r="1133" spans="1:10" s="54" customFormat="1" ht="15.75" customHeight="1" x14ac:dyDescent="0.25">
      <c r="A1133" s="186" t="s">
        <v>886</v>
      </c>
      <c r="B1133" s="489" t="s">
        <v>885</v>
      </c>
      <c r="C1133" s="489"/>
      <c r="D1133" s="489"/>
      <c r="E1133" s="489"/>
      <c r="F1133" s="489"/>
      <c r="G1133" s="489"/>
      <c r="H1133" s="489"/>
      <c r="I1133" s="489"/>
      <c r="J1133" s="489"/>
    </row>
    <row r="1134" spans="1:10" s="54" customFormat="1" ht="16.5" hidden="1" customHeight="1" x14ac:dyDescent="0.25">
      <c r="A1134" s="1884" t="s">
        <v>108</v>
      </c>
      <c r="B1134" s="1884"/>
      <c r="C1134" s="83"/>
      <c r="D1134" s="83"/>
      <c r="E1134" s="53"/>
      <c r="F1134" s="53"/>
      <c r="G1134" s="53"/>
      <c r="H1134" s="53"/>
      <c r="I1134" s="53"/>
      <c r="J1134" s="53"/>
    </row>
    <row r="1135" spans="1:10" s="54" customFormat="1" ht="16.5" customHeight="1" x14ac:dyDescent="0.25">
      <c r="A1135" s="191"/>
      <c r="B1135" s="456" t="s">
        <v>1071</v>
      </c>
      <c r="C1135" s="186"/>
      <c r="D1135" s="186"/>
      <c r="E1135" s="53"/>
      <c r="F1135" s="53"/>
      <c r="G1135" s="53"/>
      <c r="H1135" s="53"/>
      <c r="I1135" s="53"/>
      <c r="J1135" s="53"/>
    </row>
    <row r="1136" spans="1:10" s="54" customFormat="1" ht="15" hidden="1" customHeight="1" outlineLevel="1" thickTop="1" x14ac:dyDescent="0.25">
      <c r="A1136" s="1091" t="s">
        <v>5</v>
      </c>
      <c r="B1136" s="1864"/>
      <c r="C1136" s="979" t="s">
        <v>347</v>
      </c>
      <c r="D1136" s="1866" t="s">
        <v>351</v>
      </c>
      <c r="E1136" s="1866" t="s">
        <v>887</v>
      </c>
      <c r="F1136" s="1235" t="s">
        <v>888</v>
      </c>
      <c r="G1136" s="1868"/>
      <c r="H1136" s="1866" t="s">
        <v>350</v>
      </c>
      <c r="I1136" s="1235" t="s">
        <v>889</v>
      </c>
      <c r="J1136" s="1543"/>
    </row>
    <row r="1137" spans="1:10" s="54" customFormat="1" ht="27.75" hidden="1" customHeight="1" outlineLevel="1" x14ac:dyDescent="0.25">
      <c r="A1137" s="1093"/>
      <c r="B1137" s="1865"/>
      <c r="C1137" s="982"/>
      <c r="D1137" s="1871"/>
      <c r="E1137" s="1867"/>
      <c r="F1137" s="1869"/>
      <c r="G1137" s="1870"/>
      <c r="H1137" s="1867"/>
      <c r="I1137" s="1182"/>
      <c r="J1137" s="1193"/>
    </row>
    <row r="1138" spans="1:10" s="54" customFormat="1" ht="14.25" hidden="1" customHeight="1" outlineLevel="1" thickBot="1" x14ac:dyDescent="0.3">
      <c r="A1138" s="986" t="s">
        <v>113</v>
      </c>
      <c r="B1138" s="1863"/>
      <c r="C1138" s="190" t="s">
        <v>114</v>
      </c>
      <c r="D1138" s="230" t="s">
        <v>115</v>
      </c>
      <c r="E1138" s="230" t="s">
        <v>116</v>
      </c>
      <c r="F1138" s="739" t="s">
        <v>117</v>
      </c>
      <c r="G1138" s="801"/>
      <c r="H1138" s="72" t="s">
        <v>118</v>
      </c>
      <c r="I1138" s="739" t="s">
        <v>119</v>
      </c>
      <c r="J1138" s="800"/>
    </row>
    <row r="1139" spans="1:10" s="54" customFormat="1" ht="15" hidden="1" outlineLevel="1" thickTop="1" thickBot="1" x14ac:dyDescent="0.3">
      <c r="A1139" s="1693" t="s">
        <v>348</v>
      </c>
      <c r="B1139" s="1694"/>
      <c r="C1139" s="1694"/>
      <c r="D1139" s="1694"/>
      <c r="E1139" s="1694"/>
      <c r="F1139" s="1694"/>
      <c r="G1139" s="1694"/>
      <c r="H1139" s="1694"/>
      <c r="I1139" s="1694"/>
      <c r="J1139" s="1695"/>
    </row>
    <row r="1140" spans="1:10" s="54" customFormat="1" ht="15.75" hidden="1" customHeight="1" outlineLevel="1" x14ac:dyDescent="0.25">
      <c r="A1140" s="1878"/>
      <c r="B1140" s="1879"/>
      <c r="C1140" s="234"/>
      <c r="D1140" s="235"/>
      <c r="E1140" s="236"/>
      <c r="F1140" s="1880"/>
      <c r="G1140" s="567"/>
      <c r="H1140" s="323"/>
      <c r="I1140" s="1876"/>
      <c r="J1140" s="1877"/>
    </row>
    <row r="1141" spans="1:10" s="54" customFormat="1" ht="15.75" hidden="1" customHeight="1" outlineLevel="1" x14ac:dyDescent="0.25">
      <c r="A1141" s="1881"/>
      <c r="B1141" s="1882"/>
      <c r="C1141" s="237"/>
      <c r="D1141" s="238"/>
      <c r="E1141" s="239"/>
      <c r="F1141" s="1883"/>
      <c r="G1141" s="552"/>
      <c r="H1141" s="304"/>
      <c r="I1141" s="635"/>
      <c r="J1141" s="636"/>
    </row>
    <row r="1142" spans="1:10" s="54" customFormat="1" ht="15.75" hidden="1" customHeight="1" outlineLevel="1" x14ac:dyDescent="0.25">
      <c r="A1142" s="1881"/>
      <c r="B1142" s="1882"/>
      <c r="C1142" s="237"/>
      <c r="D1142" s="238"/>
      <c r="E1142" s="239"/>
      <c r="F1142" s="1883"/>
      <c r="G1142" s="552"/>
      <c r="H1142" s="304"/>
      <c r="I1142" s="635"/>
      <c r="J1142" s="636"/>
    </row>
    <row r="1143" spans="1:10" s="54" customFormat="1" ht="15.75" hidden="1" customHeight="1" outlineLevel="1" thickBot="1" x14ac:dyDescent="0.3">
      <c r="A1143" s="1897"/>
      <c r="B1143" s="1898"/>
      <c r="C1143" s="240"/>
      <c r="D1143" s="241"/>
      <c r="E1143" s="242"/>
      <c r="F1143" s="1885"/>
      <c r="G1143" s="554"/>
      <c r="H1143" s="308"/>
      <c r="I1143" s="620"/>
      <c r="J1143" s="621"/>
    </row>
    <row r="1144" spans="1:10" s="54" customFormat="1" ht="14.4" hidden="1" outlineLevel="1" thickBot="1" x14ac:dyDescent="0.3">
      <c r="A1144" s="1886" t="s">
        <v>349</v>
      </c>
      <c r="B1144" s="1887"/>
      <c r="C1144" s="1887"/>
      <c r="D1144" s="1887"/>
      <c r="E1144" s="1887"/>
      <c r="F1144" s="1887"/>
      <c r="G1144" s="1887"/>
      <c r="H1144" s="1887"/>
      <c r="I1144" s="1887"/>
      <c r="J1144" s="1888"/>
    </row>
    <row r="1145" spans="1:10" s="54" customFormat="1" hidden="1" outlineLevel="1" x14ac:dyDescent="0.25">
      <c r="A1145" s="1872"/>
      <c r="B1145" s="1873"/>
      <c r="C1145" s="234"/>
      <c r="D1145" s="235"/>
      <c r="E1145" s="236"/>
      <c r="F1145" s="1874"/>
      <c r="G1145" s="1875"/>
      <c r="H1145" s="323"/>
      <c r="I1145" s="1876"/>
      <c r="J1145" s="1877"/>
    </row>
    <row r="1146" spans="1:10" s="54" customFormat="1" hidden="1" outlineLevel="1" x14ac:dyDescent="0.25">
      <c r="A1146" s="631"/>
      <c r="B1146" s="632"/>
      <c r="C1146" s="237"/>
      <c r="D1146" s="238"/>
      <c r="E1146" s="239"/>
      <c r="F1146" s="633"/>
      <c r="G1146" s="634"/>
      <c r="H1146" s="304"/>
      <c r="I1146" s="635"/>
      <c r="J1146" s="636"/>
    </row>
    <row r="1147" spans="1:10" s="54" customFormat="1" hidden="1" outlineLevel="1" x14ac:dyDescent="0.25">
      <c r="A1147" s="631"/>
      <c r="B1147" s="632"/>
      <c r="C1147" s="237"/>
      <c r="D1147" s="238"/>
      <c r="E1147" s="239"/>
      <c r="F1147" s="633"/>
      <c r="G1147" s="634"/>
      <c r="H1147" s="304"/>
      <c r="I1147" s="635"/>
      <c r="J1147" s="636"/>
    </row>
    <row r="1148" spans="1:10" s="54" customFormat="1" ht="16.5" hidden="1" customHeight="1" outlineLevel="1" thickBot="1" x14ac:dyDescent="0.3">
      <c r="A1148" s="616"/>
      <c r="B1148" s="617"/>
      <c r="C1148" s="240"/>
      <c r="D1148" s="241"/>
      <c r="E1148" s="242"/>
      <c r="F1148" s="618"/>
      <c r="G1148" s="619"/>
      <c r="H1148" s="308"/>
      <c r="I1148" s="620"/>
      <c r="J1148" s="621"/>
    </row>
    <row r="1149" spans="1:10" s="54" customFormat="1" ht="16.5" hidden="1" customHeight="1" outlineLevel="1" thickBot="1" x14ac:dyDescent="0.3">
      <c r="A1149" s="1696" t="s">
        <v>167</v>
      </c>
      <c r="B1149" s="1697"/>
      <c r="C1149" s="1697"/>
      <c r="D1149" s="1697"/>
      <c r="E1149" s="1697"/>
      <c r="F1149" s="1697"/>
      <c r="G1149" s="1697"/>
      <c r="H1149" s="1697"/>
      <c r="I1149" s="1697"/>
      <c r="J1149" s="1698"/>
    </row>
    <row r="1150" spans="1:10" s="54" customFormat="1" ht="16.5" hidden="1" customHeight="1" outlineLevel="1" x14ac:dyDescent="0.25">
      <c r="A1150" s="1872"/>
      <c r="B1150" s="1873"/>
      <c r="C1150" s="234"/>
      <c r="D1150" s="235"/>
      <c r="E1150" s="236"/>
      <c r="F1150" s="1874"/>
      <c r="G1150" s="1875"/>
      <c r="H1150" s="323"/>
      <c r="I1150" s="1876"/>
      <c r="J1150" s="1877"/>
    </row>
    <row r="1151" spans="1:10" s="54" customFormat="1" ht="16.5" hidden="1" customHeight="1" outlineLevel="1" x14ac:dyDescent="0.25">
      <c r="A1151" s="631"/>
      <c r="B1151" s="632"/>
      <c r="C1151" s="237"/>
      <c r="D1151" s="238"/>
      <c r="E1151" s="239"/>
      <c r="F1151" s="633"/>
      <c r="G1151" s="634"/>
      <c r="H1151" s="304"/>
      <c r="I1151" s="635"/>
      <c r="J1151" s="636"/>
    </row>
    <row r="1152" spans="1:10" s="54" customFormat="1" ht="16.5" hidden="1" customHeight="1" outlineLevel="1" x14ac:dyDescent="0.25">
      <c r="A1152" s="631"/>
      <c r="B1152" s="632"/>
      <c r="C1152" s="237"/>
      <c r="D1152" s="238"/>
      <c r="E1152" s="239"/>
      <c r="F1152" s="633"/>
      <c r="G1152" s="634"/>
      <c r="H1152" s="304"/>
      <c r="I1152" s="635"/>
      <c r="J1152" s="636"/>
    </row>
    <row r="1153" spans="1:10" s="54" customFormat="1" ht="16.5" hidden="1" customHeight="1" outlineLevel="1" thickBot="1" x14ac:dyDescent="0.3">
      <c r="A1153" s="616"/>
      <c r="B1153" s="617"/>
      <c r="C1153" s="240"/>
      <c r="D1153" s="241"/>
      <c r="E1153" s="242"/>
      <c r="F1153" s="618"/>
      <c r="G1153" s="619"/>
      <c r="H1153" s="308"/>
      <c r="I1153" s="620"/>
      <c r="J1153" s="621"/>
    </row>
    <row r="1154" spans="1:10" s="54" customFormat="1" ht="14.4" hidden="1" outlineLevel="1" thickBot="1" x14ac:dyDescent="0.3">
      <c r="A1154" s="243"/>
      <c r="B1154" s="243"/>
      <c r="C1154" s="243"/>
      <c r="D1154" s="243"/>
      <c r="E1154" s="243"/>
      <c r="F1154" s="243"/>
      <c r="G1154" s="243"/>
      <c r="H1154" s="243"/>
      <c r="I1154" s="243"/>
      <c r="J1154" s="243"/>
    </row>
    <row r="1155" spans="1:10" s="54" customFormat="1" ht="16.5" hidden="1" customHeight="1" outlineLevel="1" x14ac:dyDescent="0.25">
      <c r="A1155" s="1884" t="s">
        <v>128</v>
      </c>
      <c r="B1155" s="1884"/>
      <c r="C1155" s="83"/>
      <c r="D1155" s="83"/>
      <c r="E1155" s="53"/>
      <c r="F1155" s="53"/>
      <c r="G1155" s="53"/>
      <c r="H1155" s="53"/>
      <c r="I1155" s="53"/>
      <c r="J1155" s="53"/>
    </row>
    <row r="1156" spans="1:10" s="54" customFormat="1" ht="14.4" hidden="1" outlineLevel="1" thickBot="1" x14ac:dyDescent="0.3">
      <c r="A1156" s="1696" t="s">
        <v>352</v>
      </c>
      <c r="B1156" s="1697"/>
      <c r="C1156" s="1697"/>
      <c r="D1156" s="1697"/>
      <c r="E1156" s="1697"/>
      <c r="F1156" s="1697"/>
      <c r="G1156" s="1697"/>
      <c r="H1156" s="1697"/>
      <c r="I1156" s="1697"/>
      <c r="J1156" s="1698"/>
    </row>
    <row r="1157" spans="1:10" s="54" customFormat="1" hidden="1" outlineLevel="1" x14ac:dyDescent="0.25">
      <c r="A1157" s="1872"/>
      <c r="B1157" s="1873"/>
      <c r="C1157" s="234"/>
      <c r="D1157" s="235"/>
      <c r="E1157" s="236"/>
      <c r="F1157" s="1874"/>
      <c r="G1157" s="1875"/>
      <c r="H1157" s="323"/>
      <c r="I1157" s="1876"/>
      <c r="J1157" s="1877"/>
    </row>
    <row r="1158" spans="1:10" s="54" customFormat="1" hidden="1" outlineLevel="1" x14ac:dyDescent="0.25">
      <c r="A1158" s="631"/>
      <c r="B1158" s="632"/>
      <c r="C1158" s="237"/>
      <c r="D1158" s="238"/>
      <c r="E1158" s="239"/>
      <c r="F1158" s="633"/>
      <c r="G1158" s="634"/>
      <c r="H1158" s="304"/>
      <c r="I1158" s="635"/>
      <c r="J1158" s="636"/>
    </row>
    <row r="1159" spans="1:10" s="54" customFormat="1" ht="18" hidden="1" customHeight="1" outlineLevel="1" x14ac:dyDescent="0.25">
      <c r="A1159" s="631"/>
      <c r="B1159" s="632"/>
      <c r="C1159" s="237"/>
      <c r="D1159" s="238"/>
      <c r="E1159" s="239"/>
      <c r="F1159" s="633"/>
      <c r="G1159" s="634"/>
      <c r="H1159" s="304"/>
      <c r="I1159" s="635"/>
      <c r="J1159" s="636"/>
    </row>
    <row r="1160" spans="1:10" s="54" customFormat="1" ht="14.4" hidden="1" outlineLevel="1" thickBot="1" x14ac:dyDescent="0.3">
      <c r="A1160" s="616"/>
      <c r="B1160" s="617"/>
      <c r="C1160" s="240"/>
      <c r="D1160" s="241"/>
      <c r="E1160" s="242"/>
      <c r="F1160" s="618"/>
      <c r="G1160" s="619"/>
      <c r="H1160" s="308"/>
      <c r="I1160" s="620"/>
      <c r="J1160" s="621"/>
    </row>
    <row r="1161" spans="1:10" s="54" customFormat="1" ht="14.4" hidden="1" outlineLevel="1" thickBot="1" x14ac:dyDescent="0.3">
      <c r="A1161" s="1696" t="s">
        <v>353</v>
      </c>
      <c r="B1161" s="1697"/>
      <c r="C1161" s="1697"/>
      <c r="D1161" s="1697"/>
      <c r="E1161" s="1697"/>
      <c r="F1161" s="1697"/>
      <c r="G1161" s="1697"/>
      <c r="H1161" s="1697"/>
      <c r="I1161" s="1697"/>
      <c r="J1161" s="1698"/>
    </row>
    <row r="1162" spans="1:10" s="54" customFormat="1" hidden="1" outlineLevel="1" x14ac:dyDescent="0.25">
      <c r="A1162" s="1872"/>
      <c r="B1162" s="1873"/>
      <c r="C1162" s="234"/>
      <c r="D1162" s="235"/>
      <c r="E1162" s="236"/>
      <c r="F1162" s="1874"/>
      <c r="G1162" s="1875"/>
      <c r="H1162" s="323"/>
      <c r="I1162" s="1876"/>
      <c r="J1162" s="1877"/>
    </row>
    <row r="1163" spans="1:10" s="54" customFormat="1" hidden="1" outlineLevel="1" x14ac:dyDescent="0.25">
      <c r="A1163" s="631"/>
      <c r="B1163" s="632"/>
      <c r="C1163" s="237"/>
      <c r="D1163" s="238"/>
      <c r="E1163" s="239"/>
      <c r="F1163" s="633"/>
      <c r="G1163" s="634"/>
      <c r="H1163" s="304"/>
      <c r="I1163" s="635"/>
      <c r="J1163" s="636"/>
    </row>
    <row r="1164" spans="1:10" s="54" customFormat="1" hidden="1" outlineLevel="1" x14ac:dyDescent="0.25">
      <c r="A1164" s="631"/>
      <c r="B1164" s="632"/>
      <c r="C1164" s="237"/>
      <c r="D1164" s="238"/>
      <c r="E1164" s="239"/>
      <c r="F1164" s="633"/>
      <c r="G1164" s="634"/>
      <c r="H1164" s="304"/>
      <c r="I1164" s="635"/>
      <c r="J1164" s="636"/>
    </row>
    <row r="1165" spans="1:10" s="54" customFormat="1" ht="16.5" hidden="1" customHeight="1" outlineLevel="1" thickBot="1" x14ac:dyDescent="0.3">
      <c r="A1165" s="1905"/>
      <c r="B1165" s="1906"/>
      <c r="C1165" s="244"/>
      <c r="D1165" s="245"/>
      <c r="E1165" s="246"/>
      <c r="F1165" s="1907"/>
      <c r="G1165" s="1908"/>
      <c r="H1165" s="386"/>
      <c r="I1165" s="1909"/>
      <c r="J1165" s="1910"/>
    </row>
    <row r="1166" spans="1:10" s="54" customFormat="1" ht="16.5" hidden="1" customHeight="1" outlineLevel="1" thickTop="1" x14ac:dyDescent="0.25">
      <c r="A1166" s="83"/>
      <c r="B1166" s="83"/>
      <c r="C1166" s="83"/>
      <c r="D1166" s="83"/>
      <c r="E1166" s="53"/>
      <c r="F1166" s="53"/>
      <c r="G1166" s="53"/>
      <c r="H1166" s="53"/>
      <c r="I1166" s="53"/>
      <c r="J1166" s="53"/>
    </row>
    <row r="1167" spans="1:10" s="54" customFormat="1" ht="16.5" hidden="1" customHeight="1" outlineLevel="1" x14ac:dyDescent="0.25">
      <c r="A1167" s="481" t="s">
        <v>897</v>
      </c>
      <c r="B1167" s="481"/>
      <c r="C1167" s="481"/>
      <c r="D1167" s="481"/>
      <c r="E1167" s="481"/>
      <c r="F1167" s="481"/>
      <c r="G1167" s="481"/>
      <c r="H1167" s="481"/>
      <c r="I1167" s="481"/>
      <c r="J1167" s="481"/>
    </row>
    <row r="1168" spans="1:10" s="54" customFormat="1" ht="16.5" hidden="1" customHeight="1" outlineLevel="1" x14ac:dyDescent="0.25">
      <c r="A1168" s="482"/>
      <c r="B1168" s="482"/>
      <c r="C1168" s="482"/>
      <c r="D1168" s="482"/>
      <c r="E1168" s="482"/>
      <c r="F1168" s="482"/>
      <c r="G1168" s="482"/>
      <c r="H1168" s="482"/>
      <c r="I1168" s="482"/>
      <c r="J1168" s="482"/>
    </row>
    <row r="1169" spans="1:10" s="54" customFormat="1" ht="16.5" hidden="1" customHeight="1" outlineLevel="1" x14ac:dyDescent="0.25">
      <c r="A1169" s="482"/>
      <c r="B1169" s="482"/>
      <c r="C1169" s="482"/>
      <c r="D1169" s="482"/>
      <c r="E1169" s="482"/>
      <c r="F1169" s="482"/>
      <c r="G1169" s="482"/>
      <c r="H1169" s="482"/>
      <c r="I1169" s="482"/>
      <c r="J1169" s="482"/>
    </row>
    <row r="1170" spans="1:10" s="54" customFormat="1" ht="16.5" hidden="1" customHeight="1" outlineLevel="1" x14ac:dyDescent="0.25">
      <c r="A1170" s="482"/>
      <c r="B1170" s="482"/>
      <c r="C1170" s="482"/>
      <c r="D1170" s="482"/>
      <c r="E1170" s="482"/>
      <c r="F1170" s="482"/>
      <c r="G1170" s="482"/>
      <c r="H1170" s="482"/>
      <c r="I1170" s="482"/>
      <c r="J1170" s="482"/>
    </row>
    <row r="1171" spans="1:10" s="54" customFormat="1" ht="16.5" hidden="1" customHeight="1" outlineLevel="1" x14ac:dyDescent="0.25">
      <c r="A1171" s="482"/>
      <c r="B1171" s="482"/>
      <c r="C1171" s="482"/>
      <c r="D1171" s="482"/>
      <c r="E1171" s="482"/>
      <c r="F1171" s="482"/>
      <c r="G1171" s="482"/>
      <c r="H1171" s="482"/>
      <c r="I1171" s="482"/>
      <c r="J1171" s="482"/>
    </row>
    <row r="1172" spans="1:10" s="54" customFormat="1" hidden="1" outlineLevel="1" x14ac:dyDescent="0.25">
      <c r="A1172" s="482"/>
      <c r="B1172" s="482"/>
      <c r="C1172" s="482"/>
      <c r="D1172" s="482"/>
      <c r="E1172" s="482"/>
      <c r="F1172" s="482"/>
      <c r="G1172" s="482"/>
      <c r="H1172" s="482"/>
      <c r="I1172" s="482"/>
      <c r="J1172" s="482"/>
    </row>
    <row r="1173" spans="1:10" s="54" customFormat="1" ht="32.25" hidden="1" customHeight="1" outlineLevel="1" x14ac:dyDescent="0.25">
      <c r="A1173" s="482"/>
      <c r="B1173" s="482"/>
      <c r="C1173" s="482"/>
      <c r="D1173" s="482"/>
      <c r="E1173" s="482"/>
      <c r="F1173" s="482"/>
      <c r="G1173" s="482"/>
      <c r="H1173" s="482"/>
      <c r="I1173" s="482"/>
      <c r="J1173" s="482"/>
    </row>
    <row r="1174" spans="1:10" s="54" customFormat="1" ht="15.75" customHeight="1" collapsed="1" x14ac:dyDescent="0.25">
      <c r="A1174" s="83"/>
      <c r="B1174" s="83"/>
      <c r="C1174" s="83"/>
      <c r="D1174" s="83"/>
      <c r="E1174" s="53"/>
      <c r="F1174" s="53"/>
      <c r="G1174" s="53"/>
      <c r="H1174" s="53"/>
      <c r="I1174" s="53"/>
      <c r="J1174" s="53"/>
    </row>
    <row r="1175" spans="1:10" s="54" customFormat="1" ht="15.75" customHeight="1" x14ac:dyDescent="0.25">
      <c r="A1175" s="433"/>
      <c r="B1175" s="433"/>
      <c r="C1175" s="433"/>
      <c r="D1175" s="433"/>
      <c r="E1175" s="53"/>
      <c r="F1175" s="53"/>
      <c r="G1175" s="53"/>
      <c r="H1175" s="53"/>
      <c r="I1175" s="53"/>
      <c r="J1175" s="53"/>
    </row>
    <row r="1176" spans="1:10" s="54" customFormat="1" ht="15.75" customHeight="1" x14ac:dyDescent="0.25">
      <c r="A1176" s="433"/>
      <c r="B1176" s="433"/>
      <c r="C1176" s="433"/>
      <c r="D1176" s="433"/>
      <c r="E1176" s="53"/>
      <c r="F1176" s="53"/>
      <c r="G1176" s="53"/>
      <c r="H1176" s="53"/>
      <c r="I1176" s="53"/>
      <c r="J1176" s="53"/>
    </row>
    <row r="1177" spans="1:10" s="54" customFormat="1" ht="15.75" customHeight="1" x14ac:dyDescent="0.25">
      <c r="A1177" s="433"/>
      <c r="B1177" s="433"/>
      <c r="C1177" s="433"/>
      <c r="D1177" s="433"/>
      <c r="E1177" s="53"/>
      <c r="F1177" s="53"/>
      <c r="G1177" s="53"/>
      <c r="H1177" s="53"/>
      <c r="I1177" s="53"/>
      <c r="J1177" s="53"/>
    </row>
    <row r="1178" spans="1:10" s="54" customFormat="1" ht="15.75" customHeight="1" x14ac:dyDescent="0.25">
      <c r="A1178" s="433"/>
      <c r="B1178" s="433"/>
      <c r="C1178" s="433"/>
      <c r="D1178" s="433"/>
      <c r="E1178" s="53"/>
      <c r="F1178" s="53"/>
      <c r="G1178" s="53"/>
      <c r="H1178" s="53"/>
      <c r="I1178" s="53"/>
      <c r="J1178" s="53"/>
    </row>
    <row r="1179" spans="1:10" s="54" customFormat="1" ht="16.5" customHeight="1" x14ac:dyDescent="0.25">
      <c r="A1179" s="186" t="s">
        <v>892</v>
      </c>
      <c r="B1179" s="489" t="s">
        <v>891</v>
      </c>
      <c r="C1179" s="489"/>
      <c r="D1179" s="489"/>
      <c r="E1179" s="489"/>
      <c r="F1179" s="489"/>
      <c r="G1179" s="489"/>
      <c r="H1179" s="489"/>
      <c r="I1179" s="489"/>
      <c r="J1179" s="489"/>
    </row>
    <row r="1180" spans="1:10" s="54" customFormat="1" ht="16.5" customHeight="1" thickBot="1" x14ac:dyDescent="0.3">
      <c r="A1180" s="15"/>
      <c r="B1180" s="22"/>
      <c r="C1180" s="22"/>
      <c r="D1180" s="22"/>
      <c r="E1180" s="22"/>
      <c r="F1180" s="22"/>
      <c r="G1180" s="22"/>
      <c r="H1180" s="22"/>
      <c r="I1180" s="22"/>
      <c r="J1180" s="22"/>
    </row>
    <row r="1181" spans="1:10" s="54" customFormat="1" ht="16.5" customHeight="1" thickTop="1" thickBot="1" x14ac:dyDescent="0.3">
      <c r="A1181" s="1914" t="s">
        <v>260</v>
      </c>
      <c r="B1181" s="629"/>
      <c r="C1181" s="629"/>
      <c r="D1181" s="629"/>
      <c r="E1181" s="629" t="s">
        <v>135</v>
      </c>
      <c r="F1181" s="629"/>
      <c r="G1181" s="1913"/>
      <c r="H1181" s="628" t="s">
        <v>136</v>
      </c>
      <c r="I1181" s="629"/>
      <c r="J1181" s="630"/>
    </row>
    <row r="1182" spans="1:10" s="54" customFormat="1" ht="16.5" customHeight="1" thickTop="1" thickBot="1" x14ac:dyDescent="0.3">
      <c r="A1182" s="1915" t="s">
        <v>893</v>
      </c>
      <c r="B1182" s="1916"/>
      <c r="C1182" s="1916"/>
      <c r="D1182" s="1916"/>
      <c r="E1182" s="1917" t="str">
        <f>IF(SUM(E1183:G1185)=0,"",SUM(E1183:G1185))</f>
        <v/>
      </c>
      <c r="F1182" s="1917"/>
      <c r="G1182" s="1918"/>
      <c r="H1182" s="1919" t="str">
        <f>IF(SUM(H1183:J1185)=0,"",SUM(H1183:J1185))</f>
        <v/>
      </c>
      <c r="I1182" s="1917"/>
      <c r="J1182" s="1920"/>
    </row>
    <row r="1183" spans="1:10" s="54" customFormat="1" ht="16.5" customHeight="1" x14ac:dyDescent="0.25">
      <c r="A1183" s="680"/>
      <c r="B1183" s="681"/>
      <c r="C1183" s="681"/>
      <c r="D1183" s="681"/>
      <c r="E1183" s="1893"/>
      <c r="F1183" s="1893"/>
      <c r="G1183" s="1894"/>
      <c r="H1183" s="1895"/>
      <c r="I1183" s="1893"/>
      <c r="J1183" s="1896"/>
    </row>
    <row r="1184" spans="1:10" s="54" customFormat="1" ht="16.5" customHeight="1" x14ac:dyDescent="0.25">
      <c r="A1184" s="622"/>
      <c r="B1184" s="623"/>
      <c r="C1184" s="623"/>
      <c r="D1184" s="623"/>
      <c r="E1184" s="624"/>
      <c r="F1184" s="624"/>
      <c r="G1184" s="625"/>
      <c r="H1184" s="626"/>
      <c r="I1184" s="624"/>
      <c r="J1184" s="627"/>
    </row>
    <row r="1185" spans="1:11" s="54" customFormat="1" ht="16.5" customHeight="1" thickBot="1" x14ac:dyDescent="0.3">
      <c r="A1185" s="658"/>
      <c r="B1185" s="659"/>
      <c r="C1185" s="659"/>
      <c r="D1185" s="659"/>
      <c r="E1185" s="1050"/>
      <c r="F1185" s="1050"/>
      <c r="G1185" s="1899"/>
      <c r="H1185" s="1900"/>
      <c r="I1185" s="1050"/>
      <c r="J1185" s="1051"/>
    </row>
    <row r="1186" spans="1:11" s="54" customFormat="1" ht="16.5" customHeight="1" thickBot="1" x14ac:dyDescent="0.3">
      <c r="A1186" s="1901" t="s">
        <v>894</v>
      </c>
      <c r="B1186" s="1902"/>
      <c r="C1186" s="1902"/>
      <c r="D1186" s="1902"/>
      <c r="E1186" s="1889">
        <f>IF(SUM(E1187:G1189)=0,"",SUM(E1187:G1189))</f>
        <v>22</v>
      </c>
      <c r="F1186" s="969"/>
      <c r="G1186" s="1890"/>
      <c r="H1186" s="1891">
        <f>IF(SUM(H1187:J1189)=0,"",SUM(H1187:J1189))</f>
        <v>6215</v>
      </c>
      <c r="I1186" s="969"/>
      <c r="J1186" s="1892"/>
    </row>
    <row r="1187" spans="1:11" s="54" customFormat="1" ht="16.5" customHeight="1" x14ac:dyDescent="0.25">
      <c r="A1187" s="680" t="s">
        <v>1029</v>
      </c>
      <c r="B1187" s="681"/>
      <c r="C1187" s="681"/>
      <c r="D1187" s="681"/>
      <c r="E1187" s="1893">
        <v>22</v>
      </c>
      <c r="F1187" s="1893"/>
      <c r="G1187" s="1894"/>
      <c r="H1187" s="1895">
        <v>15</v>
      </c>
      <c r="I1187" s="1893"/>
      <c r="J1187" s="1896"/>
    </row>
    <row r="1188" spans="1:11" s="54" customFormat="1" ht="16.5" customHeight="1" x14ac:dyDescent="0.25">
      <c r="A1188" s="622" t="s">
        <v>1035</v>
      </c>
      <c r="B1188" s="623"/>
      <c r="C1188" s="623"/>
      <c r="D1188" s="623"/>
      <c r="E1188" s="624"/>
      <c r="F1188" s="624"/>
      <c r="G1188" s="625"/>
      <c r="H1188" s="626">
        <v>6200</v>
      </c>
      <c r="I1188" s="624"/>
      <c r="J1188" s="627"/>
    </row>
    <row r="1189" spans="1:11" s="54" customFormat="1" ht="16.5" customHeight="1" thickBot="1" x14ac:dyDescent="0.3">
      <c r="A1189" s="658"/>
      <c r="B1189" s="659"/>
      <c r="C1189" s="659"/>
      <c r="D1189" s="659"/>
      <c r="E1189" s="1050"/>
      <c r="F1189" s="1050"/>
      <c r="G1189" s="1899"/>
      <c r="H1189" s="1900"/>
      <c r="I1189" s="1050"/>
      <c r="J1189" s="1051"/>
      <c r="K1189" s="424"/>
    </row>
    <row r="1190" spans="1:11" s="54" customFormat="1" ht="16.5" customHeight="1" thickBot="1" x14ac:dyDescent="0.3">
      <c r="A1190" s="1901" t="s">
        <v>895</v>
      </c>
      <c r="B1190" s="1902"/>
      <c r="C1190" s="1902"/>
      <c r="D1190" s="1902"/>
      <c r="E1190" s="1889">
        <f>IF(SUM(E1191:G1193)=0,"",SUM(E1191:G1193))</f>
        <v>7918</v>
      </c>
      <c r="F1190" s="969"/>
      <c r="G1190" s="1890"/>
      <c r="H1190" s="1891">
        <f>IF(SUM(H1191:J1193)=0,"",SUM(H1191:J1193))</f>
        <v>8583</v>
      </c>
      <c r="I1190" s="969"/>
      <c r="J1190" s="1892"/>
    </row>
    <row r="1191" spans="1:11" s="54" customFormat="1" ht="16.5" customHeight="1" x14ac:dyDescent="0.25">
      <c r="A1191" s="622" t="s">
        <v>1036</v>
      </c>
      <c r="B1191" s="623"/>
      <c r="C1191" s="623"/>
      <c r="D1191" s="623"/>
      <c r="E1191" s="624">
        <v>7918</v>
      </c>
      <c r="F1191" s="624"/>
      <c r="G1191" s="625"/>
      <c r="H1191" s="626">
        <v>8583</v>
      </c>
      <c r="I1191" s="624"/>
      <c r="J1191" s="627"/>
    </row>
    <row r="1192" spans="1:11" s="54" customFormat="1" ht="16.5" customHeight="1" x14ac:dyDescent="0.25">
      <c r="A1192" s="622"/>
      <c r="B1192" s="623"/>
      <c r="C1192" s="623"/>
      <c r="D1192" s="623"/>
      <c r="E1192" s="624"/>
      <c r="F1192" s="624"/>
      <c r="G1192" s="625"/>
      <c r="H1192" s="626"/>
      <c r="I1192" s="624"/>
      <c r="J1192" s="627"/>
    </row>
    <row r="1193" spans="1:11" s="54" customFormat="1" ht="16.5" customHeight="1" thickBot="1" x14ac:dyDescent="0.3">
      <c r="A1193" s="658"/>
      <c r="B1193" s="659"/>
      <c r="C1193" s="659"/>
      <c r="D1193" s="659"/>
      <c r="E1193" s="1050"/>
      <c r="F1193" s="1050"/>
      <c r="G1193" s="1899"/>
      <c r="H1193" s="1900"/>
      <c r="I1193" s="1050"/>
      <c r="J1193" s="1051"/>
    </row>
    <row r="1194" spans="1:11" s="54" customFormat="1" ht="16.5" customHeight="1" thickBot="1" x14ac:dyDescent="0.3">
      <c r="A1194" s="1987" t="s">
        <v>896</v>
      </c>
      <c r="B1194" s="971"/>
      <c r="C1194" s="971"/>
      <c r="D1194" s="1988"/>
      <c r="E1194" s="1889">
        <f>IF(SUM(E1195:G1197)=0,"",SUM(E1195:G1197))</f>
        <v>4343</v>
      </c>
      <c r="F1194" s="969"/>
      <c r="G1194" s="1890"/>
      <c r="H1194" s="1891">
        <f>IF(SUM(H1195:J1197)=0,"",SUM(H1195:J1197))</f>
        <v>665</v>
      </c>
      <c r="I1194" s="969"/>
      <c r="J1194" s="1892"/>
    </row>
    <row r="1195" spans="1:11" s="54" customFormat="1" x14ac:dyDescent="0.25">
      <c r="A1195" s="622" t="s">
        <v>1036</v>
      </c>
      <c r="B1195" s="623"/>
      <c r="C1195" s="623"/>
      <c r="D1195" s="623"/>
      <c r="E1195" s="624">
        <v>665</v>
      </c>
      <c r="F1195" s="624"/>
      <c r="G1195" s="625"/>
      <c r="H1195" s="626">
        <v>665</v>
      </c>
      <c r="I1195" s="624"/>
      <c r="J1195" s="627"/>
    </row>
    <row r="1196" spans="1:11" s="54" customFormat="1" x14ac:dyDescent="0.25">
      <c r="A1196" s="622" t="s">
        <v>1065</v>
      </c>
      <c r="B1196" s="623"/>
      <c r="C1196" s="623"/>
      <c r="D1196" s="623"/>
      <c r="E1196" s="624">
        <v>3678</v>
      </c>
      <c r="F1196" s="624"/>
      <c r="G1196" s="625"/>
      <c r="H1196" s="626"/>
      <c r="I1196" s="624"/>
      <c r="J1196" s="627"/>
    </row>
    <row r="1197" spans="1:11" s="54" customFormat="1" ht="16.5" customHeight="1" thickBot="1" x14ac:dyDescent="0.3">
      <c r="A1197" s="1088"/>
      <c r="B1197" s="1089"/>
      <c r="C1197" s="1089"/>
      <c r="D1197" s="1089"/>
      <c r="E1197" s="1989"/>
      <c r="F1197" s="1989"/>
      <c r="G1197" s="1990"/>
      <c r="H1197" s="1991"/>
      <c r="I1197" s="1989"/>
      <c r="J1197" s="1992"/>
    </row>
    <row r="1198" spans="1:11" s="54" customFormat="1" ht="16.5" customHeight="1" thickTop="1" x14ac:dyDescent="0.25">
      <c r="A1198" s="83"/>
      <c r="B1198" s="83"/>
      <c r="C1198" s="83"/>
      <c r="D1198" s="83"/>
      <c r="E1198" s="53"/>
      <c r="F1198" s="53"/>
      <c r="G1198" s="53"/>
      <c r="H1198" s="53"/>
      <c r="I1198" s="53"/>
      <c r="J1198" s="53"/>
    </row>
    <row r="1199" spans="1:11" s="54" customFormat="1" ht="16.5" customHeight="1" x14ac:dyDescent="0.25">
      <c r="A1199" s="489" t="s">
        <v>898</v>
      </c>
      <c r="B1199" s="489"/>
      <c r="C1199" s="489"/>
      <c r="D1199" s="489"/>
      <c r="E1199" s="489"/>
      <c r="F1199" s="489"/>
      <c r="G1199" s="489"/>
      <c r="H1199" s="489"/>
      <c r="I1199" s="489"/>
      <c r="J1199" s="489"/>
    </row>
    <row r="1200" spans="1:11" s="54" customFormat="1" ht="16.5" customHeight="1" x14ac:dyDescent="0.25">
      <c r="A1200" s="482"/>
      <c r="B1200" s="482"/>
      <c r="C1200" s="482"/>
      <c r="D1200" s="482"/>
      <c r="E1200" s="482"/>
      <c r="F1200" s="482"/>
      <c r="G1200" s="482"/>
      <c r="H1200" s="482"/>
      <c r="I1200" s="482"/>
      <c r="J1200" s="482"/>
    </row>
    <row r="1201" spans="1:10" s="54" customFormat="1" ht="16.5" customHeight="1" x14ac:dyDescent="0.25">
      <c r="A1201" s="482"/>
      <c r="B1201" s="482"/>
      <c r="C1201" s="482"/>
      <c r="D1201" s="482"/>
      <c r="E1201" s="482"/>
      <c r="F1201" s="482"/>
      <c r="G1201" s="482"/>
      <c r="H1201" s="482"/>
      <c r="I1201" s="482"/>
      <c r="J1201" s="482"/>
    </row>
    <row r="1202" spans="1:10" s="54" customFormat="1" ht="16.5" customHeight="1" x14ac:dyDescent="0.25">
      <c r="A1202" s="482"/>
      <c r="B1202" s="482"/>
      <c r="C1202" s="482"/>
      <c r="D1202" s="482"/>
      <c r="E1202" s="482"/>
      <c r="F1202" s="482"/>
      <c r="G1202" s="482"/>
      <c r="H1202" s="482"/>
      <c r="I1202" s="482"/>
      <c r="J1202" s="482"/>
    </row>
    <row r="1203" spans="1:10" s="54" customFormat="1" ht="16.5" customHeight="1" x14ac:dyDescent="0.25">
      <c r="A1203" s="482"/>
      <c r="B1203" s="482"/>
      <c r="C1203" s="482"/>
      <c r="D1203" s="482"/>
      <c r="E1203" s="482"/>
      <c r="F1203" s="482"/>
      <c r="G1203" s="482"/>
      <c r="H1203" s="482"/>
      <c r="I1203" s="482"/>
      <c r="J1203" s="482"/>
    </row>
    <row r="1204" spans="1:10" s="54" customFormat="1" x14ac:dyDescent="0.25">
      <c r="A1204" s="482"/>
      <c r="B1204" s="482"/>
      <c r="C1204" s="482"/>
      <c r="D1204" s="482"/>
      <c r="E1204" s="482"/>
      <c r="F1204" s="482"/>
      <c r="G1204" s="482"/>
      <c r="H1204" s="482"/>
      <c r="I1204" s="482"/>
      <c r="J1204" s="482"/>
    </row>
    <row r="1205" spans="1:10" s="54" customFormat="1" ht="31.5" customHeight="1" x14ac:dyDescent="0.25">
      <c r="A1205" s="482"/>
      <c r="B1205" s="482"/>
      <c r="C1205" s="482"/>
      <c r="D1205" s="482"/>
      <c r="E1205" s="482"/>
      <c r="F1205" s="482"/>
      <c r="G1205" s="482"/>
      <c r="H1205" s="482"/>
      <c r="I1205" s="482"/>
      <c r="J1205" s="482"/>
    </row>
    <row r="1206" spans="1:10" s="54" customFormat="1" x14ac:dyDescent="0.25">
      <c r="A1206" s="83"/>
      <c r="B1206" s="83"/>
      <c r="C1206" s="83"/>
      <c r="D1206" s="83"/>
      <c r="E1206" s="53"/>
      <c r="F1206" s="53"/>
      <c r="G1206" s="53"/>
      <c r="H1206" s="53"/>
      <c r="I1206" s="53"/>
      <c r="J1206" s="53"/>
    </row>
    <row r="1207" spans="1:10" s="54" customFormat="1" ht="15" customHeight="1" x14ac:dyDescent="0.25">
      <c r="A1207" s="186" t="s">
        <v>900</v>
      </c>
      <c r="B1207" s="489" t="s">
        <v>899</v>
      </c>
      <c r="C1207" s="489"/>
      <c r="D1207" s="489"/>
      <c r="E1207" s="489"/>
      <c r="F1207" s="489"/>
      <c r="G1207" s="489"/>
      <c r="H1207" s="489"/>
      <c r="I1207" s="489"/>
      <c r="J1207" s="489"/>
    </row>
    <row r="1208" spans="1:10" s="54" customFormat="1" ht="15" customHeight="1" x14ac:dyDescent="0.25">
      <c r="A1208" s="186"/>
      <c r="B1208" s="456" t="s">
        <v>1071</v>
      </c>
      <c r="C1208" s="186"/>
      <c r="D1208" s="186"/>
      <c r="E1208" s="186"/>
      <c r="F1208" s="186"/>
      <c r="G1208" s="186"/>
      <c r="H1208" s="186"/>
      <c r="I1208" s="186"/>
      <c r="J1208" s="186"/>
    </row>
    <row r="1209" spans="1:10" s="54" customFormat="1" ht="14.4" hidden="1" outlineLevel="1" thickBot="1" x14ac:dyDescent="0.3">
      <c r="A1209" s="1076" t="s">
        <v>108</v>
      </c>
      <c r="B1209" s="1076"/>
      <c r="C1209" s="83"/>
      <c r="D1209" s="83"/>
      <c r="E1209" s="53"/>
      <c r="F1209" s="53"/>
      <c r="G1209" s="53"/>
      <c r="H1209" s="53"/>
      <c r="I1209" s="53"/>
      <c r="J1209" s="53"/>
    </row>
    <row r="1210" spans="1:10" s="54" customFormat="1" ht="14.4" hidden="1" outlineLevel="1" thickTop="1" x14ac:dyDescent="0.25">
      <c r="A1210" s="511" t="s">
        <v>292</v>
      </c>
      <c r="B1210" s="512"/>
      <c r="C1210" s="512"/>
      <c r="D1210" s="1768" t="s">
        <v>354</v>
      </c>
      <c r="E1210" s="1768"/>
      <c r="F1210" s="1768"/>
      <c r="G1210" s="983"/>
      <c r="H1210" s="514" t="s">
        <v>355</v>
      </c>
      <c r="I1210" s="512"/>
      <c r="J1210" s="515"/>
    </row>
    <row r="1211" spans="1:10" s="54" customFormat="1" ht="19.5" hidden="1" customHeight="1" outlineLevel="1" x14ac:dyDescent="0.25">
      <c r="A1211" s="1234"/>
      <c r="B1211" s="1972"/>
      <c r="C1211" s="1972"/>
      <c r="D1211" s="1972" t="s">
        <v>356</v>
      </c>
      <c r="E1211" s="945"/>
      <c r="F1211" s="1925" t="s">
        <v>357</v>
      </c>
      <c r="G1211" s="1977"/>
      <c r="H1211" s="1232"/>
      <c r="I1211" s="1972"/>
      <c r="J1211" s="1233"/>
    </row>
    <row r="1212" spans="1:10" s="54" customFormat="1" ht="14.25" hidden="1" customHeight="1" outlineLevel="1" thickBot="1" x14ac:dyDescent="0.3">
      <c r="A1212" s="1944" t="s">
        <v>113</v>
      </c>
      <c r="B1212" s="1788"/>
      <c r="C1212" s="1788"/>
      <c r="D1212" s="1788" t="s">
        <v>114</v>
      </c>
      <c r="E1212" s="988"/>
      <c r="F1212" s="1945" t="s">
        <v>115</v>
      </c>
      <c r="G1212" s="988"/>
      <c r="H1212" s="1945" t="s">
        <v>116</v>
      </c>
      <c r="I1212" s="1788"/>
      <c r="J1212" s="1950"/>
    </row>
    <row r="1213" spans="1:10" s="54" customFormat="1" ht="30" hidden="1" customHeight="1" outlineLevel="1" thickTop="1" thickBot="1" x14ac:dyDescent="0.3">
      <c r="A1213" s="577" t="s">
        <v>358</v>
      </c>
      <c r="B1213" s="578"/>
      <c r="C1213" s="578"/>
      <c r="D1213" s="1976" t="str">
        <f>IF(SUM(D1214:E1217)=0,"",SUM(D1214:E1217))</f>
        <v/>
      </c>
      <c r="E1213" s="1947"/>
      <c r="F1213" s="937" t="str">
        <f>IF(SUM(F1214:G1217)=0,"",SUM(F1214:G1217))</f>
        <v/>
      </c>
      <c r="G1213" s="953"/>
      <c r="H1213" s="937" t="str">
        <f>IF(SUM(H1214:J1217)=0,"",SUM(H1214:J1217))</f>
        <v/>
      </c>
      <c r="I1213" s="935"/>
      <c r="J1213" s="938"/>
    </row>
    <row r="1214" spans="1:10" s="54" customFormat="1" ht="16.5" hidden="1" customHeight="1" outlineLevel="1" x14ac:dyDescent="0.25">
      <c r="A1214" s="1965"/>
      <c r="B1214" s="1966"/>
      <c r="C1214" s="1966"/>
      <c r="D1214" s="1967"/>
      <c r="E1214" s="1968"/>
      <c r="F1214" s="895"/>
      <c r="G1214" s="962"/>
      <c r="H1214" s="895"/>
      <c r="I1214" s="893"/>
      <c r="J1214" s="896"/>
    </row>
    <row r="1215" spans="1:10" s="54" customFormat="1" ht="16.5" hidden="1" customHeight="1" outlineLevel="1" x14ac:dyDescent="0.25">
      <c r="A1215" s="1903"/>
      <c r="B1215" s="1904"/>
      <c r="C1215" s="1904"/>
      <c r="D1215" s="599"/>
      <c r="E1215" s="952"/>
      <c r="F1215" s="594"/>
      <c r="G1215" s="593"/>
      <c r="H1215" s="594"/>
      <c r="I1215" s="592"/>
      <c r="J1215" s="595"/>
    </row>
    <row r="1216" spans="1:10" s="54" customFormat="1" ht="16.5" hidden="1" customHeight="1" outlineLevel="1" x14ac:dyDescent="0.25">
      <c r="A1216" s="1903"/>
      <c r="B1216" s="1904"/>
      <c r="C1216" s="1904"/>
      <c r="D1216" s="599"/>
      <c r="E1216" s="952"/>
      <c r="F1216" s="594"/>
      <c r="G1216" s="593"/>
      <c r="H1216" s="594"/>
      <c r="I1216" s="592"/>
      <c r="J1216" s="595"/>
    </row>
    <row r="1217" spans="1:10" s="54" customFormat="1" ht="14.4" hidden="1" outlineLevel="1" thickBot="1" x14ac:dyDescent="0.3">
      <c r="A1217" s="1969"/>
      <c r="B1217" s="1970"/>
      <c r="C1217" s="1970"/>
      <c r="D1217" s="1224"/>
      <c r="E1217" s="1971"/>
      <c r="F1217" s="1937"/>
      <c r="G1217" s="956"/>
      <c r="H1217" s="1937"/>
      <c r="I1217" s="1946"/>
      <c r="J1217" s="1938"/>
    </row>
    <row r="1218" spans="1:10" s="54" customFormat="1" ht="30" hidden="1" customHeight="1" outlineLevel="1" thickBot="1" x14ac:dyDescent="0.3">
      <c r="A1218" s="557" t="s">
        <v>359</v>
      </c>
      <c r="B1218" s="558"/>
      <c r="C1218" s="558"/>
      <c r="D1218" s="1960" t="str">
        <f>IF(SUM(D1219:E1222)=0,"",SUM(D1219:E1222))</f>
        <v/>
      </c>
      <c r="E1218" s="1942"/>
      <c r="F1218" s="1961" t="str">
        <f>IF(SUM(F1219:G1222)=0,"",SUM(F1219:G1222))</f>
        <v/>
      </c>
      <c r="G1218" s="1962"/>
      <c r="H1218" s="1961" t="str">
        <f>IF(SUM(H1219:J1222)=0,"",SUM(H1219:J1222))</f>
        <v/>
      </c>
      <c r="I1218" s="1963"/>
      <c r="J1218" s="1964"/>
    </row>
    <row r="1219" spans="1:10" s="54" customFormat="1" hidden="1" outlineLevel="1" x14ac:dyDescent="0.25">
      <c r="A1219" s="1965"/>
      <c r="B1219" s="1966"/>
      <c r="C1219" s="1966"/>
      <c r="D1219" s="1967"/>
      <c r="E1219" s="1968"/>
      <c r="F1219" s="895"/>
      <c r="G1219" s="962"/>
      <c r="H1219" s="895"/>
      <c r="I1219" s="893"/>
      <c r="J1219" s="896"/>
    </row>
    <row r="1220" spans="1:10" s="54" customFormat="1" hidden="1" outlineLevel="1" x14ac:dyDescent="0.25">
      <c r="A1220" s="1911"/>
      <c r="B1220" s="1912"/>
      <c r="C1220" s="1912"/>
      <c r="D1220" s="1146"/>
      <c r="E1220" s="1191"/>
      <c r="F1220" s="885"/>
      <c r="G1220" s="1043"/>
      <c r="H1220" s="885"/>
      <c r="I1220" s="883"/>
      <c r="J1220" s="886"/>
    </row>
    <row r="1221" spans="1:10" s="54" customFormat="1" hidden="1" outlineLevel="1" x14ac:dyDescent="0.25">
      <c r="A1221" s="1911"/>
      <c r="B1221" s="1912"/>
      <c r="C1221" s="1912"/>
      <c r="D1221" s="1146"/>
      <c r="E1221" s="1191"/>
      <c r="F1221" s="885"/>
      <c r="G1221" s="1043"/>
      <c r="H1221" s="885"/>
      <c r="I1221" s="883"/>
      <c r="J1221" s="886"/>
    </row>
    <row r="1222" spans="1:10" s="54" customFormat="1" ht="16.5" hidden="1" customHeight="1" outlineLevel="1" thickBot="1" x14ac:dyDescent="0.3">
      <c r="A1222" s="1952"/>
      <c r="B1222" s="1953"/>
      <c r="C1222" s="1954"/>
      <c r="D1222" s="1955"/>
      <c r="E1222" s="1956"/>
      <c r="F1222" s="866"/>
      <c r="G1222" s="1045"/>
      <c r="H1222" s="866"/>
      <c r="I1222" s="864"/>
      <c r="J1222" s="867"/>
    </row>
    <row r="1223" spans="1:10" s="54" customFormat="1" ht="16.5" hidden="1" customHeight="1" outlineLevel="1" thickTop="1" x14ac:dyDescent="0.25">
      <c r="A1223" s="84"/>
      <c r="B1223" s="84"/>
      <c r="C1223" s="84"/>
      <c r="D1223" s="50"/>
      <c r="E1223" s="50"/>
      <c r="F1223" s="53"/>
      <c r="G1223" s="53"/>
      <c r="H1223" s="53"/>
      <c r="I1223" s="53"/>
      <c r="J1223" s="53"/>
    </row>
    <row r="1224" spans="1:10" s="54" customFormat="1" ht="16.5" hidden="1" customHeight="1" outlineLevel="1" thickBot="1" x14ac:dyDescent="0.3">
      <c r="A1224" s="1076" t="s">
        <v>128</v>
      </c>
      <c r="B1224" s="1076"/>
      <c r="C1224" s="83"/>
      <c r="D1224" s="83"/>
      <c r="E1224" s="53"/>
      <c r="F1224" s="53"/>
      <c r="G1224" s="53"/>
      <c r="H1224" s="53"/>
      <c r="I1224" s="53"/>
      <c r="J1224" s="53"/>
    </row>
    <row r="1225" spans="1:10" s="54" customFormat="1" ht="33" hidden="1" customHeight="1" outlineLevel="1" thickTop="1" thickBot="1" x14ac:dyDescent="0.3">
      <c r="A1225" s="1981" t="s">
        <v>5</v>
      </c>
      <c r="B1225" s="1982"/>
      <c r="C1225" s="1980" t="s">
        <v>6</v>
      </c>
      <c r="D1225" s="1980"/>
      <c r="E1225" s="1980"/>
      <c r="F1225" s="1980"/>
      <c r="G1225" s="1978" t="s">
        <v>7</v>
      </c>
      <c r="H1225" s="1978"/>
      <c r="I1225" s="1978"/>
      <c r="J1225" s="1979"/>
    </row>
    <row r="1226" spans="1:10" s="54" customFormat="1" ht="14.4" hidden="1" outlineLevel="1" thickBot="1" x14ac:dyDescent="0.3">
      <c r="A1226" s="1983"/>
      <c r="B1226" s="1984"/>
      <c r="C1226" s="1973" t="s">
        <v>901</v>
      </c>
      <c r="D1226" s="1974"/>
      <c r="E1226" s="1974"/>
      <c r="F1226" s="1974"/>
      <c r="G1226" s="1973" t="s">
        <v>901</v>
      </c>
      <c r="H1226" s="1973"/>
      <c r="I1226" s="1973"/>
      <c r="J1226" s="1975"/>
    </row>
    <row r="1227" spans="1:10" s="54" customFormat="1" ht="31.5" hidden="1" customHeight="1" outlineLevel="1" x14ac:dyDescent="0.25">
      <c r="A1227" s="1985"/>
      <c r="B1227" s="1986"/>
      <c r="C1227" s="1152" t="s">
        <v>360</v>
      </c>
      <c r="D1227" s="1153"/>
      <c r="E1227" s="1957" t="s">
        <v>361</v>
      </c>
      <c r="F1227" s="1959"/>
      <c r="G1227" s="1152" t="s">
        <v>360</v>
      </c>
      <c r="H1227" s="1153"/>
      <c r="I1227" s="1957" t="s">
        <v>361</v>
      </c>
      <c r="J1227" s="1958"/>
    </row>
    <row r="1228" spans="1:10" s="54" customFormat="1" ht="16.5" hidden="1" customHeight="1" outlineLevel="1" thickBot="1" x14ac:dyDescent="0.3">
      <c r="A1228" s="1944" t="s">
        <v>113</v>
      </c>
      <c r="B1228" s="988"/>
      <c r="C1228" s="1788" t="s">
        <v>114</v>
      </c>
      <c r="D1228" s="988"/>
      <c r="E1228" s="1945" t="s">
        <v>115</v>
      </c>
      <c r="F1228" s="1788"/>
      <c r="G1228" s="1788" t="s">
        <v>116</v>
      </c>
      <c r="H1228" s="988"/>
      <c r="I1228" s="1945" t="s">
        <v>117</v>
      </c>
      <c r="J1228" s="1950"/>
    </row>
    <row r="1229" spans="1:10" s="54" customFormat="1" ht="30" hidden="1" customHeight="1" outlineLevel="1" thickTop="1" thickBot="1" x14ac:dyDescent="0.3">
      <c r="A1229" s="1951" t="s">
        <v>358</v>
      </c>
      <c r="B1229" s="834"/>
      <c r="C1229" s="1947" t="str">
        <f>IF(SUM(C1230:D1233)=0,"",SUM(C1230:D1233))</f>
        <v/>
      </c>
      <c r="D1229" s="1948"/>
      <c r="E1229" s="1934" t="str">
        <f>IF(SUM(E1230:F1233)=0,"",SUM(E1230:F1233))</f>
        <v/>
      </c>
      <c r="F1229" s="1949"/>
      <c r="G1229" s="1947" t="str">
        <f>IF(SUM(G1230:H1233)=0,"",SUM(G1230:H1233))</f>
        <v/>
      </c>
      <c r="H1229" s="1948"/>
      <c r="I1229" s="1934" t="str">
        <f>IF(SUM(I1230:J1233)=0,"",SUM(I1230:J1233))</f>
        <v/>
      </c>
      <c r="J1229" s="1935"/>
    </row>
    <row r="1230" spans="1:10" s="54" customFormat="1" ht="16.5" hidden="1" customHeight="1" outlineLevel="1" x14ac:dyDescent="0.25">
      <c r="A1230" s="596"/>
      <c r="B1230" s="597"/>
      <c r="C1230" s="598"/>
      <c r="D1230" s="599"/>
      <c r="E1230" s="600"/>
      <c r="F1230" s="598"/>
      <c r="G1230" s="592"/>
      <c r="H1230" s="593"/>
      <c r="I1230" s="594"/>
      <c r="J1230" s="595"/>
    </row>
    <row r="1231" spans="1:10" s="54" customFormat="1" ht="16.5" hidden="1" customHeight="1" outlineLevel="1" x14ac:dyDescent="0.25">
      <c r="A1231" s="596"/>
      <c r="B1231" s="597"/>
      <c r="C1231" s="598"/>
      <c r="D1231" s="599"/>
      <c r="E1231" s="600"/>
      <c r="F1231" s="598"/>
      <c r="G1231" s="592"/>
      <c r="H1231" s="593"/>
      <c r="I1231" s="594"/>
      <c r="J1231" s="595"/>
    </row>
    <row r="1232" spans="1:10" s="54" customFormat="1" ht="16.5" hidden="1" customHeight="1" outlineLevel="1" x14ac:dyDescent="0.25">
      <c r="A1232" s="596"/>
      <c r="B1232" s="597"/>
      <c r="C1232" s="598"/>
      <c r="D1232" s="599"/>
      <c r="E1232" s="600"/>
      <c r="F1232" s="598"/>
      <c r="G1232" s="592"/>
      <c r="H1232" s="593"/>
      <c r="I1232" s="594"/>
      <c r="J1232" s="595"/>
    </row>
    <row r="1233" spans="1:10" s="54" customFormat="1" ht="16.5" hidden="1" customHeight="1" outlineLevel="1" thickBot="1" x14ac:dyDescent="0.3">
      <c r="A1233" s="1939"/>
      <c r="B1233" s="1940"/>
      <c r="C1233" s="1223"/>
      <c r="D1233" s="1224"/>
      <c r="E1233" s="1941"/>
      <c r="F1233" s="1223"/>
      <c r="G1233" s="1946"/>
      <c r="H1233" s="956"/>
      <c r="I1233" s="1937"/>
      <c r="J1233" s="1938"/>
    </row>
    <row r="1234" spans="1:10" s="54" customFormat="1" ht="30" hidden="1" customHeight="1" outlineLevel="1" thickBot="1" x14ac:dyDescent="0.3">
      <c r="A1234" s="603" t="s">
        <v>359</v>
      </c>
      <c r="B1234" s="604"/>
      <c r="C1234" s="1942" t="str">
        <f>IF(SUM(C1235:D1238)=0,"",SUM(C1235:D1238))</f>
        <v/>
      </c>
      <c r="D1234" s="1943"/>
      <c r="E1234" s="601" t="str">
        <f>IF(SUM(E1235:F1238)=0,"",SUM(E1235:F1238))</f>
        <v/>
      </c>
      <c r="F1234" s="1936"/>
      <c r="G1234" s="1942" t="str">
        <f>IF(SUM(G1235:H1238)=0,"",SUM(G1235:H1238))</f>
        <v/>
      </c>
      <c r="H1234" s="1943"/>
      <c r="I1234" s="601" t="str">
        <f>IF(SUM(I1235:J1238)=0,"",SUM(I1235:J1238))</f>
        <v/>
      </c>
      <c r="J1234" s="602"/>
    </row>
    <row r="1235" spans="1:10" s="54" customFormat="1" hidden="1" outlineLevel="1" x14ac:dyDescent="0.25">
      <c r="A1235" s="596"/>
      <c r="B1235" s="597"/>
      <c r="C1235" s="598"/>
      <c r="D1235" s="599"/>
      <c r="E1235" s="600"/>
      <c r="F1235" s="598"/>
      <c r="G1235" s="592"/>
      <c r="H1235" s="593"/>
      <c r="I1235" s="594"/>
      <c r="J1235" s="595"/>
    </row>
    <row r="1236" spans="1:10" s="54" customFormat="1" hidden="1" outlineLevel="1" x14ac:dyDescent="0.25">
      <c r="A1236" s="596"/>
      <c r="B1236" s="597"/>
      <c r="C1236" s="598"/>
      <c r="D1236" s="599"/>
      <c r="E1236" s="600"/>
      <c r="F1236" s="598"/>
      <c r="G1236" s="592"/>
      <c r="H1236" s="593"/>
      <c r="I1236" s="594"/>
      <c r="J1236" s="595"/>
    </row>
    <row r="1237" spans="1:10" s="54" customFormat="1" hidden="1" outlineLevel="1" x14ac:dyDescent="0.25">
      <c r="A1237" s="596"/>
      <c r="B1237" s="597"/>
      <c r="C1237" s="598"/>
      <c r="D1237" s="599"/>
      <c r="E1237" s="600"/>
      <c r="F1237" s="598"/>
      <c r="G1237" s="592"/>
      <c r="H1237" s="593"/>
      <c r="I1237" s="594"/>
      <c r="J1237" s="595"/>
    </row>
    <row r="1238" spans="1:10" s="54" customFormat="1" ht="16.5" hidden="1" customHeight="1" outlineLevel="1" thickBot="1" x14ac:dyDescent="0.3">
      <c r="A1238" s="1995"/>
      <c r="B1238" s="1996"/>
      <c r="C1238" s="1997"/>
      <c r="D1238" s="1998"/>
      <c r="E1238" s="1999"/>
      <c r="F1238" s="1997"/>
      <c r="G1238" s="2000"/>
      <c r="H1238" s="2001"/>
      <c r="I1238" s="2002"/>
      <c r="J1238" s="2003"/>
    </row>
    <row r="1239" spans="1:10" s="54" customFormat="1" ht="16.5" hidden="1" customHeight="1" outlineLevel="1" thickTop="1" x14ac:dyDescent="0.25">
      <c r="A1239" s="83"/>
      <c r="B1239" s="83"/>
      <c r="C1239" s="83"/>
      <c r="D1239" s="83"/>
      <c r="E1239" s="53"/>
      <c r="F1239" s="53"/>
      <c r="G1239" s="53"/>
      <c r="H1239" s="53"/>
      <c r="I1239" s="53"/>
      <c r="J1239" s="53"/>
    </row>
    <row r="1240" spans="1:10" s="54" customFormat="1" ht="16.5" hidden="1" customHeight="1" outlineLevel="1" x14ac:dyDescent="0.25">
      <c r="A1240" s="489" t="s">
        <v>902</v>
      </c>
      <c r="B1240" s="489"/>
      <c r="C1240" s="489"/>
      <c r="D1240" s="489"/>
      <c r="E1240" s="489"/>
      <c r="F1240" s="489"/>
      <c r="G1240" s="489"/>
      <c r="H1240" s="489"/>
      <c r="I1240" s="489"/>
      <c r="J1240" s="489"/>
    </row>
    <row r="1241" spans="1:10" s="54" customFormat="1" ht="16.5" hidden="1" customHeight="1" outlineLevel="1" x14ac:dyDescent="0.25">
      <c r="A1241" s="482"/>
      <c r="B1241" s="482"/>
      <c r="C1241" s="482"/>
      <c r="D1241" s="482"/>
      <c r="E1241" s="482"/>
      <c r="F1241" s="482"/>
      <c r="G1241" s="482"/>
      <c r="H1241" s="482"/>
      <c r="I1241" s="482"/>
      <c r="J1241" s="482"/>
    </row>
    <row r="1242" spans="1:10" s="54" customFormat="1" ht="16.5" hidden="1" customHeight="1" outlineLevel="1" x14ac:dyDescent="0.25">
      <c r="A1242" s="482"/>
      <c r="B1242" s="482"/>
      <c r="C1242" s="482"/>
      <c r="D1242" s="482"/>
      <c r="E1242" s="482"/>
      <c r="F1242" s="482"/>
      <c r="G1242" s="482"/>
      <c r="H1242" s="482"/>
      <c r="I1242" s="482"/>
      <c r="J1242" s="482"/>
    </row>
    <row r="1243" spans="1:10" s="54" customFormat="1" ht="16.5" hidden="1" customHeight="1" outlineLevel="1" x14ac:dyDescent="0.25">
      <c r="A1243" s="482"/>
      <c r="B1243" s="482"/>
      <c r="C1243" s="482"/>
      <c r="D1243" s="482"/>
      <c r="E1243" s="482"/>
      <c r="F1243" s="482"/>
      <c r="G1243" s="482"/>
      <c r="H1243" s="482"/>
      <c r="I1243" s="482"/>
      <c r="J1243" s="482"/>
    </row>
    <row r="1244" spans="1:10" s="54" customFormat="1" ht="16.5" hidden="1" customHeight="1" outlineLevel="1" x14ac:dyDescent="0.25">
      <c r="A1244" s="482"/>
      <c r="B1244" s="482"/>
      <c r="C1244" s="482"/>
      <c r="D1244" s="482"/>
      <c r="E1244" s="482"/>
      <c r="F1244" s="482"/>
      <c r="G1244" s="482"/>
      <c r="H1244" s="482"/>
      <c r="I1244" s="482"/>
      <c r="J1244" s="482"/>
    </row>
    <row r="1245" spans="1:10" s="54" customFormat="1" ht="16.5" hidden="1" customHeight="1" outlineLevel="1" x14ac:dyDescent="0.25">
      <c r="A1245" s="482"/>
      <c r="B1245" s="482"/>
      <c r="C1245" s="482"/>
      <c r="D1245" s="482"/>
      <c r="E1245" s="482"/>
      <c r="F1245" s="482"/>
      <c r="G1245" s="482"/>
      <c r="H1245" s="482"/>
      <c r="I1245" s="482"/>
      <c r="J1245" s="482"/>
    </row>
    <row r="1246" spans="1:10" s="54" customFormat="1" hidden="1" outlineLevel="1" x14ac:dyDescent="0.25">
      <c r="A1246" s="482"/>
      <c r="B1246" s="482"/>
      <c r="C1246" s="482"/>
      <c r="D1246" s="482"/>
      <c r="E1246" s="482"/>
      <c r="F1246" s="482"/>
      <c r="G1246" s="482"/>
      <c r="H1246" s="482"/>
      <c r="I1246" s="482"/>
      <c r="J1246" s="482"/>
    </row>
    <row r="1247" spans="1:10" s="54" customFormat="1" hidden="1" outlineLevel="1" x14ac:dyDescent="0.25">
      <c r="A1247" s="482"/>
      <c r="B1247" s="482"/>
      <c r="C1247" s="482"/>
      <c r="D1247" s="482"/>
      <c r="E1247" s="482"/>
      <c r="F1247" s="482"/>
      <c r="G1247" s="482"/>
      <c r="H1247" s="482"/>
      <c r="I1247" s="482"/>
      <c r="J1247" s="482"/>
    </row>
    <row r="1248" spans="1:10" s="54" customFormat="1" ht="17.25" customHeight="1" collapsed="1" x14ac:dyDescent="0.25">
      <c r="A1248" s="83"/>
      <c r="B1248" s="83"/>
      <c r="C1248" s="83"/>
      <c r="D1248" s="83"/>
      <c r="E1248" s="53"/>
      <c r="F1248" s="53"/>
      <c r="G1248" s="53"/>
      <c r="H1248" s="53"/>
      <c r="I1248" s="53"/>
      <c r="J1248" s="53"/>
    </row>
    <row r="1249" spans="1:10" s="54" customFormat="1" ht="16.5" customHeight="1" x14ac:dyDescent="0.25">
      <c r="A1249" s="186" t="s">
        <v>904</v>
      </c>
      <c r="B1249" s="489" t="s">
        <v>903</v>
      </c>
      <c r="C1249" s="489"/>
      <c r="D1249" s="489"/>
      <c r="E1249" s="489"/>
      <c r="F1249" s="489"/>
      <c r="G1249" s="489"/>
      <c r="H1249" s="489"/>
      <c r="I1249" s="489"/>
      <c r="J1249" s="489"/>
    </row>
    <row r="1250" spans="1:10" s="54" customFormat="1" ht="16.5" customHeight="1" x14ac:dyDescent="0.25">
      <c r="A1250" s="15"/>
      <c r="B1250" s="456" t="s">
        <v>1071</v>
      </c>
      <c r="C1250" s="22"/>
      <c r="D1250" s="22"/>
      <c r="E1250" s="22"/>
      <c r="F1250" s="22"/>
      <c r="G1250" s="22"/>
      <c r="H1250" s="22"/>
      <c r="I1250" s="22"/>
      <c r="J1250" s="22"/>
    </row>
    <row r="1251" spans="1:10" s="54" customFormat="1" ht="15" hidden="1" outlineLevel="1" thickTop="1" thickBot="1" x14ac:dyDescent="0.3">
      <c r="A1251" s="1929" t="s">
        <v>362</v>
      </c>
      <c r="B1251" s="1390"/>
      <c r="C1251" s="1390"/>
      <c r="D1251" s="1930"/>
      <c r="E1251" s="1928" t="s">
        <v>363</v>
      </c>
      <c r="F1251" s="1789"/>
      <c r="G1251" s="1789"/>
      <c r="H1251" s="1789"/>
      <c r="I1251" s="1789"/>
      <c r="J1251" s="1790"/>
    </row>
    <row r="1252" spans="1:10" s="54" customFormat="1" hidden="1" outlineLevel="1" x14ac:dyDescent="0.25">
      <c r="A1252" s="1931"/>
      <c r="B1252" s="1932"/>
      <c r="C1252" s="1932"/>
      <c r="D1252" s="1933"/>
      <c r="E1252" s="980" t="s">
        <v>135</v>
      </c>
      <c r="F1252" s="981"/>
      <c r="G1252" s="982"/>
      <c r="H1252" s="1925" t="s">
        <v>136</v>
      </c>
      <c r="I1252" s="1926"/>
      <c r="J1252" s="1927"/>
    </row>
    <row r="1253" spans="1:10" s="54" customFormat="1" ht="14.4" hidden="1" outlineLevel="1" thickBot="1" x14ac:dyDescent="0.3">
      <c r="A1253" s="986" t="s">
        <v>113</v>
      </c>
      <c r="B1253" s="987"/>
      <c r="C1253" s="987"/>
      <c r="D1253" s="2004"/>
      <c r="E1253" s="1921" t="s">
        <v>114</v>
      </c>
      <c r="F1253" s="1921"/>
      <c r="G1253" s="1921"/>
      <c r="H1253" s="1922" t="s">
        <v>115</v>
      </c>
      <c r="I1253" s="1923"/>
      <c r="J1253" s="1924"/>
    </row>
    <row r="1254" spans="1:10" s="54" customFormat="1" ht="16.5" hidden="1" customHeight="1" outlineLevel="1" thickTop="1" x14ac:dyDescent="0.25">
      <c r="A1254" s="583" t="s">
        <v>364</v>
      </c>
      <c r="B1254" s="584"/>
      <c r="C1254" s="584"/>
      <c r="D1254" s="585"/>
      <c r="E1254" s="586"/>
      <c r="F1254" s="587"/>
      <c r="G1254" s="587"/>
      <c r="H1254" s="588"/>
      <c r="I1254" s="587"/>
      <c r="J1254" s="589"/>
    </row>
    <row r="1255" spans="1:10" s="54" customFormat="1" ht="16.5" hidden="1" customHeight="1" outlineLevel="1" x14ac:dyDescent="0.25">
      <c r="A1255" s="547" t="s">
        <v>365</v>
      </c>
      <c r="B1255" s="548"/>
      <c r="C1255" s="548"/>
      <c r="D1255" s="2005"/>
      <c r="E1255" s="2057"/>
      <c r="F1255" s="674"/>
      <c r="G1255" s="674"/>
      <c r="H1255" s="673"/>
      <c r="I1255" s="674"/>
      <c r="J1255" s="2058"/>
    </row>
    <row r="1256" spans="1:10" s="54" customFormat="1" hidden="1" outlineLevel="1" x14ac:dyDescent="0.25">
      <c r="A1256" s="605" t="s">
        <v>366</v>
      </c>
      <c r="B1256" s="606"/>
      <c r="C1256" s="606"/>
      <c r="D1256" s="606"/>
      <c r="E1256" s="2057"/>
      <c r="F1256" s="674"/>
      <c r="G1256" s="674"/>
      <c r="H1256" s="673"/>
      <c r="I1256" s="674"/>
      <c r="J1256" s="2058"/>
    </row>
    <row r="1257" spans="1:10" s="54" customFormat="1" ht="14.4" hidden="1" outlineLevel="1" thickBot="1" x14ac:dyDescent="0.3">
      <c r="A1257" s="2026" t="s">
        <v>367</v>
      </c>
      <c r="B1257" s="2027"/>
      <c r="C1257" s="2027"/>
      <c r="D1257" s="2027"/>
      <c r="E1257" s="2059"/>
      <c r="F1257" s="2060"/>
      <c r="G1257" s="2060"/>
      <c r="H1257" s="2061"/>
      <c r="I1257" s="2060"/>
      <c r="J1257" s="2062"/>
    </row>
    <row r="1258" spans="1:10" s="54" customFormat="1" ht="16.5" hidden="1" customHeight="1" outlineLevel="1" thickBot="1" x14ac:dyDescent="0.3">
      <c r="A1258" s="1821" t="s">
        <v>112</v>
      </c>
      <c r="B1258" s="1822"/>
      <c r="C1258" s="1822"/>
      <c r="D1258" s="1822"/>
      <c r="E1258" s="2063" t="str">
        <f>IF(SUM(E1254:G1257)=0,"",SUM(E1254:G1257))</f>
        <v/>
      </c>
      <c r="F1258" s="1842"/>
      <c r="G1258" s="1842"/>
      <c r="H1258" s="1843" t="str">
        <f>IF(SUM(H1254:J1257)=0,"",SUM(H1254:J1257))</f>
        <v/>
      </c>
      <c r="I1258" s="1842"/>
      <c r="J1258" s="1844"/>
    </row>
    <row r="1259" spans="1:10" s="54" customFormat="1" ht="16.5" hidden="1" customHeight="1" outlineLevel="1" thickTop="1" x14ac:dyDescent="0.25">
      <c r="A1259" s="83"/>
      <c r="B1259" s="83"/>
      <c r="C1259" s="83"/>
      <c r="D1259" s="83"/>
      <c r="E1259" s="53"/>
      <c r="F1259" s="53"/>
      <c r="G1259" s="53"/>
      <c r="H1259" s="53"/>
      <c r="I1259" s="53"/>
      <c r="J1259" s="53"/>
    </row>
    <row r="1260" spans="1:10" s="54" customFormat="1" ht="16.5" hidden="1" customHeight="1" outlineLevel="1" x14ac:dyDescent="0.25">
      <c r="A1260" s="489" t="s">
        <v>905</v>
      </c>
      <c r="B1260" s="489"/>
      <c r="C1260" s="489"/>
      <c r="D1260" s="489"/>
      <c r="E1260" s="489"/>
      <c r="F1260" s="489"/>
      <c r="G1260" s="489"/>
      <c r="H1260" s="489"/>
      <c r="I1260" s="489"/>
      <c r="J1260" s="489"/>
    </row>
    <row r="1261" spans="1:10" s="54" customFormat="1" ht="16.5" hidden="1" customHeight="1" outlineLevel="1" x14ac:dyDescent="0.25">
      <c r="A1261" s="482"/>
      <c r="B1261" s="482"/>
      <c r="C1261" s="482"/>
      <c r="D1261" s="482"/>
      <c r="E1261" s="482"/>
      <c r="F1261" s="482"/>
      <c r="G1261" s="482"/>
      <c r="H1261" s="482"/>
      <c r="I1261" s="482"/>
      <c r="J1261" s="482"/>
    </row>
    <row r="1262" spans="1:10" s="54" customFormat="1" ht="16.5" hidden="1" customHeight="1" outlineLevel="1" x14ac:dyDescent="0.25">
      <c r="A1262" s="482"/>
      <c r="B1262" s="482"/>
      <c r="C1262" s="482"/>
      <c r="D1262" s="482"/>
      <c r="E1262" s="482"/>
      <c r="F1262" s="482"/>
      <c r="G1262" s="482"/>
      <c r="H1262" s="482"/>
      <c r="I1262" s="482"/>
      <c r="J1262" s="482"/>
    </row>
    <row r="1263" spans="1:10" s="54" customFormat="1" ht="16.5" hidden="1" customHeight="1" outlineLevel="1" x14ac:dyDescent="0.25">
      <c r="A1263" s="482"/>
      <c r="B1263" s="482"/>
      <c r="C1263" s="482"/>
      <c r="D1263" s="482"/>
      <c r="E1263" s="482"/>
      <c r="F1263" s="482"/>
      <c r="G1263" s="482"/>
      <c r="H1263" s="482"/>
      <c r="I1263" s="482"/>
      <c r="J1263" s="482"/>
    </row>
    <row r="1264" spans="1:10" s="54" customFormat="1" ht="16.5" hidden="1" customHeight="1" outlineLevel="1" x14ac:dyDescent="0.25">
      <c r="A1264" s="482"/>
      <c r="B1264" s="482"/>
      <c r="C1264" s="482"/>
      <c r="D1264" s="482"/>
      <c r="E1264" s="482"/>
      <c r="F1264" s="482"/>
      <c r="G1264" s="482"/>
      <c r="H1264" s="482"/>
      <c r="I1264" s="482"/>
      <c r="J1264" s="482"/>
    </row>
    <row r="1265" spans="1:10" s="54" customFormat="1" hidden="1" outlineLevel="1" x14ac:dyDescent="0.25">
      <c r="A1265" s="482"/>
      <c r="B1265" s="482"/>
      <c r="C1265" s="482"/>
      <c r="D1265" s="482"/>
      <c r="E1265" s="482"/>
      <c r="F1265" s="482"/>
      <c r="G1265" s="482"/>
      <c r="H1265" s="482"/>
      <c r="I1265" s="482"/>
      <c r="J1265" s="482"/>
    </row>
    <row r="1266" spans="1:10" s="54" customFormat="1" ht="31.5" hidden="1" customHeight="1" outlineLevel="1" x14ac:dyDescent="0.25">
      <c r="A1266" s="482"/>
      <c r="B1266" s="482"/>
      <c r="C1266" s="482"/>
      <c r="D1266" s="482"/>
      <c r="E1266" s="482"/>
      <c r="F1266" s="482"/>
      <c r="G1266" s="482"/>
      <c r="H1266" s="482"/>
      <c r="I1266" s="482"/>
      <c r="J1266" s="482"/>
    </row>
    <row r="1267" spans="1:10" s="54" customFormat="1" ht="15.75" customHeight="1" collapsed="1" x14ac:dyDescent="0.25">
      <c r="A1267" s="83"/>
      <c r="B1267" s="83"/>
      <c r="C1267" s="83"/>
      <c r="D1267" s="83"/>
      <c r="E1267" s="53"/>
      <c r="F1267" s="53"/>
      <c r="G1267" s="53"/>
      <c r="H1267" s="53"/>
      <c r="I1267" s="53"/>
      <c r="J1267" s="53"/>
    </row>
    <row r="1268" spans="1:10" s="54" customFormat="1" ht="15" customHeight="1" x14ac:dyDescent="0.25">
      <c r="A1268" s="186" t="s">
        <v>906</v>
      </c>
      <c r="B1268" s="489" t="s">
        <v>839</v>
      </c>
      <c r="C1268" s="489"/>
      <c r="D1268" s="489"/>
      <c r="E1268" s="489"/>
      <c r="F1268" s="489"/>
      <c r="G1268" s="489"/>
      <c r="H1268" s="489"/>
      <c r="I1268" s="489"/>
      <c r="J1268" s="489"/>
    </row>
    <row r="1269" spans="1:10" s="54" customFormat="1" x14ac:dyDescent="0.25">
      <c r="A1269" s="15"/>
      <c r="B1269" s="456" t="s">
        <v>1071</v>
      </c>
      <c r="C1269" s="22"/>
      <c r="D1269" s="22"/>
      <c r="E1269" s="22"/>
      <c r="F1269" s="22"/>
      <c r="G1269" s="22"/>
      <c r="H1269" s="22"/>
      <c r="I1269" s="22"/>
      <c r="J1269" s="22"/>
    </row>
    <row r="1270" spans="1:10" s="54" customFormat="1" ht="17.25" hidden="1" customHeight="1" outlineLevel="1" thickTop="1" x14ac:dyDescent="0.25">
      <c r="A1270" s="1091" t="s">
        <v>368</v>
      </c>
      <c r="B1270" s="1092"/>
      <c r="C1270" s="1092"/>
      <c r="D1270" s="1092"/>
      <c r="E1270" s="2051" t="s">
        <v>135</v>
      </c>
      <c r="F1270" s="2052"/>
      <c r="G1270" s="2053"/>
      <c r="H1270" s="2064" t="s">
        <v>136</v>
      </c>
      <c r="I1270" s="2065"/>
      <c r="J1270" s="2066"/>
    </row>
    <row r="1271" spans="1:10" s="54" customFormat="1" ht="14.25" hidden="1" customHeight="1" outlineLevel="1" x14ac:dyDescent="0.25">
      <c r="A1271" s="1093"/>
      <c r="B1271" s="1094"/>
      <c r="C1271" s="1094"/>
      <c r="D1271" s="1094"/>
      <c r="E1271" s="1098" t="s">
        <v>265</v>
      </c>
      <c r="F1271" s="1096"/>
      <c r="G1271" s="2054"/>
      <c r="H1271" s="1098" t="s">
        <v>265</v>
      </c>
      <c r="I1271" s="1096"/>
      <c r="J1271" s="1097"/>
    </row>
    <row r="1272" spans="1:10" s="54" customFormat="1" ht="16.5" hidden="1" customHeight="1" outlineLevel="1" x14ac:dyDescent="0.25">
      <c r="A1272" s="1093"/>
      <c r="B1272" s="1094"/>
      <c r="C1272" s="1094"/>
      <c r="D1272" s="1094"/>
      <c r="E1272" s="1972" t="s">
        <v>270</v>
      </c>
      <c r="F1272" s="1972" t="s">
        <v>371</v>
      </c>
      <c r="G1272" s="1972" t="s">
        <v>370</v>
      </c>
      <c r="H1272" s="1972" t="s">
        <v>270</v>
      </c>
      <c r="I1272" s="1972" t="s">
        <v>371</v>
      </c>
      <c r="J1272" s="1233" t="s">
        <v>370</v>
      </c>
    </row>
    <row r="1273" spans="1:10" s="54" customFormat="1" hidden="1" outlineLevel="1" x14ac:dyDescent="0.25">
      <c r="A1273" s="1093"/>
      <c r="B1273" s="1094"/>
      <c r="C1273" s="1094"/>
      <c r="D1273" s="1094"/>
      <c r="E1273" s="1972"/>
      <c r="F1273" s="1972"/>
      <c r="G1273" s="1972"/>
      <c r="H1273" s="1972"/>
      <c r="I1273" s="1972"/>
      <c r="J1273" s="1233"/>
    </row>
    <row r="1274" spans="1:10" s="54" customFormat="1" ht="14.25" hidden="1" customHeight="1" outlineLevel="1" thickBot="1" x14ac:dyDescent="0.3">
      <c r="A1274" s="1944" t="s">
        <v>113</v>
      </c>
      <c r="B1274" s="1788"/>
      <c r="C1274" s="1788"/>
      <c r="D1274" s="988"/>
      <c r="E1274" s="183" t="s">
        <v>114</v>
      </c>
      <c r="F1274" s="183" t="s">
        <v>115</v>
      </c>
      <c r="G1274" s="183" t="s">
        <v>116</v>
      </c>
      <c r="H1274" s="183" t="s">
        <v>117</v>
      </c>
      <c r="I1274" s="183" t="s">
        <v>118</v>
      </c>
      <c r="J1274" s="193" t="s">
        <v>119</v>
      </c>
    </row>
    <row r="1275" spans="1:10" s="54" customFormat="1" ht="14.4" hidden="1" outlineLevel="1" thickTop="1" x14ac:dyDescent="0.25">
      <c r="A1275" s="583" t="s">
        <v>266</v>
      </c>
      <c r="B1275" s="584"/>
      <c r="C1275" s="584"/>
      <c r="D1275" s="584"/>
      <c r="E1275" s="247"/>
      <c r="F1275" s="248"/>
      <c r="G1275" s="248"/>
      <c r="H1275" s="247"/>
      <c r="I1275" s="248"/>
      <c r="J1275" s="249"/>
    </row>
    <row r="1276" spans="1:10" s="54" customFormat="1" ht="14.4" hidden="1" outlineLevel="1" thickBot="1" x14ac:dyDescent="0.3">
      <c r="A1276" s="2006" t="s">
        <v>369</v>
      </c>
      <c r="B1276" s="2007"/>
      <c r="C1276" s="2007"/>
      <c r="D1276" s="2007"/>
      <c r="E1276" s="250"/>
      <c r="F1276" s="251"/>
      <c r="G1276" s="251"/>
      <c r="H1276" s="250"/>
      <c r="I1276" s="251"/>
      <c r="J1276" s="252"/>
    </row>
    <row r="1277" spans="1:10" s="54" customFormat="1" ht="16.5" hidden="1" customHeight="1" outlineLevel="1" thickBot="1" x14ac:dyDescent="0.3">
      <c r="A1277" s="1821" t="s">
        <v>112</v>
      </c>
      <c r="B1277" s="1822"/>
      <c r="C1277" s="1822"/>
      <c r="D1277" s="1822"/>
      <c r="E1277" s="253" t="str">
        <f t="shared" ref="E1277:J1277" si="40">IF(SUM(E1275:E1276)=0,"",SUM(E1275:E1276))</f>
        <v/>
      </c>
      <c r="F1277" s="253" t="str">
        <f t="shared" si="40"/>
        <v/>
      </c>
      <c r="G1277" s="253" t="str">
        <f t="shared" si="40"/>
        <v/>
      </c>
      <c r="H1277" s="253" t="str">
        <f t="shared" si="40"/>
        <v/>
      </c>
      <c r="I1277" s="253" t="str">
        <f t="shared" si="40"/>
        <v/>
      </c>
      <c r="J1277" s="254" t="str">
        <f t="shared" si="40"/>
        <v/>
      </c>
    </row>
    <row r="1278" spans="1:10" s="54" customFormat="1" ht="16.5" hidden="1" customHeight="1" outlineLevel="1" thickTop="1" x14ac:dyDescent="0.25">
      <c r="A1278" s="83"/>
      <c r="B1278" s="83"/>
      <c r="C1278" s="83"/>
      <c r="D1278" s="83"/>
      <c r="E1278" s="53"/>
      <c r="F1278" s="53"/>
      <c r="G1278" s="53"/>
      <c r="H1278" s="53"/>
      <c r="I1278" s="53"/>
      <c r="J1278" s="53"/>
    </row>
    <row r="1279" spans="1:10" s="54" customFormat="1" ht="16.5" hidden="1" customHeight="1" outlineLevel="1" x14ac:dyDescent="0.25">
      <c r="A1279" s="489" t="s">
        <v>837</v>
      </c>
      <c r="B1279" s="489"/>
      <c r="C1279" s="489"/>
      <c r="D1279" s="489"/>
      <c r="E1279" s="489"/>
      <c r="F1279" s="489"/>
      <c r="G1279" s="489"/>
      <c r="H1279" s="489"/>
      <c r="I1279" s="489"/>
      <c r="J1279" s="489"/>
    </row>
    <row r="1280" spans="1:10" s="54" customFormat="1" ht="16.5" hidden="1" customHeight="1" outlineLevel="1" x14ac:dyDescent="0.25">
      <c r="A1280" s="482"/>
      <c r="B1280" s="482"/>
      <c r="C1280" s="482"/>
      <c r="D1280" s="482"/>
      <c r="E1280" s="482"/>
      <c r="F1280" s="482"/>
      <c r="G1280" s="482"/>
      <c r="H1280" s="482"/>
      <c r="I1280" s="482"/>
      <c r="J1280" s="482"/>
    </row>
    <row r="1281" spans="1:10" s="54" customFormat="1" ht="16.5" hidden="1" customHeight="1" outlineLevel="1" x14ac:dyDescent="0.25">
      <c r="A1281" s="482"/>
      <c r="B1281" s="482"/>
      <c r="C1281" s="482"/>
      <c r="D1281" s="482"/>
      <c r="E1281" s="482"/>
      <c r="F1281" s="482"/>
      <c r="G1281" s="482"/>
      <c r="H1281" s="482"/>
      <c r="I1281" s="482"/>
      <c r="J1281" s="482"/>
    </row>
    <row r="1282" spans="1:10" s="54" customFormat="1" ht="16.5" hidden="1" customHeight="1" outlineLevel="1" x14ac:dyDescent="0.25">
      <c r="A1282" s="482"/>
      <c r="B1282" s="482"/>
      <c r="C1282" s="482"/>
      <c r="D1282" s="482"/>
      <c r="E1282" s="482"/>
      <c r="F1282" s="482"/>
      <c r="G1282" s="482"/>
      <c r="H1282" s="482"/>
      <c r="I1282" s="482"/>
      <c r="J1282" s="482"/>
    </row>
    <row r="1283" spans="1:10" s="54" customFormat="1" ht="16.5" hidden="1" customHeight="1" outlineLevel="1" x14ac:dyDescent="0.25">
      <c r="A1283" s="482"/>
      <c r="B1283" s="482"/>
      <c r="C1283" s="482"/>
      <c r="D1283" s="482"/>
      <c r="E1283" s="482"/>
      <c r="F1283" s="482"/>
      <c r="G1283" s="482"/>
      <c r="H1283" s="482"/>
      <c r="I1283" s="482"/>
      <c r="J1283" s="482"/>
    </row>
    <row r="1284" spans="1:10" s="54" customFormat="1" ht="16.5" hidden="1" customHeight="1" outlineLevel="1" x14ac:dyDescent="0.25">
      <c r="A1284" s="482"/>
      <c r="B1284" s="482"/>
      <c r="C1284" s="482"/>
      <c r="D1284" s="482"/>
      <c r="E1284" s="482"/>
      <c r="F1284" s="482"/>
      <c r="G1284" s="482"/>
      <c r="H1284" s="482"/>
      <c r="I1284" s="482"/>
      <c r="J1284" s="482"/>
    </row>
    <row r="1285" spans="1:10" s="54" customFormat="1" ht="16.5" hidden="1" customHeight="1" outlineLevel="1" x14ac:dyDescent="0.25">
      <c r="A1285" s="482"/>
      <c r="B1285" s="482"/>
      <c r="C1285" s="482"/>
      <c r="D1285" s="482"/>
      <c r="E1285" s="482"/>
      <c r="F1285" s="482"/>
      <c r="G1285" s="482"/>
      <c r="H1285" s="482"/>
      <c r="I1285" s="482"/>
      <c r="J1285" s="482"/>
    </row>
    <row r="1286" spans="1:10" s="54" customFormat="1" ht="16.5" hidden="1" customHeight="1" outlineLevel="1" x14ac:dyDescent="0.25">
      <c r="A1286" s="482"/>
      <c r="B1286" s="482"/>
      <c r="C1286" s="482"/>
      <c r="D1286" s="482"/>
      <c r="E1286" s="482"/>
      <c r="F1286" s="482"/>
      <c r="G1286" s="482"/>
      <c r="H1286" s="482"/>
      <c r="I1286" s="482"/>
      <c r="J1286" s="482"/>
    </row>
    <row r="1287" spans="1:10" s="54" customFormat="1" ht="16.5" hidden="1" customHeight="1" outlineLevel="1" x14ac:dyDescent="0.25">
      <c r="A1287" s="482"/>
      <c r="B1287" s="482"/>
      <c r="C1287" s="482"/>
      <c r="D1287" s="482"/>
      <c r="E1287" s="482"/>
      <c r="F1287" s="482"/>
      <c r="G1287" s="482"/>
      <c r="H1287" s="482"/>
      <c r="I1287" s="482"/>
      <c r="J1287" s="482"/>
    </row>
    <row r="1288" spans="1:10" s="54" customFormat="1" ht="16.5" hidden="1" customHeight="1" outlineLevel="1" x14ac:dyDescent="0.25">
      <c r="A1288" s="482"/>
      <c r="B1288" s="482"/>
      <c r="C1288" s="482"/>
      <c r="D1288" s="482"/>
      <c r="E1288" s="482"/>
      <c r="F1288" s="482"/>
      <c r="G1288" s="482"/>
      <c r="H1288" s="482"/>
      <c r="I1288" s="482"/>
      <c r="J1288" s="482"/>
    </row>
    <row r="1289" spans="1:10" s="54" customFormat="1" ht="16.5" hidden="1" customHeight="1" outlineLevel="1" x14ac:dyDescent="0.25">
      <c r="A1289" s="482"/>
      <c r="B1289" s="482"/>
      <c r="C1289" s="482"/>
      <c r="D1289" s="482"/>
      <c r="E1289" s="482"/>
      <c r="F1289" s="482"/>
      <c r="G1289" s="482"/>
      <c r="H1289" s="482"/>
      <c r="I1289" s="482"/>
      <c r="J1289" s="482"/>
    </row>
    <row r="1290" spans="1:10" s="54" customFormat="1" ht="16.5" hidden="1" customHeight="1" outlineLevel="1" x14ac:dyDescent="0.25">
      <c r="A1290" s="482"/>
      <c r="B1290" s="482"/>
      <c r="C1290" s="482"/>
      <c r="D1290" s="482"/>
      <c r="E1290" s="482"/>
      <c r="F1290" s="482"/>
      <c r="G1290" s="482"/>
      <c r="H1290" s="482"/>
      <c r="I1290" s="482"/>
      <c r="J1290" s="482"/>
    </row>
    <row r="1291" spans="1:10" s="54" customFormat="1" hidden="1" outlineLevel="1" x14ac:dyDescent="0.25">
      <c r="A1291" s="482"/>
      <c r="B1291" s="482"/>
      <c r="C1291" s="482"/>
      <c r="D1291" s="482"/>
      <c r="E1291" s="482"/>
      <c r="F1291" s="482"/>
      <c r="G1291" s="482"/>
      <c r="H1291" s="482"/>
      <c r="I1291" s="482"/>
      <c r="J1291" s="482"/>
    </row>
    <row r="1292" spans="1:10" s="54" customFormat="1" hidden="1" outlineLevel="1" x14ac:dyDescent="0.25">
      <c r="A1292" s="482"/>
      <c r="B1292" s="482"/>
      <c r="C1292" s="482"/>
      <c r="D1292" s="482"/>
      <c r="E1292" s="482"/>
      <c r="F1292" s="482"/>
      <c r="G1292" s="482"/>
      <c r="H1292" s="482"/>
      <c r="I1292" s="482"/>
      <c r="J1292" s="482"/>
    </row>
    <row r="1293" spans="1:10" s="54" customFormat="1" collapsed="1" x14ac:dyDescent="0.25">
      <c r="A1293" s="83"/>
      <c r="B1293" s="83"/>
      <c r="C1293" s="83"/>
      <c r="D1293" s="83"/>
      <c r="E1293" s="53"/>
      <c r="F1293" s="53"/>
      <c r="G1293" s="53"/>
      <c r="H1293" s="53"/>
      <c r="I1293" s="53"/>
      <c r="J1293" s="53"/>
    </row>
    <row r="1294" spans="1:10" s="54" customFormat="1" x14ac:dyDescent="0.25">
      <c r="A1294" s="186"/>
      <c r="B1294" s="186"/>
      <c r="C1294" s="186"/>
      <c r="D1294" s="186"/>
      <c r="E1294" s="53"/>
      <c r="F1294" s="53"/>
      <c r="G1294" s="53"/>
      <c r="H1294" s="53"/>
      <c r="I1294" s="53"/>
      <c r="J1294" s="53"/>
    </row>
    <row r="1295" spans="1:10" s="54" customFormat="1" x14ac:dyDescent="0.25">
      <c r="A1295" s="186"/>
      <c r="B1295" s="186"/>
      <c r="C1295" s="186"/>
      <c r="D1295" s="186"/>
      <c r="E1295" s="53"/>
      <c r="F1295" s="53"/>
      <c r="G1295" s="53"/>
      <c r="H1295" s="53"/>
      <c r="I1295" s="53"/>
      <c r="J1295" s="53"/>
    </row>
    <row r="1296" spans="1:10" s="54" customFormat="1" x14ac:dyDescent="0.25">
      <c r="A1296" s="186"/>
      <c r="B1296" s="186"/>
      <c r="C1296" s="186"/>
      <c r="D1296" s="186"/>
      <c r="E1296" s="53"/>
      <c r="F1296" s="53"/>
      <c r="G1296" s="53"/>
      <c r="H1296" s="53"/>
      <c r="I1296" s="53"/>
      <c r="J1296" s="53"/>
    </row>
    <row r="1297" spans="1:10" s="54" customFormat="1" x14ac:dyDescent="0.25">
      <c r="A1297" s="433"/>
      <c r="B1297" s="433"/>
      <c r="C1297" s="433"/>
      <c r="D1297" s="433"/>
      <c r="E1297" s="53"/>
      <c r="F1297" s="53"/>
      <c r="G1297" s="53"/>
      <c r="H1297" s="53"/>
      <c r="I1297" s="53"/>
      <c r="J1297" s="53"/>
    </row>
    <row r="1298" spans="1:10" s="54" customFormat="1" x14ac:dyDescent="0.25">
      <c r="A1298" s="433"/>
      <c r="B1298" s="433"/>
      <c r="C1298" s="433"/>
      <c r="D1298" s="433"/>
      <c r="E1298" s="53"/>
      <c r="F1298" s="53"/>
      <c r="G1298" s="53"/>
      <c r="H1298" s="53"/>
      <c r="I1298" s="53"/>
      <c r="J1298" s="53"/>
    </row>
    <row r="1299" spans="1:10" s="54" customFormat="1" x14ac:dyDescent="0.25">
      <c r="A1299" s="433"/>
      <c r="B1299" s="433"/>
      <c r="C1299" s="433"/>
      <c r="D1299" s="433"/>
      <c r="E1299" s="53"/>
      <c r="F1299" s="53"/>
      <c r="G1299" s="53"/>
      <c r="H1299" s="53"/>
      <c r="I1299" s="53"/>
      <c r="J1299" s="53"/>
    </row>
    <row r="1300" spans="1:10" s="54" customFormat="1" x14ac:dyDescent="0.25">
      <c r="A1300" s="433"/>
      <c r="B1300" s="433"/>
      <c r="C1300" s="433"/>
      <c r="D1300" s="433"/>
      <c r="E1300" s="53"/>
      <c r="F1300" s="53"/>
      <c r="G1300" s="53"/>
      <c r="H1300" s="53"/>
      <c r="I1300" s="53"/>
      <c r="J1300" s="53"/>
    </row>
    <row r="1301" spans="1:10" s="54" customFormat="1" x14ac:dyDescent="0.25">
      <c r="A1301" s="433"/>
      <c r="B1301" s="433"/>
      <c r="C1301" s="433"/>
      <c r="D1301" s="433"/>
      <c r="E1301" s="53"/>
      <c r="F1301" s="53"/>
      <c r="G1301" s="53"/>
      <c r="H1301" s="53"/>
      <c r="I1301" s="53"/>
      <c r="J1301" s="53"/>
    </row>
    <row r="1302" spans="1:10" s="54" customFormat="1" x14ac:dyDescent="0.25">
      <c r="A1302" s="433"/>
      <c r="B1302" s="433"/>
      <c r="C1302" s="433"/>
      <c r="D1302" s="433"/>
      <c r="E1302" s="53"/>
      <c r="F1302" s="53"/>
      <c r="G1302" s="53"/>
      <c r="H1302" s="53"/>
      <c r="I1302" s="53"/>
      <c r="J1302" s="53"/>
    </row>
    <row r="1303" spans="1:10" s="54" customFormat="1" x14ac:dyDescent="0.25">
      <c r="A1303" s="433"/>
      <c r="B1303" s="433"/>
      <c r="C1303" s="433"/>
      <c r="D1303" s="433"/>
      <c r="E1303" s="53"/>
      <c r="F1303" s="53"/>
      <c r="G1303" s="53"/>
      <c r="H1303" s="53"/>
      <c r="I1303" s="53"/>
      <c r="J1303" s="53"/>
    </row>
    <row r="1304" spans="1:10" s="54" customFormat="1" x14ac:dyDescent="0.25">
      <c r="A1304" s="46" t="s">
        <v>372</v>
      </c>
      <c r="B1304" s="526" t="s">
        <v>373</v>
      </c>
      <c r="C1304" s="526"/>
      <c r="D1304" s="526"/>
      <c r="E1304" s="526"/>
      <c r="F1304" s="526"/>
      <c r="G1304" s="526"/>
      <c r="H1304" s="526"/>
      <c r="I1304" s="526"/>
      <c r="J1304" s="526"/>
    </row>
    <row r="1305" spans="1:10" s="54" customFormat="1" ht="15.75" customHeight="1" x14ac:dyDescent="0.25">
      <c r="A1305" s="83"/>
      <c r="B1305" s="83"/>
      <c r="C1305" s="83"/>
      <c r="D1305" s="83"/>
      <c r="E1305" s="53"/>
      <c r="F1305" s="53"/>
      <c r="G1305" s="53"/>
      <c r="H1305" s="53"/>
      <c r="I1305" s="53"/>
      <c r="J1305" s="53"/>
    </row>
    <row r="1306" spans="1:10" s="54" customFormat="1" ht="15.75" customHeight="1" x14ac:dyDescent="0.25">
      <c r="A1306" s="186" t="s">
        <v>907</v>
      </c>
      <c r="B1306" s="489" t="s">
        <v>908</v>
      </c>
      <c r="C1306" s="489"/>
      <c r="D1306" s="489"/>
      <c r="E1306" s="489"/>
      <c r="F1306" s="489"/>
      <c r="G1306" s="489"/>
      <c r="H1306" s="489"/>
      <c r="I1306" s="489"/>
      <c r="J1306" s="489"/>
    </row>
    <row r="1307" spans="1:10" s="54" customFormat="1" ht="14.4" thickBot="1" x14ac:dyDescent="0.3">
      <c r="A1307" s="2055"/>
      <c r="B1307" s="2056"/>
      <c r="C1307" s="2056"/>
      <c r="D1307" s="2056"/>
      <c r="E1307" s="2056"/>
      <c r="F1307" s="2056"/>
      <c r="G1307" s="2056"/>
      <c r="H1307" s="2056"/>
      <c r="I1307" s="2056"/>
      <c r="J1307" s="2056"/>
    </row>
    <row r="1308" spans="1:10" s="54" customFormat="1" ht="33.75" customHeight="1" thickTop="1" x14ac:dyDescent="0.25">
      <c r="A1308" s="612" t="s">
        <v>374</v>
      </c>
      <c r="B1308" s="613"/>
      <c r="C1308" s="609" t="s">
        <v>174</v>
      </c>
      <c r="D1308" s="611"/>
      <c r="E1308" s="609" t="s">
        <v>176</v>
      </c>
      <c r="F1308" s="611"/>
      <c r="G1308" s="609" t="s">
        <v>1068</v>
      </c>
      <c r="H1308" s="610"/>
      <c r="I1308" s="607" t="s">
        <v>909</v>
      </c>
      <c r="J1308" s="608"/>
    </row>
    <row r="1309" spans="1:10" s="54" customFormat="1" x14ac:dyDescent="0.25">
      <c r="A1309" s="614"/>
      <c r="B1309" s="615"/>
      <c r="C1309" s="260" t="s">
        <v>135</v>
      </c>
      <c r="D1309" s="199" t="s">
        <v>136</v>
      </c>
      <c r="E1309" s="265" t="s">
        <v>135</v>
      </c>
      <c r="F1309" s="258" t="s">
        <v>136</v>
      </c>
      <c r="G1309" s="264" t="s">
        <v>135</v>
      </c>
      <c r="H1309" s="258" t="s">
        <v>136</v>
      </c>
      <c r="I1309" s="262" t="s">
        <v>135</v>
      </c>
      <c r="J1309" s="255" t="s">
        <v>136</v>
      </c>
    </row>
    <row r="1310" spans="1:10" s="54" customFormat="1" ht="14.4" thickBot="1" x14ac:dyDescent="0.3">
      <c r="A1310" s="2081" t="s">
        <v>113</v>
      </c>
      <c r="B1310" s="2082"/>
      <c r="C1310" s="261" t="s">
        <v>114</v>
      </c>
      <c r="D1310" s="257" t="s">
        <v>115</v>
      </c>
      <c r="E1310" s="266" t="s">
        <v>116</v>
      </c>
      <c r="F1310" s="259" t="s">
        <v>117</v>
      </c>
      <c r="G1310" s="261" t="s">
        <v>118</v>
      </c>
      <c r="H1310" s="259" t="s">
        <v>119</v>
      </c>
      <c r="I1310" s="263" t="s">
        <v>120</v>
      </c>
      <c r="J1310" s="256" t="s">
        <v>121</v>
      </c>
    </row>
    <row r="1311" spans="1:10" s="54" customFormat="1" ht="14.4" thickTop="1" x14ac:dyDescent="0.25">
      <c r="A1311" s="2083" t="s">
        <v>1069</v>
      </c>
      <c r="B1311" s="2084"/>
      <c r="C1311" s="426">
        <f>2713411.79-C1312</f>
        <v>2424347.41</v>
      </c>
      <c r="D1311" s="427">
        <f>3308379-D1312</f>
        <v>3032916.7800000003</v>
      </c>
      <c r="E1311" s="441">
        <v>152188.26999999999</v>
      </c>
      <c r="F1311" s="442">
        <v>134485</v>
      </c>
      <c r="G1311" s="426">
        <v>637463.01</v>
      </c>
      <c r="H1311" s="443">
        <v>664276</v>
      </c>
      <c r="I1311" s="444"/>
      <c r="J1311" s="445"/>
    </row>
    <row r="1312" spans="1:10" s="54" customFormat="1" x14ac:dyDescent="0.25">
      <c r="A1312" s="2085" t="s">
        <v>1070</v>
      </c>
      <c r="B1312" s="2086"/>
      <c r="C1312" s="446">
        <v>289064.38</v>
      </c>
      <c r="D1312" s="447">
        <v>275462.21999999997</v>
      </c>
      <c r="E1312" s="446">
        <v>0</v>
      </c>
      <c r="F1312" s="447">
        <v>0</v>
      </c>
      <c r="G1312" s="448">
        <v>0</v>
      </c>
      <c r="H1312" s="447">
        <v>0</v>
      </c>
      <c r="I1312" s="449"/>
      <c r="J1312" s="450"/>
    </row>
    <row r="1313" spans="1:10" s="54" customFormat="1" x14ac:dyDescent="0.25">
      <c r="A1313" s="2079"/>
      <c r="B1313" s="2080"/>
      <c r="C1313" s="267"/>
      <c r="D1313" s="196"/>
      <c r="E1313" s="268"/>
      <c r="F1313" s="269"/>
      <c r="G1313" s="267"/>
      <c r="H1313" s="269"/>
      <c r="I1313" s="270"/>
      <c r="J1313" s="271"/>
    </row>
    <row r="1314" spans="1:10" s="54" customFormat="1" ht="14.4" thickBot="1" x14ac:dyDescent="0.3">
      <c r="A1314" s="590"/>
      <c r="B1314" s="591"/>
      <c r="C1314" s="272"/>
      <c r="D1314" s="197"/>
      <c r="E1314" s="273"/>
      <c r="F1314" s="274"/>
      <c r="G1314" s="272"/>
      <c r="H1314" s="274"/>
      <c r="I1314" s="275"/>
      <c r="J1314" s="276"/>
    </row>
    <row r="1315" spans="1:10" s="54" customFormat="1" ht="16.5" customHeight="1" thickBot="1" x14ac:dyDescent="0.3">
      <c r="A1315" s="2032" t="s">
        <v>112</v>
      </c>
      <c r="B1315" s="2033"/>
      <c r="C1315" s="277">
        <f t="shared" ref="C1315:J1315" si="41">IF(SUM(C1311:C1314)=0,"",SUM(C1311:C1314))</f>
        <v>2713411.79</v>
      </c>
      <c r="D1315" s="278">
        <f t="shared" si="41"/>
        <v>3308379</v>
      </c>
      <c r="E1315" s="277">
        <f t="shared" si="41"/>
        <v>152188.26999999999</v>
      </c>
      <c r="F1315" s="278">
        <f t="shared" si="41"/>
        <v>134485</v>
      </c>
      <c r="G1315" s="277">
        <f t="shared" si="41"/>
        <v>637463.01</v>
      </c>
      <c r="H1315" s="278">
        <f t="shared" si="41"/>
        <v>664276</v>
      </c>
      <c r="I1315" s="277" t="str">
        <f t="shared" si="41"/>
        <v/>
      </c>
      <c r="J1315" s="279" t="str">
        <f t="shared" si="41"/>
        <v/>
      </c>
    </row>
    <row r="1316" spans="1:10" s="54" customFormat="1" ht="16.5" customHeight="1" thickTop="1" x14ac:dyDescent="0.25">
      <c r="A1316" s="83"/>
      <c r="B1316" s="83"/>
      <c r="C1316" s="83"/>
      <c r="D1316" s="83"/>
      <c r="E1316" s="53"/>
      <c r="F1316" s="53"/>
      <c r="G1316" s="53"/>
      <c r="H1316" s="53"/>
      <c r="I1316" s="53"/>
      <c r="J1316" s="53"/>
    </row>
    <row r="1317" spans="1:10" s="54" customFormat="1" ht="16.5" customHeight="1" x14ac:dyDescent="0.25">
      <c r="A1317" s="489" t="s">
        <v>910</v>
      </c>
      <c r="B1317" s="489"/>
      <c r="C1317" s="489"/>
      <c r="D1317" s="489"/>
      <c r="E1317" s="489"/>
      <c r="F1317" s="489"/>
      <c r="G1317" s="489"/>
      <c r="H1317" s="489"/>
      <c r="I1317" s="489"/>
      <c r="J1317" s="489"/>
    </row>
    <row r="1318" spans="1:10" s="54" customFormat="1" ht="16.5" customHeight="1" x14ac:dyDescent="0.25">
      <c r="A1318" s="482"/>
      <c r="B1318" s="482"/>
      <c r="C1318" s="482"/>
      <c r="D1318" s="482"/>
      <c r="E1318" s="482"/>
      <c r="F1318" s="482"/>
      <c r="G1318" s="482"/>
      <c r="H1318" s="482"/>
      <c r="I1318" s="482"/>
      <c r="J1318" s="482"/>
    </row>
    <row r="1319" spans="1:10" s="54" customFormat="1" ht="16.5" customHeight="1" x14ac:dyDescent="0.25">
      <c r="A1319" s="482"/>
      <c r="B1319" s="482"/>
      <c r="C1319" s="482"/>
      <c r="D1319" s="482"/>
      <c r="E1319" s="482"/>
      <c r="F1319" s="482"/>
      <c r="G1319" s="482"/>
      <c r="H1319" s="482"/>
      <c r="I1319" s="482"/>
      <c r="J1319" s="482"/>
    </row>
    <row r="1320" spans="1:10" s="54" customFormat="1" ht="16.5" customHeight="1" x14ac:dyDescent="0.25">
      <c r="A1320" s="482"/>
      <c r="B1320" s="482"/>
      <c r="C1320" s="482"/>
      <c r="D1320" s="482"/>
      <c r="E1320" s="482"/>
      <c r="F1320" s="482"/>
      <c r="G1320" s="482"/>
      <c r="H1320" s="482"/>
      <c r="I1320" s="482"/>
      <c r="J1320" s="482"/>
    </row>
    <row r="1321" spans="1:10" s="54" customFormat="1" ht="16.5" customHeight="1" x14ac:dyDescent="0.25">
      <c r="A1321" s="482"/>
      <c r="B1321" s="482"/>
      <c r="C1321" s="482"/>
      <c r="D1321" s="482"/>
      <c r="E1321" s="482"/>
      <c r="F1321" s="482"/>
      <c r="G1321" s="482"/>
      <c r="H1321" s="482"/>
      <c r="I1321" s="482"/>
      <c r="J1321" s="482"/>
    </row>
    <row r="1322" spans="1:10" s="54" customFormat="1" x14ac:dyDescent="0.25">
      <c r="A1322" s="482"/>
      <c r="B1322" s="482"/>
      <c r="C1322" s="482"/>
      <c r="D1322" s="482"/>
      <c r="E1322" s="482"/>
      <c r="F1322" s="482"/>
      <c r="G1322" s="482"/>
      <c r="H1322" s="482"/>
      <c r="I1322" s="482"/>
      <c r="J1322" s="482"/>
    </row>
    <row r="1323" spans="1:10" s="54" customFormat="1" ht="16.5" customHeight="1" x14ac:dyDescent="0.25">
      <c r="A1323" s="482"/>
      <c r="B1323" s="482"/>
      <c r="C1323" s="482"/>
      <c r="D1323" s="482"/>
      <c r="E1323" s="482"/>
      <c r="F1323" s="482"/>
      <c r="G1323" s="482"/>
      <c r="H1323" s="482"/>
      <c r="I1323" s="482"/>
      <c r="J1323" s="482"/>
    </row>
    <row r="1324" spans="1:10" s="54" customFormat="1" ht="16.5" customHeight="1" x14ac:dyDescent="0.25">
      <c r="A1324" s="185"/>
      <c r="B1324" s="185"/>
      <c r="C1324" s="185"/>
      <c r="D1324" s="185"/>
      <c r="E1324" s="185"/>
      <c r="F1324" s="185"/>
      <c r="G1324" s="185"/>
      <c r="H1324" s="185"/>
      <c r="I1324" s="185"/>
      <c r="J1324" s="185"/>
    </row>
    <row r="1325" spans="1:10" s="54" customFormat="1" ht="16.5" customHeight="1" x14ac:dyDescent="0.25">
      <c r="A1325" s="186" t="s">
        <v>916</v>
      </c>
      <c r="B1325" s="489" t="s">
        <v>917</v>
      </c>
      <c r="C1325" s="489"/>
      <c r="D1325" s="489"/>
      <c r="E1325" s="489"/>
      <c r="F1325" s="489"/>
      <c r="G1325" s="489"/>
      <c r="H1325" s="489"/>
      <c r="I1325" s="489"/>
      <c r="J1325" s="489"/>
    </row>
    <row r="1326" spans="1:10" s="54" customFormat="1" ht="16.5" customHeight="1" thickBot="1" x14ac:dyDescent="0.3">
      <c r="A1326" s="15"/>
      <c r="B1326" s="22"/>
      <c r="C1326" s="22"/>
      <c r="D1326" s="22"/>
      <c r="E1326" s="22"/>
      <c r="F1326" s="22"/>
      <c r="G1326" s="22"/>
      <c r="H1326" s="22"/>
      <c r="I1326" s="22"/>
      <c r="J1326" s="22"/>
    </row>
    <row r="1327" spans="1:10" s="54" customFormat="1" ht="32.25" customHeight="1" thickTop="1" x14ac:dyDescent="0.25">
      <c r="A1327" s="2036" t="s">
        <v>5</v>
      </c>
      <c r="B1327" s="2037"/>
      <c r="C1327" s="2037"/>
      <c r="D1327" s="2037"/>
      <c r="E1327" s="294" t="s">
        <v>135</v>
      </c>
      <c r="F1327" s="2034" t="s">
        <v>136</v>
      </c>
      <c r="G1327" s="2035"/>
      <c r="H1327" s="1978" t="s">
        <v>912</v>
      </c>
      <c r="I1327" s="1978"/>
      <c r="J1327" s="1979"/>
    </row>
    <row r="1328" spans="1:10" s="54" customFormat="1" ht="31.5" customHeight="1" x14ac:dyDescent="0.25">
      <c r="A1328" s="2038"/>
      <c r="B1328" s="2039"/>
      <c r="C1328" s="2039"/>
      <c r="D1328" s="2039"/>
      <c r="E1328" s="295" t="s">
        <v>375</v>
      </c>
      <c r="F1328" s="284" t="s">
        <v>375</v>
      </c>
      <c r="G1328" s="290" t="s">
        <v>915</v>
      </c>
      <c r="H1328" s="2028" t="s">
        <v>135</v>
      </c>
      <c r="I1328" s="2029"/>
      <c r="J1328" s="282" t="s">
        <v>136</v>
      </c>
    </row>
    <row r="1329" spans="1:10" s="54" customFormat="1" ht="16.5" customHeight="1" thickBot="1" x14ac:dyDescent="0.3">
      <c r="A1329" s="986" t="s">
        <v>113</v>
      </c>
      <c r="B1329" s="987"/>
      <c r="C1329" s="987"/>
      <c r="D1329" s="987"/>
      <c r="E1329" s="296" t="s">
        <v>114</v>
      </c>
      <c r="F1329" s="285" t="s">
        <v>115</v>
      </c>
      <c r="G1329" s="219" t="s">
        <v>116</v>
      </c>
      <c r="H1329" s="2030" t="s">
        <v>117</v>
      </c>
      <c r="I1329" s="2031"/>
      <c r="J1329" s="283" t="s">
        <v>118</v>
      </c>
    </row>
    <row r="1330" spans="1:10" s="54" customFormat="1" ht="16.5" customHeight="1" thickTop="1" x14ac:dyDescent="0.25">
      <c r="A1330" s="1261" t="s">
        <v>913</v>
      </c>
      <c r="B1330" s="1761"/>
      <c r="C1330" s="1761"/>
      <c r="D1330" s="1761"/>
      <c r="E1330" s="301">
        <v>4993.49</v>
      </c>
      <c r="F1330" s="302">
        <v>26308.26</v>
      </c>
      <c r="G1330" s="146">
        <v>19963.32</v>
      </c>
      <c r="H1330" s="562">
        <f>E1330-F1330</f>
        <v>-21314.769999999997</v>
      </c>
      <c r="I1330" s="563"/>
      <c r="J1330" s="209">
        <f>F1330-G1330</f>
        <v>6344.9399999999987</v>
      </c>
    </row>
    <row r="1331" spans="1:10" s="54" customFormat="1" ht="16.5" customHeight="1" x14ac:dyDescent="0.25">
      <c r="A1331" s="605" t="s">
        <v>174</v>
      </c>
      <c r="B1331" s="606"/>
      <c r="C1331" s="606"/>
      <c r="D1331" s="606"/>
      <c r="E1331" s="303">
        <v>107557.55</v>
      </c>
      <c r="F1331" s="304">
        <v>81194.399999999994</v>
      </c>
      <c r="G1331" s="305">
        <v>84824.38</v>
      </c>
      <c r="H1331" s="478">
        <f>E1331-F1331</f>
        <v>26363.150000000009</v>
      </c>
      <c r="I1331" s="552"/>
      <c r="J1331" s="306">
        <f>F1331-G1331</f>
        <v>-3629.9800000000105</v>
      </c>
    </row>
    <row r="1332" spans="1:10" s="54" customFormat="1" ht="16.5" customHeight="1" thickBot="1" x14ac:dyDescent="0.3">
      <c r="A1332" s="2026" t="s">
        <v>175</v>
      </c>
      <c r="B1332" s="2027"/>
      <c r="C1332" s="2027"/>
      <c r="D1332" s="2027"/>
      <c r="E1332" s="307"/>
      <c r="F1332" s="308"/>
      <c r="G1332" s="206"/>
      <c r="H1332" s="553"/>
      <c r="I1332" s="554"/>
      <c r="J1332" s="210"/>
    </row>
    <row r="1333" spans="1:10" s="54" customFormat="1" ht="16.5" customHeight="1" thickBot="1" x14ac:dyDescent="0.3">
      <c r="A1333" s="796" t="s">
        <v>112</v>
      </c>
      <c r="B1333" s="797"/>
      <c r="C1333" s="797"/>
      <c r="D1333" s="797"/>
      <c r="E1333" s="310">
        <f>IF(SUM(E1330:E1332)=0,"",SUM(E1330:E1332))</f>
        <v>112551.04000000001</v>
      </c>
      <c r="F1333" s="311">
        <f>IF(SUM(F1330:F1332)=0,"",SUM(F1330:F1332))</f>
        <v>107502.65999999999</v>
      </c>
      <c r="G1333" s="312">
        <f>IF(SUM(G1330:G1332)=0,"",SUM(G1330:G1332))</f>
        <v>104787.70000000001</v>
      </c>
      <c r="H1333" s="564">
        <f>IF(SUM(H1330:I1332)=0,"",SUM(H1330:I1332))</f>
        <v>5048.3800000000119</v>
      </c>
      <c r="I1333" s="565"/>
      <c r="J1333" s="313">
        <f>IF(SUM(J1330:J1332)=0,"",SUM(J1330:J1332))</f>
        <v>2714.9599999999882</v>
      </c>
    </row>
    <row r="1334" spans="1:10" s="54" customFormat="1" ht="16.5" customHeight="1" x14ac:dyDescent="0.25">
      <c r="A1334" s="930" t="s">
        <v>376</v>
      </c>
      <c r="B1334" s="931"/>
      <c r="C1334" s="931"/>
      <c r="D1334" s="931"/>
      <c r="E1334" s="297" t="s">
        <v>156</v>
      </c>
      <c r="F1334" s="286" t="s">
        <v>156</v>
      </c>
      <c r="G1334" s="291" t="s">
        <v>156</v>
      </c>
      <c r="H1334" s="566"/>
      <c r="I1334" s="567"/>
      <c r="J1334" s="309"/>
    </row>
    <row r="1335" spans="1:10" s="54" customFormat="1" ht="16.5" customHeight="1" x14ac:dyDescent="0.25">
      <c r="A1335" s="605" t="s">
        <v>377</v>
      </c>
      <c r="B1335" s="606"/>
      <c r="C1335" s="606"/>
      <c r="D1335" s="606"/>
      <c r="E1335" s="298" t="s">
        <v>156</v>
      </c>
      <c r="F1335" s="287" t="s">
        <v>156</v>
      </c>
      <c r="G1335" s="292" t="s">
        <v>156</v>
      </c>
      <c r="H1335" s="478"/>
      <c r="I1335" s="552"/>
      <c r="J1335" s="306"/>
    </row>
    <row r="1336" spans="1:10" s="54" customFormat="1" ht="15.75" customHeight="1" x14ac:dyDescent="0.25">
      <c r="A1336" s="605" t="s">
        <v>378</v>
      </c>
      <c r="B1336" s="606"/>
      <c r="C1336" s="606"/>
      <c r="D1336" s="606"/>
      <c r="E1336" s="298" t="s">
        <v>156</v>
      </c>
      <c r="F1336" s="287" t="s">
        <v>156</v>
      </c>
      <c r="G1336" s="292" t="s">
        <v>156</v>
      </c>
      <c r="H1336" s="478"/>
      <c r="I1336" s="552"/>
      <c r="J1336" s="306"/>
    </row>
    <row r="1337" spans="1:10" s="54" customFormat="1" ht="15.75" customHeight="1" thickBot="1" x14ac:dyDescent="0.3">
      <c r="A1337" s="2026" t="s">
        <v>302</v>
      </c>
      <c r="B1337" s="2027"/>
      <c r="C1337" s="2027"/>
      <c r="D1337" s="2027"/>
      <c r="E1337" s="299" t="s">
        <v>156</v>
      </c>
      <c r="F1337" s="288" t="s">
        <v>156</v>
      </c>
      <c r="G1337" s="293" t="s">
        <v>156</v>
      </c>
      <c r="H1337" s="553"/>
      <c r="I1337" s="554"/>
      <c r="J1337" s="210"/>
    </row>
    <row r="1338" spans="1:10" s="54" customFormat="1" ht="16.5" customHeight="1" thickBot="1" x14ac:dyDescent="0.3">
      <c r="A1338" s="744" t="s">
        <v>914</v>
      </c>
      <c r="B1338" s="745"/>
      <c r="C1338" s="745"/>
      <c r="D1338" s="745"/>
      <c r="E1338" s="300" t="s">
        <v>156</v>
      </c>
      <c r="F1338" s="289" t="s">
        <v>156</v>
      </c>
      <c r="G1338" s="187" t="s">
        <v>156</v>
      </c>
      <c r="H1338" s="555">
        <f>IF(IF(H1333="",0,H1333)-SUM(H1334:I1337)=0,"",IF(H1333="",0,H1333)-SUM(H1334:I1337))</f>
        <v>5048.3800000000119</v>
      </c>
      <c r="I1338" s="556"/>
      <c r="J1338" s="216">
        <f>IF(IF(J1333="",0,J1333)-SUM(J1334:J1337)=0,"",IF(J1333="",0,J1333)-SUM(J1334:J1337))</f>
        <v>2714.9599999999882</v>
      </c>
    </row>
    <row r="1339" spans="1:10" s="54" customFormat="1" ht="16.5" customHeight="1" thickTop="1" x14ac:dyDescent="0.25">
      <c r="A1339" s="83"/>
      <c r="B1339" s="83"/>
      <c r="C1339" s="83"/>
      <c r="D1339" s="83"/>
      <c r="E1339" s="53"/>
      <c r="F1339" s="53"/>
      <c r="G1339" s="53"/>
      <c r="H1339" s="53"/>
      <c r="I1339" s="53"/>
      <c r="J1339" s="53"/>
    </row>
    <row r="1340" spans="1:10" s="54" customFormat="1" ht="16.5" customHeight="1" x14ac:dyDescent="0.25">
      <c r="A1340" s="489" t="s">
        <v>911</v>
      </c>
      <c r="B1340" s="489"/>
      <c r="C1340" s="489"/>
      <c r="D1340" s="489"/>
      <c r="E1340" s="489"/>
      <c r="F1340" s="489"/>
      <c r="G1340" s="489"/>
      <c r="H1340" s="489"/>
      <c r="I1340" s="489"/>
      <c r="J1340" s="489"/>
    </row>
    <row r="1341" spans="1:10" s="54" customFormat="1" ht="16.5" customHeight="1" x14ac:dyDescent="0.25">
      <c r="A1341" s="482"/>
      <c r="B1341" s="482"/>
      <c r="C1341" s="482"/>
      <c r="D1341" s="482"/>
      <c r="E1341" s="482"/>
      <c r="F1341" s="482"/>
      <c r="G1341" s="482"/>
      <c r="H1341" s="482"/>
      <c r="I1341" s="482"/>
      <c r="J1341" s="482"/>
    </row>
    <row r="1342" spans="1:10" s="54" customFormat="1" ht="16.5" customHeight="1" x14ac:dyDescent="0.25">
      <c r="A1342" s="482"/>
      <c r="B1342" s="482"/>
      <c r="C1342" s="482"/>
      <c r="D1342" s="482"/>
      <c r="E1342" s="482"/>
      <c r="F1342" s="482"/>
      <c r="G1342" s="482"/>
      <c r="H1342" s="482"/>
      <c r="I1342" s="482"/>
      <c r="J1342" s="482"/>
    </row>
    <row r="1343" spans="1:10" s="54" customFormat="1" ht="16.5" customHeight="1" x14ac:dyDescent="0.25">
      <c r="A1343" s="482"/>
      <c r="B1343" s="482"/>
      <c r="C1343" s="482"/>
      <c r="D1343" s="482"/>
      <c r="E1343" s="482"/>
      <c r="F1343" s="482"/>
      <c r="G1343" s="482"/>
      <c r="H1343" s="482"/>
      <c r="I1343" s="482"/>
      <c r="J1343" s="482"/>
    </row>
    <row r="1344" spans="1:10" s="54" customFormat="1" ht="16.5" customHeight="1" x14ac:dyDescent="0.25">
      <c r="A1344" s="482"/>
      <c r="B1344" s="482"/>
      <c r="C1344" s="482"/>
      <c r="D1344" s="482"/>
      <c r="E1344" s="482"/>
      <c r="F1344" s="482"/>
      <c r="G1344" s="482"/>
      <c r="H1344" s="482"/>
      <c r="I1344" s="482"/>
      <c r="J1344" s="482"/>
    </row>
    <row r="1345" spans="1:10" s="54" customFormat="1" ht="16.5" customHeight="1" x14ac:dyDescent="0.25">
      <c r="A1345" s="482"/>
      <c r="B1345" s="482"/>
      <c r="C1345" s="482"/>
      <c r="D1345" s="482"/>
      <c r="E1345" s="482"/>
      <c r="F1345" s="482"/>
      <c r="G1345" s="482"/>
      <c r="H1345" s="482"/>
      <c r="I1345" s="482"/>
      <c r="J1345" s="482"/>
    </row>
    <row r="1346" spans="1:10" s="54" customFormat="1" x14ac:dyDescent="0.25">
      <c r="A1346" s="482"/>
      <c r="B1346" s="482"/>
      <c r="C1346" s="482"/>
      <c r="D1346" s="482"/>
      <c r="E1346" s="482"/>
      <c r="F1346" s="482"/>
      <c r="G1346" s="482"/>
      <c r="H1346" s="482"/>
      <c r="I1346" s="482"/>
      <c r="J1346" s="482"/>
    </row>
    <row r="1347" spans="1:10" s="54" customFormat="1" x14ac:dyDescent="0.25">
      <c r="A1347" s="186"/>
      <c r="B1347" s="186"/>
      <c r="C1347" s="186"/>
      <c r="D1347" s="186"/>
      <c r="E1347" s="53"/>
      <c r="F1347" s="53"/>
      <c r="G1347" s="53"/>
      <c r="H1347" s="53"/>
      <c r="I1347" s="53"/>
      <c r="J1347" s="53"/>
    </row>
    <row r="1348" spans="1:10" s="54" customFormat="1" ht="16.5" customHeight="1" x14ac:dyDescent="0.25">
      <c r="A1348" s="186" t="s">
        <v>918</v>
      </c>
      <c r="B1348" s="582" t="s">
        <v>919</v>
      </c>
      <c r="C1348" s="582"/>
      <c r="D1348" s="582"/>
      <c r="E1348" s="582"/>
      <c r="F1348" s="582"/>
      <c r="G1348" s="582"/>
      <c r="H1348" s="582"/>
      <c r="I1348" s="582"/>
      <c r="J1348" s="582"/>
    </row>
    <row r="1349" spans="1:10" s="54" customFormat="1" ht="16.5" customHeight="1" x14ac:dyDescent="0.25">
      <c r="A1349" s="186"/>
      <c r="B1349" s="582"/>
      <c r="C1349" s="582"/>
      <c r="D1349" s="582"/>
      <c r="E1349" s="582"/>
      <c r="F1349" s="582"/>
      <c r="G1349" s="582"/>
      <c r="H1349" s="582"/>
      <c r="I1349" s="582"/>
      <c r="J1349" s="582"/>
    </row>
    <row r="1350" spans="1:10" s="54" customFormat="1" ht="16.5" customHeight="1" thickBot="1" x14ac:dyDescent="0.3">
      <c r="A1350" s="83"/>
      <c r="B1350" s="83"/>
      <c r="C1350" s="83"/>
      <c r="D1350" s="83"/>
      <c r="E1350" s="53"/>
      <c r="F1350" s="53"/>
      <c r="G1350" s="53"/>
      <c r="H1350" s="53"/>
      <c r="I1350" s="53"/>
      <c r="J1350" s="53"/>
    </row>
    <row r="1351" spans="1:10" s="54" customFormat="1" ht="15" thickTop="1" thickBot="1" x14ac:dyDescent="0.3">
      <c r="A1351" s="575" t="s">
        <v>5</v>
      </c>
      <c r="B1351" s="576"/>
      <c r="C1351" s="576"/>
      <c r="D1351" s="576"/>
      <c r="E1351" s="573" t="s">
        <v>135</v>
      </c>
      <c r="F1351" s="574"/>
      <c r="G1351" s="574"/>
      <c r="H1351" s="571" t="s">
        <v>136</v>
      </c>
      <c r="I1351" s="571"/>
      <c r="J1351" s="572"/>
    </row>
    <row r="1352" spans="1:10" s="54" customFormat="1" ht="30" customHeight="1" thickTop="1" thickBot="1" x14ac:dyDescent="0.3">
      <c r="A1352" s="577" t="s">
        <v>379</v>
      </c>
      <c r="B1352" s="578"/>
      <c r="C1352" s="578"/>
      <c r="D1352" s="578"/>
      <c r="E1352" s="579">
        <f>IF(SUM(E1353:G1355)=0,"",SUM(E1353:G1355))</f>
        <v>1408.51</v>
      </c>
      <c r="F1352" s="580"/>
      <c r="G1352" s="580"/>
      <c r="H1352" s="580">
        <f>IF(SUM(H1353:J1355)=0,"",SUM(H1353:J1355))</f>
        <v>1086</v>
      </c>
      <c r="I1352" s="580"/>
      <c r="J1352" s="581"/>
    </row>
    <row r="1353" spans="1:10" s="54" customFormat="1" ht="16.5" customHeight="1" x14ac:dyDescent="0.25">
      <c r="A1353" s="537" t="s">
        <v>1037</v>
      </c>
      <c r="B1353" s="538"/>
      <c r="C1353" s="538"/>
      <c r="D1353" s="538"/>
      <c r="E1353" s="539">
        <v>1408.51</v>
      </c>
      <c r="F1353" s="540"/>
      <c r="G1353" s="540"/>
      <c r="H1353" s="540">
        <v>1086</v>
      </c>
      <c r="I1353" s="540"/>
      <c r="J1353" s="541"/>
    </row>
    <row r="1354" spans="1:10" s="54" customFormat="1" ht="15" customHeight="1" x14ac:dyDescent="0.25">
      <c r="A1354" s="535"/>
      <c r="B1354" s="536"/>
      <c r="C1354" s="536"/>
      <c r="D1354" s="536"/>
      <c r="E1354" s="559"/>
      <c r="F1354" s="560"/>
      <c r="G1354" s="560"/>
      <c r="H1354" s="560"/>
      <c r="I1354" s="560"/>
      <c r="J1354" s="561"/>
    </row>
    <row r="1355" spans="1:10" s="54" customFormat="1" ht="14.4" thickBot="1" x14ac:dyDescent="0.3">
      <c r="A1355" s="542"/>
      <c r="B1355" s="543"/>
      <c r="C1355" s="543"/>
      <c r="D1355" s="543"/>
      <c r="E1355" s="568"/>
      <c r="F1355" s="569"/>
      <c r="G1355" s="569"/>
      <c r="H1355" s="569"/>
      <c r="I1355" s="569"/>
      <c r="J1355" s="570"/>
    </row>
    <row r="1356" spans="1:10" s="54" customFormat="1" ht="30" customHeight="1" thickBot="1" x14ac:dyDescent="0.3">
      <c r="A1356" s="557" t="s">
        <v>380</v>
      </c>
      <c r="B1356" s="558"/>
      <c r="C1356" s="558"/>
      <c r="D1356" s="558"/>
      <c r="E1356" s="2040">
        <f>IF(SUM(E1357:G1359)=0,"",SUM(E1357:G1359))</f>
        <v>3672.24</v>
      </c>
      <c r="F1356" s="2041"/>
      <c r="G1356" s="2041"/>
      <c r="H1356" s="2041">
        <f>IF(SUM(H1357:J1359)=0,"",SUM(H1357:J1359))</f>
        <v>15368</v>
      </c>
      <c r="I1356" s="2041"/>
      <c r="J1356" s="2042"/>
    </row>
    <row r="1357" spans="1:10" s="54" customFormat="1" ht="16.5" customHeight="1" x14ac:dyDescent="0.25">
      <c r="A1357" s="537" t="s">
        <v>1038</v>
      </c>
      <c r="B1357" s="538"/>
      <c r="C1357" s="538"/>
      <c r="D1357" s="538"/>
      <c r="E1357" s="539">
        <v>2930.68</v>
      </c>
      <c r="F1357" s="540"/>
      <c r="G1357" s="540"/>
      <c r="H1357" s="540">
        <v>7995</v>
      </c>
      <c r="I1357" s="540"/>
      <c r="J1357" s="541"/>
    </row>
    <row r="1358" spans="1:10" s="54" customFormat="1" ht="16.5" customHeight="1" x14ac:dyDescent="0.25">
      <c r="A1358" s="530" t="s">
        <v>1039</v>
      </c>
      <c r="B1358" s="531"/>
      <c r="C1358" s="531"/>
      <c r="D1358" s="531"/>
      <c r="E1358" s="532">
        <f>4.48+45.49+26.59+665</f>
        <v>741.56</v>
      </c>
      <c r="F1358" s="533"/>
      <c r="G1358" s="533"/>
      <c r="H1358" s="533">
        <v>7373</v>
      </c>
      <c r="I1358" s="533"/>
      <c r="J1358" s="534"/>
    </row>
    <row r="1359" spans="1:10" s="54" customFormat="1" ht="16.5" customHeight="1" thickBot="1" x14ac:dyDescent="0.3">
      <c r="A1359" s="542"/>
      <c r="B1359" s="543"/>
      <c r="C1359" s="543"/>
      <c r="D1359" s="543"/>
      <c r="E1359" s="544"/>
      <c r="F1359" s="545"/>
      <c r="G1359" s="545"/>
      <c r="H1359" s="545"/>
      <c r="I1359" s="545"/>
      <c r="J1359" s="546"/>
    </row>
    <row r="1360" spans="1:10" s="54" customFormat="1" ht="30" customHeight="1" thickBot="1" x14ac:dyDescent="0.3">
      <c r="A1360" s="557" t="s">
        <v>381</v>
      </c>
      <c r="B1360" s="558"/>
      <c r="C1360" s="558"/>
      <c r="D1360" s="558"/>
      <c r="E1360" s="2048">
        <f>IF(IF(E1363="",0,E1363)+E1361=0,"",IF(E1363="",0,E1363)+E1361)</f>
        <v>17700.170000000002</v>
      </c>
      <c r="F1360" s="2049"/>
      <c r="G1360" s="2049"/>
      <c r="H1360" s="2049">
        <f>IF(IF(H1363="",0,H1363)+H1361=0,"",IF(H1363="",0,H1363)+H1361)</f>
        <v>5733</v>
      </c>
      <c r="I1360" s="2049"/>
      <c r="J1360" s="2050"/>
    </row>
    <row r="1361" spans="1:10" s="54" customFormat="1" ht="32.25" customHeight="1" thickBot="1" x14ac:dyDescent="0.3">
      <c r="A1361" s="648" t="s">
        <v>382</v>
      </c>
      <c r="B1361" s="649"/>
      <c r="C1361" s="649"/>
      <c r="D1361" s="649"/>
      <c r="E1361" s="544">
        <v>327.75</v>
      </c>
      <c r="F1361" s="545"/>
      <c r="G1361" s="545"/>
      <c r="H1361" s="545">
        <v>1</v>
      </c>
      <c r="I1361" s="545"/>
      <c r="J1361" s="546"/>
    </row>
    <row r="1362" spans="1:10" s="54" customFormat="1" ht="30" customHeight="1" x14ac:dyDescent="0.25">
      <c r="A1362" s="2043" t="s">
        <v>921</v>
      </c>
      <c r="B1362" s="685"/>
      <c r="C1362" s="685"/>
      <c r="D1362" s="2044"/>
      <c r="E1362" s="539"/>
      <c r="F1362" s="540"/>
      <c r="G1362" s="540"/>
      <c r="H1362" s="540"/>
      <c r="I1362" s="540"/>
      <c r="J1362" s="541"/>
    </row>
    <row r="1363" spans="1:10" s="54" customFormat="1" ht="30" customHeight="1" x14ac:dyDescent="0.25">
      <c r="A1363" s="495" t="s">
        <v>383</v>
      </c>
      <c r="B1363" s="496"/>
      <c r="C1363" s="496"/>
      <c r="D1363" s="496"/>
      <c r="E1363" s="2045">
        <f>IF(SUM(E1364:G1366)=0,"",SUM(E1364:G1366))</f>
        <v>17372.420000000002</v>
      </c>
      <c r="F1363" s="2046"/>
      <c r="G1363" s="2046"/>
      <c r="H1363" s="2046">
        <f>IF(SUM(H1364:J1366)=0,"",SUM(H1364:J1366))</f>
        <v>5732</v>
      </c>
      <c r="I1363" s="2046"/>
      <c r="J1363" s="2047"/>
    </row>
    <row r="1364" spans="1:10" s="54" customFormat="1" ht="16.5" customHeight="1" x14ac:dyDescent="0.25">
      <c r="A1364" s="535" t="s">
        <v>1040</v>
      </c>
      <c r="B1364" s="536"/>
      <c r="C1364" s="536"/>
      <c r="D1364" s="536"/>
      <c r="E1364" s="532">
        <v>455.4</v>
      </c>
      <c r="F1364" s="533"/>
      <c r="G1364" s="533"/>
      <c r="H1364" s="533">
        <v>5732</v>
      </c>
      <c r="I1364" s="533"/>
      <c r="J1364" s="534"/>
    </row>
    <row r="1365" spans="1:10" s="54" customFormat="1" ht="16.5" customHeight="1" x14ac:dyDescent="0.25">
      <c r="A1365" s="535" t="s">
        <v>1066</v>
      </c>
      <c r="B1365" s="536"/>
      <c r="C1365" s="536"/>
      <c r="D1365" s="536"/>
      <c r="E1365" s="532">
        <v>16917.02</v>
      </c>
      <c r="F1365" s="533"/>
      <c r="G1365" s="533"/>
      <c r="H1365" s="533"/>
      <c r="I1365" s="533"/>
      <c r="J1365" s="534"/>
    </row>
    <row r="1366" spans="1:10" s="54" customFormat="1" ht="16.5" customHeight="1" thickBot="1" x14ac:dyDescent="0.3">
      <c r="A1366" s="542"/>
      <c r="B1366" s="543"/>
      <c r="C1366" s="543"/>
      <c r="D1366" s="543"/>
      <c r="E1366" s="544"/>
      <c r="F1366" s="545"/>
      <c r="G1366" s="545"/>
      <c r="H1366" s="545"/>
      <c r="I1366" s="545"/>
      <c r="J1366" s="546"/>
    </row>
    <row r="1367" spans="1:10" s="54" customFormat="1" ht="30" customHeight="1" thickBot="1" x14ac:dyDescent="0.3">
      <c r="A1367" s="557" t="s">
        <v>920</v>
      </c>
      <c r="B1367" s="558"/>
      <c r="C1367" s="558"/>
      <c r="D1367" s="558"/>
      <c r="E1367" s="2040" t="str">
        <f>IF(SUM(E1368:G1370)=0,"",SUM(E1368:G1370))</f>
        <v/>
      </c>
      <c r="F1367" s="2041"/>
      <c r="G1367" s="2041"/>
      <c r="H1367" s="2041" t="str">
        <f>IF(SUM(H1368:J1370)=0,"",SUM(H1368:J1370))</f>
        <v/>
      </c>
      <c r="I1367" s="2041"/>
      <c r="J1367" s="2042"/>
    </row>
    <row r="1368" spans="1:10" s="54" customFormat="1" ht="16.5" customHeight="1" x14ac:dyDescent="0.25">
      <c r="A1368" s="537"/>
      <c r="B1368" s="538"/>
      <c r="C1368" s="538"/>
      <c r="D1368" s="538"/>
      <c r="E1368" s="539"/>
      <c r="F1368" s="540"/>
      <c r="G1368" s="540"/>
      <c r="H1368" s="540"/>
      <c r="I1368" s="540"/>
      <c r="J1368" s="541"/>
    </row>
    <row r="1369" spans="1:10" s="54" customFormat="1" ht="16.5" customHeight="1" x14ac:dyDescent="0.25">
      <c r="A1369" s="530"/>
      <c r="B1369" s="531"/>
      <c r="C1369" s="531"/>
      <c r="D1369" s="531"/>
      <c r="E1369" s="532"/>
      <c r="F1369" s="533"/>
      <c r="G1369" s="533"/>
      <c r="H1369" s="533"/>
      <c r="I1369" s="533"/>
      <c r="J1369" s="534"/>
    </row>
    <row r="1370" spans="1:10" s="54" customFormat="1" ht="16.5" customHeight="1" thickBot="1" x14ac:dyDescent="0.3">
      <c r="A1370" s="2021"/>
      <c r="B1370" s="2022"/>
      <c r="C1370" s="2022"/>
      <c r="D1370" s="2022"/>
      <c r="E1370" s="2023"/>
      <c r="F1370" s="2024"/>
      <c r="G1370" s="2024"/>
      <c r="H1370" s="2024"/>
      <c r="I1370" s="2024"/>
      <c r="J1370" s="2025"/>
    </row>
    <row r="1371" spans="1:10" s="54" customFormat="1" ht="15.75" customHeight="1" thickTop="1" x14ac:dyDescent="0.25">
      <c r="A1371" s="49"/>
      <c r="B1371" s="49"/>
      <c r="C1371" s="49"/>
      <c r="D1371" s="49"/>
      <c r="E1371" s="53"/>
      <c r="F1371" s="53"/>
      <c r="G1371" s="53"/>
      <c r="H1371" s="53"/>
      <c r="I1371" s="53"/>
      <c r="J1371" s="53"/>
    </row>
    <row r="1372" spans="1:10" s="54" customFormat="1" ht="32.25" customHeight="1" x14ac:dyDescent="0.25">
      <c r="A1372" s="481" t="s">
        <v>922</v>
      </c>
      <c r="B1372" s="481"/>
      <c r="C1372" s="481"/>
      <c r="D1372" s="481"/>
      <c r="E1372" s="481"/>
      <c r="F1372" s="481"/>
      <c r="G1372" s="481"/>
      <c r="H1372" s="481"/>
      <c r="I1372" s="481"/>
      <c r="J1372" s="481"/>
    </row>
    <row r="1373" spans="1:10" s="54" customFormat="1" ht="15.75" customHeight="1" x14ac:dyDescent="0.25">
      <c r="A1373" s="482"/>
      <c r="B1373" s="482"/>
      <c r="C1373" s="482"/>
      <c r="D1373" s="482"/>
      <c r="E1373" s="482"/>
      <c r="F1373" s="482"/>
      <c r="G1373" s="482"/>
      <c r="H1373" s="482"/>
      <c r="I1373" s="482"/>
      <c r="J1373" s="482"/>
    </row>
    <row r="1374" spans="1:10" s="54" customFormat="1" ht="15.75" customHeight="1" x14ac:dyDescent="0.25">
      <c r="A1374" s="482"/>
      <c r="B1374" s="482"/>
      <c r="C1374" s="482"/>
      <c r="D1374" s="482"/>
      <c r="E1374" s="482"/>
      <c r="F1374" s="482"/>
      <c r="G1374" s="482"/>
      <c r="H1374" s="482"/>
      <c r="I1374" s="482"/>
      <c r="J1374" s="482"/>
    </row>
    <row r="1375" spans="1:10" s="54" customFormat="1" ht="15.75" customHeight="1" x14ac:dyDescent="0.25">
      <c r="A1375" s="482"/>
      <c r="B1375" s="482"/>
      <c r="C1375" s="482"/>
      <c r="D1375" s="482"/>
      <c r="E1375" s="482"/>
      <c r="F1375" s="482"/>
      <c r="G1375" s="482"/>
      <c r="H1375" s="482"/>
      <c r="I1375" s="482"/>
      <c r="J1375" s="482"/>
    </row>
    <row r="1376" spans="1:10" s="54" customFormat="1" ht="15.75" customHeight="1" x14ac:dyDescent="0.25">
      <c r="A1376" s="186" t="s">
        <v>924</v>
      </c>
      <c r="B1376" s="489" t="s">
        <v>923</v>
      </c>
      <c r="C1376" s="489"/>
      <c r="D1376" s="489"/>
      <c r="E1376" s="489"/>
      <c r="F1376" s="489"/>
      <c r="G1376" s="489"/>
      <c r="H1376" s="489"/>
      <c r="I1376" s="489"/>
      <c r="J1376" s="489"/>
    </row>
    <row r="1377" spans="1:10" s="54" customFormat="1" ht="15.75" customHeight="1" thickBot="1" x14ac:dyDescent="0.3">
      <c r="A1377" s="15"/>
      <c r="B1377" s="15"/>
      <c r="C1377" s="15"/>
      <c r="D1377" s="15"/>
      <c r="E1377" s="15"/>
      <c r="F1377" s="15"/>
      <c r="G1377" s="15"/>
      <c r="H1377" s="15"/>
      <c r="I1377" s="15"/>
      <c r="J1377" s="15"/>
    </row>
    <row r="1378" spans="1:10" s="54" customFormat="1" ht="27.6" customHeight="1" thickTop="1" thickBot="1" x14ac:dyDescent="0.3">
      <c r="A1378" s="575" t="s">
        <v>292</v>
      </c>
      <c r="B1378" s="576"/>
      <c r="C1378" s="576"/>
      <c r="D1378" s="2016"/>
      <c r="E1378" s="645" t="s">
        <v>6</v>
      </c>
      <c r="F1378" s="645"/>
      <c r="G1378" s="647"/>
      <c r="H1378" s="644" t="s">
        <v>1072</v>
      </c>
      <c r="I1378" s="645"/>
      <c r="J1378" s="645"/>
    </row>
    <row r="1379" spans="1:10" s="54" customFormat="1" ht="15.75" customHeight="1" thickTop="1" x14ac:dyDescent="0.25">
      <c r="A1379" s="583" t="s">
        <v>384</v>
      </c>
      <c r="B1379" s="584"/>
      <c r="C1379" s="584"/>
      <c r="D1379" s="584"/>
      <c r="E1379" s="2017">
        <v>2713411.79</v>
      </c>
      <c r="F1379" s="2018"/>
      <c r="G1379" s="2018"/>
      <c r="H1379" s="2019">
        <v>3308379</v>
      </c>
      <c r="I1379" s="2020"/>
      <c r="J1379" s="2020"/>
    </row>
    <row r="1380" spans="1:10" s="54" customFormat="1" ht="15.75" customHeight="1" x14ac:dyDescent="0.25">
      <c r="A1380" s="547" t="s">
        <v>385</v>
      </c>
      <c r="B1380" s="548">
        <v>13147</v>
      </c>
      <c r="C1380" s="548"/>
      <c r="D1380" s="548"/>
      <c r="E1380" s="550">
        <v>637463.01</v>
      </c>
      <c r="F1380" s="2015"/>
      <c r="G1380" s="2015"/>
      <c r="H1380" s="551">
        <v>664276</v>
      </c>
      <c r="I1380" s="549"/>
      <c r="J1380" s="549"/>
    </row>
    <row r="1381" spans="1:10" s="54" customFormat="1" ht="15.75" customHeight="1" x14ac:dyDescent="0.25">
      <c r="A1381" s="547" t="s">
        <v>386</v>
      </c>
      <c r="B1381" s="548"/>
      <c r="C1381" s="548"/>
      <c r="D1381" s="548"/>
      <c r="E1381" s="550">
        <v>152188.26999999999</v>
      </c>
      <c r="F1381" s="2015"/>
      <c r="G1381" s="2015"/>
      <c r="H1381" s="551">
        <v>134485</v>
      </c>
      <c r="I1381" s="549"/>
      <c r="J1381" s="549"/>
    </row>
    <row r="1382" spans="1:10" s="54" customFormat="1" ht="15.75" customHeight="1" x14ac:dyDescent="0.25">
      <c r="A1382" s="547" t="s">
        <v>387</v>
      </c>
      <c r="B1382" s="548"/>
      <c r="C1382" s="548"/>
      <c r="D1382" s="548"/>
      <c r="E1382" s="549"/>
      <c r="F1382" s="549"/>
      <c r="G1382" s="550"/>
      <c r="H1382" s="551"/>
      <c r="I1382" s="549"/>
      <c r="J1382" s="549"/>
    </row>
    <row r="1383" spans="1:10" s="54" customFormat="1" ht="15.75" customHeight="1" x14ac:dyDescent="0.25">
      <c r="A1383" s="547" t="s">
        <v>388</v>
      </c>
      <c r="B1383" s="548"/>
      <c r="C1383" s="548"/>
      <c r="D1383" s="548"/>
      <c r="E1383" s="549"/>
      <c r="F1383" s="549"/>
      <c r="G1383" s="550"/>
      <c r="H1383" s="551"/>
      <c r="I1383" s="549"/>
      <c r="J1383" s="549"/>
    </row>
    <row r="1384" spans="1:10" s="54" customFormat="1" ht="15.75" customHeight="1" thickBot="1" x14ac:dyDescent="0.3">
      <c r="A1384" s="2006" t="s">
        <v>389</v>
      </c>
      <c r="B1384" s="2007"/>
      <c r="C1384" s="2007"/>
      <c r="D1384" s="2007"/>
      <c r="E1384" s="2008">
        <f>1687+3395.92+26.56</f>
        <v>5109.4800000000005</v>
      </c>
      <c r="F1384" s="2008"/>
      <c r="G1384" s="2009"/>
      <c r="H1384" s="2010">
        <v>13959</v>
      </c>
      <c r="I1384" s="2008"/>
      <c r="J1384" s="2008"/>
    </row>
    <row r="1385" spans="1:10" s="54" customFormat="1" ht="15.75" customHeight="1" thickBot="1" x14ac:dyDescent="0.3">
      <c r="A1385" s="995" t="s">
        <v>390</v>
      </c>
      <c r="B1385" s="996">
        <v>13147</v>
      </c>
      <c r="C1385" s="996"/>
      <c r="D1385" s="2011"/>
      <c r="E1385" s="2012">
        <f>IF(SUM(E1379:G1384)=0,"",SUM(E1379:G1384))</f>
        <v>3508172.55</v>
      </c>
      <c r="F1385" s="2012"/>
      <c r="G1385" s="2013"/>
      <c r="H1385" s="2014">
        <f>IF(SUM(H1379:J1384)=0,"",SUM(H1379:J1384))</f>
        <v>4121099</v>
      </c>
      <c r="I1385" s="2012"/>
      <c r="J1385" s="2012"/>
    </row>
    <row r="1386" spans="1:10" s="54" customFormat="1" ht="15.75" customHeight="1" thickTop="1" x14ac:dyDescent="0.25">
      <c r="A1386" s="55"/>
      <c r="B1386" s="55"/>
      <c r="C1386" s="55"/>
      <c r="D1386" s="55"/>
      <c r="E1386" s="55"/>
      <c r="F1386" s="55"/>
      <c r="G1386" s="55"/>
      <c r="H1386" s="55"/>
      <c r="I1386" s="55"/>
      <c r="J1386" s="55"/>
    </row>
    <row r="1387" spans="1:10" s="54" customFormat="1" ht="15.75" customHeight="1" x14ac:dyDescent="0.25">
      <c r="A1387" s="46" t="s">
        <v>391</v>
      </c>
      <c r="B1387" s="526" t="s">
        <v>392</v>
      </c>
      <c r="C1387" s="526"/>
      <c r="D1387" s="526"/>
      <c r="E1387" s="526"/>
      <c r="F1387" s="526"/>
      <c r="G1387" s="526"/>
      <c r="H1387" s="526"/>
      <c r="I1387" s="526"/>
      <c r="J1387" s="526"/>
    </row>
    <row r="1388" spans="1:10" s="54" customFormat="1" ht="16.5" customHeight="1" thickBot="1" x14ac:dyDescent="0.3">
      <c r="A1388" s="55"/>
      <c r="B1388" s="55"/>
      <c r="C1388" s="55"/>
      <c r="D1388" s="55"/>
      <c r="E1388" s="55"/>
      <c r="F1388" s="55"/>
      <c r="G1388" s="55"/>
      <c r="H1388" s="55"/>
      <c r="I1388" s="55"/>
      <c r="J1388" s="55"/>
    </row>
    <row r="1389" spans="1:10" s="54" customFormat="1" ht="39.6" customHeight="1" thickTop="1" thickBot="1" x14ac:dyDescent="0.3">
      <c r="A1389" s="1040" t="s">
        <v>5</v>
      </c>
      <c r="B1389" s="528"/>
      <c r="C1389" s="528"/>
      <c r="D1389" s="528"/>
      <c r="E1389" s="528" t="s">
        <v>6</v>
      </c>
      <c r="F1389" s="528"/>
      <c r="G1389" s="1475"/>
      <c r="H1389" s="527" t="s">
        <v>7</v>
      </c>
      <c r="I1389" s="528"/>
      <c r="J1389" s="529"/>
    </row>
    <row r="1390" spans="1:10" s="54" customFormat="1" ht="30" customHeight="1" thickTop="1" thickBot="1" x14ac:dyDescent="0.3">
      <c r="A1390" s="1915" t="s">
        <v>393</v>
      </c>
      <c r="B1390" s="1916"/>
      <c r="C1390" s="1916"/>
      <c r="D1390" s="1916"/>
      <c r="E1390" s="676">
        <f>IF(IF(E1391="",0,E1391)+IF(E1397="",0,E1397)+IF(E1402="",0,E1402)+IF(E1407="",0,E1407)+IF(E1412="",0,E1412)+IF(E1417="",0,E1417)=0,"",IF(E1391="",0,E1391)+IF(E1397="",0,E1397)+IF(E1402="",0,E1402)+IF(E1407="",0,E1407)+IF(E1412="",0,E1412)+IF(E1417="",0,E1417))</f>
        <v>2286162.5100000002</v>
      </c>
      <c r="F1390" s="676"/>
      <c r="G1390" s="677"/>
      <c r="H1390" s="678">
        <f>IF(IF(H1391="",0,H1391)+IF(H1397="",0,H1397)+IF(H1402="",0,H1402)+IF(H1407="",0,H1407)+IF(H1412="",0,H1412)+IF(H1417="",0,H1417)=0,"",IF(H1391="",0,H1391)+IF(H1397="",0,H1397)+IF(H1402="",0,H1402)+IF(H1407="",0,H1407)+IF(H1412="",0,H1412)+IF(H1417="",0,H1417))</f>
        <v>2534609</v>
      </c>
      <c r="I1390" s="676"/>
      <c r="J1390" s="679"/>
    </row>
    <row r="1391" spans="1:10" s="54" customFormat="1" ht="30" customHeight="1" x14ac:dyDescent="0.25">
      <c r="A1391" s="519" t="s">
        <v>925</v>
      </c>
      <c r="B1391" s="520"/>
      <c r="C1391" s="520"/>
      <c r="D1391" s="520"/>
      <c r="E1391" s="521">
        <f>IF(SUM(E1392:G1396)=0,"",SUM(E1392:G1396))</f>
        <v>8992</v>
      </c>
      <c r="F1391" s="521"/>
      <c r="G1391" s="522"/>
      <c r="H1391" s="523">
        <f>IF(SUM(H1392:J1396)=0,"",SUM(H1392:J1396))</f>
        <v>10312</v>
      </c>
      <c r="I1391" s="524"/>
      <c r="J1391" s="525"/>
    </row>
    <row r="1392" spans="1:10" s="54" customFormat="1" ht="25.5" customHeight="1" x14ac:dyDescent="0.25">
      <c r="A1392" s="1993" t="s">
        <v>394</v>
      </c>
      <c r="B1392" s="1994"/>
      <c r="C1392" s="1994"/>
      <c r="D1392" s="1994"/>
      <c r="E1392" s="487">
        <v>8992</v>
      </c>
      <c r="F1392" s="487"/>
      <c r="G1392" s="490"/>
      <c r="H1392" s="486">
        <v>10312</v>
      </c>
      <c r="I1392" s="487"/>
      <c r="J1392" s="488"/>
    </row>
    <row r="1393" spans="1:12" s="54" customFormat="1" ht="16.5" customHeight="1" x14ac:dyDescent="0.25">
      <c r="A1393" s="1993" t="s">
        <v>395</v>
      </c>
      <c r="B1393" s="1994"/>
      <c r="C1393" s="1994"/>
      <c r="D1393" s="1994"/>
      <c r="E1393" s="487"/>
      <c r="F1393" s="487"/>
      <c r="G1393" s="490"/>
      <c r="H1393" s="486"/>
      <c r="I1393" s="487"/>
      <c r="J1393" s="488"/>
    </row>
    <row r="1394" spans="1:12" s="54" customFormat="1" ht="16.5" customHeight="1" x14ac:dyDescent="0.25">
      <c r="A1394" s="1993" t="s">
        <v>396</v>
      </c>
      <c r="B1394" s="1994"/>
      <c r="C1394" s="1994"/>
      <c r="D1394" s="1994"/>
      <c r="E1394" s="487"/>
      <c r="F1394" s="487"/>
      <c r="G1394" s="490"/>
      <c r="H1394" s="486"/>
      <c r="I1394" s="487"/>
      <c r="J1394" s="488"/>
    </row>
    <row r="1395" spans="1:12" s="54" customFormat="1" ht="16.5" customHeight="1" x14ac:dyDescent="0.25">
      <c r="A1395" s="1993" t="s">
        <v>397</v>
      </c>
      <c r="B1395" s="1994"/>
      <c r="C1395" s="1994"/>
      <c r="D1395" s="1994"/>
      <c r="E1395" s="487"/>
      <c r="F1395" s="487"/>
      <c r="G1395" s="490"/>
      <c r="H1395" s="486"/>
      <c r="I1395" s="487"/>
      <c r="J1395" s="488"/>
    </row>
    <row r="1396" spans="1:12" s="54" customFormat="1" ht="16.5" customHeight="1" thickBot="1" x14ac:dyDescent="0.3">
      <c r="A1396" s="2067" t="s">
        <v>398</v>
      </c>
      <c r="B1396" s="2068"/>
      <c r="C1396" s="2068"/>
      <c r="D1396" s="2068"/>
      <c r="E1396" s="2069"/>
      <c r="F1396" s="2069"/>
      <c r="G1396" s="2070"/>
      <c r="H1396" s="2071"/>
      <c r="I1396" s="2069"/>
      <c r="J1396" s="2072"/>
    </row>
    <row r="1397" spans="1:12" s="54" customFormat="1" ht="30" customHeight="1" thickBot="1" x14ac:dyDescent="0.3">
      <c r="A1397" s="2073" t="s">
        <v>399</v>
      </c>
      <c r="B1397" s="2074">
        <v>7642</v>
      </c>
      <c r="C1397" s="2074"/>
      <c r="D1397" s="2074"/>
      <c r="E1397" s="2075">
        <f>IF(SUM(E1398:G1401)=0,"",SUM(E1398:G1401))</f>
        <v>965496.44000000006</v>
      </c>
      <c r="F1397" s="2075"/>
      <c r="G1397" s="2076"/>
      <c r="H1397" s="2077">
        <f>IF(SUM(H1398:J1401)=0,"",SUM(H1398:J1401))</f>
        <v>1149170</v>
      </c>
      <c r="I1397" s="2075"/>
      <c r="J1397" s="2078"/>
    </row>
    <row r="1398" spans="1:12" s="54" customFormat="1" ht="16.5" customHeight="1" x14ac:dyDescent="0.25">
      <c r="A1398" s="2087" t="s">
        <v>1041</v>
      </c>
      <c r="B1398" s="2088"/>
      <c r="C1398" s="2088"/>
      <c r="D1398" s="2088"/>
      <c r="E1398" s="2089">
        <f>269410.96+188372.97</f>
        <v>457783.93000000005</v>
      </c>
      <c r="F1398" s="2089"/>
      <c r="G1398" s="2090"/>
      <c r="H1398" s="2091">
        <v>552286</v>
      </c>
      <c r="I1398" s="2089"/>
      <c r="J1398" s="2092"/>
      <c r="L1398" s="424"/>
    </row>
    <row r="1399" spans="1:12" s="54" customFormat="1" ht="16.5" customHeight="1" x14ac:dyDescent="0.25">
      <c r="A1399" s="517" t="s">
        <v>1044</v>
      </c>
      <c r="B1399" s="518"/>
      <c r="C1399" s="518"/>
      <c r="D1399" s="518"/>
      <c r="E1399" s="487">
        <v>302665.01</v>
      </c>
      <c r="F1399" s="487"/>
      <c r="G1399" s="490"/>
      <c r="H1399" s="486">
        <v>400957</v>
      </c>
      <c r="I1399" s="487"/>
      <c r="J1399" s="488"/>
    </row>
    <row r="1400" spans="1:12" s="54" customFormat="1" ht="16.5" customHeight="1" x14ac:dyDescent="0.25">
      <c r="A1400" s="2093" t="s">
        <v>1042</v>
      </c>
      <c r="B1400" s="2094"/>
      <c r="C1400" s="2094"/>
      <c r="D1400" s="2095"/>
      <c r="E1400" s="490">
        <v>154725</v>
      </c>
      <c r="F1400" s="674"/>
      <c r="G1400" s="2096"/>
      <c r="H1400" s="673">
        <v>154287</v>
      </c>
      <c r="I1400" s="674"/>
      <c r="J1400" s="675"/>
    </row>
    <row r="1401" spans="1:12" s="54" customFormat="1" ht="16.5" customHeight="1" thickBot="1" x14ac:dyDescent="0.3">
      <c r="A1401" s="2097" t="s">
        <v>1043</v>
      </c>
      <c r="B1401" s="2098"/>
      <c r="C1401" s="2098"/>
      <c r="D1401" s="2099"/>
      <c r="E1401" s="2100">
        <f>43752.5+6570</f>
        <v>50322.5</v>
      </c>
      <c r="F1401" s="2101"/>
      <c r="G1401" s="2102"/>
      <c r="H1401" s="2103">
        <v>41640</v>
      </c>
      <c r="I1401" s="2101"/>
      <c r="J1401" s="2104"/>
    </row>
    <row r="1402" spans="1:12" s="54" customFormat="1" ht="30" customHeight="1" thickBot="1" x14ac:dyDescent="0.3">
      <c r="A1402" s="1901" t="s">
        <v>400</v>
      </c>
      <c r="B1402" s="1902">
        <v>2742</v>
      </c>
      <c r="C1402" s="1902"/>
      <c r="D1402" s="1902"/>
      <c r="E1402" s="2075">
        <f>IF(SUM(E1403:G1406)=0,"",SUM(E1403:G1406))</f>
        <v>1309544.47</v>
      </c>
      <c r="F1402" s="2075"/>
      <c r="G1402" s="2076"/>
      <c r="H1402" s="2077">
        <f>IF(SUM(H1403:J1406)=0,"",SUM(H1403:J1406))</f>
        <v>1374171</v>
      </c>
      <c r="I1402" s="2075"/>
      <c r="J1402" s="2078"/>
    </row>
    <row r="1403" spans="1:12" s="54" customFormat="1" ht="16.5" customHeight="1" x14ac:dyDescent="0.25">
      <c r="A1403" s="622" t="s">
        <v>1045</v>
      </c>
      <c r="B1403" s="623"/>
      <c r="C1403" s="623"/>
      <c r="D1403" s="623"/>
      <c r="E1403" s="656">
        <v>492220.65</v>
      </c>
      <c r="F1403" s="656"/>
      <c r="G1403" s="671"/>
      <c r="H1403" s="655">
        <v>536665</v>
      </c>
      <c r="I1403" s="656"/>
      <c r="J1403" s="657"/>
    </row>
    <row r="1404" spans="1:12" s="54" customFormat="1" ht="16.5" customHeight="1" x14ac:dyDescent="0.25">
      <c r="A1404" s="517" t="s">
        <v>1046</v>
      </c>
      <c r="B1404" s="518"/>
      <c r="C1404" s="518"/>
      <c r="D1404" s="518"/>
      <c r="E1404" s="487">
        <v>817323.82</v>
      </c>
      <c r="F1404" s="487"/>
      <c r="G1404" s="490"/>
      <c r="H1404" s="486">
        <v>837506</v>
      </c>
      <c r="I1404" s="487"/>
      <c r="J1404" s="488"/>
    </row>
    <row r="1405" spans="1:12" s="54" customFormat="1" ht="16.5" customHeight="1" x14ac:dyDescent="0.25">
      <c r="A1405" s="517"/>
      <c r="B1405" s="518"/>
      <c r="C1405" s="518"/>
      <c r="D1405" s="518"/>
      <c r="E1405" s="487"/>
      <c r="F1405" s="487"/>
      <c r="G1405" s="490"/>
      <c r="H1405" s="486"/>
      <c r="I1405" s="487"/>
      <c r="J1405" s="488"/>
    </row>
    <row r="1406" spans="1:12" s="54" customFormat="1" ht="16.5" customHeight="1" thickBot="1" x14ac:dyDescent="0.3">
      <c r="A1406" s="658"/>
      <c r="B1406" s="659"/>
      <c r="C1406" s="659"/>
      <c r="D1406" s="659"/>
      <c r="E1406" s="660"/>
      <c r="F1406" s="660"/>
      <c r="G1406" s="661"/>
      <c r="H1406" s="662"/>
      <c r="I1406" s="660"/>
      <c r="J1406" s="663"/>
    </row>
    <row r="1407" spans="1:12" s="54" customFormat="1" ht="30" customHeight="1" thickBot="1" x14ac:dyDescent="0.3">
      <c r="A1407" s="1901" t="s">
        <v>401</v>
      </c>
      <c r="B1407" s="1902">
        <v>129</v>
      </c>
      <c r="C1407" s="1902"/>
      <c r="D1407" s="1902"/>
      <c r="E1407" s="2075">
        <f>IF(SUM(E1408+E1410+E1411)=0,"",SUM(E1408+E1410+E1411))</f>
        <v>1411.97</v>
      </c>
      <c r="F1407" s="2075"/>
      <c r="G1407" s="2076"/>
      <c r="H1407" s="2077">
        <f>IF(SUM(H1408+H1410+H1411)=0,"",SUM(H1408+H1410+H1411))</f>
        <v>257</v>
      </c>
      <c r="I1407" s="2075"/>
      <c r="J1407" s="2078"/>
    </row>
    <row r="1408" spans="1:12" s="54" customFormat="1" ht="30" customHeight="1" x14ac:dyDescent="0.25">
      <c r="A1408" s="2105" t="s">
        <v>402</v>
      </c>
      <c r="B1408" s="2106"/>
      <c r="C1408" s="2106"/>
      <c r="D1408" s="2106"/>
      <c r="E1408" s="666">
        <v>1411.97</v>
      </c>
      <c r="F1408" s="666"/>
      <c r="G1408" s="667"/>
      <c r="H1408" s="682">
        <v>257</v>
      </c>
      <c r="I1408" s="666"/>
      <c r="J1408" s="683"/>
    </row>
    <row r="1409" spans="1:10" s="54" customFormat="1" ht="30" customHeight="1" x14ac:dyDescent="0.25">
      <c r="A1409" s="1993" t="s">
        <v>403</v>
      </c>
      <c r="B1409" s="1994"/>
      <c r="C1409" s="1994"/>
      <c r="D1409" s="1994"/>
      <c r="E1409" s="487"/>
      <c r="F1409" s="487"/>
      <c r="G1409" s="490"/>
      <c r="H1409" s="486"/>
      <c r="I1409" s="487"/>
      <c r="J1409" s="488"/>
    </row>
    <row r="1410" spans="1:10" s="54" customFormat="1" ht="16.5" customHeight="1" x14ac:dyDescent="0.25">
      <c r="A1410" s="517"/>
      <c r="B1410" s="518"/>
      <c r="C1410" s="518"/>
      <c r="D1410" s="518"/>
      <c r="E1410" s="487"/>
      <c r="F1410" s="487"/>
      <c r="G1410" s="490"/>
      <c r="H1410" s="486"/>
      <c r="I1410" s="487"/>
      <c r="J1410" s="488"/>
    </row>
    <row r="1411" spans="1:10" s="54" customFormat="1" ht="16.5" customHeight="1" thickBot="1" x14ac:dyDescent="0.3">
      <c r="A1411" s="658"/>
      <c r="B1411" s="659"/>
      <c r="C1411" s="659"/>
      <c r="D1411" s="659"/>
      <c r="E1411" s="660"/>
      <c r="F1411" s="660"/>
      <c r="G1411" s="661"/>
      <c r="H1411" s="662"/>
      <c r="I1411" s="660"/>
      <c r="J1411" s="663"/>
    </row>
    <row r="1412" spans="1:10" s="54" customFormat="1" ht="30" customHeight="1" thickBot="1" x14ac:dyDescent="0.3">
      <c r="A1412" s="2073" t="s">
        <v>404</v>
      </c>
      <c r="B1412" s="2074">
        <v>129</v>
      </c>
      <c r="C1412" s="2074"/>
      <c r="D1412" s="2074"/>
      <c r="E1412" s="2075">
        <f>IF(SUM(E1413:G1416)=0,"",SUM(E1413:G1416))</f>
        <v>717.63</v>
      </c>
      <c r="F1412" s="2075"/>
      <c r="G1412" s="2076"/>
      <c r="H1412" s="2077">
        <f>IF(SUM(H1413:J1416)=0,"",SUM(H1413:J1416))</f>
        <v>699</v>
      </c>
      <c r="I1412" s="2075"/>
      <c r="J1412" s="2078"/>
    </row>
    <row r="1413" spans="1:10" s="54" customFormat="1" ht="16.5" customHeight="1" x14ac:dyDescent="0.25">
      <c r="A1413" s="622" t="s">
        <v>1047</v>
      </c>
      <c r="B1413" s="623"/>
      <c r="C1413" s="623"/>
      <c r="D1413" s="623"/>
      <c r="E1413" s="656">
        <f>123.33+594.3</f>
        <v>717.63</v>
      </c>
      <c r="F1413" s="656"/>
      <c r="G1413" s="671"/>
      <c r="H1413" s="655">
        <v>699</v>
      </c>
      <c r="I1413" s="656"/>
      <c r="J1413" s="657"/>
    </row>
    <row r="1414" spans="1:10" s="54" customFormat="1" ht="16.5" customHeight="1" x14ac:dyDescent="0.25">
      <c r="A1414" s="517"/>
      <c r="B1414" s="518"/>
      <c r="C1414" s="518"/>
      <c r="D1414" s="518"/>
      <c r="E1414" s="487"/>
      <c r="F1414" s="487"/>
      <c r="G1414" s="490"/>
      <c r="H1414" s="486"/>
      <c r="I1414" s="487"/>
      <c r="J1414" s="488"/>
    </row>
    <row r="1415" spans="1:10" s="54" customFormat="1" ht="16.5" customHeight="1" x14ac:dyDescent="0.25">
      <c r="A1415" s="517"/>
      <c r="B1415" s="518"/>
      <c r="C1415" s="518"/>
      <c r="D1415" s="518"/>
      <c r="E1415" s="487"/>
      <c r="F1415" s="487"/>
      <c r="G1415" s="490"/>
      <c r="H1415" s="486"/>
      <c r="I1415" s="487"/>
      <c r="J1415" s="488"/>
    </row>
    <row r="1416" spans="1:10" s="54" customFormat="1" ht="16.5" customHeight="1" thickBot="1" x14ac:dyDescent="0.3">
      <c r="A1416" s="658"/>
      <c r="B1416" s="659"/>
      <c r="C1416" s="659"/>
      <c r="D1416" s="659"/>
      <c r="E1416" s="660"/>
      <c r="F1416" s="660"/>
      <c r="G1416" s="661"/>
      <c r="H1416" s="662"/>
      <c r="I1416" s="660"/>
      <c r="J1416" s="663"/>
    </row>
    <row r="1417" spans="1:10" s="54" customFormat="1" ht="30" customHeight="1" thickBot="1" x14ac:dyDescent="0.3">
      <c r="A1417" s="1901" t="s">
        <v>405</v>
      </c>
      <c r="B1417" s="1902"/>
      <c r="C1417" s="1902"/>
      <c r="D1417" s="1902"/>
      <c r="E1417" s="2075" t="str">
        <f>IF(SUM(E1418:G1421)=0,"",SUM(E1418:G1421))</f>
        <v/>
      </c>
      <c r="F1417" s="2075"/>
      <c r="G1417" s="2076"/>
      <c r="H1417" s="2077" t="str">
        <f>IF(SUM(H1418:J1421)=0,"",SUM(H1418:J1421))</f>
        <v/>
      </c>
      <c r="I1417" s="2075"/>
      <c r="J1417" s="2078"/>
    </row>
    <row r="1418" spans="1:10" s="54" customFormat="1" ht="16.5" customHeight="1" x14ac:dyDescent="0.25">
      <c r="A1418" s="622"/>
      <c r="B1418" s="623"/>
      <c r="C1418" s="623"/>
      <c r="D1418" s="623"/>
      <c r="E1418" s="656"/>
      <c r="F1418" s="656"/>
      <c r="G1418" s="671"/>
      <c r="H1418" s="655"/>
      <c r="I1418" s="656"/>
      <c r="J1418" s="657"/>
    </row>
    <row r="1419" spans="1:10" s="54" customFormat="1" ht="16.5" customHeight="1" x14ac:dyDescent="0.25">
      <c r="A1419" s="517"/>
      <c r="B1419" s="518"/>
      <c r="C1419" s="518"/>
      <c r="D1419" s="518"/>
      <c r="E1419" s="487"/>
      <c r="F1419" s="487"/>
      <c r="G1419" s="490"/>
      <c r="H1419" s="486"/>
      <c r="I1419" s="487"/>
      <c r="J1419" s="488"/>
    </row>
    <row r="1420" spans="1:10" s="54" customFormat="1" ht="16.5" customHeight="1" x14ac:dyDescent="0.25">
      <c r="A1420" s="517"/>
      <c r="B1420" s="518"/>
      <c r="C1420" s="518"/>
      <c r="D1420" s="518"/>
      <c r="E1420" s="487"/>
      <c r="F1420" s="487"/>
      <c r="G1420" s="490"/>
      <c r="H1420" s="486"/>
      <c r="I1420" s="487"/>
      <c r="J1420" s="488"/>
    </row>
    <row r="1421" spans="1:10" s="54" customFormat="1" ht="16.5" customHeight="1" thickBot="1" x14ac:dyDescent="0.3">
      <c r="A1421" s="1088"/>
      <c r="B1421" s="1089"/>
      <c r="C1421" s="1089"/>
      <c r="D1421" s="1089"/>
      <c r="E1421" s="1099"/>
      <c r="F1421" s="1099"/>
      <c r="G1421" s="1100"/>
      <c r="H1421" s="1101"/>
      <c r="I1421" s="1099"/>
      <c r="J1421" s="1102"/>
    </row>
    <row r="1422" spans="1:10" s="54" customFormat="1" ht="16.5" customHeight="1" thickTop="1" x14ac:dyDescent="0.25">
      <c r="A1422" s="41"/>
      <c r="B1422" s="41"/>
      <c r="C1422" s="41"/>
      <c r="D1422" s="41"/>
      <c r="E1422" s="56"/>
      <c r="F1422" s="56"/>
      <c r="G1422" s="56"/>
      <c r="H1422" s="56"/>
      <c r="I1422" s="56"/>
      <c r="J1422" s="56"/>
    </row>
    <row r="1423" spans="1:10" s="54" customFormat="1" ht="16.5" customHeight="1" x14ac:dyDescent="0.25">
      <c r="A1423" s="46" t="s">
        <v>406</v>
      </c>
      <c r="B1423" s="526" t="s">
        <v>407</v>
      </c>
      <c r="C1423" s="526"/>
      <c r="D1423" s="526"/>
      <c r="E1423" s="526"/>
      <c r="F1423" s="526"/>
      <c r="G1423" s="526"/>
      <c r="H1423" s="526"/>
      <c r="I1423" s="526"/>
      <c r="J1423" s="526"/>
    </row>
    <row r="1424" spans="1:10" s="54" customFormat="1" ht="16.5" customHeight="1" x14ac:dyDescent="0.25">
      <c r="A1424" s="41"/>
      <c r="B1424" s="41"/>
      <c r="C1424" s="41"/>
      <c r="D1424" s="41"/>
      <c r="E1424" s="56"/>
      <c r="F1424" s="56"/>
      <c r="G1424" s="56"/>
      <c r="H1424" s="56"/>
      <c r="I1424" s="56"/>
      <c r="J1424" s="56"/>
    </row>
    <row r="1425" spans="1:10" s="54" customFormat="1" ht="16.5" customHeight="1" x14ac:dyDescent="0.25">
      <c r="A1425" s="186" t="s">
        <v>927</v>
      </c>
      <c r="B1425" s="489" t="s">
        <v>926</v>
      </c>
      <c r="C1425" s="489"/>
      <c r="D1425" s="489"/>
      <c r="E1425" s="489"/>
      <c r="F1425" s="489"/>
      <c r="G1425" s="489"/>
      <c r="H1425" s="489"/>
      <c r="I1425" s="489"/>
      <c r="J1425" s="489"/>
    </row>
    <row r="1426" spans="1:10" s="54" customFormat="1" ht="16.5" customHeight="1" x14ac:dyDescent="0.25">
      <c r="A1426" s="15"/>
      <c r="B1426" s="456" t="s">
        <v>1071</v>
      </c>
      <c r="C1426" s="15"/>
      <c r="D1426" s="15"/>
      <c r="E1426" s="15"/>
      <c r="F1426" s="15"/>
      <c r="G1426" s="15"/>
      <c r="H1426" s="15"/>
      <c r="I1426" s="15"/>
      <c r="J1426" s="15"/>
    </row>
    <row r="1427" spans="1:10" s="54" customFormat="1" ht="34.5" hidden="1" customHeight="1" outlineLevel="1" thickTop="1" thickBot="1" x14ac:dyDescent="0.3">
      <c r="A1427" s="975" t="s">
        <v>292</v>
      </c>
      <c r="B1427" s="973"/>
      <c r="C1427" s="973"/>
      <c r="D1427" s="973"/>
      <c r="E1427" s="973"/>
      <c r="F1427" s="973"/>
      <c r="G1427" s="973" t="s">
        <v>135</v>
      </c>
      <c r="H1427" s="829"/>
      <c r="I1427" s="972" t="s">
        <v>136</v>
      </c>
      <c r="J1427" s="974"/>
    </row>
    <row r="1428" spans="1:10" s="54" customFormat="1" ht="30" hidden="1" customHeight="1" outlineLevel="1" thickTop="1" x14ac:dyDescent="0.25">
      <c r="A1428" s="907" t="s">
        <v>408</v>
      </c>
      <c r="B1428" s="908"/>
      <c r="C1428" s="908"/>
      <c r="D1428" s="908"/>
      <c r="E1428" s="908"/>
      <c r="F1428" s="908"/>
      <c r="G1428" s="2107"/>
      <c r="H1428" s="2108"/>
      <c r="I1428" s="2109"/>
      <c r="J1428" s="2110"/>
    </row>
    <row r="1429" spans="1:10" s="54" customFormat="1" ht="30" hidden="1" customHeight="1" outlineLevel="1" x14ac:dyDescent="0.25">
      <c r="A1429" s="474" t="s">
        <v>409</v>
      </c>
      <c r="B1429" s="475"/>
      <c r="C1429" s="475"/>
      <c r="D1429" s="475"/>
      <c r="E1429" s="475"/>
      <c r="F1429" s="475"/>
      <c r="G1429" s="2111"/>
      <c r="H1429" s="2112"/>
      <c r="I1429" s="2113"/>
      <c r="J1429" s="2114"/>
    </row>
    <row r="1430" spans="1:10" s="54" customFormat="1" ht="73.5" hidden="1" customHeight="1" outlineLevel="1" x14ac:dyDescent="0.25">
      <c r="A1430" s="474" t="s">
        <v>410</v>
      </c>
      <c r="B1430" s="475"/>
      <c r="C1430" s="475"/>
      <c r="D1430" s="475"/>
      <c r="E1430" s="475"/>
      <c r="F1430" s="475"/>
      <c r="G1430" s="2111"/>
      <c r="H1430" s="2112"/>
      <c r="I1430" s="2113"/>
      <c r="J1430" s="2114"/>
    </row>
    <row r="1431" spans="1:10" s="54" customFormat="1" ht="60" hidden="1" customHeight="1" outlineLevel="1" x14ac:dyDescent="0.25">
      <c r="A1431" s="474" t="s">
        <v>928</v>
      </c>
      <c r="B1431" s="475"/>
      <c r="C1431" s="475"/>
      <c r="D1431" s="475"/>
      <c r="E1431" s="475"/>
      <c r="F1431" s="475"/>
      <c r="G1431" s="2111"/>
      <c r="H1431" s="2112"/>
      <c r="I1431" s="2113"/>
      <c r="J1431" s="2114"/>
    </row>
    <row r="1432" spans="1:10" s="54" customFormat="1" ht="60" hidden="1" customHeight="1" outlineLevel="1" x14ac:dyDescent="0.25">
      <c r="A1432" s="474" t="s">
        <v>411</v>
      </c>
      <c r="B1432" s="475"/>
      <c r="C1432" s="475"/>
      <c r="D1432" s="475"/>
      <c r="E1432" s="475"/>
      <c r="F1432" s="475"/>
      <c r="G1432" s="2111"/>
      <c r="H1432" s="2112"/>
      <c r="I1432" s="2113"/>
      <c r="J1432" s="2114"/>
    </row>
    <row r="1433" spans="1:10" s="54" customFormat="1" ht="45" hidden="1" customHeight="1" outlineLevel="1" thickBot="1" x14ac:dyDescent="0.3">
      <c r="A1433" s="887" t="s">
        <v>412</v>
      </c>
      <c r="B1433" s="888"/>
      <c r="C1433" s="888"/>
      <c r="D1433" s="888"/>
      <c r="E1433" s="888"/>
      <c r="F1433" s="888"/>
      <c r="G1433" s="2127"/>
      <c r="H1433" s="2128"/>
      <c r="I1433" s="2129"/>
      <c r="J1433" s="2130"/>
    </row>
    <row r="1434" spans="1:10" s="54" customFormat="1" ht="16.5" customHeight="1" collapsed="1" x14ac:dyDescent="0.25">
      <c r="A1434" s="41"/>
      <c r="B1434" s="41"/>
      <c r="C1434" s="41"/>
      <c r="D1434" s="41"/>
      <c r="E1434" s="56"/>
      <c r="F1434" s="56"/>
      <c r="G1434" s="56"/>
      <c r="H1434" s="56"/>
      <c r="I1434" s="56"/>
      <c r="J1434" s="56"/>
    </row>
    <row r="1435" spans="1:10" s="54" customFormat="1" ht="16.5" customHeight="1" x14ac:dyDescent="0.25">
      <c r="A1435" s="186" t="s">
        <v>929</v>
      </c>
      <c r="B1435" s="489" t="s">
        <v>407</v>
      </c>
      <c r="C1435" s="489"/>
      <c r="D1435" s="489"/>
      <c r="E1435" s="489"/>
      <c r="F1435" s="489"/>
      <c r="G1435" s="489"/>
      <c r="H1435" s="489"/>
      <c r="I1435" s="489"/>
      <c r="J1435" s="489"/>
    </row>
    <row r="1436" spans="1:10" s="54" customFormat="1" ht="16.5" customHeight="1" thickBot="1" x14ac:dyDescent="0.3">
      <c r="A1436" s="15"/>
      <c r="B1436" s="15"/>
      <c r="C1436" s="15"/>
      <c r="D1436" s="15"/>
      <c r="E1436" s="15"/>
      <c r="F1436" s="15"/>
      <c r="G1436" s="15"/>
      <c r="H1436" s="15"/>
      <c r="I1436" s="15"/>
      <c r="J1436" s="15"/>
    </row>
    <row r="1437" spans="1:10" s="54" customFormat="1" ht="18.75" customHeight="1" thickTop="1" x14ac:dyDescent="0.25">
      <c r="A1437" s="868" t="s">
        <v>292</v>
      </c>
      <c r="B1437" s="1542"/>
      <c r="C1437" s="1542"/>
      <c r="D1437" s="1542"/>
      <c r="E1437" s="983" t="s">
        <v>135</v>
      </c>
      <c r="F1437" s="984"/>
      <c r="G1437" s="984"/>
      <c r="H1437" s="983" t="s">
        <v>136</v>
      </c>
      <c r="I1437" s="984"/>
      <c r="J1437" s="985"/>
    </row>
    <row r="1438" spans="1:10" s="54" customFormat="1" ht="33" customHeight="1" x14ac:dyDescent="0.25">
      <c r="A1438" s="870"/>
      <c r="B1438" s="615"/>
      <c r="C1438" s="615"/>
      <c r="D1438" s="615"/>
      <c r="E1438" s="189" t="s">
        <v>413</v>
      </c>
      <c r="F1438" s="199" t="s">
        <v>414</v>
      </c>
      <c r="G1438" s="199" t="s">
        <v>415</v>
      </c>
      <c r="H1438" s="189" t="s">
        <v>413</v>
      </c>
      <c r="I1438" s="199" t="s">
        <v>414</v>
      </c>
      <c r="J1438" s="314" t="s">
        <v>415</v>
      </c>
    </row>
    <row r="1439" spans="1:10" s="54" customFormat="1" ht="14.25" customHeight="1" thickBot="1" x14ac:dyDescent="0.3">
      <c r="A1439" s="872" t="s">
        <v>113</v>
      </c>
      <c r="B1439" s="738"/>
      <c r="C1439" s="738"/>
      <c r="D1439" s="738"/>
      <c r="E1439" s="192" t="s">
        <v>114</v>
      </c>
      <c r="F1439" s="184" t="s">
        <v>115</v>
      </c>
      <c r="G1439" s="184" t="s">
        <v>116</v>
      </c>
      <c r="H1439" s="192" t="s">
        <v>117</v>
      </c>
      <c r="I1439" s="184" t="s">
        <v>118</v>
      </c>
      <c r="J1439" s="73" t="s">
        <v>119</v>
      </c>
    </row>
    <row r="1440" spans="1:10" s="54" customFormat="1" ht="24.75" customHeight="1" thickTop="1" x14ac:dyDescent="0.25">
      <c r="A1440" s="1261" t="s">
        <v>424</v>
      </c>
      <c r="B1440" s="1761"/>
      <c r="C1440" s="1761"/>
      <c r="D1440" s="1761"/>
      <c r="E1440" s="202">
        <v>61818.09</v>
      </c>
      <c r="F1440" s="325" t="s">
        <v>156</v>
      </c>
      <c r="G1440" s="325" t="s">
        <v>156</v>
      </c>
      <c r="H1440" s="202">
        <v>401581</v>
      </c>
      <c r="I1440" s="326" t="s">
        <v>156</v>
      </c>
      <c r="J1440" s="327" t="s">
        <v>156</v>
      </c>
    </row>
    <row r="1441" spans="1:11" s="54" customFormat="1" ht="16.5" customHeight="1" x14ac:dyDescent="0.25">
      <c r="A1441" s="547" t="s">
        <v>416</v>
      </c>
      <c r="B1441" s="548"/>
      <c r="C1441" s="548"/>
      <c r="D1441" s="548"/>
      <c r="E1441" s="324"/>
      <c r="F1441" s="305">
        <f>E1440*22/100</f>
        <v>13599.979799999999</v>
      </c>
      <c r="G1441" s="232">
        <v>22</v>
      </c>
      <c r="H1441" s="324" t="s">
        <v>156</v>
      </c>
      <c r="I1441" s="439">
        <f>H1440*22/100</f>
        <v>88347.82</v>
      </c>
      <c r="J1441" s="280">
        <v>22</v>
      </c>
    </row>
    <row r="1442" spans="1:11" s="54" customFormat="1" ht="16.5" customHeight="1" x14ac:dyDescent="0.25">
      <c r="A1442" s="547" t="s">
        <v>417</v>
      </c>
      <c r="B1442" s="548">
        <v>39</v>
      </c>
      <c r="C1442" s="548">
        <v>9</v>
      </c>
      <c r="D1442" s="548">
        <v>23</v>
      </c>
      <c r="E1442" s="319">
        <v>34016.129999999997</v>
      </c>
      <c r="F1442" s="305">
        <f>E1442*22/100</f>
        <v>7483.5486000000001</v>
      </c>
      <c r="G1442" s="232">
        <f>F1442/E1440*100</f>
        <v>12.105758362964627</v>
      </c>
      <c r="H1442" s="319">
        <v>35459</v>
      </c>
      <c r="I1442" s="439">
        <f>H1442*22/100</f>
        <v>7800.98</v>
      </c>
      <c r="J1442" s="451">
        <f>I1442/H1440*100</f>
        <v>1.942567003917018</v>
      </c>
    </row>
    <row r="1443" spans="1:11" s="54" customFormat="1" ht="16.5" customHeight="1" x14ac:dyDescent="0.25">
      <c r="A1443" s="547" t="s">
        <v>418</v>
      </c>
      <c r="B1443" s="548"/>
      <c r="C1443" s="548"/>
      <c r="D1443" s="548"/>
      <c r="E1443" s="319">
        <v>-455.4</v>
      </c>
      <c r="F1443" s="305">
        <f>E1443*22/100</f>
        <v>-100.18799999999999</v>
      </c>
      <c r="G1443" s="232">
        <f>F1443/E1440*100</f>
        <v>-0.16206906424963954</v>
      </c>
      <c r="H1443" s="319">
        <v>-939</v>
      </c>
      <c r="I1443" s="439">
        <f>H1443*22/100</f>
        <v>-206.58</v>
      </c>
      <c r="J1443" s="451">
        <f>I1443/H1440*100</f>
        <v>-5.1441676772556469E-2</v>
      </c>
      <c r="K1443" s="424"/>
    </row>
    <row r="1444" spans="1:11" s="54" customFormat="1" ht="16.5" customHeight="1" x14ac:dyDescent="0.25">
      <c r="A1444" s="605" t="s">
        <v>930</v>
      </c>
      <c r="B1444" s="606"/>
      <c r="C1444" s="606"/>
      <c r="D1444" s="606"/>
      <c r="E1444" s="319"/>
      <c r="F1444" s="305"/>
      <c r="G1444" s="232"/>
      <c r="H1444" s="319"/>
      <c r="I1444" s="305"/>
      <c r="J1444" s="280"/>
    </row>
    <row r="1445" spans="1:11" s="54" customFormat="1" ht="16.5" customHeight="1" x14ac:dyDescent="0.25">
      <c r="A1445" s="547" t="s">
        <v>419</v>
      </c>
      <c r="B1445" s="548"/>
      <c r="C1445" s="548"/>
      <c r="D1445" s="548"/>
      <c r="E1445" s="319"/>
      <c r="F1445" s="305"/>
      <c r="G1445" s="232"/>
      <c r="H1445" s="319"/>
      <c r="I1445" s="305"/>
      <c r="J1445" s="280"/>
    </row>
    <row r="1446" spans="1:11" s="54" customFormat="1" ht="16.5" customHeight="1" x14ac:dyDescent="0.25">
      <c r="A1446" s="547" t="s">
        <v>420</v>
      </c>
      <c r="B1446" s="548"/>
      <c r="C1446" s="548"/>
      <c r="D1446" s="548"/>
      <c r="E1446" s="319"/>
      <c r="F1446" s="305"/>
      <c r="G1446" s="232"/>
      <c r="H1446" s="319"/>
      <c r="I1446" s="305"/>
      <c r="J1446" s="280"/>
    </row>
    <row r="1447" spans="1:11" s="54" customFormat="1" ht="16.5" customHeight="1" thickBot="1" x14ac:dyDescent="0.3">
      <c r="A1447" s="2006" t="s">
        <v>302</v>
      </c>
      <c r="B1447" s="2007"/>
      <c r="C1447" s="2007"/>
      <c r="D1447" s="2007"/>
      <c r="E1447" s="434">
        <f>F1447/0.19</f>
        <v>454.73684210526318</v>
      </c>
      <c r="F1447" s="206">
        <v>86.4</v>
      </c>
      <c r="G1447" s="233">
        <f>F1447/E1440/100</f>
        <v>1.3976491347435681E-5</v>
      </c>
      <c r="H1447" s="434">
        <f>I1447/0.19</f>
        <v>772.21052631578948</v>
      </c>
      <c r="I1447" s="206">
        <v>146.72</v>
      </c>
      <c r="J1447" s="455">
        <f>I1447/H1440/100</f>
        <v>3.6535593068397159E-6</v>
      </c>
    </row>
    <row r="1448" spans="1:11" s="54" customFormat="1" ht="16.5" customHeight="1" thickBot="1" x14ac:dyDescent="0.3">
      <c r="A1448" s="2121" t="s">
        <v>112</v>
      </c>
      <c r="B1448" s="2122">
        <v>2595</v>
      </c>
      <c r="C1448" s="2122">
        <v>597</v>
      </c>
      <c r="D1448" s="2122">
        <v>23</v>
      </c>
      <c r="E1448" s="320">
        <f>IF(E1440+SUM(E1442:E1447)=0,"",E1440+SUM(E1442:E1447))</f>
        <v>95833.556842105259</v>
      </c>
      <c r="F1448" s="321">
        <f>IF(SUM(F1441:F1447)=0,"",SUM(F1441:F1447))</f>
        <v>21069.740400000002</v>
      </c>
      <c r="G1448" s="315"/>
      <c r="H1448" s="320">
        <f>IF(H1440+SUM(H1442:H1447)=0,"",H1440+SUM(H1442:H1447))</f>
        <v>436873.21052631579</v>
      </c>
      <c r="I1448" s="321">
        <f>IF(SUM(I1441:I1447)=0,"",SUM(I1441:I1447))</f>
        <v>96088.94</v>
      </c>
      <c r="J1448" s="281">
        <v>22</v>
      </c>
    </row>
    <row r="1449" spans="1:11" s="54" customFormat="1" ht="16.5" customHeight="1" x14ac:dyDescent="0.25">
      <c r="A1449" s="2123" t="s">
        <v>421</v>
      </c>
      <c r="B1449" s="2124"/>
      <c r="C1449" s="2124"/>
      <c r="D1449" s="2124">
        <v>23</v>
      </c>
      <c r="E1449" s="328" t="s">
        <v>156</v>
      </c>
      <c r="F1449" s="318">
        <v>21069</v>
      </c>
      <c r="G1449" s="231">
        <f>F1449/E1440*100</f>
        <v>34.082256504528047</v>
      </c>
      <c r="H1449" s="328" t="s">
        <v>156</v>
      </c>
      <c r="I1449" s="323">
        <v>96089</v>
      </c>
      <c r="J1449" s="452">
        <f>I1449/H1440*100</f>
        <v>23.927675861158772</v>
      </c>
    </row>
    <row r="1450" spans="1:11" s="54" customFormat="1" ht="16.5" customHeight="1" thickBot="1" x14ac:dyDescent="0.3">
      <c r="A1450" s="2121" t="s">
        <v>422</v>
      </c>
      <c r="B1450" s="2122" t="s">
        <v>156</v>
      </c>
      <c r="C1450" s="2122"/>
      <c r="D1450" s="2122"/>
      <c r="E1450" s="329" t="s">
        <v>156</v>
      </c>
      <c r="F1450" s="170">
        <v>-6019</v>
      </c>
      <c r="G1450" s="316">
        <f>F1450/E1440*100</f>
        <v>-9.7366321088212207</v>
      </c>
      <c r="H1450" s="329" t="s">
        <v>156</v>
      </c>
      <c r="I1450" s="308">
        <v>-7734</v>
      </c>
      <c r="J1450" s="453">
        <f>I1450/H1440*100</f>
        <v>-1.9258879279647194</v>
      </c>
    </row>
    <row r="1451" spans="1:11" s="54" customFormat="1" ht="16.5" customHeight="1" thickBot="1" x14ac:dyDescent="0.3">
      <c r="A1451" s="2119" t="s">
        <v>423</v>
      </c>
      <c r="B1451" s="2120" t="s">
        <v>156</v>
      </c>
      <c r="C1451" s="2120">
        <v>798</v>
      </c>
      <c r="D1451" s="2120">
        <v>23</v>
      </c>
      <c r="E1451" s="330" t="s">
        <v>156</v>
      </c>
      <c r="F1451" s="331">
        <f>IF(F1449+F1450=0,"",F1449+F1450)</f>
        <v>15050</v>
      </c>
      <c r="G1451" s="317">
        <f>F1451/E1440*100</f>
        <v>24.345624395706825</v>
      </c>
      <c r="H1451" s="330" t="s">
        <v>156</v>
      </c>
      <c r="I1451" s="332">
        <f>IF(I1449+I1450=0,"",I1449+I1450)</f>
        <v>88355</v>
      </c>
      <c r="J1451" s="454">
        <f>I1451/H1440*100</f>
        <v>22.001787933194052</v>
      </c>
    </row>
    <row r="1452" spans="1:11" s="54" customFormat="1" ht="16.5" customHeight="1" thickTop="1" x14ac:dyDescent="0.25">
      <c r="A1452" s="41"/>
      <c r="B1452" s="41"/>
      <c r="C1452" s="41"/>
      <c r="D1452" s="41"/>
      <c r="E1452" s="56"/>
      <c r="F1452" s="56"/>
      <c r="G1452" s="56"/>
      <c r="H1452" s="56"/>
      <c r="I1452" s="56"/>
      <c r="J1452" s="56"/>
    </row>
    <row r="1453" spans="1:11" s="54" customFormat="1" ht="16.5" customHeight="1" x14ac:dyDescent="0.25">
      <c r="A1453" s="46" t="s">
        <v>425</v>
      </c>
      <c r="B1453" s="526" t="s">
        <v>426</v>
      </c>
      <c r="C1453" s="526"/>
      <c r="D1453" s="526"/>
      <c r="E1453" s="526"/>
      <c r="F1453" s="526"/>
      <c r="G1453" s="526"/>
      <c r="H1453" s="526"/>
      <c r="I1453" s="526"/>
      <c r="J1453" s="526"/>
    </row>
    <row r="1454" spans="1:11" s="54" customFormat="1" ht="16.5" customHeight="1" x14ac:dyDescent="0.25">
      <c r="A1454" s="15"/>
      <c r="B1454" s="456" t="s">
        <v>1071</v>
      </c>
      <c r="C1454" s="15"/>
      <c r="D1454" s="15"/>
      <c r="E1454" s="15"/>
      <c r="F1454" s="15"/>
      <c r="G1454" s="15"/>
      <c r="H1454" s="15"/>
      <c r="I1454" s="15"/>
      <c r="J1454" s="15"/>
    </row>
    <row r="1455" spans="1:11" s="54" customFormat="1" ht="16.5" hidden="1" customHeight="1" outlineLevel="1" thickTop="1" thickBot="1" x14ac:dyDescent="0.3">
      <c r="A1455" s="2116" t="s">
        <v>5</v>
      </c>
      <c r="B1455" s="2117"/>
      <c r="C1455" s="2117"/>
      <c r="D1455" s="2118"/>
      <c r="E1455" s="629" t="s">
        <v>135</v>
      </c>
      <c r="F1455" s="629"/>
      <c r="G1455" s="2115"/>
      <c r="H1455" s="628" t="s">
        <v>136</v>
      </c>
      <c r="I1455" s="629"/>
      <c r="J1455" s="630"/>
    </row>
    <row r="1456" spans="1:11" s="54" customFormat="1" ht="16.5" hidden="1" customHeight="1" outlineLevel="1" thickTop="1" x14ac:dyDescent="0.25">
      <c r="A1456" s="2151" t="s">
        <v>427</v>
      </c>
      <c r="B1456" s="2152"/>
      <c r="C1456" s="2152"/>
      <c r="D1456" s="2153"/>
      <c r="E1456" s="2154"/>
      <c r="F1456" s="2154"/>
      <c r="G1456" s="2155"/>
      <c r="H1456" s="2156"/>
      <c r="I1456" s="2154"/>
      <c r="J1456" s="2157"/>
    </row>
    <row r="1457" spans="1:10" s="54" customFormat="1" ht="16.5" hidden="1" customHeight="1" outlineLevel="1" x14ac:dyDescent="0.25">
      <c r="A1457" s="1993" t="s">
        <v>428</v>
      </c>
      <c r="B1457" s="1994"/>
      <c r="C1457" s="1994"/>
      <c r="D1457" s="2143"/>
      <c r="E1457" s="2125"/>
      <c r="F1457" s="2125"/>
      <c r="G1457" s="2126"/>
      <c r="H1457" s="2141"/>
      <c r="I1457" s="2125"/>
      <c r="J1457" s="2142"/>
    </row>
    <row r="1458" spans="1:10" s="54" customFormat="1" ht="16.5" hidden="1" customHeight="1" outlineLevel="1" x14ac:dyDescent="0.25">
      <c r="A1458" s="1993" t="s">
        <v>429</v>
      </c>
      <c r="B1458" s="1994"/>
      <c r="C1458" s="1994"/>
      <c r="D1458" s="2143"/>
      <c r="E1458" s="2125"/>
      <c r="F1458" s="2125"/>
      <c r="G1458" s="2126"/>
      <c r="H1458" s="2141"/>
      <c r="I1458" s="2125"/>
      <c r="J1458" s="2142"/>
    </row>
    <row r="1459" spans="1:10" s="54" customFormat="1" ht="16.5" hidden="1" customHeight="1" outlineLevel="1" x14ac:dyDescent="0.25">
      <c r="A1459" s="1993" t="s">
        <v>430</v>
      </c>
      <c r="B1459" s="1994"/>
      <c r="C1459" s="1994"/>
      <c r="D1459" s="2143"/>
      <c r="E1459" s="2125"/>
      <c r="F1459" s="2125"/>
      <c r="G1459" s="2126"/>
      <c r="H1459" s="2141"/>
      <c r="I1459" s="2125"/>
      <c r="J1459" s="2142"/>
    </row>
    <row r="1460" spans="1:10" s="54" customFormat="1" ht="16.5" hidden="1" customHeight="1" outlineLevel="1" x14ac:dyDescent="0.25">
      <c r="A1460" s="1993" t="s">
        <v>431</v>
      </c>
      <c r="B1460" s="1994"/>
      <c r="C1460" s="1994"/>
      <c r="D1460" s="2143"/>
      <c r="E1460" s="2125"/>
      <c r="F1460" s="2125"/>
      <c r="G1460" s="2126"/>
      <c r="H1460" s="2141"/>
      <c r="I1460" s="2125"/>
      <c r="J1460" s="2142"/>
    </row>
    <row r="1461" spans="1:10" s="54" customFormat="1" ht="16.5" hidden="1" customHeight="1" outlineLevel="1" x14ac:dyDescent="0.25">
      <c r="A1461" s="1993" t="s">
        <v>432</v>
      </c>
      <c r="B1461" s="1994"/>
      <c r="C1461" s="1994"/>
      <c r="D1461" s="2143"/>
      <c r="E1461" s="2125"/>
      <c r="F1461" s="2125"/>
      <c r="G1461" s="2126"/>
      <c r="H1461" s="2141"/>
      <c r="I1461" s="2125"/>
      <c r="J1461" s="2142"/>
    </row>
    <row r="1462" spans="1:10" s="54" customFormat="1" ht="16.5" hidden="1" customHeight="1" outlineLevel="1" x14ac:dyDescent="0.25">
      <c r="A1462" s="1993" t="s">
        <v>433</v>
      </c>
      <c r="B1462" s="1994"/>
      <c r="C1462" s="1994"/>
      <c r="D1462" s="2143"/>
      <c r="E1462" s="2125"/>
      <c r="F1462" s="2125"/>
      <c r="G1462" s="2126"/>
      <c r="H1462" s="2141"/>
      <c r="I1462" s="2125"/>
      <c r="J1462" s="2142"/>
    </row>
    <row r="1463" spans="1:10" s="54" customFormat="1" ht="16.5" hidden="1" customHeight="1" outlineLevel="1" x14ac:dyDescent="0.25">
      <c r="A1463" s="1993" t="s">
        <v>434</v>
      </c>
      <c r="B1463" s="1994"/>
      <c r="C1463" s="1994"/>
      <c r="D1463" s="2143"/>
      <c r="E1463" s="2125"/>
      <c r="F1463" s="2125"/>
      <c r="G1463" s="2126"/>
      <c r="H1463" s="2141"/>
      <c r="I1463" s="2125"/>
      <c r="J1463" s="2142"/>
    </row>
    <row r="1464" spans="1:10" s="54" customFormat="1" ht="16.5" hidden="1" customHeight="1" outlineLevel="1" thickBot="1" x14ac:dyDescent="0.3">
      <c r="A1464" s="2147" t="s">
        <v>435</v>
      </c>
      <c r="B1464" s="2148"/>
      <c r="C1464" s="2148"/>
      <c r="D1464" s="2149"/>
      <c r="E1464" s="2145"/>
      <c r="F1464" s="2145"/>
      <c r="G1464" s="2150"/>
      <c r="H1464" s="2144"/>
      <c r="I1464" s="2145"/>
      <c r="J1464" s="2146"/>
    </row>
    <row r="1465" spans="1:10" s="54" customFormat="1" ht="16.5" hidden="1" customHeight="1" outlineLevel="1" thickTop="1" x14ac:dyDescent="0.25">
      <c r="A1465" s="15"/>
      <c r="B1465" s="15"/>
      <c r="C1465" s="15"/>
      <c r="D1465" s="15"/>
      <c r="E1465" s="15"/>
      <c r="F1465" s="15"/>
      <c r="G1465" s="15"/>
      <c r="H1465" s="15"/>
      <c r="I1465" s="15"/>
      <c r="J1465" s="15"/>
    </row>
    <row r="1466" spans="1:10" s="54" customFormat="1" ht="16.5" hidden="1" customHeight="1" outlineLevel="1" x14ac:dyDescent="0.25">
      <c r="A1466" s="489" t="s">
        <v>931</v>
      </c>
      <c r="B1466" s="489"/>
      <c r="C1466" s="489"/>
      <c r="D1466" s="489"/>
      <c r="E1466" s="489"/>
      <c r="F1466" s="489"/>
      <c r="G1466" s="489"/>
      <c r="H1466" s="489"/>
      <c r="I1466" s="489"/>
      <c r="J1466" s="489"/>
    </row>
    <row r="1467" spans="1:10" s="54" customFormat="1" ht="16.5" hidden="1" customHeight="1" outlineLevel="1" x14ac:dyDescent="0.25">
      <c r="A1467" s="482"/>
      <c r="B1467" s="482"/>
      <c r="C1467" s="482"/>
      <c r="D1467" s="482"/>
      <c r="E1467" s="482"/>
      <c r="F1467" s="482"/>
      <c r="G1467" s="482"/>
      <c r="H1467" s="482"/>
      <c r="I1467" s="482"/>
      <c r="J1467" s="482"/>
    </row>
    <row r="1468" spans="1:10" s="54" customFormat="1" ht="16.5" hidden="1" customHeight="1" outlineLevel="1" x14ac:dyDescent="0.25">
      <c r="A1468" s="482"/>
      <c r="B1468" s="482"/>
      <c r="C1468" s="482"/>
      <c r="D1468" s="482"/>
      <c r="E1468" s="482"/>
      <c r="F1468" s="482"/>
      <c r="G1468" s="482"/>
      <c r="H1468" s="482"/>
      <c r="I1468" s="482"/>
      <c r="J1468" s="482"/>
    </row>
    <row r="1469" spans="1:10" s="54" customFormat="1" ht="16.5" hidden="1" customHeight="1" outlineLevel="1" x14ac:dyDescent="0.25">
      <c r="A1469" s="482"/>
      <c r="B1469" s="482"/>
      <c r="C1469" s="482"/>
      <c r="D1469" s="482"/>
      <c r="E1469" s="482"/>
      <c r="F1469" s="482"/>
      <c r="G1469" s="482"/>
      <c r="H1469" s="482"/>
      <c r="I1469" s="482"/>
      <c r="J1469" s="482"/>
    </row>
    <row r="1470" spans="1:10" s="54" customFormat="1" ht="16.5" hidden="1" customHeight="1" outlineLevel="1" x14ac:dyDescent="0.25">
      <c r="A1470" s="482"/>
      <c r="B1470" s="482"/>
      <c r="C1470" s="482"/>
      <c r="D1470" s="482"/>
      <c r="E1470" s="482"/>
      <c r="F1470" s="482"/>
      <c r="G1470" s="482"/>
      <c r="H1470" s="482"/>
      <c r="I1470" s="482"/>
      <c r="J1470" s="482"/>
    </row>
    <row r="1471" spans="1:10" s="54" customFormat="1" ht="16.5" hidden="1" customHeight="1" outlineLevel="1" x14ac:dyDescent="0.25">
      <c r="A1471" s="482"/>
      <c r="B1471" s="482"/>
      <c r="C1471" s="482"/>
      <c r="D1471" s="482"/>
      <c r="E1471" s="482"/>
      <c r="F1471" s="482"/>
      <c r="G1471" s="482"/>
      <c r="H1471" s="482"/>
      <c r="I1471" s="482"/>
      <c r="J1471" s="482"/>
    </row>
    <row r="1472" spans="1:10" s="54" customFormat="1" ht="16.5" hidden="1" customHeight="1" outlineLevel="1" x14ac:dyDescent="0.25">
      <c r="A1472" s="482"/>
      <c r="B1472" s="482"/>
      <c r="C1472" s="482"/>
      <c r="D1472" s="482"/>
      <c r="E1472" s="482"/>
      <c r="F1472" s="482"/>
      <c r="G1472" s="482"/>
      <c r="H1472" s="482"/>
      <c r="I1472" s="482"/>
      <c r="J1472" s="482"/>
    </row>
    <row r="1473" spans="1:10" s="54" customFormat="1" ht="16.5" hidden="1" customHeight="1" outlineLevel="1" x14ac:dyDescent="0.25">
      <c r="A1473" s="482"/>
      <c r="B1473" s="482"/>
      <c r="C1473" s="482"/>
      <c r="D1473" s="482"/>
      <c r="E1473" s="482"/>
      <c r="F1473" s="482"/>
      <c r="G1473" s="482"/>
      <c r="H1473" s="482"/>
      <c r="I1473" s="482"/>
      <c r="J1473" s="482"/>
    </row>
    <row r="1474" spans="1:10" s="54" customFormat="1" hidden="1" outlineLevel="1" x14ac:dyDescent="0.25">
      <c r="A1474" s="482"/>
      <c r="B1474" s="482"/>
      <c r="C1474" s="482"/>
      <c r="D1474" s="482"/>
      <c r="E1474" s="482"/>
      <c r="F1474" s="482"/>
      <c r="G1474" s="482"/>
      <c r="H1474" s="482"/>
      <c r="I1474" s="482"/>
      <c r="J1474" s="482"/>
    </row>
    <row r="1475" spans="1:10" s="54" customFormat="1" ht="16.5" customHeight="1" collapsed="1" x14ac:dyDescent="0.25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</row>
    <row r="1476" spans="1:10" s="54" customFormat="1" ht="16.5" customHeight="1" x14ac:dyDescent="0.25">
      <c r="A1476" s="46" t="s">
        <v>436</v>
      </c>
      <c r="B1476" s="526" t="s">
        <v>437</v>
      </c>
      <c r="C1476" s="526"/>
      <c r="D1476" s="526"/>
      <c r="E1476" s="526"/>
      <c r="F1476" s="526"/>
      <c r="G1476" s="526"/>
      <c r="H1476" s="526"/>
      <c r="I1476" s="526"/>
      <c r="J1476" s="526"/>
    </row>
    <row r="1477" spans="1:10" s="54" customFormat="1" ht="16.5" customHeight="1" x14ac:dyDescent="0.25">
      <c r="A1477" s="15"/>
      <c r="B1477" s="15"/>
      <c r="C1477" s="15"/>
      <c r="D1477" s="15"/>
      <c r="E1477" s="15"/>
      <c r="F1477" s="15"/>
      <c r="G1477" s="15"/>
      <c r="H1477" s="15"/>
      <c r="I1477" s="15"/>
      <c r="J1477" s="15"/>
    </row>
    <row r="1478" spans="1:10" s="54" customFormat="1" ht="16.5" customHeight="1" x14ac:dyDescent="0.25">
      <c r="A1478" s="186" t="s">
        <v>935</v>
      </c>
      <c r="B1478" s="489" t="s">
        <v>932</v>
      </c>
      <c r="C1478" s="489"/>
      <c r="D1478" s="489"/>
      <c r="E1478" s="489"/>
      <c r="F1478" s="489"/>
      <c r="G1478" s="489"/>
      <c r="H1478" s="489"/>
      <c r="I1478" s="489"/>
      <c r="J1478" s="489"/>
    </row>
    <row r="1479" spans="1:10" s="54" customFormat="1" ht="16.5" customHeight="1" x14ac:dyDescent="0.25">
      <c r="A1479" s="15"/>
      <c r="B1479" s="456" t="s">
        <v>1071</v>
      </c>
      <c r="C1479" s="15"/>
      <c r="D1479" s="15"/>
      <c r="E1479" s="15"/>
      <c r="F1479" s="15"/>
      <c r="G1479" s="15"/>
      <c r="H1479" s="15"/>
      <c r="I1479" s="15"/>
      <c r="J1479" s="15"/>
    </row>
    <row r="1480" spans="1:10" s="54" customFormat="1" ht="16.5" hidden="1" customHeight="1" outlineLevel="1" thickBot="1" x14ac:dyDescent="0.3">
      <c r="A1480" s="2162" t="s">
        <v>291</v>
      </c>
      <c r="B1480" s="2162"/>
      <c r="C1480" s="15"/>
      <c r="D1480" s="15"/>
      <c r="E1480" s="15"/>
      <c r="F1480" s="15"/>
      <c r="G1480" s="15"/>
      <c r="H1480" s="15"/>
      <c r="I1480" s="15"/>
      <c r="J1480" s="15"/>
    </row>
    <row r="1481" spans="1:10" s="54" customFormat="1" ht="16.5" hidden="1" customHeight="1" outlineLevel="1" thickTop="1" thickBot="1" x14ac:dyDescent="0.3">
      <c r="A1481" s="2135" t="s">
        <v>37</v>
      </c>
      <c r="B1481" s="2136"/>
      <c r="C1481" s="2136"/>
      <c r="D1481" s="2136"/>
      <c r="E1481" s="2136"/>
      <c r="F1481" s="2137"/>
      <c r="G1481" s="2133" t="s">
        <v>6</v>
      </c>
      <c r="H1481" s="2133"/>
      <c r="I1481" s="2133"/>
      <c r="J1481" s="2134"/>
    </row>
    <row r="1482" spans="1:10" s="54" customFormat="1" ht="16.5" hidden="1" customHeight="1" outlineLevel="1" thickBot="1" x14ac:dyDescent="0.3">
      <c r="A1482" s="2138"/>
      <c r="B1482" s="2139"/>
      <c r="C1482" s="2139"/>
      <c r="D1482" s="2139"/>
      <c r="E1482" s="2139"/>
      <c r="F1482" s="2140"/>
      <c r="G1482" s="2165" t="s">
        <v>38</v>
      </c>
      <c r="H1482" s="2166"/>
      <c r="I1482" s="2163" t="s">
        <v>933</v>
      </c>
      <c r="J1482" s="2164"/>
    </row>
    <row r="1483" spans="1:10" s="54" customFormat="1" ht="16.5" hidden="1" customHeight="1" outlineLevel="1" thickTop="1" x14ac:dyDescent="0.25">
      <c r="A1483" s="2167" t="s">
        <v>39</v>
      </c>
      <c r="B1483" s="2168"/>
      <c r="C1483" s="2168"/>
      <c r="D1483" s="2168"/>
      <c r="E1483" s="2168"/>
      <c r="F1483" s="2169"/>
      <c r="G1483" s="2170"/>
      <c r="H1483" s="2171"/>
      <c r="I1483" s="2131"/>
      <c r="J1483" s="2132"/>
    </row>
    <row r="1484" spans="1:10" s="54" customFormat="1" ht="16.5" hidden="1" customHeight="1" outlineLevel="1" x14ac:dyDescent="0.25">
      <c r="A1484" s="1993" t="s">
        <v>40</v>
      </c>
      <c r="B1484" s="1994"/>
      <c r="C1484" s="1994"/>
      <c r="D1484" s="1994"/>
      <c r="E1484" s="1994"/>
      <c r="F1484" s="2143"/>
      <c r="G1484" s="2158"/>
      <c r="H1484" s="2159"/>
      <c r="I1484" s="2160"/>
      <c r="J1484" s="2161"/>
    </row>
    <row r="1485" spans="1:10" s="54" customFormat="1" ht="16.5" hidden="1" customHeight="1" outlineLevel="1" x14ac:dyDescent="0.25">
      <c r="A1485" s="1993" t="s">
        <v>41</v>
      </c>
      <c r="B1485" s="1994"/>
      <c r="C1485" s="1994"/>
      <c r="D1485" s="1994"/>
      <c r="E1485" s="1994"/>
      <c r="F1485" s="2143"/>
      <c r="G1485" s="2158"/>
      <c r="H1485" s="2159"/>
      <c r="I1485" s="2160"/>
      <c r="J1485" s="2161"/>
    </row>
    <row r="1486" spans="1:10" s="54" customFormat="1" ht="16.5" hidden="1" customHeight="1" outlineLevel="1" x14ac:dyDescent="0.25">
      <c r="A1486" s="1993" t="s">
        <v>42</v>
      </c>
      <c r="B1486" s="1994"/>
      <c r="C1486" s="1994"/>
      <c r="D1486" s="1994"/>
      <c r="E1486" s="1994"/>
      <c r="F1486" s="2143"/>
      <c r="G1486" s="2158"/>
      <c r="H1486" s="2159"/>
      <c r="I1486" s="2160"/>
      <c r="J1486" s="2161"/>
    </row>
    <row r="1487" spans="1:10" s="54" customFormat="1" ht="16.5" hidden="1" customHeight="1" outlineLevel="1" x14ac:dyDescent="0.25">
      <c r="A1487" s="1993" t="s">
        <v>43</v>
      </c>
      <c r="B1487" s="1994"/>
      <c r="C1487" s="1994"/>
      <c r="D1487" s="1994"/>
      <c r="E1487" s="1994"/>
      <c r="F1487" s="2143"/>
      <c r="G1487" s="2158"/>
      <c r="H1487" s="2159"/>
      <c r="I1487" s="2160"/>
      <c r="J1487" s="2161"/>
    </row>
    <row r="1488" spans="1:10" s="54" customFormat="1" ht="16.5" hidden="1" customHeight="1" outlineLevel="1" thickBot="1" x14ac:dyDescent="0.3">
      <c r="A1488" s="2147" t="s">
        <v>44</v>
      </c>
      <c r="B1488" s="2148"/>
      <c r="C1488" s="2148"/>
      <c r="D1488" s="2148"/>
      <c r="E1488" s="2148"/>
      <c r="F1488" s="2149"/>
      <c r="G1488" s="2172"/>
      <c r="H1488" s="2173"/>
      <c r="I1488" s="2174"/>
      <c r="J1488" s="2175"/>
    </row>
    <row r="1489" spans="1:10" s="54" customFormat="1" ht="16.5" hidden="1" customHeight="1" outlineLevel="1" thickTop="1" x14ac:dyDescent="0.25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</row>
    <row r="1490" spans="1:10" s="54" customFormat="1" ht="16.5" hidden="1" customHeight="1" outlineLevel="1" thickBot="1" x14ac:dyDescent="0.3">
      <c r="A1490" s="2162" t="s">
        <v>128</v>
      </c>
      <c r="B1490" s="2162"/>
      <c r="C1490" s="15"/>
      <c r="D1490" s="15"/>
      <c r="E1490" s="15"/>
      <c r="F1490" s="15"/>
      <c r="G1490" s="15"/>
      <c r="H1490" s="15"/>
      <c r="I1490" s="15"/>
      <c r="J1490" s="15"/>
    </row>
    <row r="1491" spans="1:10" s="54" customFormat="1" ht="30" hidden="1" customHeight="1" outlineLevel="1" thickTop="1" thickBot="1" x14ac:dyDescent="0.3">
      <c r="A1491" s="2135" t="s">
        <v>37</v>
      </c>
      <c r="B1491" s="2136"/>
      <c r="C1491" s="2136"/>
      <c r="D1491" s="2136"/>
      <c r="E1491" s="2136"/>
      <c r="F1491" s="2137"/>
      <c r="G1491" s="2133" t="s">
        <v>7</v>
      </c>
      <c r="H1491" s="2133"/>
      <c r="I1491" s="2133"/>
      <c r="J1491" s="2134"/>
    </row>
    <row r="1492" spans="1:10" s="54" customFormat="1" ht="16.5" hidden="1" customHeight="1" outlineLevel="1" thickBot="1" x14ac:dyDescent="0.3">
      <c r="A1492" s="2138"/>
      <c r="B1492" s="2139"/>
      <c r="C1492" s="2139"/>
      <c r="D1492" s="2139"/>
      <c r="E1492" s="2139"/>
      <c r="F1492" s="2140"/>
      <c r="G1492" s="2165" t="s">
        <v>38</v>
      </c>
      <c r="H1492" s="2166"/>
      <c r="I1492" s="2163" t="s">
        <v>933</v>
      </c>
      <c r="J1492" s="2164"/>
    </row>
    <row r="1493" spans="1:10" s="54" customFormat="1" ht="16.5" hidden="1" customHeight="1" outlineLevel="1" thickTop="1" x14ac:dyDescent="0.25">
      <c r="A1493" s="2167" t="s">
        <v>39</v>
      </c>
      <c r="B1493" s="2168"/>
      <c r="C1493" s="2168"/>
      <c r="D1493" s="2168"/>
      <c r="E1493" s="2168"/>
      <c r="F1493" s="2169"/>
      <c r="G1493" s="2170"/>
      <c r="H1493" s="2171"/>
      <c r="I1493" s="2131"/>
      <c r="J1493" s="2132"/>
    </row>
    <row r="1494" spans="1:10" s="54" customFormat="1" ht="16.5" hidden="1" customHeight="1" outlineLevel="1" x14ac:dyDescent="0.25">
      <c r="A1494" s="1993" t="s">
        <v>40</v>
      </c>
      <c r="B1494" s="1994"/>
      <c r="C1494" s="1994"/>
      <c r="D1494" s="1994"/>
      <c r="E1494" s="1994"/>
      <c r="F1494" s="2143"/>
      <c r="G1494" s="2158"/>
      <c r="H1494" s="2159"/>
      <c r="I1494" s="2160"/>
      <c r="J1494" s="2161"/>
    </row>
    <row r="1495" spans="1:10" s="54" customFormat="1" ht="16.5" hidden="1" customHeight="1" outlineLevel="1" x14ac:dyDescent="0.25">
      <c r="A1495" s="1993" t="s">
        <v>41</v>
      </c>
      <c r="B1495" s="1994"/>
      <c r="C1495" s="1994"/>
      <c r="D1495" s="1994"/>
      <c r="E1495" s="1994"/>
      <c r="F1495" s="2143"/>
      <c r="G1495" s="2158"/>
      <c r="H1495" s="2159"/>
      <c r="I1495" s="2160"/>
      <c r="J1495" s="2161"/>
    </row>
    <row r="1496" spans="1:10" s="54" customFormat="1" ht="16.5" hidden="1" customHeight="1" outlineLevel="1" x14ac:dyDescent="0.25">
      <c r="A1496" s="1993" t="s">
        <v>42</v>
      </c>
      <c r="B1496" s="1994"/>
      <c r="C1496" s="1994"/>
      <c r="D1496" s="1994"/>
      <c r="E1496" s="1994"/>
      <c r="F1496" s="2143"/>
      <c r="G1496" s="2158"/>
      <c r="H1496" s="2159"/>
      <c r="I1496" s="2160"/>
      <c r="J1496" s="2161"/>
    </row>
    <row r="1497" spans="1:10" s="54" customFormat="1" ht="16.5" hidden="1" customHeight="1" outlineLevel="1" x14ac:dyDescent="0.25">
      <c r="A1497" s="1993" t="s">
        <v>43</v>
      </c>
      <c r="B1497" s="1994"/>
      <c r="C1497" s="1994"/>
      <c r="D1497" s="1994"/>
      <c r="E1497" s="1994"/>
      <c r="F1497" s="2143"/>
      <c r="G1497" s="2158"/>
      <c r="H1497" s="2159"/>
      <c r="I1497" s="2160"/>
      <c r="J1497" s="2161"/>
    </row>
    <row r="1498" spans="1:10" s="54" customFormat="1" ht="16.5" hidden="1" customHeight="1" outlineLevel="1" thickBot="1" x14ac:dyDescent="0.3">
      <c r="A1498" s="2147" t="s">
        <v>44</v>
      </c>
      <c r="B1498" s="2148"/>
      <c r="C1498" s="2148"/>
      <c r="D1498" s="2148"/>
      <c r="E1498" s="2148"/>
      <c r="F1498" s="2149"/>
      <c r="G1498" s="2172"/>
      <c r="H1498" s="2173"/>
      <c r="I1498" s="2174"/>
      <c r="J1498" s="2175"/>
    </row>
    <row r="1499" spans="1:10" s="54" customFormat="1" ht="16.5" hidden="1" customHeight="1" outlineLevel="1" thickTop="1" x14ac:dyDescent="0.25">
      <c r="A1499" s="41"/>
      <c r="B1499" s="41"/>
      <c r="C1499" s="41"/>
      <c r="D1499" s="41"/>
      <c r="E1499" s="41"/>
      <c r="F1499" s="41"/>
      <c r="G1499" s="23"/>
      <c r="H1499" s="23"/>
      <c r="I1499" s="23"/>
      <c r="J1499" s="23"/>
    </row>
    <row r="1500" spans="1:10" s="54" customFormat="1" ht="16.5" hidden="1" customHeight="1" outlineLevel="1" x14ac:dyDescent="0.25">
      <c r="A1500" s="489" t="s">
        <v>934</v>
      </c>
      <c r="B1500" s="489"/>
      <c r="C1500" s="489"/>
      <c r="D1500" s="489"/>
      <c r="E1500" s="489"/>
      <c r="F1500" s="489"/>
      <c r="G1500" s="489"/>
      <c r="H1500" s="489"/>
      <c r="I1500" s="489"/>
      <c r="J1500" s="489"/>
    </row>
    <row r="1501" spans="1:10" s="54" customFormat="1" ht="16.5" hidden="1" customHeight="1" outlineLevel="1" x14ac:dyDescent="0.25">
      <c r="A1501" s="482"/>
      <c r="B1501" s="482"/>
      <c r="C1501" s="482"/>
      <c r="D1501" s="482"/>
      <c r="E1501" s="482"/>
      <c r="F1501" s="482"/>
      <c r="G1501" s="482"/>
      <c r="H1501" s="482"/>
      <c r="I1501" s="482"/>
      <c r="J1501" s="482"/>
    </row>
    <row r="1502" spans="1:10" s="54" customFormat="1" ht="16.5" hidden="1" customHeight="1" outlineLevel="1" x14ac:dyDescent="0.25">
      <c r="A1502" s="482"/>
      <c r="B1502" s="482"/>
      <c r="C1502" s="482"/>
      <c r="D1502" s="482"/>
      <c r="E1502" s="482"/>
      <c r="F1502" s="482"/>
      <c r="G1502" s="482"/>
      <c r="H1502" s="482"/>
      <c r="I1502" s="482"/>
      <c r="J1502" s="482"/>
    </row>
    <row r="1503" spans="1:10" s="54" customFormat="1" ht="16.5" hidden="1" customHeight="1" outlineLevel="1" x14ac:dyDescent="0.25">
      <c r="A1503" s="482"/>
      <c r="B1503" s="482"/>
      <c r="C1503" s="482"/>
      <c r="D1503" s="482"/>
      <c r="E1503" s="482"/>
      <c r="F1503" s="482"/>
      <c r="G1503" s="482"/>
      <c r="H1503" s="482"/>
      <c r="I1503" s="482"/>
      <c r="J1503" s="482"/>
    </row>
    <row r="1504" spans="1:10" s="54" customFormat="1" ht="16.5" hidden="1" customHeight="1" outlineLevel="1" x14ac:dyDescent="0.25">
      <c r="A1504" s="482"/>
      <c r="B1504" s="482"/>
      <c r="C1504" s="482"/>
      <c r="D1504" s="482"/>
      <c r="E1504" s="482"/>
      <c r="F1504" s="482"/>
      <c r="G1504" s="482"/>
      <c r="H1504" s="482"/>
      <c r="I1504" s="482"/>
      <c r="J1504" s="482"/>
    </row>
    <row r="1505" spans="1:10" s="54" customFormat="1" ht="16.5" hidden="1" customHeight="1" outlineLevel="1" x14ac:dyDescent="0.25">
      <c r="A1505" s="482"/>
      <c r="B1505" s="482"/>
      <c r="C1505" s="482"/>
      <c r="D1505" s="482"/>
      <c r="E1505" s="482"/>
      <c r="F1505" s="482"/>
      <c r="G1505" s="482"/>
      <c r="H1505" s="482"/>
      <c r="I1505" s="482"/>
      <c r="J1505" s="482"/>
    </row>
    <row r="1506" spans="1:10" s="54" customFormat="1" ht="16.5" hidden="1" customHeight="1" outlineLevel="1" x14ac:dyDescent="0.25">
      <c r="A1506" s="482"/>
      <c r="B1506" s="482"/>
      <c r="C1506" s="482"/>
      <c r="D1506" s="482"/>
      <c r="E1506" s="482"/>
      <c r="F1506" s="482"/>
      <c r="G1506" s="482"/>
      <c r="H1506" s="482"/>
      <c r="I1506" s="482"/>
      <c r="J1506" s="482"/>
    </row>
    <row r="1507" spans="1:10" s="54" customFormat="1" ht="16.5" hidden="1" customHeight="1" outlineLevel="1" x14ac:dyDescent="0.25">
      <c r="A1507" s="482"/>
      <c r="B1507" s="482"/>
      <c r="C1507" s="482"/>
      <c r="D1507" s="482"/>
      <c r="E1507" s="482"/>
      <c r="F1507" s="482"/>
      <c r="G1507" s="482"/>
      <c r="H1507" s="482"/>
      <c r="I1507" s="482"/>
      <c r="J1507" s="482"/>
    </row>
    <row r="1508" spans="1:10" s="54" customFormat="1" ht="16.5" hidden="1" customHeight="1" outlineLevel="1" x14ac:dyDescent="0.25">
      <c r="A1508" s="482"/>
      <c r="B1508" s="482"/>
      <c r="C1508" s="482"/>
      <c r="D1508" s="482"/>
      <c r="E1508" s="482"/>
      <c r="F1508" s="482"/>
      <c r="G1508" s="482"/>
      <c r="H1508" s="482"/>
      <c r="I1508" s="482"/>
      <c r="J1508" s="482"/>
    </row>
    <row r="1509" spans="1:10" s="54" customFormat="1" ht="16.5" customHeight="1" collapsed="1" x14ac:dyDescent="0.25">
      <c r="A1509" s="41"/>
      <c r="B1509" s="41"/>
      <c r="C1509" s="41"/>
      <c r="D1509" s="41"/>
      <c r="E1509" s="41"/>
      <c r="F1509" s="41"/>
      <c r="G1509" s="23"/>
      <c r="H1509" s="23"/>
      <c r="I1509" s="23"/>
      <c r="J1509" s="23"/>
    </row>
    <row r="1510" spans="1:10" s="54" customFormat="1" ht="16.5" customHeight="1" x14ac:dyDescent="0.25">
      <c r="A1510" s="186" t="s">
        <v>937</v>
      </c>
      <c r="B1510" s="489" t="s">
        <v>936</v>
      </c>
      <c r="C1510" s="489"/>
      <c r="D1510" s="489"/>
      <c r="E1510" s="489"/>
      <c r="F1510" s="489"/>
      <c r="G1510" s="489"/>
      <c r="H1510" s="489"/>
      <c r="I1510" s="489"/>
      <c r="J1510" s="489"/>
    </row>
    <row r="1511" spans="1:10" s="54" customFormat="1" ht="16.5" customHeight="1" x14ac:dyDescent="0.25">
      <c r="A1511" s="15"/>
      <c r="B1511" s="456" t="s">
        <v>1071</v>
      </c>
      <c r="C1511" s="15"/>
      <c r="D1511" s="15"/>
      <c r="E1511" s="15"/>
      <c r="F1511" s="15"/>
      <c r="G1511" s="15"/>
      <c r="H1511" s="15"/>
      <c r="I1511" s="15"/>
      <c r="J1511" s="15"/>
    </row>
    <row r="1512" spans="1:10" s="54" customFormat="1" ht="16.5" hidden="1" customHeight="1" outlineLevel="1" thickTop="1" thickBot="1" x14ac:dyDescent="0.3">
      <c r="A1512" s="2180" t="s">
        <v>438</v>
      </c>
      <c r="B1512" s="2177"/>
      <c r="C1512" s="2177"/>
      <c r="D1512" s="2177"/>
      <c r="E1512" s="2177" t="s">
        <v>135</v>
      </c>
      <c r="F1512" s="2177"/>
      <c r="G1512" s="2179"/>
      <c r="H1512" s="2176" t="s">
        <v>136</v>
      </c>
      <c r="I1512" s="2177"/>
      <c r="J1512" s="2178"/>
    </row>
    <row r="1513" spans="1:10" s="54" customFormat="1" ht="16.5" hidden="1" customHeight="1" outlineLevel="1" thickTop="1" x14ac:dyDescent="0.25">
      <c r="A1513" s="2151" t="s">
        <v>439</v>
      </c>
      <c r="B1513" s="2152"/>
      <c r="C1513" s="2152"/>
      <c r="D1513" s="2152"/>
      <c r="E1513" s="2154"/>
      <c r="F1513" s="2154"/>
      <c r="G1513" s="2181"/>
      <c r="H1513" s="2156"/>
      <c r="I1513" s="2154"/>
      <c r="J1513" s="2157"/>
    </row>
    <row r="1514" spans="1:10" s="54" customFormat="1" ht="16.5" hidden="1" customHeight="1" outlineLevel="1" x14ac:dyDescent="0.25">
      <c r="A1514" s="1993" t="s">
        <v>440</v>
      </c>
      <c r="B1514" s="1994"/>
      <c r="C1514" s="1994"/>
      <c r="D1514" s="1994"/>
      <c r="E1514" s="2125"/>
      <c r="F1514" s="2125"/>
      <c r="G1514" s="2192"/>
      <c r="H1514" s="2141"/>
      <c r="I1514" s="2125"/>
      <c r="J1514" s="2142"/>
    </row>
    <row r="1515" spans="1:10" s="54" customFormat="1" ht="15.75" hidden="1" customHeight="1" outlineLevel="1" x14ac:dyDescent="0.25">
      <c r="A1515" s="1993" t="s">
        <v>441</v>
      </c>
      <c r="B1515" s="1994"/>
      <c r="C1515" s="1994"/>
      <c r="D1515" s="1994"/>
      <c r="E1515" s="2125"/>
      <c r="F1515" s="2125"/>
      <c r="G1515" s="2192"/>
      <c r="H1515" s="2141"/>
      <c r="I1515" s="2125"/>
      <c r="J1515" s="2142"/>
    </row>
    <row r="1516" spans="1:10" s="54" customFormat="1" ht="16.5" hidden="1" customHeight="1" outlineLevel="1" x14ac:dyDescent="0.25">
      <c r="A1516" s="1993" t="s">
        <v>442</v>
      </c>
      <c r="B1516" s="1994"/>
      <c r="C1516" s="1994"/>
      <c r="D1516" s="1994"/>
      <c r="E1516" s="2125"/>
      <c r="F1516" s="2125"/>
      <c r="G1516" s="2192"/>
      <c r="H1516" s="2141"/>
      <c r="I1516" s="2125"/>
      <c r="J1516" s="2142"/>
    </row>
    <row r="1517" spans="1:10" s="54" customFormat="1" ht="24" hidden="1" customHeight="1" outlineLevel="1" x14ac:dyDescent="0.25">
      <c r="A1517" s="1993" t="s">
        <v>445</v>
      </c>
      <c r="B1517" s="1994"/>
      <c r="C1517" s="1994"/>
      <c r="D1517" s="1994"/>
      <c r="E1517" s="2125"/>
      <c r="F1517" s="2125"/>
      <c r="G1517" s="2192"/>
      <c r="H1517" s="2141"/>
      <c r="I1517" s="2125"/>
      <c r="J1517" s="2142"/>
    </row>
    <row r="1518" spans="1:10" s="54" customFormat="1" ht="16.5" hidden="1" customHeight="1" outlineLevel="1" x14ac:dyDescent="0.25">
      <c r="A1518" s="1993" t="s">
        <v>446</v>
      </c>
      <c r="B1518" s="1994"/>
      <c r="C1518" s="1994"/>
      <c r="D1518" s="1994"/>
      <c r="E1518" s="2125"/>
      <c r="F1518" s="2125"/>
      <c r="G1518" s="2192"/>
      <c r="H1518" s="2141"/>
      <c r="I1518" s="2125"/>
      <c r="J1518" s="2142"/>
    </row>
    <row r="1519" spans="1:10" s="54" customFormat="1" ht="16.5" hidden="1" customHeight="1" outlineLevel="1" x14ac:dyDescent="0.25">
      <c r="A1519" s="1993" t="s">
        <v>443</v>
      </c>
      <c r="B1519" s="1994"/>
      <c r="C1519" s="1994"/>
      <c r="D1519" s="1994"/>
      <c r="E1519" s="2125"/>
      <c r="F1519" s="2125"/>
      <c r="G1519" s="2192"/>
      <c r="H1519" s="2141"/>
      <c r="I1519" s="2125"/>
      <c r="J1519" s="2142"/>
    </row>
    <row r="1520" spans="1:10" s="54" customFormat="1" ht="16.5" hidden="1" customHeight="1" outlineLevel="1" thickBot="1" x14ac:dyDescent="0.3">
      <c r="A1520" s="2147" t="s">
        <v>444</v>
      </c>
      <c r="B1520" s="2148"/>
      <c r="C1520" s="2148"/>
      <c r="D1520" s="2148"/>
      <c r="E1520" s="2145"/>
      <c r="F1520" s="2145"/>
      <c r="G1520" s="2194"/>
      <c r="H1520" s="2144"/>
      <c r="I1520" s="2145"/>
      <c r="J1520" s="2146"/>
    </row>
    <row r="1521" spans="1:13" s="54" customFormat="1" ht="16.5" hidden="1" customHeight="1" outlineLevel="1" thickTop="1" x14ac:dyDescent="0.25">
      <c r="A1521" s="41"/>
      <c r="B1521" s="41"/>
      <c r="C1521" s="41"/>
      <c r="D1521" s="41"/>
      <c r="E1521" s="41"/>
      <c r="F1521" s="41"/>
      <c r="G1521" s="23"/>
      <c r="H1521" s="23"/>
      <c r="I1521" s="23"/>
      <c r="J1521" s="23"/>
    </row>
    <row r="1522" spans="1:13" s="54" customFormat="1" ht="16.5" hidden="1" customHeight="1" outlineLevel="1" x14ac:dyDescent="0.25">
      <c r="A1522" s="489" t="s">
        <v>938</v>
      </c>
      <c r="B1522" s="489"/>
      <c r="C1522" s="489"/>
      <c r="D1522" s="489"/>
      <c r="E1522" s="489"/>
      <c r="F1522" s="489"/>
      <c r="G1522" s="489"/>
      <c r="H1522" s="489"/>
      <c r="I1522" s="489"/>
      <c r="J1522" s="489"/>
    </row>
    <row r="1523" spans="1:13" s="54" customFormat="1" ht="16.5" hidden="1" customHeight="1" outlineLevel="1" x14ac:dyDescent="0.25">
      <c r="A1523" s="482"/>
      <c r="B1523" s="482"/>
      <c r="C1523" s="482"/>
      <c r="D1523" s="482"/>
      <c r="E1523" s="482"/>
      <c r="F1523" s="482"/>
      <c r="G1523" s="482"/>
      <c r="H1523" s="482"/>
      <c r="I1523" s="482"/>
      <c r="J1523" s="482"/>
    </row>
    <row r="1524" spans="1:13" s="54" customFormat="1" ht="16.5" hidden="1" customHeight="1" outlineLevel="1" x14ac:dyDescent="0.25">
      <c r="A1524" s="482"/>
      <c r="B1524" s="482"/>
      <c r="C1524" s="482"/>
      <c r="D1524" s="482"/>
      <c r="E1524" s="482"/>
      <c r="F1524" s="482"/>
      <c r="G1524" s="482"/>
      <c r="H1524" s="482"/>
      <c r="I1524" s="482"/>
      <c r="J1524" s="482"/>
    </row>
    <row r="1525" spans="1:13" s="54" customFormat="1" ht="16.5" hidden="1" customHeight="1" outlineLevel="1" x14ac:dyDescent="0.25">
      <c r="A1525" s="482"/>
      <c r="B1525" s="482"/>
      <c r="C1525" s="482"/>
      <c r="D1525" s="482"/>
      <c r="E1525" s="482"/>
      <c r="F1525" s="482"/>
      <c r="G1525" s="482"/>
      <c r="H1525" s="482"/>
      <c r="I1525" s="482"/>
      <c r="J1525" s="482"/>
    </row>
    <row r="1526" spans="1:13" s="54" customFormat="1" ht="16.5" hidden="1" customHeight="1" outlineLevel="1" x14ac:dyDescent="0.25">
      <c r="A1526" s="482"/>
      <c r="B1526" s="482"/>
      <c r="C1526" s="482"/>
      <c r="D1526" s="482"/>
      <c r="E1526" s="482"/>
      <c r="F1526" s="482"/>
      <c r="G1526" s="482"/>
      <c r="H1526" s="482"/>
      <c r="I1526" s="482"/>
      <c r="J1526" s="482"/>
      <c r="M1526" s="188"/>
    </row>
    <row r="1527" spans="1:13" s="54" customFormat="1" ht="16.5" hidden="1" customHeight="1" outlineLevel="1" x14ac:dyDescent="0.25">
      <c r="A1527" s="482"/>
      <c r="B1527" s="482"/>
      <c r="C1527" s="482"/>
      <c r="D1527" s="482"/>
      <c r="E1527" s="482"/>
      <c r="F1527" s="482"/>
      <c r="G1527" s="482"/>
      <c r="H1527" s="482"/>
      <c r="I1527" s="482"/>
      <c r="J1527" s="482"/>
    </row>
    <row r="1528" spans="1:13" s="54" customFormat="1" ht="31.5" hidden="1" customHeight="1" outlineLevel="1" x14ac:dyDescent="0.25">
      <c r="A1528" s="482"/>
      <c r="B1528" s="482"/>
      <c r="C1528" s="482"/>
      <c r="D1528" s="482"/>
      <c r="E1528" s="482"/>
      <c r="F1528" s="482"/>
      <c r="G1528" s="482"/>
      <c r="H1528" s="482"/>
      <c r="I1528" s="482"/>
      <c r="J1528" s="482"/>
    </row>
    <row r="1529" spans="1:13" s="54" customFormat="1" ht="16.5" hidden="1" customHeight="1" outlineLevel="1" x14ac:dyDescent="0.25">
      <c r="A1529" s="482"/>
      <c r="B1529" s="482"/>
      <c r="C1529" s="482"/>
      <c r="D1529" s="482"/>
      <c r="E1529" s="482"/>
      <c r="F1529" s="482"/>
      <c r="G1529" s="482"/>
      <c r="H1529" s="482"/>
      <c r="I1529" s="482"/>
      <c r="J1529" s="482"/>
    </row>
    <row r="1530" spans="1:13" s="54" customFormat="1" ht="16.5" hidden="1" customHeight="1" outlineLevel="1" x14ac:dyDescent="0.25">
      <c r="A1530" s="482"/>
      <c r="B1530" s="482"/>
      <c r="C1530" s="482"/>
      <c r="D1530" s="482"/>
      <c r="E1530" s="482"/>
      <c r="F1530" s="482"/>
      <c r="G1530" s="482"/>
      <c r="H1530" s="482"/>
      <c r="I1530" s="482"/>
      <c r="J1530" s="482"/>
    </row>
    <row r="1531" spans="1:13" s="54" customFormat="1" ht="16.5" hidden="1" customHeight="1" outlineLevel="1" x14ac:dyDescent="0.25">
      <c r="A1531" s="482"/>
      <c r="B1531" s="482"/>
      <c r="C1531" s="482"/>
      <c r="D1531" s="482"/>
      <c r="E1531" s="482"/>
      <c r="F1531" s="482"/>
      <c r="G1531" s="482"/>
      <c r="H1531" s="482"/>
      <c r="I1531" s="482"/>
      <c r="J1531" s="482"/>
    </row>
    <row r="1532" spans="1:13" s="54" customFormat="1" ht="16.5" hidden="1" customHeight="1" outlineLevel="1" x14ac:dyDescent="0.25">
      <c r="A1532" s="482"/>
      <c r="B1532" s="482"/>
      <c r="C1532" s="482"/>
      <c r="D1532" s="482"/>
      <c r="E1532" s="482"/>
      <c r="F1532" s="482"/>
      <c r="G1532" s="482"/>
      <c r="H1532" s="482"/>
      <c r="I1532" s="482"/>
      <c r="J1532" s="482"/>
    </row>
    <row r="1533" spans="1:13" s="54" customFormat="1" ht="16.5" hidden="1" customHeight="1" outlineLevel="1" x14ac:dyDescent="0.25">
      <c r="A1533" s="482"/>
      <c r="B1533" s="482"/>
      <c r="C1533" s="482"/>
      <c r="D1533" s="482"/>
      <c r="E1533" s="482"/>
      <c r="F1533" s="482"/>
      <c r="G1533" s="482"/>
      <c r="H1533" s="482"/>
      <c r="I1533" s="482"/>
      <c r="J1533" s="482"/>
    </row>
    <row r="1534" spans="1:13" s="54" customFormat="1" ht="16.5" hidden="1" customHeight="1" outlineLevel="1" x14ac:dyDescent="0.25">
      <c r="A1534" s="482"/>
      <c r="B1534" s="482"/>
      <c r="C1534" s="482"/>
      <c r="D1534" s="482"/>
      <c r="E1534" s="482"/>
      <c r="F1534" s="482"/>
      <c r="G1534" s="482"/>
      <c r="H1534" s="482"/>
      <c r="I1534" s="482"/>
      <c r="J1534" s="482"/>
    </row>
    <row r="1535" spans="1:13" s="54" customFormat="1" ht="16.5" hidden="1" customHeight="1" outlineLevel="1" x14ac:dyDescent="0.25">
      <c r="A1535" s="482"/>
      <c r="B1535" s="482"/>
      <c r="C1535" s="482"/>
      <c r="D1535" s="482"/>
      <c r="E1535" s="482"/>
      <c r="F1535" s="482"/>
      <c r="G1535" s="482"/>
      <c r="H1535" s="482"/>
      <c r="I1535" s="482"/>
      <c r="J1535" s="482"/>
    </row>
    <row r="1536" spans="1:13" s="54" customFormat="1" ht="16.5" hidden="1" customHeight="1" outlineLevel="1" x14ac:dyDescent="0.25">
      <c r="A1536" s="482"/>
      <c r="B1536" s="482"/>
      <c r="C1536" s="482"/>
      <c r="D1536" s="482"/>
      <c r="E1536" s="482"/>
      <c r="F1536" s="482"/>
      <c r="G1536" s="482"/>
      <c r="H1536" s="482"/>
      <c r="I1536" s="482"/>
      <c r="J1536" s="482"/>
    </row>
    <row r="1537" spans="1:10" s="54" customFormat="1" ht="16.5" hidden="1" customHeight="1" outlineLevel="1" x14ac:dyDescent="0.25">
      <c r="A1537" s="482"/>
      <c r="B1537" s="482"/>
      <c r="C1537" s="482"/>
      <c r="D1537" s="482"/>
      <c r="E1537" s="482"/>
      <c r="F1537" s="482"/>
      <c r="G1537" s="482"/>
      <c r="H1537" s="482"/>
      <c r="I1537" s="482"/>
      <c r="J1537" s="482"/>
    </row>
    <row r="1538" spans="1:10" s="54" customFormat="1" ht="16.5" hidden="1" customHeight="1" outlineLevel="1" x14ac:dyDescent="0.25">
      <c r="A1538" s="482"/>
      <c r="B1538" s="482"/>
      <c r="C1538" s="482"/>
      <c r="D1538" s="482"/>
      <c r="E1538" s="482"/>
      <c r="F1538" s="482"/>
      <c r="G1538" s="482"/>
      <c r="H1538" s="482"/>
      <c r="I1538" s="482"/>
      <c r="J1538" s="482"/>
    </row>
    <row r="1539" spans="1:10" s="54" customFormat="1" ht="16.5" hidden="1" customHeight="1" outlineLevel="1" x14ac:dyDescent="0.25">
      <c r="A1539" s="482"/>
      <c r="B1539" s="482"/>
      <c r="C1539" s="482"/>
      <c r="D1539" s="482"/>
      <c r="E1539" s="482"/>
      <c r="F1539" s="482"/>
      <c r="G1539" s="482"/>
      <c r="H1539" s="482"/>
      <c r="I1539" s="482"/>
      <c r="J1539" s="482"/>
    </row>
    <row r="1540" spans="1:10" s="54" customFormat="1" ht="16.5" customHeight="1" collapsed="1" x14ac:dyDescent="0.25">
      <c r="A1540" s="200"/>
      <c r="B1540" s="200"/>
      <c r="C1540" s="200"/>
      <c r="D1540" s="200"/>
      <c r="E1540" s="200"/>
      <c r="F1540" s="200"/>
      <c r="G1540" s="23"/>
      <c r="H1540" s="23"/>
      <c r="I1540" s="23"/>
      <c r="J1540" s="23"/>
    </row>
    <row r="1541" spans="1:10" s="54" customFormat="1" ht="34.5" customHeight="1" x14ac:dyDescent="0.25">
      <c r="A1541" s="333" t="s">
        <v>447</v>
      </c>
      <c r="B1541" s="2188" t="s">
        <v>939</v>
      </c>
      <c r="C1541" s="2188"/>
      <c r="D1541" s="2188"/>
      <c r="E1541" s="2188"/>
      <c r="F1541" s="2188"/>
      <c r="G1541" s="2188"/>
      <c r="H1541" s="2188"/>
      <c r="I1541" s="2188"/>
      <c r="J1541" s="2188"/>
    </row>
    <row r="1542" spans="1:10" ht="16.5" hidden="1" customHeight="1" outlineLevel="1" thickBot="1" x14ac:dyDescent="0.3">
      <c r="A1542" s="440"/>
      <c r="B1542" s="440"/>
      <c r="C1542" s="440"/>
      <c r="D1542" s="440"/>
      <c r="E1542" s="440"/>
      <c r="F1542" s="440"/>
      <c r="G1542" s="23"/>
      <c r="H1542" s="23"/>
      <c r="I1542" s="23"/>
      <c r="J1542" s="23"/>
    </row>
    <row r="1543" spans="1:10" ht="30" hidden="1" customHeight="1" outlineLevel="1" thickTop="1" x14ac:dyDescent="0.25">
      <c r="A1543" s="2223" t="s">
        <v>31</v>
      </c>
      <c r="B1543" s="2224"/>
      <c r="C1543" s="2224"/>
      <c r="D1543" s="2224"/>
      <c r="E1543" s="2207" t="s">
        <v>30</v>
      </c>
      <c r="F1543" s="2207"/>
      <c r="G1543" s="2207"/>
      <c r="H1543" s="2207" t="s">
        <v>448</v>
      </c>
      <c r="I1543" s="2207"/>
      <c r="J1543" s="2208"/>
    </row>
    <row r="1544" spans="1:10" ht="17.25" hidden="1" customHeight="1" outlineLevel="1" x14ac:dyDescent="0.25">
      <c r="A1544" s="2225"/>
      <c r="B1544" s="2226"/>
      <c r="C1544" s="2226"/>
      <c r="D1544" s="2226"/>
      <c r="E1544" s="350" t="s">
        <v>449</v>
      </c>
      <c r="F1544" s="352" t="s">
        <v>450</v>
      </c>
      <c r="G1544" s="351" t="s">
        <v>451</v>
      </c>
      <c r="H1544" s="350" t="s">
        <v>449</v>
      </c>
      <c r="I1544" s="352" t="s">
        <v>450</v>
      </c>
      <c r="J1544" s="353" t="s">
        <v>451</v>
      </c>
    </row>
    <row r="1545" spans="1:10" hidden="1" outlineLevel="1" x14ac:dyDescent="0.25">
      <c r="A1545" s="2225"/>
      <c r="B1545" s="2226"/>
      <c r="C1545" s="2226"/>
      <c r="D1545" s="2226"/>
      <c r="E1545" s="2216" t="s">
        <v>940</v>
      </c>
      <c r="F1545" s="2217"/>
      <c r="G1545" s="2233"/>
      <c r="H1545" s="2216" t="s">
        <v>942</v>
      </c>
      <c r="I1545" s="2217"/>
      <c r="J1545" s="2218"/>
    </row>
    <row r="1546" spans="1:10" ht="14.4" hidden="1" outlineLevel="1" thickBot="1" x14ac:dyDescent="0.3">
      <c r="A1546" s="2227"/>
      <c r="B1546" s="2228"/>
      <c r="C1546" s="2228"/>
      <c r="D1546" s="2228"/>
      <c r="E1546" s="2219" t="s">
        <v>941</v>
      </c>
      <c r="F1546" s="2220"/>
      <c r="G1546" s="2221"/>
      <c r="H1546" s="2219" t="s">
        <v>941</v>
      </c>
      <c r="I1546" s="2220"/>
      <c r="J1546" s="2222"/>
    </row>
    <row r="1547" spans="1:10" ht="15" hidden="1" outlineLevel="1" thickTop="1" thickBot="1" x14ac:dyDescent="0.3">
      <c r="A1547" s="2234" t="s">
        <v>452</v>
      </c>
      <c r="B1547" s="2235"/>
      <c r="C1547" s="2235"/>
      <c r="D1547" s="2235"/>
      <c r="E1547" s="342"/>
      <c r="F1547" s="334"/>
      <c r="G1547" s="346"/>
      <c r="H1547" s="342"/>
      <c r="I1547" s="334"/>
      <c r="J1547" s="335"/>
    </row>
    <row r="1548" spans="1:10" ht="14.4" hidden="1" outlineLevel="1" thickBot="1" x14ac:dyDescent="0.3">
      <c r="A1548" s="2182"/>
      <c r="B1548" s="2183"/>
      <c r="C1548" s="2183"/>
      <c r="D1548" s="2183"/>
      <c r="E1548" s="343"/>
      <c r="F1548" s="336"/>
      <c r="G1548" s="347"/>
      <c r="H1548" s="343"/>
      <c r="I1548" s="336"/>
      <c r="J1548" s="337"/>
    </row>
    <row r="1549" spans="1:10" ht="14.4" hidden="1" outlineLevel="1" thickBot="1" x14ac:dyDescent="0.3">
      <c r="A1549" s="2121" t="s">
        <v>453</v>
      </c>
      <c r="B1549" s="2122"/>
      <c r="C1549" s="2122"/>
      <c r="D1549" s="2122"/>
      <c r="E1549" s="344"/>
      <c r="F1549" s="338"/>
      <c r="G1549" s="348"/>
      <c r="H1549" s="344"/>
      <c r="I1549" s="338"/>
      <c r="J1549" s="339"/>
    </row>
    <row r="1550" spans="1:10" ht="14.4" hidden="1" outlineLevel="1" thickBot="1" x14ac:dyDescent="0.3">
      <c r="A1550" s="2182"/>
      <c r="B1550" s="2183"/>
      <c r="C1550" s="2183"/>
      <c r="D1550" s="2183"/>
      <c r="E1550" s="343"/>
      <c r="F1550" s="336"/>
      <c r="G1550" s="347"/>
      <c r="H1550" s="343"/>
      <c r="I1550" s="336"/>
      <c r="J1550" s="337"/>
    </row>
    <row r="1551" spans="1:10" ht="14.4" hidden="1" outlineLevel="1" thickBot="1" x14ac:dyDescent="0.3">
      <c r="A1551" s="2121" t="s">
        <v>454</v>
      </c>
      <c r="B1551" s="2122"/>
      <c r="C1551" s="2122"/>
      <c r="D1551" s="2122"/>
      <c r="E1551" s="344"/>
      <c r="F1551" s="338"/>
      <c r="G1551" s="348"/>
      <c r="H1551" s="344"/>
      <c r="I1551" s="338"/>
      <c r="J1551" s="339"/>
    </row>
    <row r="1552" spans="1:10" ht="14.4" hidden="1" outlineLevel="1" thickBot="1" x14ac:dyDescent="0.3">
      <c r="A1552" s="2182"/>
      <c r="B1552" s="2183"/>
      <c r="C1552" s="2183"/>
      <c r="D1552" s="2183"/>
      <c r="E1552" s="343"/>
      <c r="F1552" s="336"/>
      <c r="G1552" s="347"/>
      <c r="H1552" s="343"/>
      <c r="I1552" s="336"/>
      <c r="J1552" s="337"/>
    </row>
    <row r="1553" spans="1:10" ht="14.4" hidden="1" outlineLevel="1" thickBot="1" x14ac:dyDescent="0.3">
      <c r="A1553" s="2121" t="s">
        <v>455</v>
      </c>
      <c r="B1553" s="2122"/>
      <c r="C1553" s="2122"/>
      <c r="D1553" s="2122"/>
      <c r="E1553" s="344"/>
      <c r="F1553" s="338"/>
      <c r="G1553" s="348"/>
      <c r="H1553" s="344"/>
      <c r="I1553" s="338"/>
      <c r="J1553" s="339"/>
    </row>
    <row r="1554" spans="1:10" ht="14.4" hidden="1" outlineLevel="1" thickBot="1" x14ac:dyDescent="0.3">
      <c r="A1554" s="2182"/>
      <c r="B1554" s="2183"/>
      <c r="C1554" s="2183"/>
      <c r="D1554" s="2183"/>
      <c r="E1554" s="343"/>
      <c r="F1554" s="336"/>
      <c r="G1554" s="347"/>
      <c r="H1554" s="343"/>
      <c r="I1554" s="336"/>
      <c r="J1554" s="337"/>
    </row>
    <row r="1555" spans="1:10" ht="14.4" hidden="1" outlineLevel="1" thickBot="1" x14ac:dyDescent="0.3">
      <c r="A1555" s="2121" t="s">
        <v>456</v>
      </c>
      <c r="B1555" s="2122"/>
      <c r="C1555" s="2122"/>
      <c r="D1555" s="2122"/>
      <c r="E1555" s="344"/>
      <c r="F1555" s="338"/>
      <c r="G1555" s="348"/>
      <c r="H1555" s="344"/>
      <c r="I1555" s="338"/>
      <c r="J1555" s="339"/>
    </row>
    <row r="1556" spans="1:10" ht="14.4" hidden="1" outlineLevel="1" thickBot="1" x14ac:dyDescent="0.3">
      <c r="A1556" s="2182"/>
      <c r="B1556" s="2183"/>
      <c r="C1556" s="2183"/>
      <c r="D1556" s="2183"/>
      <c r="E1556" s="343"/>
      <c r="F1556" s="336"/>
      <c r="G1556" s="347"/>
      <c r="H1556" s="343"/>
      <c r="I1556" s="336"/>
      <c r="J1556" s="337"/>
    </row>
    <row r="1557" spans="1:10" ht="14.4" hidden="1" outlineLevel="1" thickBot="1" x14ac:dyDescent="0.3">
      <c r="A1557" s="2121" t="s">
        <v>457</v>
      </c>
      <c r="B1557" s="2122"/>
      <c r="C1557" s="2122"/>
      <c r="D1557" s="2122"/>
      <c r="E1557" s="344"/>
      <c r="F1557" s="338"/>
      <c r="G1557" s="348"/>
      <c r="H1557" s="344"/>
      <c r="I1557" s="338"/>
      <c r="J1557" s="339"/>
    </row>
    <row r="1558" spans="1:10" ht="14.4" hidden="1" outlineLevel="1" thickBot="1" x14ac:dyDescent="0.3">
      <c r="A1558" s="2182"/>
      <c r="B1558" s="2183"/>
      <c r="C1558" s="2183"/>
      <c r="D1558" s="2183"/>
      <c r="E1558" s="343"/>
      <c r="F1558" s="336"/>
      <c r="G1558" s="347"/>
      <c r="H1558" s="343"/>
      <c r="I1558" s="336"/>
      <c r="J1558" s="337"/>
    </row>
    <row r="1559" spans="1:10" ht="14.4" hidden="1" outlineLevel="1" thickBot="1" x14ac:dyDescent="0.3">
      <c r="A1559" s="2121" t="s">
        <v>458</v>
      </c>
      <c r="B1559" s="2122"/>
      <c r="C1559" s="2122"/>
      <c r="D1559" s="2122"/>
      <c r="E1559" s="344"/>
      <c r="F1559" s="338"/>
      <c r="G1559" s="348"/>
      <c r="H1559" s="344"/>
      <c r="I1559" s="338"/>
      <c r="J1559" s="339"/>
    </row>
    <row r="1560" spans="1:10" ht="14.4" hidden="1" outlineLevel="1" thickBot="1" x14ac:dyDescent="0.3">
      <c r="A1560" s="2182"/>
      <c r="B1560" s="2183"/>
      <c r="C1560" s="2183"/>
      <c r="D1560" s="2183"/>
      <c r="E1560" s="343"/>
      <c r="F1560" s="336"/>
      <c r="G1560" s="347"/>
      <c r="H1560" s="343"/>
      <c r="I1560" s="336"/>
      <c r="J1560" s="337"/>
    </row>
    <row r="1561" spans="1:10" hidden="1" outlineLevel="1" x14ac:dyDescent="0.25">
      <c r="A1561" s="2184" t="s">
        <v>945</v>
      </c>
      <c r="B1561" s="2185"/>
      <c r="C1561" s="2185"/>
      <c r="D1561" s="2186"/>
      <c r="E1561" s="344"/>
      <c r="F1561" s="338"/>
      <c r="G1561" s="348"/>
      <c r="H1561" s="344"/>
      <c r="I1561" s="338"/>
      <c r="J1561" s="339"/>
    </row>
    <row r="1562" spans="1:10" s="54" customFormat="1" ht="16.5" hidden="1" customHeight="1" outlineLevel="1" thickBot="1" x14ac:dyDescent="0.3">
      <c r="A1562" s="932"/>
      <c r="B1562" s="933"/>
      <c r="C1562" s="933"/>
      <c r="D1562" s="2187"/>
      <c r="E1562" s="345"/>
      <c r="F1562" s="340"/>
      <c r="G1562" s="349"/>
      <c r="H1562" s="345"/>
      <c r="I1562" s="340"/>
      <c r="J1562" s="341"/>
    </row>
    <row r="1563" spans="1:10" s="54" customFormat="1" ht="16.5" hidden="1" customHeight="1" outlineLevel="1" thickTop="1" x14ac:dyDescent="0.25">
      <c r="A1563" s="999"/>
      <c r="B1563" s="999"/>
      <c r="C1563" s="999"/>
      <c r="D1563" s="999"/>
      <c r="E1563" s="25"/>
      <c r="F1563" s="25"/>
      <c r="G1563" s="25"/>
      <c r="H1563" s="25"/>
      <c r="I1563" s="25"/>
      <c r="J1563" s="25"/>
    </row>
    <row r="1564" spans="1:10" s="54" customFormat="1" ht="66" hidden="1" customHeight="1" outlineLevel="1" x14ac:dyDescent="0.25">
      <c r="A1564" s="2193" t="s">
        <v>943</v>
      </c>
      <c r="B1564" s="2193"/>
      <c r="C1564" s="2193"/>
      <c r="D1564" s="2193"/>
      <c r="E1564" s="2193"/>
      <c r="F1564" s="2193"/>
      <c r="G1564" s="2193"/>
      <c r="H1564" s="2193"/>
      <c r="I1564" s="2193"/>
      <c r="J1564" s="2193"/>
    </row>
    <row r="1565" spans="1:10" s="54" customFormat="1" ht="16.5" customHeight="1" collapsed="1" x14ac:dyDescent="0.25">
      <c r="A1565" s="735" t="s">
        <v>1055</v>
      </c>
      <c r="B1565" s="482"/>
      <c r="C1565" s="482"/>
      <c r="D1565" s="482"/>
      <c r="E1565" s="482"/>
      <c r="F1565" s="482"/>
      <c r="G1565" s="482"/>
      <c r="H1565" s="482"/>
      <c r="I1565" s="482"/>
      <c r="J1565" s="482"/>
    </row>
    <row r="1566" spans="1:10" s="54" customFormat="1" ht="16.5" customHeight="1" x14ac:dyDescent="0.25">
      <c r="A1566" s="482"/>
      <c r="B1566" s="482"/>
      <c r="C1566" s="482"/>
      <c r="D1566" s="482"/>
      <c r="E1566" s="482"/>
      <c r="F1566" s="482"/>
      <c r="G1566" s="482"/>
      <c r="H1566" s="482"/>
      <c r="I1566" s="482"/>
      <c r="J1566" s="482"/>
    </row>
    <row r="1567" spans="1:10" s="54" customFormat="1" ht="16.5" customHeight="1" x14ac:dyDescent="0.25">
      <c r="A1567" s="482"/>
      <c r="B1567" s="482"/>
      <c r="C1567" s="482"/>
      <c r="D1567" s="482"/>
      <c r="E1567" s="482"/>
      <c r="F1567" s="482"/>
      <c r="G1567" s="482"/>
      <c r="H1567" s="482"/>
      <c r="I1567" s="482"/>
      <c r="J1567" s="482"/>
    </row>
    <row r="1568" spans="1:10" s="54" customFormat="1" ht="16.5" customHeight="1" x14ac:dyDescent="0.25">
      <c r="A1568" s="482"/>
      <c r="B1568" s="482"/>
      <c r="C1568" s="482"/>
      <c r="D1568" s="482"/>
      <c r="E1568" s="482"/>
      <c r="F1568" s="482"/>
      <c r="G1568" s="482"/>
      <c r="H1568" s="482"/>
      <c r="I1568" s="482"/>
      <c r="J1568" s="482"/>
    </row>
    <row r="1569" spans="1:10" s="54" customFormat="1" ht="16.5" customHeight="1" x14ac:dyDescent="0.25">
      <c r="A1569" s="482"/>
      <c r="B1569" s="482"/>
      <c r="C1569" s="482"/>
      <c r="D1569" s="482"/>
      <c r="E1569" s="482"/>
      <c r="F1569" s="482"/>
      <c r="G1569" s="482"/>
      <c r="H1569" s="482"/>
      <c r="I1569" s="482"/>
      <c r="J1569" s="482"/>
    </row>
    <row r="1570" spans="1:10" s="54" customFormat="1" ht="16.5" customHeight="1" x14ac:dyDescent="0.25">
      <c r="A1570" s="482"/>
      <c r="B1570" s="482"/>
      <c r="C1570" s="482"/>
      <c r="D1570" s="482"/>
      <c r="E1570" s="482"/>
      <c r="F1570" s="482"/>
      <c r="G1570" s="482"/>
      <c r="H1570" s="482"/>
      <c r="I1570" s="482"/>
      <c r="J1570" s="482"/>
    </row>
    <row r="1571" spans="1:10" s="54" customFormat="1" ht="16.5" customHeight="1" x14ac:dyDescent="0.25">
      <c r="A1571" s="482"/>
      <c r="B1571" s="482"/>
      <c r="C1571" s="482"/>
      <c r="D1571" s="482"/>
      <c r="E1571" s="482"/>
      <c r="F1571" s="482"/>
      <c r="G1571" s="482"/>
      <c r="H1571" s="482"/>
      <c r="I1571" s="482"/>
      <c r="J1571" s="482"/>
    </row>
    <row r="1572" spans="1:10" s="54" customFormat="1" ht="16.5" customHeight="1" x14ac:dyDescent="0.25">
      <c r="A1572" s="41"/>
      <c r="B1572" s="41"/>
      <c r="C1572" s="41"/>
      <c r="D1572" s="41"/>
      <c r="E1572" s="41"/>
      <c r="F1572" s="41"/>
      <c r="G1572" s="23"/>
      <c r="H1572" s="23"/>
      <c r="I1572" s="23"/>
      <c r="J1572" s="23"/>
    </row>
    <row r="1573" spans="1:10" s="54" customFormat="1" ht="16.5" customHeight="1" x14ac:dyDescent="0.25">
      <c r="A1573" s="333" t="s">
        <v>459</v>
      </c>
      <c r="B1573" s="2188" t="s">
        <v>460</v>
      </c>
      <c r="C1573" s="2188"/>
      <c r="D1573" s="2188"/>
      <c r="E1573" s="2188"/>
      <c r="F1573" s="2188"/>
      <c r="G1573" s="2188"/>
      <c r="H1573" s="2188"/>
      <c r="I1573" s="2188"/>
      <c r="J1573" s="2188"/>
    </row>
    <row r="1574" spans="1:10" s="54" customFormat="1" ht="16.5" customHeight="1" x14ac:dyDescent="0.25">
      <c r="A1574" s="41"/>
      <c r="B1574" s="41"/>
      <c r="C1574" s="41"/>
      <c r="D1574" s="41"/>
      <c r="E1574" s="41"/>
      <c r="F1574" s="41"/>
      <c r="G1574" s="23"/>
      <c r="H1574" s="23"/>
      <c r="I1574" s="23"/>
      <c r="J1574" s="23"/>
    </row>
    <row r="1575" spans="1:10" s="54" customFormat="1" ht="15.75" customHeight="1" thickBot="1" x14ac:dyDescent="0.3">
      <c r="A1575" s="2243" t="s">
        <v>108</v>
      </c>
      <c r="B1575" s="2243"/>
      <c r="C1575" s="41"/>
      <c r="D1575" s="41"/>
      <c r="E1575" s="41"/>
      <c r="F1575" s="41"/>
      <c r="G1575" s="23"/>
      <c r="H1575" s="23"/>
      <c r="I1575" s="23"/>
      <c r="J1575" s="23"/>
    </row>
    <row r="1576" spans="1:10" s="54" customFormat="1" ht="16.5" customHeight="1" thickTop="1" thickBot="1" x14ac:dyDescent="0.3">
      <c r="A1576" s="1040" t="s">
        <v>461</v>
      </c>
      <c r="B1576" s="528"/>
      <c r="C1576" s="528"/>
      <c r="D1576" s="528"/>
      <c r="E1576" s="528" t="s">
        <v>462</v>
      </c>
      <c r="F1576" s="1475"/>
      <c r="G1576" s="2229" t="s">
        <v>463</v>
      </c>
      <c r="H1576" s="2133"/>
      <c r="I1576" s="2133"/>
      <c r="J1576" s="2134"/>
    </row>
    <row r="1577" spans="1:10" s="54" customFormat="1" ht="16.5" customHeight="1" x14ac:dyDescent="0.25">
      <c r="A1577" s="2232"/>
      <c r="B1577" s="2230"/>
      <c r="C1577" s="2230"/>
      <c r="D1577" s="2230"/>
      <c r="E1577" s="2230"/>
      <c r="F1577" s="2231"/>
      <c r="G1577" s="2189" t="s">
        <v>135</v>
      </c>
      <c r="H1577" s="2191"/>
      <c r="I1577" s="2189" t="s">
        <v>136</v>
      </c>
      <c r="J1577" s="2190"/>
    </row>
    <row r="1578" spans="1:10" s="54" customFormat="1" ht="14.25" customHeight="1" thickBot="1" x14ac:dyDescent="0.3">
      <c r="A1578" s="2199" t="s">
        <v>113</v>
      </c>
      <c r="B1578" s="2200"/>
      <c r="C1578" s="2200"/>
      <c r="D1578" s="2200"/>
      <c r="E1578" s="2200" t="s">
        <v>114</v>
      </c>
      <c r="F1578" s="2247"/>
      <c r="G1578" s="2246" t="s">
        <v>115</v>
      </c>
      <c r="H1578" s="2247"/>
      <c r="I1578" s="2246" t="s">
        <v>116</v>
      </c>
      <c r="J1578" s="2201"/>
    </row>
    <row r="1579" spans="1:10" s="54" customFormat="1" ht="16.5" customHeight="1" thickTop="1" x14ac:dyDescent="0.25">
      <c r="A1579" s="2202"/>
      <c r="B1579" s="2203"/>
      <c r="C1579" s="2203"/>
      <c r="D1579" s="2203"/>
      <c r="E1579" s="2248"/>
      <c r="F1579" s="2249"/>
      <c r="G1579" s="2204"/>
      <c r="H1579" s="2205"/>
      <c r="I1579" s="2204"/>
      <c r="J1579" s="2206"/>
    </row>
    <row r="1580" spans="1:10" s="54" customFormat="1" ht="16.5" customHeight="1" x14ac:dyDescent="0.25">
      <c r="A1580" s="2244"/>
      <c r="B1580" s="2245"/>
      <c r="C1580" s="2245"/>
      <c r="D1580" s="2245"/>
      <c r="E1580" s="2211"/>
      <c r="F1580" s="2212"/>
      <c r="G1580" s="2213"/>
      <c r="H1580" s="2214"/>
      <c r="I1580" s="2213"/>
      <c r="J1580" s="2215"/>
    </row>
    <row r="1581" spans="1:10" s="54" customFormat="1" ht="16.5" customHeight="1" x14ac:dyDescent="0.25">
      <c r="A1581" s="2209"/>
      <c r="B1581" s="2210"/>
      <c r="C1581" s="2210"/>
      <c r="D1581" s="2210"/>
      <c r="E1581" s="2211"/>
      <c r="F1581" s="2212"/>
      <c r="G1581" s="2213"/>
      <c r="H1581" s="2214"/>
      <c r="I1581" s="2213"/>
      <c r="J1581" s="2215"/>
    </row>
    <row r="1582" spans="1:10" s="54" customFormat="1" ht="16.5" customHeight="1" thickBot="1" x14ac:dyDescent="0.3">
      <c r="A1582" s="2236"/>
      <c r="B1582" s="2237"/>
      <c r="C1582" s="2237"/>
      <c r="D1582" s="2237"/>
      <c r="E1582" s="2238"/>
      <c r="F1582" s="2239"/>
      <c r="G1582" s="2240"/>
      <c r="H1582" s="2241"/>
      <c r="I1582" s="2240"/>
      <c r="J1582" s="2242"/>
    </row>
    <row r="1583" spans="1:10" s="54" customFormat="1" ht="16.5" customHeight="1" thickTop="1" x14ac:dyDescent="0.25">
      <c r="A1583" s="41"/>
      <c r="B1583" s="41"/>
      <c r="C1583" s="41"/>
      <c r="D1583" s="41"/>
      <c r="E1583" s="41"/>
      <c r="F1583" s="41"/>
      <c r="G1583" s="23"/>
      <c r="H1583" s="23"/>
      <c r="I1583" s="23"/>
      <c r="J1583" s="23"/>
    </row>
    <row r="1584" spans="1:10" s="54" customFormat="1" ht="16.5" customHeight="1" x14ac:dyDescent="0.25">
      <c r="A1584" s="489" t="s">
        <v>944</v>
      </c>
      <c r="B1584" s="489"/>
      <c r="C1584" s="489"/>
      <c r="D1584" s="489"/>
      <c r="E1584" s="489"/>
      <c r="F1584" s="489"/>
      <c r="G1584" s="489"/>
      <c r="H1584" s="489"/>
      <c r="I1584" s="489"/>
      <c r="J1584" s="489"/>
    </row>
    <row r="1585" spans="1:10" s="54" customFormat="1" ht="16.5" customHeight="1" x14ac:dyDescent="0.25">
      <c r="A1585" s="482"/>
      <c r="B1585" s="482"/>
      <c r="C1585" s="482"/>
      <c r="D1585" s="482"/>
      <c r="E1585" s="482"/>
      <c r="F1585" s="482"/>
      <c r="G1585" s="482"/>
      <c r="H1585" s="482"/>
      <c r="I1585" s="482"/>
      <c r="J1585" s="482"/>
    </row>
    <row r="1586" spans="1:10" s="54" customFormat="1" ht="16.5" customHeight="1" x14ac:dyDescent="0.25">
      <c r="A1586" s="482"/>
      <c r="B1586" s="482"/>
      <c r="C1586" s="482"/>
      <c r="D1586" s="482"/>
      <c r="E1586" s="482"/>
      <c r="F1586" s="482"/>
      <c r="G1586" s="482"/>
      <c r="H1586" s="482"/>
      <c r="I1586" s="482"/>
      <c r="J1586" s="482"/>
    </row>
    <row r="1587" spans="1:10" s="54" customFormat="1" x14ac:dyDescent="0.25">
      <c r="A1587" s="482"/>
      <c r="B1587" s="482"/>
      <c r="C1587" s="482"/>
      <c r="D1587" s="482"/>
      <c r="E1587" s="482"/>
      <c r="F1587" s="482"/>
      <c r="G1587" s="482"/>
      <c r="H1587" s="482"/>
      <c r="I1587" s="482"/>
      <c r="J1587" s="482"/>
    </row>
    <row r="1588" spans="1:10" s="54" customFormat="1" x14ac:dyDescent="0.25">
      <c r="A1588" s="482"/>
      <c r="B1588" s="482"/>
      <c r="C1588" s="482"/>
      <c r="D1588" s="482"/>
      <c r="E1588" s="482"/>
      <c r="F1588" s="482"/>
      <c r="G1588" s="482"/>
      <c r="H1588" s="482"/>
      <c r="I1588" s="482"/>
      <c r="J1588" s="482"/>
    </row>
    <row r="1589" spans="1:10" s="54" customFormat="1" ht="16.5" customHeight="1" x14ac:dyDescent="0.25">
      <c r="A1589" s="482"/>
      <c r="B1589" s="482"/>
      <c r="C1589" s="482"/>
      <c r="D1589" s="482"/>
      <c r="E1589" s="482"/>
      <c r="F1589" s="482"/>
      <c r="G1589" s="482"/>
      <c r="H1589" s="482"/>
      <c r="I1589" s="482"/>
      <c r="J1589" s="482"/>
    </row>
    <row r="1590" spans="1:10" s="54" customFormat="1" ht="15.75" customHeight="1" x14ac:dyDescent="0.25">
      <c r="A1590" s="30"/>
      <c r="B1590" s="30"/>
      <c r="C1590" s="30"/>
      <c r="D1590" s="30"/>
      <c r="E1590" s="30"/>
      <c r="F1590" s="30"/>
      <c r="G1590" s="30"/>
      <c r="H1590" s="30"/>
      <c r="I1590" s="30"/>
      <c r="J1590" s="30"/>
    </row>
    <row r="1591" spans="1:10" s="54" customFormat="1" ht="15.75" customHeight="1" thickBot="1" x14ac:dyDescent="0.3">
      <c r="A1591" s="2253" t="s">
        <v>128</v>
      </c>
      <c r="B1591" s="2253"/>
      <c r="C1591" s="41"/>
      <c r="D1591" s="41"/>
      <c r="E1591" s="41"/>
      <c r="F1591" s="41"/>
      <c r="G1591" s="23"/>
      <c r="H1591" s="23"/>
      <c r="I1591" s="23"/>
      <c r="J1591" s="23"/>
    </row>
    <row r="1592" spans="1:10" s="54" customFormat="1" ht="15.75" customHeight="1" thickTop="1" thickBot="1" x14ac:dyDescent="0.3">
      <c r="A1592" s="1040" t="s">
        <v>464</v>
      </c>
      <c r="B1592" s="528"/>
      <c r="C1592" s="528"/>
      <c r="D1592" s="528"/>
      <c r="E1592" s="528" t="s">
        <v>462</v>
      </c>
      <c r="F1592" s="528"/>
      <c r="G1592" s="2133" t="s">
        <v>463</v>
      </c>
      <c r="H1592" s="2133"/>
      <c r="I1592" s="2133"/>
      <c r="J1592" s="2134"/>
    </row>
    <row r="1593" spans="1:10" s="54" customFormat="1" ht="16.5" customHeight="1" x14ac:dyDescent="0.25">
      <c r="A1593" s="2232"/>
      <c r="B1593" s="2230"/>
      <c r="C1593" s="2230"/>
      <c r="D1593" s="2230"/>
      <c r="E1593" s="2230"/>
      <c r="F1593" s="2230"/>
      <c r="G1593" s="2254" t="s">
        <v>135</v>
      </c>
      <c r="H1593" s="2254"/>
      <c r="I1593" s="2254" t="s">
        <v>136</v>
      </c>
      <c r="J1593" s="2190"/>
    </row>
    <row r="1594" spans="1:10" s="54" customFormat="1" ht="16.5" customHeight="1" thickBot="1" x14ac:dyDescent="0.3">
      <c r="A1594" s="2199" t="s">
        <v>113</v>
      </c>
      <c r="B1594" s="2200"/>
      <c r="C1594" s="2200"/>
      <c r="D1594" s="2200"/>
      <c r="E1594" s="2200" t="s">
        <v>114</v>
      </c>
      <c r="F1594" s="2200"/>
      <c r="G1594" s="2200" t="s">
        <v>115</v>
      </c>
      <c r="H1594" s="2200"/>
      <c r="I1594" s="2200" t="s">
        <v>116</v>
      </c>
      <c r="J1594" s="2201"/>
    </row>
    <row r="1595" spans="1:10" s="54" customFormat="1" ht="16.5" customHeight="1" thickTop="1" x14ac:dyDescent="0.25">
      <c r="A1595" s="2202" t="s">
        <v>1048</v>
      </c>
      <c r="B1595" s="2203"/>
      <c r="C1595" s="2203"/>
      <c r="D1595" s="2203"/>
      <c r="E1595" s="2248">
        <v>1</v>
      </c>
      <c r="F1595" s="2249"/>
      <c r="G1595" s="2250">
        <v>159124.22</v>
      </c>
      <c r="H1595" s="2251"/>
      <c r="I1595" s="2252">
        <v>157736</v>
      </c>
      <c r="J1595" s="2206"/>
    </row>
    <row r="1596" spans="1:10" s="54" customFormat="1" ht="16.5" customHeight="1" x14ac:dyDescent="0.25">
      <c r="A1596" s="2244" t="s">
        <v>1048</v>
      </c>
      <c r="B1596" s="2245"/>
      <c r="C1596" s="2245"/>
      <c r="D1596" s="2245"/>
      <c r="E1596" s="2211">
        <v>2</v>
      </c>
      <c r="F1596" s="2212"/>
      <c r="G1596" s="2261">
        <v>169497.22</v>
      </c>
      <c r="H1596" s="2262"/>
      <c r="I1596" s="2263">
        <v>89416</v>
      </c>
      <c r="J1596" s="2215"/>
    </row>
    <row r="1597" spans="1:10" s="54" customFormat="1" ht="16.5" customHeight="1" x14ac:dyDescent="0.25">
      <c r="A1597" s="2079"/>
      <c r="B1597" s="2264"/>
      <c r="C1597" s="2264"/>
      <c r="D1597" s="2264"/>
      <c r="E1597" s="2264"/>
      <c r="F1597" s="2264"/>
      <c r="G1597" s="2265"/>
      <c r="H1597" s="2265"/>
      <c r="I1597" s="2265"/>
      <c r="J1597" s="2266"/>
    </row>
    <row r="1598" spans="1:10" s="54" customFormat="1" ht="16.5" customHeight="1" x14ac:dyDescent="0.25">
      <c r="A1598" s="2079"/>
      <c r="B1598" s="2264"/>
      <c r="C1598" s="2264"/>
      <c r="D1598" s="2264"/>
      <c r="E1598" s="2264"/>
      <c r="F1598" s="2264"/>
      <c r="G1598" s="2265"/>
      <c r="H1598" s="2265"/>
      <c r="I1598" s="2265"/>
      <c r="J1598" s="2266"/>
    </row>
    <row r="1599" spans="1:10" s="54" customFormat="1" ht="16.5" customHeight="1" x14ac:dyDescent="0.25">
      <c r="A1599" s="2079"/>
      <c r="B1599" s="2264"/>
      <c r="C1599" s="2264"/>
      <c r="D1599" s="2264"/>
      <c r="E1599" s="2264"/>
      <c r="F1599" s="2264"/>
      <c r="G1599" s="2265"/>
      <c r="H1599" s="2265"/>
      <c r="I1599" s="2265"/>
      <c r="J1599" s="2266"/>
    </row>
    <row r="1600" spans="1:10" s="54" customFormat="1" ht="16.5" customHeight="1" thickBot="1" x14ac:dyDescent="0.3">
      <c r="A1600" s="2195"/>
      <c r="B1600" s="2196"/>
      <c r="C1600" s="2196"/>
      <c r="D1600" s="2196"/>
      <c r="E1600" s="2196"/>
      <c r="F1600" s="2196"/>
      <c r="G1600" s="2197"/>
      <c r="H1600" s="2197"/>
      <c r="I1600" s="2197"/>
      <c r="J1600" s="2198"/>
    </row>
    <row r="1601" spans="1:10" s="54" customFormat="1" ht="14.4" thickTop="1" x14ac:dyDescent="0.25">
      <c r="A1601" s="30"/>
      <c r="B1601" s="30"/>
      <c r="C1601" s="30"/>
      <c r="D1601" s="30"/>
      <c r="E1601" s="30"/>
      <c r="F1601" s="30"/>
      <c r="G1601" s="30"/>
      <c r="H1601" s="30"/>
      <c r="I1601" s="30"/>
      <c r="J1601" s="30"/>
    </row>
    <row r="1602" spans="1:10" s="54" customFormat="1" x14ac:dyDescent="0.25">
      <c r="A1602" s="489" t="s">
        <v>946</v>
      </c>
      <c r="B1602" s="489"/>
      <c r="C1602" s="489"/>
      <c r="D1602" s="489"/>
      <c r="E1602" s="489"/>
      <c r="F1602" s="489"/>
      <c r="G1602" s="489"/>
      <c r="H1602" s="489"/>
      <c r="I1602" s="489"/>
      <c r="J1602" s="489"/>
    </row>
    <row r="1603" spans="1:10" s="54" customFormat="1" x14ac:dyDescent="0.25">
      <c r="A1603" s="482"/>
      <c r="B1603" s="482"/>
      <c r="C1603" s="482"/>
      <c r="D1603" s="482"/>
      <c r="E1603" s="482"/>
      <c r="F1603" s="482"/>
      <c r="G1603" s="482"/>
      <c r="H1603" s="482"/>
      <c r="I1603" s="482"/>
      <c r="J1603" s="482"/>
    </row>
    <row r="1604" spans="1:10" s="54" customFormat="1" x14ac:dyDescent="0.25">
      <c r="A1604" s="482"/>
      <c r="B1604" s="482"/>
      <c r="C1604" s="482"/>
      <c r="D1604" s="482"/>
      <c r="E1604" s="482"/>
      <c r="F1604" s="482"/>
      <c r="G1604" s="482"/>
      <c r="H1604" s="482"/>
      <c r="I1604" s="482"/>
      <c r="J1604" s="482"/>
    </row>
    <row r="1605" spans="1:10" s="54" customFormat="1" x14ac:dyDescent="0.25">
      <c r="A1605" s="482"/>
      <c r="B1605" s="482"/>
      <c r="C1605" s="482"/>
      <c r="D1605" s="482"/>
      <c r="E1605" s="482"/>
      <c r="F1605" s="482"/>
      <c r="G1605" s="482"/>
      <c r="H1605" s="482"/>
      <c r="I1605" s="482"/>
      <c r="J1605" s="482"/>
    </row>
    <row r="1606" spans="1:10" s="54" customFormat="1" x14ac:dyDescent="0.25">
      <c r="A1606" s="482"/>
      <c r="B1606" s="482"/>
      <c r="C1606" s="482"/>
      <c r="D1606" s="482"/>
      <c r="E1606" s="482"/>
      <c r="F1606" s="482"/>
      <c r="G1606" s="482"/>
      <c r="H1606" s="482"/>
      <c r="I1606" s="482"/>
      <c r="J1606" s="482"/>
    </row>
    <row r="1607" spans="1:10" s="54" customFormat="1" x14ac:dyDescent="0.25">
      <c r="A1607" s="30"/>
      <c r="B1607" s="30"/>
      <c r="C1607" s="30"/>
      <c r="D1607" s="30"/>
      <c r="E1607" s="30"/>
      <c r="F1607" s="30"/>
      <c r="G1607" s="30"/>
      <c r="H1607" s="30"/>
      <c r="I1607" s="30"/>
      <c r="J1607" s="30"/>
    </row>
    <row r="1608" spans="1:10" s="54" customFormat="1" x14ac:dyDescent="0.25">
      <c r="A1608" s="195"/>
      <c r="B1608" s="195"/>
      <c r="C1608" s="195"/>
      <c r="D1608" s="195"/>
      <c r="E1608" s="195"/>
      <c r="F1608" s="195"/>
      <c r="G1608" s="195"/>
      <c r="H1608" s="195"/>
      <c r="I1608" s="195"/>
      <c r="J1608" s="195"/>
    </row>
    <row r="1609" spans="1:10" s="54" customFormat="1" ht="30" customHeight="1" x14ac:dyDescent="0.25">
      <c r="A1609" s="333" t="s">
        <v>466</v>
      </c>
      <c r="B1609" s="2188" t="s">
        <v>465</v>
      </c>
      <c r="C1609" s="2188"/>
      <c r="D1609" s="2188"/>
      <c r="E1609" s="2188"/>
      <c r="F1609" s="2188"/>
      <c r="G1609" s="2188"/>
      <c r="H1609" s="2188"/>
      <c r="I1609" s="2188"/>
      <c r="J1609" s="2188"/>
    </row>
    <row r="1610" spans="1:10" s="54" customFormat="1" ht="16.8" customHeight="1" x14ac:dyDescent="0.25">
      <c r="A1610" s="30"/>
      <c r="B1610" s="456" t="s">
        <v>1071</v>
      </c>
      <c r="C1610" s="30"/>
      <c r="D1610" s="30"/>
      <c r="E1610" s="30"/>
      <c r="F1610" s="30"/>
      <c r="G1610" s="30"/>
      <c r="H1610" s="30"/>
      <c r="I1610" s="30"/>
      <c r="J1610" s="30"/>
    </row>
    <row r="1611" spans="1:10" s="54" customFormat="1" ht="28.5" hidden="1" customHeight="1" outlineLevel="1" thickTop="1" thickBot="1" x14ac:dyDescent="0.3">
      <c r="A1611" s="2271" t="s">
        <v>467</v>
      </c>
      <c r="B1611" s="2272"/>
      <c r="C1611" s="2272"/>
      <c r="D1611" s="2272"/>
      <c r="E1611" s="2275" t="s">
        <v>468</v>
      </c>
      <c r="F1611" s="2276"/>
      <c r="G1611" s="2279" t="s">
        <v>29</v>
      </c>
      <c r="H1611" s="2280"/>
      <c r="I1611" s="2280"/>
      <c r="J1611" s="2281"/>
    </row>
    <row r="1612" spans="1:10" s="54" customFormat="1" ht="37.5" hidden="1" customHeight="1" outlineLevel="1" thickBot="1" x14ac:dyDescent="0.3">
      <c r="A1612" s="2273"/>
      <c r="B1612" s="2274"/>
      <c r="C1612" s="2274"/>
      <c r="D1612" s="2274"/>
      <c r="E1612" s="2277"/>
      <c r="F1612" s="2278"/>
      <c r="G1612" s="2269" t="s">
        <v>135</v>
      </c>
      <c r="H1612" s="2270"/>
      <c r="I1612" s="2267" t="s">
        <v>136</v>
      </c>
      <c r="J1612" s="2268"/>
    </row>
    <row r="1613" spans="1:10" s="54" customFormat="1" ht="75" hidden="1" customHeight="1" outlineLevel="1" thickTop="1" x14ac:dyDescent="0.25">
      <c r="A1613" s="1079" t="s">
        <v>469</v>
      </c>
      <c r="B1613" s="1080"/>
      <c r="C1613" s="1080"/>
      <c r="D1613" s="1080"/>
      <c r="E1613" s="2287"/>
      <c r="F1613" s="2288"/>
      <c r="G1613" s="2289"/>
      <c r="H1613" s="2290"/>
      <c r="I1613" s="2289"/>
      <c r="J1613" s="2291"/>
    </row>
    <row r="1614" spans="1:10" s="54" customFormat="1" ht="45" hidden="1" customHeight="1" outlineLevel="1" x14ac:dyDescent="0.25">
      <c r="A1614" s="1056" t="s">
        <v>470</v>
      </c>
      <c r="B1614" s="1057"/>
      <c r="C1614" s="1057"/>
      <c r="D1614" s="1057"/>
      <c r="E1614" s="2282"/>
      <c r="F1614" s="2283"/>
      <c r="G1614" s="2284"/>
      <c r="H1614" s="2285"/>
      <c r="I1614" s="2284"/>
      <c r="J1614" s="2286"/>
    </row>
    <row r="1615" spans="1:10" s="54" customFormat="1" ht="30" hidden="1" customHeight="1" outlineLevel="1" x14ac:dyDescent="0.25">
      <c r="A1615" s="1056" t="s">
        <v>471</v>
      </c>
      <c r="B1615" s="1057"/>
      <c r="C1615" s="1057"/>
      <c r="D1615" s="1057"/>
      <c r="E1615" s="2282"/>
      <c r="F1615" s="2283"/>
      <c r="G1615" s="2284"/>
      <c r="H1615" s="2285"/>
      <c r="I1615" s="2284"/>
      <c r="J1615" s="2286"/>
    </row>
    <row r="1616" spans="1:10" s="54" customFormat="1" ht="30" hidden="1" customHeight="1" outlineLevel="1" x14ac:dyDescent="0.25">
      <c r="A1616" s="1056" t="s">
        <v>472</v>
      </c>
      <c r="B1616" s="1057"/>
      <c r="C1616" s="1057"/>
      <c r="D1616" s="1057"/>
      <c r="E1616" s="2282"/>
      <c r="F1616" s="2283"/>
      <c r="G1616" s="2284"/>
      <c r="H1616" s="2285"/>
      <c r="I1616" s="2284"/>
      <c r="J1616" s="2286"/>
    </row>
    <row r="1617" spans="1:10" s="54" customFormat="1" ht="28.5" hidden="1" customHeight="1" outlineLevel="1" x14ac:dyDescent="0.25">
      <c r="A1617" s="1056" t="s">
        <v>473</v>
      </c>
      <c r="B1617" s="1057"/>
      <c r="C1617" s="1057"/>
      <c r="D1617" s="1057"/>
      <c r="E1617" s="2282"/>
      <c r="F1617" s="2283"/>
      <c r="G1617" s="2284"/>
      <c r="H1617" s="2285"/>
      <c r="I1617" s="2284"/>
      <c r="J1617" s="2286"/>
    </row>
    <row r="1618" spans="1:10" s="54" customFormat="1" ht="30" hidden="1" customHeight="1" outlineLevel="1" x14ac:dyDescent="0.25">
      <c r="A1618" s="1056" t="s">
        <v>474</v>
      </c>
      <c r="B1618" s="1057"/>
      <c r="C1618" s="1057"/>
      <c r="D1618" s="1057"/>
      <c r="E1618" s="2282"/>
      <c r="F1618" s="2283"/>
      <c r="G1618" s="2284"/>
      <c r="H1618" s="2285"/>
      <c r="I1618" s="2284"/>
      <c r="J1618" s="2286"/>
    </row>
    <row r="1619" spans="1:10" s="54" customFormat="1" ht="30" hidden="1" customHeight="1" outlineLevel="1" x14ac:dyDescent="0.25">
      <c r="A1619" s="1056" t="s">
        <v>475</v>
      </c>
      <c r="B1619" s="1057"/>
      <c r="C1619" s="1057"/>
      <c r="D1619" s="1057"/>
      <c r="E1619" s="2282"/>
      <c r="F1619" s="2283"/>
      <c r="G1619" s="2284"/>
      <c r="H1619" s="2285"/>
      <c r="I1619" s="2284"/>
      <c r="J1619" s="2286"/>
    </row>
    <row r="1620" spans="1:10" s="54" customFormat="1" ht="30" hidden="1" customHeight="1" outlineLevel="1" x14ac:dyDescent="0.25">
      <c r="A1620" s="1056" t="s">
        <v>476</v>
      </c>
      <c r="B1620" s="1057"/>
      <c r="C1620" s="1057"/>
      <c r="D1620" s="1057"/>
      <c r="E1620" s="2282"/>
      <c r="F1620" s="2283"/>
      <c r="G1620" s="2284"/>
      <c r="H1620" s="2285"/>
      <c r="I1620" s="2284"/>
      <c r="J1620" s="2286"/>
    </row>
    <row r="1621" spans="1:10" s="54" customFormat="1" ht="30" hidden="1" customHeight="1" outlineLevel="1" x14ac:dyDescent="0.25">
      <c r="A1621" s="1056" t="s">
        <v>947</v>
      </c>
      <c r="B1621" s="1057"/>
      <c r="C1621" s="1057"/>
      <c r="D1621" s="1057"/>
      <c r="E1621" s="2282"/>
      <c r="F1621" s="2283"/>
      <c r="G1621" s="2284"/>
      <c r="H1621" s="2285"/>
      <c r="I1621" s="2284"/>
      <c r="J1621" s="2286"/>
    </row>
    <row r="1622" spans="1:10" s="54" customFormat="1" ht="30" hidden="1" customHeight="1" outlineLevel="1" thickBot="1" x14ac:dyDescent="0.3">
      <c r="A1622" s="1065" t="s">
        <v>477</v>
      </c>
      <c r="B1622" s="1066"/>
      <c r="C1622" s="1066"/>
      <c r="D1622" s="1066"/>
      <c r="E1622" s="2434"/>
      <c r="F1622" s="2435"/>
      <c r="G1622" s="2421"/>
      <c r="H1622" s="2436"/>
      <c r="I1622" s="2421"/>
      <c r="J1622" s="2422"/>
    </row>
    <row r="1623" spans="1:10" s="54" customFormat="1" ht="16.5" hidden="1" customHeight="1" outlineLevel="1" thickTop="1" x14ac:dyDescent="0.25">
      <c r="A1623" s="51"/>
      <c r="B1623" s="51"/>
      <c r="C1623" s="51"/>
      <c r="D1623" s="51"/>
      <c r="E1623" s="53"/>
      <c r="F1623" s="53"/>
      <c r="G1623" s="53"/>
      <c r="H1623" s="53"/>
      <c r="I1623" s="53"/>
      <c r="J1623" s="53"/>
    </row>
    <row r="1624" spans="1:10" s="54" customFormat="1" ht="30" hidden="1" customHeight="1" outlineLevel="1" x14ac:dyDescent="0.25">
      <c r="A1624" s="481" t="s">
        <v>948</v>
      </c>
      <c r="B1624" s="481"/>
      <c r="C1624" s="481"/>
      <c r="D1624" s="481"/>
      <c r="E1624" s="481"/>
      <c r="F1624" s="481"/>
      <c r="G1624" s="481"/>
      <c r="H1624" s="481"/>
      <c r="I1624" s="481"/>
      <c r="J1624" s="481"/>
    </row>
    <row r="1625" spans="1:10" s="54" customFormat="1" ht="16.5" hidden="1" customHeight="1" outlineLevel="1" x14ac:dyDescent="0.25">
      <c r="A1625" s="482" t="s">
        <v>1067</v>
      </c>
      <c r="B1625" s="482"/>
      <c r="C1625" s="482"/>
      <c r="D1625" s="482"/>
      <c r="E1625" s="482"/>
      <c r="F1625" s="482"/>
      <c r="G1625" s="482"/>
      <c r="H1625" s="482"/>
      <c r="I1625" s="482"/>
      <c r="J1625" s="482"/>
    </row>
    <row r="1626" spans="1:10" s="54" customFormat="1" ht="16.5" hidden="1" customHeight="1" outlineLevel="1" x14ac:dyDescent="0.25">
      <c r="A1626" s="482"/>
      <c r="B1626" s="482"/>
      <c r="C1626" s="482"/>
      <c r="D1626" s="482"/>
      <c r="E1626" s="482"/>
      <c r="F1626" s="482"/>
      <c r="G1626" s="482"/>
      <c r="H1626" s="482"/>
      <c r="I1626" s="482"/>
      <c r="J1626" s="482"/>
    </row>
    <row r="1627" spans="1:10" s="54" customFormat="1" ht="16.5" hidden="1" customHeight="1" outlineLevel="1" x14ac:dyDescent="0.25">
      <c r="A1627" s="482"/>
      <c r="B1627" s="482"/>
      <c r="C1627" s="482"/>
      <c r="D1627" s="482"/>
      <c r="E1627" s="482"/>
      <c r="F1627" s="482"/>
      <c r="G1627" s="482"/>
      <c r="H1627" s="482"/>
      <c r="I1627" s="482"/>
      <c r="J1627" s="482"/>
    </row>
    <row r="1628" spans="1:10" s="54" customFormat="1" ht="16.5" hidden="1" customHeight="1" outlineLevel="1" x14ac:dyDescent="0.25">
      <c r="A1628" s="482"/>
      <c r="B1628" s="482"/>
      <c r="C1628" s="482"/>
      <c r="D1628" s="482"/>
      <c r="E1628" s="482"/>
      <c r="F1628" s="482"/>
      <c r="G1628" s="482"/>
      <c r="H1628" s="482"/>
      <c r="I1628" s="482"/>
      <c r="J1628" s="482"/>
    </row>
    <row r="1629" spans="1:10" s="54" customFormat="1" ht="16.5" hidden="1" customHeight="1" outlineLevel="1" x14ac:dyDescent="0.25">
      <c r="A1629" s="482"/>
      <c r="B1629" s="482"/>
      <c r="C1629" s="482"/>
      <c r="D1629" s="482"/>
      <c r="E1629" s="482"/>
      <c r="F1629" s="482"/>
      <c r="G1629" s="482"/>
      <c r="H1629" s="482"/>
      <c r="I1629" s="482"/>
      <c r="J1629" s="482"/>
    </row>
    <row r="1630" spans="1:10" s="54" customFormat="1" ht="16.5" hidden="1" customHeight="1" outlineLevel="1" x14ac:dyDescent="0.25">
      <c r="A1630" s="482"/>
      <c r="B1630" s="482"/>
      <c r="C1630" s="482"/>
      <c r="D1630" s="482"/>
      <c r="E1630" s="482"/>
      <c r="F1630" s="482"/>
      <c r="G1630" s="482"/>
      <c r="H1630" s="482"/>
      <c r="I1630" s="482"/>
      <c r="J1630" s="482"/>
    </row>
    <row r="1631" spans="1:10" s="54" customFormat="1" ht="16.5" hidden="1" customHeight="1" outlineLevel="1" x14ac:dyDescent="0.25">
      <c r="A1631" s="482"/>
      <c r="B1631" s="482"/>
      <c r="C1631" s="482"/>
      <c r="D1631" s="482"/>
      <c r="E1631" s="482"/>
      <c r="F1631" s="482"/>
      <c r="G1631" s="482"/>
      <c r="H1631" s="482"/>
      <c r="I1631" s="482"/>
      <c r="J1631" s="482"/>
    </row>
    <row r="1632" spans="1:10" s="54" customFormat="1" ht="16.5" hidden="1" customHeight="1" outlineLevel="1" x14ac:dyDescent="0.25">
      <c r="A1632" s="482"/>
      <c r="B1632" s="482"/>
      <c r="C1632" s="482"/>
      <c r="D1632" s="482"/>
      <c r="E1632" s="482"/>
      <c r="F1632" s="482"/>
      <c r="G1632" s="482"/>
      <c r="H1632" s="482"/>
      <c r="I1632" s="482"/>
      <c r="J1632" s="482"/>
    </row>
    <row r="1633" spans="1:10" s="54" customFormat="1" ht="16.5" hidden="1" customHeight="1" outlineLevel="1" x14ac:dyDescent="0.25">
      <c r="A1633" s="482"/>
      <c r="B1633" s="482"/>
      <c r="C1633" s="482"/>
      <c r="D1633" s="482"/>
      <c r="E1633" s="482"/>
      <c r="F1633" s="482"/>
      <c r="G1633" s="482"/>
      <c r="H1633" s="482"/>
      <c r="I1633" s="482"/>
      <c r="J1633" s="482"/>
    </row>
    <row r="1634" spans="1:10" s="54" customFormat="1" ht="16.5" hidden="1" customHeight="1" outlineLevel="1" x14ac:dyDescent="0.25">
      <c r="A1634" s="51"/>
      <c r="B1634" s="51"/>
      <c r="C1634" s="51"/>
      <c r="D1634" s="51"/>
      <c r="E1634" s="53"/>
      <c r="F1634" s="53"/>
      <c r="G1634" s="53"/>
      <c r="H1634" s="53"/>
      <c r="I1634" s="53"/>
      <c r="J1634" s="53"/>
    </row>
    <row r="1635" spans="1:10" s="54" customFormat="1" ht="16.5" hidden="1" customHeight="1" outlineLevel="1" x14ac:dyDescent="0.25">
      <c r="A1635" s="51"/>
      <c r="B1635" s="51"/>
      <c r="C1635" s="51"/>
      <c r="D1635" s="51"/>
      <c r="E1635" s="53"/>
      <c r="F1635" s="53"/>
      <c r="G1635" s="53"/>
      <c r="H1635" s="53"/>
      <c r="I1635" s="53"/>
      <c r="J1635" s="53"/>
    </row>
    <row r="1636" spans="1:10" s="54" customFormat="1" ht="16.5" hidden="1" customHeight="1" outlineLevel="1" x14ac:dyDescent="0.25">
      <c r="A1636" s="51"/>
      <c r="B1636" s="51"/>
      <c r="C1636" s="51"/>
      <c r="D1636" s="51"/>
      <c r="E1636" s="53"/>
      <c r="F1636" s="53"/>
      <c r="G1636" s="53"/>
      <c r="H1636" s="53"/>
      <c r="I1636" s="53"/>
      <c r="J1636" s="53"/>
    </row>
    <row r="1637" spans="1:10" s="54" customFormat="1" ht="16.5" hidden="1" customHeight="1" outlineLevel="1" x14ac:dyDescent="0.25">
      <c r="A1637" s="51"/>
      <c r="B1637" s="51"/>
      <c r="C1637" s="51"/>
      <c r="D1637" s="51"/>
      <c r="E1637" s="53"/>
      <c r="F1637" s="53"/>
      <c r="G1637" s="53"/>
      <c r="H1637" s="53"/>
      <c r="I1637" s="53"/>
      <c r="J1637" s="53"/>
    </row>
    <row r="1638" spans="1:10" s="54" customFormat="1" ht="16.5" hidden="1" customHeight="1" outlineLevel="1" x14ac:dyDescent="0.25">
      <c r="A1638" s="51"/>
      <c r="B1638" s="51"/>
      <c r="C1638" s="51"/>
      <c r="D1638" s="51"/>
      <c r="E1638" s="53"/>
      <c r="F1638" s="53"/>
      <c r="G1638" s="53"/>
      <c r="H1638" s="53"/>
      <c r="I1638" s="53"/>
      <c r="J1638" s="53"/>
    </row>
    <row r="1639" spans="1:10" s="54" customFormat="1" ht="16.5" hidden="1" customHeight="1" outlineLevel="1" x14ac:dyDescent="0.25">
      <c r="A1639" s="51"/>
      <c r="B1639" s="51"/>
      <c r="C1639" s="51"/>
      <c r="D1639" s="51"/>
      <c r="E1639" s="53"/>
      <c r="F1639" s="53"/>
      <c r="G1639" s="53"/>
      <c r="H1639" s="53"/>
      <c r="I1639" s="53"/>
      <c r="J1639" s="53"/>
    </row>
    <row r="1640" spans="1:10" s="54" customFormat="1" ht="16.5" hidden="1" customHeight="1" outlineLevel="1" x14ac:dyDescent="0.25">
      <c r="A1640" s="51"/>
      <c r="B1640" s="51"/>
      <c r="C1640" s="51"/>
      <c r="D1640" s="51"/>
      <c r="E1640" s="53"/>
      <c r="F1640" s="53"/>
      <c r="G1640" s="53"/>
      <c r="H1640" s="53"/>
      <c r="I1640" s="53"/>
      <c r="J1640" s="53"/>
    </row>
    <row r="1641" spans="1:10" s="54" customFormat="1" ht="16.5" hidden="1" customHeight="1" outlineLevel="1" x14ac:dyDescent="0.25">
      <c r="A1641" s="333" t="s">
        <v>478</v>
      </c>
      <c r="B1641" s="2188" t="s">
        <v>949</v>
      </c>
      <c r="C1641" s="2188"/>
      <c r="D1641" s="2188"/>
      <c r="E1641" s="2188"/>
      <c r="F1641" s="2188"/>
      <c r="G1641" s="2188"/>
      <c r="H1641" s="2188"/>
      <c r="I1641" s="2188"/>
      <c r="J1641" s="2188"/>
    </row>
    <row r="1642" spans="1:10" s="54" customFormat="1" ht="16.5" hidden="1" customHeight="1" outlineLevel="1" x14ac:dyDescent="0.25">
      <c r="A1642" s="24"/>
      <c r="B1642" s="40"/>
      <c r="C1642" s="40"/>
      <c r="D1642" s="40"/>
      <c r="E1642" s="40"/>
      <c r="F1642" s="40"/>
      <c r="G1642" s="40"/>
      <c r="H1642" s="40"/>
      <c r="I1642" s="40"/>
      <c r="J1642" s="40"/>
    </row>
    <row r="1643" spans="1:10" s="54" customFormat="1" ht="16.5" hidden="1" customHeight="1" outlineLevel="1" thickBot="1" x14ac:dyDescent="0.3">
      <c r="A1643" s="2412" t="s">
        <v>291</v>
      </c>
      <c r="B1643" s="2412"/>
      <c r="C1643" s="40"/>
      <c r="D1643" s="40"/>
      <c r="E1643" s="40"/>
      <c r="F1643" s="40"/>
      <c r="G1643" s="40"/>
      <c r="H1643" s="40"/>
      <c r="I1643" s="40"/>
      <c r="J1643" s="40"/>
    </row>
    <row r="1644" spans="1:10" s="54" customFormat="1" ht="16.5" hidden="1" customHeight="1" outlineLevel="1" thickTop="1" thickBot="1" x14ac:dyDescent="0.3">
      <c r="A1644" s="1929" t="s">
        <v>479</v>
      </c>
      <c r="B1644" s="1390"/>
      <c r="C1644" s="1391"/>
      <c r="D1644" s="1768" t="s">
        <v>6</v>
      </c>
      <c r="E1644" s="1768"/>
      <c r="F1644" s="1768"/>
      <c r="G1644" s="1768"/>
      <c r="H1644" s="1768"/>
      <c r="I1644" s="1768"/>
      <c r="J1644" s="1769"/>
    </row>
    <row r="1645" spans="1:10" s="54" customFormat="1" ht="25.5" hidden="1" customHeight="1" outlineLevel="1" x14ac:dyDescent="0.25">
      <c r="A1645" s="1931"/>
      <c r="B1645" s="1932"/>
      <c r="C1645" s="2413"/>
      <c r="D1645" s="1972" t="s">
        <v>480</v>
      </c>
      <c r="E1645" s="945"/>
      <c r="F1645" s="194" t="s">
        <v>32</v>
      </c>
      <c r="G1645" s="194" t="s">
        <v>33</v>
      </c>
      <c r="H1645" s="194" t="s">
        <v>123</v>
      </c>
      <c r="I1645" s="1232" t="s">
        <v>1056</v>
      </c>
      <c r="J1645" s="1233"/>
    </row>
    <row r="1646" spans="1:10" s="54" customFormat="1" ht="14.25" hidden="1" customHeight="1" outlineLevel="1" thickBot="1" x14ac:dyDescent="0.3">
      <c r="A1646" s="1944" t="s">
        <v>113</v>
      </c>
      <c r="B1646" s="1788"/>
      <c r="C1646" s="988"/>
      <c r="D1646" s="1788" t="s">
        <v>114</v>
      </c>
      <c r="E1646" s="988"/>
      <c r="F1646" s="355" t="s">
        <v>115</v>
      </c>
      <c r="G1646" s="355" t="s">
        <v>116</v>
      </c>
      <c r="H1646" s="355" t="s">
        <v>117</v>
      </c>
      <c r="I1646" s="1945" t="s">
        <v>118</v>
      </c>
      <c r="J1646" s="1950"/>
    </row>
    <row r="1647" spans="1:10" s="54" customFormat="1" ht="16.5" hidden="1" customHeight="1" outlineLevel="1" thickTop="1" x14ac:dyDescent="0.25">
      <c r="A1647" s="2414" t="s">
        <v>953</v>
      </c>
      <c r="B1647" s="2415"/>
      <c r="C1647" s="2416"/>
      <c r="D1647" s="2417">
        <v>3750437</v>
      </c>
      <c r="E1647" s="2418"/>
      <c r="F1647" s="146"/>
      <c r="G1647" s="146"/>
      <c r="H1647" s="146"/>
      <c r="I1647" s="2419">
        <f>IF(D1647+F1647-G1647+H1647=0,"",D1647+F1647-G1647+H1647)</f>
        <v>3750437</v>
      </c>
      <c r="J1647" s="2420"/>
    </row>
    <row r="1648" spans="1:10" s="54" customFormat="1" ht="16.5" hidden="1" customHeight="1" outlineLevel="1" x14ac:dyDescent="0.25">
      <c r="A1648" s="483" t="s">
        <v>481</v>
      </c>
      <c r="B1648" s="484"/>
      <c r="C1648" s="485"/>
      <c r="D1648" s="477"/>
      <c r="E1648" s="478"/>
      <c r="F1648" s="364"/>
      <c r="G1648" s="364"/>
      <c r="H1648" s="364"/>
      <c r="I1648" s="479" t="str">
        <f t="shared" ref="I1648:I1661" si="42">IF(D1648+F1648-G1648+H1648=0,"",D1648+F1648-G1648+H1648)</f>
        <v/>
      </c>
      <c r="J1648" s="480"/>
    </row>
    <row r="1649" spans="1:10" s="54" customFormat="1" ht="16.5" hidden="1" customHeight="1" outlineLevel="1" x14ac:dyDescent="0.25">
      <c r="A1649" s="483" t="s">
        <v>482</v>
      </c>
      <c r="B1649" s="484"/>
      <c r="C1649" s="485"/>
      <c r="D1649" s="477"/>
      <c r="E1649" s="478"/>
      <c r="F1649" s="364"/>
      <c r="G1649" s="364"/>
      <c r="H1649" s="364"/>
      <c r="I1649" s="479" t="str">
        <f t="shared" si="42"/>
        <v/>
      </c>
      <c r="J1649" s="480"/>
    </row>
    <row r="1650" spans="1:10" s="54" customFormat="1" ht="16.5" hidden="1" customHeight="1" outlineLevel="1" x14ac:dyDescent="0.25">
      <c r="A1650" s="483" t="s">
        <v>483</v>
      </c>
      <c r="B1650" s="484"/>
      <c r="C1650" s="485"/>
      <c r="D1650" s="477"/>
      <c r="E1650" s="478"/>
      <c r="F1650" s="364"/>
      <c r="G1650" s="364"/>
      <c r="H1650" s="364"/>
      <c r="I1650" s="479" t="str">
        <f t="shared" si="42"/>
        <v/>
      </c>
      <c r="J1650" s="480"/>
    </row>
    <row r="1651" spans="1:10" s="54" customFormat="1" ht="16.5" hidden="1" customHeight="1" outlineLevel="1" x14ac:dyDescent="0.25">
      <c r="A1651" s="483" t="s">
        <v>968</v>
      </c>
      <c r="B1651" s="484"/>
      <c r="C1651" s="485"/>
      <c r="D1651" s="477">
        <v>202374</v>
      </c>
      <c r="E1651" s="478"/>
      <c r="F1651" s="364">
        <v>31322.65</v>
      </c>
      <c r="G1651" s="364"/>
      <c r="H1651" s="364"/>
      <c r="I1651" s="479">
        <f t="shared" si="42"/>
        <v>233696.65</v>
      </c>
      <c r="J1651" s="480"/>
    </row>
    <row r="1652" spans="1:10" s="54" customFormat="1" ht="16.5" hidden="1" customHeight="1" outlineLevel="1" x14ac:dyDescent="0.25">
      <c r="A1652" s="483" t="s">
        <v>484</v>
      </c>
      <c r="B1652" s="484"/>
      <c r="C1652" s="485"/>
      <c r="D1652" s="477">
        <v>66388</v>
      </c>
      <c r="E1652" s="478"/>
      <c r="F1652" s="364"/>
      <c r="G1652" s="364"/>
      <c r="H1652" s="364"/>
      <c r="I1652" s="479">
        <f t="shared" si="42"/>
        <v>66388</v>
      </c>
      <c r="J1652" s="480"/>
    </row>
    <row r="1653" spans="1:10" s="54" customFormat="1" ht="28.5" hidden="1" customHeight="1" outlineLevel="1" x14ac:dyDescent="0.25">
      <c r="A1653" s="474" t="s">
        <v>969</v>
      </c>
      <c r="B1653" s="475"/>
      <c r="C1653" s="476"/>
      <c r="D1653" s="477"/>
      <c r="E1653" s="478"/>
      <c r="F1653" s="364"/>
      <c r="G1653" s="364"/>
      <c r="H1653" s="364"/>
      <c r="I1653" s="479" t="str">
        <f t="shared" si="42"/>
        <v/>
      </c>
      <c r="J1653" s="480"/>
    </row>
    <row r="1654" spans="1:10" s="54" customFormat="1" ht="24" hidden="1" customHeight="1" outlineLevel="1" x14ac:dyDescent="0.25">
      <c r="A1654" s="495" t="s">
        <v>485</v>
      </c>
      <c r="B1654" s="496"/>
      <c r="C1654" s="497"/>
      <c r="D1654" s="491"/>
      <c r="E1654" s="492"/>
      <c r="F1654" s="169"/>
      <c r="G1654" s="169"/>
      <c r="H1654" s="169"/>
      <c r="I1654" s="493" t="str">
        <f t="shared" si="42"/>
        <v/>
      </c>
      <c r="J1654" s="494"/>
    </row>
    <row r="1655" spans="1:10" s="54" customFormat="1" ht="16.5" hidden="1" customHeight="1" outlineLevel="1" x14ac:dyDescent="0.25">
      <c r="A1655" s="495" t="s">
        <v>970</v>
      </c>
      <c r="B1655" s="496"/>
      <c r="C1655" s="497"/>
      <c r="D1655" s="491"/>
      <c r="E1655" s="492"/>
      <c r="F1655" s="169"/>
      <c r="G1655" s="169"/>
      <c r="H1655" s="169"/>
      <c r="I1655" s="493" t="str">
        <f t="shared" si="42"/>
        <v/>
      </c>
      <c r="J1655" s="494"/>
    </row>
    <row r="1656" spans="1:10" s="54" customFormat="1" ht="16.5" hidden="1" customHeight="1" outlineLevel="1" x14ac:dyDescent="0.25">
      <c r="A1656" s="474" t="s">
        <v>950</v>
      </c>
      <c r="B1656" s="475"/>
      <c r="C1656" s="476"/>
      <c r="D1656" s="477">
        <v>320809</v>
      </c>
      <c r="E1656" s="478"/>
      <c r="F1656" s="364"/>
      <c r="G1656" s="364"/>
      <c r="H1656" s="364">
        <v>-109472</v>
      </c>
      <c r="I1656" s="479">
        <f t="shared" si="42"/>
        <v>211337</v>
      </c>
      <c r="J1656" s="480"/>
    </row>
    <row r="1657" spans="1:10" s="54" customFormat="1" ht="16.5" hidden="1" customHeight="1" outlineLevel="1" x14ac:dyDescent="0.25">
      <c r="A1657" s="474" t="s">
        <v>951</v>
      </c>
      <c r="B1657" s="475"/>
      <c r="C1657" s="476"/>
      <c r="D1657" s="477"/>
      <c r="E1657" s="478"/>
      <c r="F1657" s="364"/>
      <c r="G1657" s="364"/>
      <c r="H1657" s="364"/>
      <c r="I1657" s="479" t="str">
        <f t="shared" si="42"/>
        <v/>
      </c>
      <c r="J1657" s="480"/>
    </row>
    <row r="1658" spans="1:10" s="54" customFormat="1" ht="16.5" hidden="1" customHeight="1" outlineLevel="1" x14ac:dyDescent="0.25">
      <c r="A1658" s="474" t="s">
        <v>971</v>
      </c>
      <c r="B1658" s="475"/>
      <c r="C1658" s="476">
        <v>2634</v>
      </c>
      <c r="D1658" s="477">
        <v>313226</v>
      </c>
      <c r="E1658" s="478"/>
      <c r="F1658" s="364">
        <v>46768</v>
      </c>
      <c r="G1658" s="364"/>
      <c r="H1658" s="364">
        <v>-313226</v>
      </c>
      <c r="I1658" s="479">
        <f t="shared" si="42"/>
        <v>46768</v>
      </c>
      <c r="J1658" s="480"/>
    </row>
    <row r="1659" spans="1:10" s="54" customFormat="1" ht="16.5" hidden="1" customHeight="1" outlineLevel="1" x14ac:dyDescent="0.25">
      <c r="A1659" s="474" t="s">
        <v>487</v>
      </c>
      <c r="B1659" s="475"/>
      <c r="C1659" s="476"/>
      <c r="D1659" s="477">
        <v>3713</v>
      </c>
      <c r="E1659" s="478"/>
      <c r="F1659" s="364">
        <v>388244.54</v>
      </c>
      <c r="G1659" s="364">
        <v>387605.94</v>
      </c>
      <c r="H1659" s="364"/>
      <c r="I1659" s="479">
        <f t="shared" si="42"/>
        <v>4351.5999999999767</v>
      </c>
      <c r="J1659" s="480"/>
    </row>
    <row r="1660" spans="1:10" s="54" customFormat="1" ht="16.5" hidden="1" customHeight="1" outlineLevel="1" x14ac:dyDescent="0.25">
      <c r="A1660" s="474" t="s">
        <v>952</v>
      </c>
      <c r="B1660" s="475"/>
      <c r="C1660" s="476"/>
      <c r="D1660" s="477"/>
      <c r="E1660" s="478"/>
      <c r="F1660" s="364"/>
      <c r="G1660" s="364"/>
      <c r="H1660" s="364"/>
      <c r="I1660" s="479" t="str">
        <f t="shared" si="42"/>
        <v/>
      </c>
      <c r="J1660" s="480"/>
    </row>
    <row r="1661" spans="1:10" s="54" customFormat="1" ht="30" hidden="1" customHeight="1" outlineLevel="1" thickBot="1" x14ac:dyDescent="0.3">
      <c r="A1661" s="887" t="s">
        <v>486</v>
      </c>
      <c r="B1661" s="888"/>
      <c r="C1661" s="889"/>
      <c r="D1661" s="2410"/>
      <c r="E1661" s="2411"/>
      <c r="F1661" s="322"/>
      <c r="G1661" s="322"/>
      <c r="H1661" s="322"/>
      <c r="I1661" s="1638" t="str">
        <f t="shared" si="42"/>
        <v/>
      </c>
      <c r="J1661" s="1639"/>
    </row>
    <row r="1662" spans="1:10" s="54" customFormat="1" ht="16.5" hidden="1" customHeight="1" outlineLevel="1" thickTop="1" x14ac:dyDescent="0.25">
      <c r="A1662" s="24"/>
      <c r="B1662" s="40"/>
      <c r="C1662" s="40"/>
      <c r="D1662" s="40"/>
      <c r="E1662" s="40"/>
      <c r="F1662" s="40"/>
      <c r="G1662" s="40"/>
      <c r="H1662" s="40"/>
      <c r="I1662" s="40"/>
      <c r="J1662" s="40"/>
    </row>
    <row r="1663" spans="1:10" s="54" customFormat="1" ht="16.5" hidden="1" customHeight="1" outlineLevel="1" thickBot="1" x14ac:dyDescent="0.3">
      <c r="A1663" s="2412" t="s">
        <v>217</v>
      </c>
      <c r="B1663" s="2412"/>
      <c r="C1663" s="366"/>
      <c r="D1663" s="366"/>
      <c r="E1663" s="366"/>
      <c r="F1663" s="366"/>
      <c r="G1663" s="366"/>
      <c r="H1663" s="366"/>
      <c r="I1663" s="366"/>
      <c r="J1663" s="366"/>
    </row>
    <row r="1664" spans="1:10" s="54" customFormat="1" ht="16.5" hidden="1" customHeight="1" outlineLevel="1" thickTop="1" thickBot="1" x14ac:dyDescent="0.3">
      <c r="A1664" s="1929" t="s">
        <v>479</v>
      </c>
      <c r="B1664" s="1390"/>
      <c r="C1664" s="1391"/>
      <c r="D1664" s="1768" t="s">
        <v>7</v>
      </c>
      <c r="E1664" s="1768"/>
      <c r="F1664" s="1768"/>
      <c r="G1664" s="1768"/>
      <c r="H1664" s="1768"/>
      <c r="I1664" s="1768"/>
      <c r="J1664" s="1769"/>
    </row>
    <row r="1665" spans="1:11" s="54" customFormat="1" ht="26.25" hidden="1" customHeight="1" outlineLevel="1" x14ac:dyDescent="0.25">
      <c r="A1665" s="1931"/>
      <c r="B1665" s="1932"/>
      <c r="C1665" s="2413"/>
      <c r="D1665" s="1972" t="s">
        <v>480</v>
      </c>
      <c r="E1665" s="945"/>
      <c r="F1665" s="360" t="s">
        <v>32</v>
      </c>
      <c r="G1665" s="360" t="s">
        <v>33</v>
      </c>
      <c r="H1665" s="360" t="s">
        <v>123</v>
      </c>
      <c r="I1665" s="1232" t="s">
        <v>1056</v>
      </c>
      <c r="J1665" s="1233"/>
    </row>
    <row r="1666" spans="1:11" s="54" customFormat="1" ht="14.25" hidden="1" customHeight="1" outlineLevel="1" thickBot="1" x14ac:dyDescent="0.3">
      <c r="A1666" s="1944" t="s">
        <v>113</v>
      </c>
      <c r="B1666" s="1788"/>
      <c r="C1666" s="988"/>
      <c r="D1666" s="1788" t="s">
        <v>114</v>
      </c>
      <c r="E1666" s="988"/>
      <c r="F1666" s="355" t="s">
        <v>115</v>
      </c>
      <c r="G1666" s="355" t="s">
        <v>116</v>
      </c>
      <c r="H1666" s="355" t="s">
        <v>117</v>
      </c>
      <c r="I1666" s="1945" t="s">
        <v>118</v>
      </c>
      <c r="J1666" s="1950"/>
    </row>
    <row r="1667" spans="1:11" s="54" customFormat="1" ht="16.5" hidden="1" customHeight="1" outlineLevel="1" thickTop="1" x14ac:dyDescent="0.25">
      <c r="A1667" s="2414" t="s">
        <v>953</v>
      </c>
      <c r="B1667" s="2415"/>
      <c r="C1667" s="2416"/>
      <c r="D1667" s="2417">
        <v>3750437</v>
      </c>
      <c r="E1667" s="2418"/>
      <c r="F1667" s="146"/>
      <c r="G1667" s="146"/>
      <c r="H1667" s="146"/>
      <c r="I1667" s="2419">
        <f>IF(D1667+F1667-G1667+H1667=0,"",D1667+F1667-G1667+H1667)</f>
        <v>3750437</v>
      </c>
      <c r="J1667" s="2420"/>
    </row>
    <row r="1668" spans="1:11" s="54" customFormat="1" ht="16.5" hidden="1" customHeight="1" outlineLevel="1" x14ac:dyDescent="0.25">
      <c r="A1668" s="483" t="s">
        <v>481</v>
      </c>
      <c r="B1668" s="484"/>
      <c r="C1668" s="485"/>
      <c r="D1668" s="477"/>
      <c r="E1668" s="478"/>
      <c r="F1668" s="364"/>
      <c r="G1668" s="364"/>
      <c r="H1668" s="364"/>
      <c r="I1668" s="479" t="str">
        <f t="shared" ref="I1668:I1681" si="43">IF(D1668+F1668-G1668+H1668=0,"",D1668+F1668-G1668+H1668)</f>
        <v/>
      </c>
      <c r="J1668" s="480"/>
    </row>
    <row r="1669" spans="1:11" s="54" customFormat="1" ht="16.5" hidden="1" customHeight="1" outlineLevel="1" x14ac:dyDescent="0.25">
      <c r="A1669" s="483" t="s">
        <v>482</v>
      </c>
      <c r="B1669" s="484"/>
      <c r="C1669" s="485"/>
      <c r="D1669" s="477"/>
      <c r="E1669" s="478"/>
      <c r="F1669" s="364"/>
      <c r="G1669" s="364"/>
      <c r="H1669" s="364"/>
      <c r="I1669" s="479" t="str">
        <f t="shared" si="43"/>
        <v/>
      </c>
      <c r="J1669" s="480"/>
    </row>
    <row r="1670" spans="1:11" s="54" customFormat="1" ht="16.5" hidden="1" customHeight="1" outlineLevel="1" x14ac:dyDescent="0.25">
      <c r="A1670" s="483" t="s">
        <v>483</v>
      </c>
      <c r="B1670" s="484"/>
      <c r="C1670" s="485"/>
      <c r="D1670" s="477"/>
      <c r="E1670" s="478"/>
      <c r="F1670" s="364"/>
      <c r="G1670" s="364"/>
      <c r="H1670" s="364"/>
      <c r="I1670" s="479" t="str">
        <f t="shared" si="43"/>
        <v/>
      </c>
      <c r="J1670" s="480"/>
    </row>
    <row r="1671" spans="1:11" s="54" customFormat="1" ht="16.5" hidden="1" customHeight="1" outlineLevel="1" x14ac:dyDescent="0.25">
      <c r="A1671" s="483" t="s">
        <v>968</v>
      </c>
      <c r="B1671" s="484"/>
      <c r="C1671" s="485"/>
      <c r="D1671" s="477">
        <v>147707</v>
      </c>
      <c r="E1671" s="478"/>
      <c r="F1671" s="364">
        <v>54667</v>
      </c>
      <c r="G1671" s="364"/>
      <c r="H1671" s="364"/>
      <c r="I1671" s="479">
        <f t="shared" si="43"/>
        <v>202374</v>
      </c>
      <c r="J1671" s="480"/>
      <c r="K1671" s="424"/>
    </row>
    <row r="1672" spans="1:11" s="54" customFormat="1" ht="16.5" hidden="1" customHeight="1" outlineLevel="1" x14ac:dyDescent="0.25">
      <c r="A1672" s="483" t="s">
        <v>484</v>
      </c>
      <c r="B1672" s="484"/>
      <c r="C1672" s="485"/>
      <c r="D1672" s="477">
        <v>66388</v>
      </c>
      <c r="E1672" s="478"/>
      <c r="F1672" s="364"/>
      <c r="G1672" s="364"/>
      <c r="H1672" s="364"/>
      <c r="I1672" s="479">
        <f t="shared" si="43"/>
        <v>66388</v>
      </c>
      <c r="J1672" s="480"/>
    </row>
    <row r="1673" spans="1:11" s="54" customFormat="1" ht="25.5" hidden="1" customHeight="1" outlineLevel="1" x14ac:dyDescent="0.25">
      <c r="A1673" s="474" t="s">
        <v>969</v>
      </c>
      <c r="B1673" s="475"/>
      <c r="C1673" s="476"/>
      <c r="D1673" s="477"/>
      <c r="E1673" s="478"/>
      <c r="F1673" s="364"/>
      <c r="G1673" s="364"/>
      <c r="H1673" s="364"/>
      <c r="I1673" s="479" t="str">
        <f t="shared" si="43"/>
        <v/>
      </c>
      <c r="J1673" s="480"/>
    </row>
    <row r="1674" spans="1:11" s="54" customFormat="1" ht="27.75" hidden="1" customHeight="1" outlineLevel="1" x14ac:dyDescent="0.25">
      <c r="A1674" s="495" t="s">
        <v>485</v>
      </c>
      <c r="B1674" s="496"/>
      <c r="C1674" s="497"/>
      <c r="D1674" s="491"/>
      <c r="E1674" s="492"/>
      <c r="F1674" s="169"/>
      <c r="G1674" s="169"/>
      <c r="H1674" s="169"/>
      <c r="I1674" s="493" t="str">
        <f t="shared" si="43"/>
        <v/>
      </c>
      <c r="J1674" s="494"/>
    </row>
    <row r="1675" spans="1:11" s="54" customFormat="1" ht="16.5" hidden="1" customHeight="1" outlineLevel="1" x14ac:dyDescent="0.25">
      <c r="A1675" s="495" t="s">
        <v>970</v>
      </c>
      <c r="B1675" s="496"/>
      <c r="C1675" s="497"/>
      <c r="D1675" s="491"/>
      <c r="E1675" s="492"/>
      <c r="F1675" s="169"/>
      <c r="G1675" s="169"/>
      <c r="H1675" s="169"/>
      <c r="I1675" s="493" t="str">
        <f t="shared" si="43"/>
        <v/>
      </c>
      <c r="J1675" s="494"/>
    </row>
    <row r="1676" spans="1:11" s="54" customFormat="1" ht="16.5" hidden="1" customHeight="1" outlineLevel="1" x14ac:dyDescent="0.25">
      <c r="A1676" s="474" t="s">
        <v>950</v>
      </c>
      <c r="B1676" s="475"/>
      <c r="C1676" s="476"/>
      <c r="D1676" s="477">
        <v>331765</v>
      </c>
      <c r="E1676" s="478"/>
      <c r="F1676" s="364"/>
      <c r="G1676" s="364"/>
      <c r="H1676" s="364">
        <v>-10956</v>
      </c>
      <c r="I1676" s="479">
        <f t="shared" si="43"/>
        <v>320809</v>
      </c>
      <c r="J1676" s="480"/>
    </row>
    <row r="1677" spans="1:11" s="54" customFormat="1" ht="16.5" hidden="1" customHeight="1" outlineLevel="1" x14ac:dyDescent="0.25">
      <c r="A1677" s="474" t="s">
        <v>951</v>
      </c>
      <c r="B1677" s="475"/>
      <c r="C1677" s="476"/>
      <c r="D1677" s="477"/>
      <c r="E1677" s="478"/>
      <c r="F1677" s="364"/>
      <c r="G1677" s="364"/>
      <c r="H1677" s="364"/>
      <c r="I1677" s="479" t="str">
        <f t="shared" si="43"/>
        <v/>
      </c>
      <c r="J1677" s="480"/>
    </row>
    <row r="1678" spans="1:11" s="54" customFormat="1" ht="16.5" hidden="1" customHeight="1" outlineLevel="1" x14ac:dyDescent="0.25">
      <c r="A1678" s="474" t="s">
        <v>971</v>
      </c>
      <c r="B1678" s="475"/>
      <c r="C1678" s="476">
        <v>2634</v>
      </c>
      <c r="D1678" s="477">
        <v>553756</v>
      </c>
      <c r="E1678" s="478"/>
      <c r="F1678" s="364">
        <v>313226</v>
      </c>
      <c r="G1678" s="364"/>
      <c r="H1678" s="364">
        <v>-553756</v>
      </c>
      <c r="I1678" s="479">
        <f t="shared" si="43"/>
        <v>313226</v>
      </c>
      <c r="J1678" s="480"/>
    </row>
    <row r="1679" spans="1:11" s="54" customFormat="1" ht="16.5" hidden="1" customHeight="1" outlineLevel="1" x14ac:dyDescent="0.25">
      <c r="A1679" s="474" t="s">
        <v>487</v>
      </c>
      <c r="B1679" s="475"/>
      <c r="C1679" s="476"/>
      <c r="D1679" s="477">
        <v>2410</v>
      </c>
      <c r="E1679" s="478"/>
      <c r="F1679" s="364">
        <v>504717</v>
      </c>
      <c r="G1679" s="364">
        <v>503414</v>
      </c>
      <c r="H1679" s="364"/>
      <c r="I1679" s="479">
        <f t="shared" si="43"/>
        <v>3713</v>
      </c>
      <c r="J1679" s="480"/>
    </row>
    <row r="1680" spans="1:11" s="54" customFormat="1" ht="16.5" hidden="1" customHeight="1" outlineLevel="1" x14ac:dyDescent="0.25">
      <c r="A1680" s="474" t="s">
        <v>952</v>
      </c>
      <c r="B1680" s="475"/>
      <c r="C1680" s="476"/>
      <c r="D1680" s="477"/>
      <c r="E1680" s="478"/>
      <c r="F1680" s="364"/>
      <c r="G1680" s="364"/>
      <c r="H1680" s="364"/>
      <c r="I1680" s="479" t="str">
        <f t="shared" si="43"/>
        <v/>
      </c>
      <c r="J1680" s="480"/>
    </row>
    <row r="1681" spans="1:10" s="54" customFormat="1" ht="27.75" hidden="1" customHeight="1" outlineLevel="1" thickBot="1" x14ac:dyDescent="0.3">
      <c r="A1681" s="887" t="s">
        <v>486</v>
      </c>
      <c r="B1681" s="888"/>
      <c r="C1681" s="889"/>
      <c r="D1681" s="2410"/>
      <c r="E1681" s="2411"/>
      <c r="F1681" s="322"/>
      <c r="G1681" s="322"/>
      <c r="H1681" s="322"/>
      <c r="I1681" s="1638" t="str">
        <f t="shared" si="43"/>
        <v/>
      </c>
      <c r="J1681" s="1639"/>
    </row>
    <row r="1682" spans="1:10" s="54" customFormat="1" ht="16.5" hidden="1" customHeight="1" outlineLevel="1" thickTop="1" x14ac:dyDescent="0.25">
      <c r="A1682" s="24"/>
      <c r="B1682" s="366"/>
      <c r="C1682" s="366"/>
      <c r="D1682" s="366"/>
      <c r="E1682" s="366"/>
      <c r="F1682" s="366"/>
      <c r="G1682" s="366"/>
      <c r="H1682" s="366"/>
      <c r="I1682" s="366"/>
      <c r="J1682" s="366"/>
    </row>
    <row r="1683" spans="1:10" s="54" customFormat="1" ht="16.5" hidden="1" customHeight="1" outlineLevel="1" x14ac:dyDescent="0.25">
      <c r="A1683" s="24"/>
      <c r="B1683" s="366"/>
      <c r="C1683" s="366"/>
      <c r="D1683" s="366"/>
      <c r="E1683" s="366"/>
      <c r="F1683" s="366"/>
      <c r="G1683" s="366"/>
      <c r="H1683" s="366"/>
      <c r="I1683" s="366"/>
      <c r="J1683" s="366"/>
    </row>
    <row r="1684" spans="1:10" s="54" customFormat="1" ht="16.5" hidden="1" customHeight="1" outlineLevel="1" x14ac:dyDescent="0.25">
      <c r="A1684" s="481" t="s">
        <v>972</v>
      </c>
      <c r="B1684" s="481"/>
      <c r="C1684" s="481"/>
      <c r="D1684" s="481"/>
      <c r="E1684" s="481"/>
      <c r="F1684" s="481"/>
      <c r="G1684" s="481"/>
      <c r="H1684" s="481"/>
      <c r="I1684" s="481"/>
      <c r="J1684" s="481"/>
    </row>
    <row r="1685" spans="1:10" s="54" customFormat="1" ht="16.5" hidden="1" customHeight="1" outlineLevel="1" x14ac:dyDescent="0.25">
      <c r="A1685" s="482"/>
      <c r="B1685" s="482"/>
      <c r="C1685" s="482"/>
      <c r="D1685" s="482"/>
      <c r="E1685" s="482"/>
      <c r="F1685" s="482"/>
      <c r="G1685" s="482"/>
      <c r="H1685" s="482"/>
      <c r="I1685" s="482"/>
      <c r="J1685" s="482"/>
    </row>
    <row r="1686" spans="1:10" s="54" customFormat="1" ht="16.5" hidden="1" customHeight="1" outlineLevel="1" x14ac:dyDescent="0.25">
      <c r="A1686" s="482"/>
      <c r="B1686" s="482"/>
      <c r="C1686" s="482"/>
      <c r="D1686" s="482"/>
      <c r="E1686" s="482"/>
      <c r="F1686" s="482"/>
      <c r="G1686" s="482"/>
      <c r="H1686" s="482"/>
      <c r="I1686" s="482"/>
      <c r="J1686" s="482"/>
    </row>
    <row r="1687" spans="1:10" s="54" customFormat="1" ht="16.5" hidden="1" customHeight="1" outlineLevel="1" x14ac:dyDescent="0.25">
      <c r="A1687" s="356"/>
      <c r="B1687" s="356"/>
      <c r="C1687" s="356"/>
      <c r="D1687" s="356"/>
      <c r="E1687" s="356"/>
      <c r="F1687" s="356"/>
      <c r="G1687" s="356"/>
      <c r="H1687" s="356"/>
      <c r="I1687" s="356"/>
      <c r="J1687" s="356"/>
    </row>
    <row r="1688" spans="1:10" s="54" customFormat="1" ht="16.5" hidden="1" customHeight="1" outlineLevel="1" x14ac:dyDescent="0.25">
      <c r="A1688" s="333" t="s">
        <v>973</v>
      </c>
      <c r="B1688" s="2188" t="s">
        <v>974</v>
      </c>
      <c r="C1688" s="2188"/>
      <c r="D1688" s="2188"/>
      <c r="E1688" s="2188"/>
      <c r="F1688" s="2188"/>
      <c r="G1688" s="2188"/>
      <c r="H1688" s="2188"/>
      <c r="I1688" s="2188"/>
      <c r="J1688" s="2188"/>
    </row>
    <row r="1689" spans="1:10" s="54" customFormat="1" ht="16.5" hidden="1" customHeight="1" outlineLevel="1" x14ac:dyDescent="0.25">
      <c r="A1689" s="356"/>
      <c r="B1689" s="356"/>
      <c r="C1689" s="356"/>
      <c r="D1689" s="356"/>
      <c r="E1689" s="356"/>
      <c r="F1689" s="356"/>
      <c r="G1689" s="356"/>
      <c r="H1689" s="356"/>
      <c r="I1689" s="356"/>
      <c r="J1689" s="356"/>
    </row>
    <row r="1690" spans="1:10" s="54" customFormat="1" ht="48" hidden="1" customHeight="1" outlineLevel="1" x14ac:dyDescent="0.25">
      <c r="A1690" s="2193" t="s">
        <v>1057</v>
      </c>
      <c r="B1690" s="2193"/>
      <c r="C1690" s="2193"/>
      <c r="D1690" s="2193"/>
      <c r="E1690" s="2193"/>
      <c r="F1690" s="2193"/>
      <c r="G1690" s="2193"/>
      <c r="H1690" s="2193"/>
      <c r="I1690" s="2193"/>
      <c r="J1690" s="2193"/>
    </row>
    <row r="1691" spans="1:10" s="54" customFormat="1" ht="16.5" hidden="1" customHeight="1" outlineLevel="1" x14ac:dyDescent="0.25">
      <c r="A1691" s="482"/>
      <c r="B1691" s="482"/>
      <c r="C1691" s="482"/>
      <c r="D1691" s="482"/>
      <c r="E1691" s="482"/>
      <c r="F1691" s="482"/>
      <c r="G1691" s="482"/>
      <c r="H1691" s="482"/>
      <c r="I1691" s="482"/>
      <c r="J1691" s="482"/>
    </row>
    <row r="1692" spans="1:10" s="54" customFormat="1" ht="16.5" hidden="1" customHeight="1" outlineLevel="1" x14ac:dyDescent="0.25">
      <c r="A1692" s="482"/>
      <c r="B1692" s="482"/>
      <c r="C1692" s="482"/>
      <c r="D1692" s="482"/>
      <c r="E1692" s="482"/>
      <c r="F1692" s="482"/>
      <c r="G1692" s="482"/>
      <c r="H1692" s="482"/>
      <c r="I1692" s="482"/>
      <c r="J1692" s="482"/>
    </row>
    <row r="1693" spans="1:10" s="54" customFormat="1" ht="16.5" hidden="1" customHeight="1" outlineLevel="1" x14ac:dyDescent="0.25">
      <c r="A1693" s="482"/>
      <c r="B1693" s="482"/>
      <c r="C1693" s="482"/>
      <c r="D1693" s="482"/>
      <c r="E1693" s="482"/>
      <c r="F1693" s="482"/>
      <c r="G1693" s="482"/>
      <c r="H1693" s="482"/>
      <c r="I1693" s="482"/>
      <c r="J1693" s="482"/>
    </row>
    <row r="1694" spans="1:10" s="54" customFormat="1" ht="16.5" hidden="1" customHeight="1" outlineLevel="1" x14ac:dyDescent="0.25">
      <c r="A1694" s="482"/>
      <c r="B1694" s="482"/>
      <c r="C1694" s="482"/>
      <c r="D1694" s="482"/>
      <c r="E1694" s="482"/>
      <c r="F1694" s="482"/>
      <c r="G1694" s="482"/>
      <c r="H1694" s="482"/>
      <c r="I1694" s="482"/>
      <c r="J1694" s="482"/>
    </row>
    <row r="1695" spans="1:10" s="54" customFormat="1" ht="16.5" hidden="1" customHeight="1" outlineLevel="1" x14ac:dyDescent="0.25">
      <c r="A1695" s="482"/>
      <c r="B1695" s="482"/>
      <c r="C1695" s="482"/>
      <c r="D1695" s="482"/>
      <c r="E1695" s="482"/>
      <c r="F1695" s="482"/>
      <c r="G1695" s="482"/>
      <c r="H1695" s="482"/>
      <c r="I1695" s="482"/>
      <c r="J1695" s="482"/>
    </row>
    <row r="1696" spans="1:10" s="54" customFormat="1" ht="16.5" hidden="1" customHeight="1" outlineLevel="1" x14ac:dyDescent="0.25">
      <c r="A1696" s="482"/>
      <c r="B1696" s="482"/>
      <c r="C1696" s="482"/>
      <c r="D1696" s="482"/>
      <c r="E1696" s="482"/>
      <c r="F1696" s="482"/>
      <c r="G1696" s="482"/>
      <c r="H1696" s="482"/>
      <c r="I1696" s="482"/>
      <c r="J1696" s="482"/>
    </row>
    <row r="1697" spans="1:10" s="54" customFormat="1" ht="16.5" hidden="1" customHeight="1" outlineLevel="1" x14ac:dyDescent="0.25">
      <c r="A1697" s="482"/>
      <c r="B1697" s="482"/>
      <c r="C1697" s="482"/>
      <c r="D1697" s="482"/>
      <c r="E1697" s="482"/>
      <c r="F1697" s="482"/>
      <c r="G1697" s="482"/>
      <c r="H1697" s="482"/>
      <c r="I1697" s="482"/>
      <c r="J1697" s="482"/>
    </row>
    <row r="1698" spans="1:10" s="54" customFormat="1" ht="16.5" hidden="1" customHeight="1" outlineLevel="1" x14ac:dyDescent="0.25">
      <c r="A1698" s="482"/>
      <c r="B1698" s="482"/>
      <c r="C1698" s="482"/>
      <c r="D1698" s="482"/>
      <c r="E1698" s="482"/>
      <c r="F1698" s="482"/>
      <c r="G1698" s="482"/>
      <c r="H1698" s="482"/>
      <c r="I1698" s="482"/>
      <c r="J1698" s="482"/>
    </row>
    <row r="1699" spans="1:10" s="54" customFormat="1" ht="16.5" hidden="1" customHeight="1" outlineLevel="1" x14ac:dyDescent="0.25">
      <c r="A1699" s="482"/>
      <c r="B1699" s="482"/>
      <c r="C1699" s="482"/>
      <c r="D1699" s="482"/>
      <c r="E1699" s="482"/>
      <c r="F1699" s="482"/>
      <c r="G1699" s="482"/>
      <c r="H1699" s="482"/>
      <c r="I1699" s="482"/>
      <c r="J1699" s="482"/>
    </row>
    <row r="1700" spans="1:10" s="54" customFormat="1" ht="16.5" customHeight="1" collapsed="1" x14ac:dyDescent="0.25">
      <c r="A1700" s="356"/>
      <c r="B1700" s="356"/>
      <c r="C1700" s="356"/>
      <c r="D1700" s="356"/>
      <c r="E1700" s="356"/>
      <c r="F1700" s="356"/>
      <c r="G1700" s="356"/>
      <c r="H1700" s="356"/>
      <c r="I1700" s="356"/>
      <c r="J1700" s="356"/>
    </row>
    <row r="1701" spans="1:10" s="54" customFormat="1" ht="16.5" customHeight="1" x14ac:dyDescent="0.25">
      <c r="A1701" s="333" t="s">
        <v>975</v>
      </c>
      <c r="B1701" s="2188" t="s">
        <v>976</v>
      </c>
      <c r="C1701" s="2188"/>
      <c r="D1701" s="2188"/>
      <c r="E1701" s="2188"/>
      <c r="F1701" s="2188"/>
      <c r="G1701" s="2188"/>
      <c r="H1701" s="2188"/>
      <c r="I1701" s="2188"/>
      <c r="J1701" s="2188"/>
    </row>
    <row r="1702" spans="1:10" s="54" customFormat="1" ht="16.5" customHeight="1" x14ac:dyDescent="0.25">
      <c r="A1702" s="356"/>
      <c r="B1702" s="456" t="s">
        <v>1071</v>
      </c>
      <c r="C1702" s="356"/>
      <c r="D1702" s="356"/>
      <c r="E1702" s="356"/>
      <c r="F1702" s="356"/>
      <c r="G1702" s="356"/>
      <c r="H1702" s="356"/>
      <c r="I1702" s="356"/>
      <c r="J1702" s="356"/>
    </row>
    <row r="1703" spans="1:10" s="54" customFormat="1" ht="46.5" hidden="1" customHeight="1" outlineLevel="1" x14ac:dyDescent="0.25">
      <c r="A1703" s="2193" t="s">
        <v>1058</v>
      </c>
      <c r="B1703" s="2193"/>
      <c r="C1703" s="2193"/>
      <c r="D1703" s="2193"/>
      <c r="E1703" s="2193"/>
      <c r="F1703" s="2193"/>
      <c r="G1703" s="2193"/>
      <c r="H1703" s="2193"/>
      <c r="I1703" s="2193"/>
      <c r="J1703" s="2193"/>
    </row>
    <row r="1704" spans="1:10" s="54" customFormat="1" ht="16.5" hidden="1" customHeight="1" outlineLevel="1" x14ac:dyDescent="0.25">
      <c r="A1704" s="482"/>
      <c r="B1704" s="482"/>
      <c r="C1704" s="482"/>
      <c r="D1704" s="482"/>
      <c r="E1704" s="482"/>
      <c r="F1704" s="482"/>
      <c r="G1704" s="482"/>
      <c r="H1704" s="482"/>
      <c r="I1704" s="482"/>
      <c r="J1704" s="482"/>
    </row>
    <row r="1705" spans="1:10" s="54" customFormat="1" ht="16.5" hidden="1" customHeight="1" outlineLevel="1" x14ac:dyDescent="0.25">
      <c r="A1705" s="482"/>
      <c r="B1705" s="482"/>
      <c r="C1705" s="482"/>
      <c r="D1705" s="482"/>
      <c r="E1705" s="482"/>
      <c r="F1705" s="482"/>
      <c r="G1705" s="482"/>
      <c r="H1705" s="482"/>
      <c r="I1705" s="482"/>
      <c r="J1705" s="482"/>
    </row>
    <row r="1706" spans="1:10" s="54" customFormat="1" ht="16.5" hidden="1" customHeight="1" outlineLevel="1" x14ac:dyDescent="0.25">
      <c r="A1706" s="482"/>
      <c r="B1706" s="482"/>
      <c r="C1706" s="482"/>
      <c r="D1706" s="482"/>
      <c r="E1706" s="482"/>
      <c r="F1706" s="482"/>
      <c r="G1706" s="482"/>
      <c r="H1706" s="482"/>
      <c r="I1706" s="482"/>
      <c r="J1706" s="482"/>
    </row>
    <row r="1707" spans="1:10" s="54" customFormat="1" ht="16.5" hidden="1" customHeight="1" outlineLevel="1" x14ac:dyDescent="0.25">
      <c r="A1707" s="482"/>
      <c r="B1707" s="482"/>
      <c r="C1707" s="482"/>
      <c r="D1707" s="482"/>
      <c r="E1707" s="482"/>
      <c r="F1707" s="482"/>
      <c r="G1707" s="482"/>
      <c r="H1707" s="482"/>
      <c r="I1707" s="482"/>
      <c r="J1707" s="482"/>
    </row>
    <row r="1708" spans="1:10" s="54" customFormat="1" ht="16.5" hidden="1" customHeight="1" outlineLevel="1" x14ac:dyDescent="0.25">
      <c r="A1708" s="482"/>
      <c r="B1708" s="482"/>
      <c r="C1708" s="482"/>
      <c r="D1708" s="482"/>
      <c r="E1708" s="482"/>
      <c r="F1708" s="482"/>
      <c r="G1708" s="482"/>
      <c r="H1708" s="482"/>
      <c r="I1708" s="482"/>
      <c r="J1708" s="482"/>
    </row>
    <row r="1709" spans="1:10" s="54" customFormat="1" ht="16.5" hidden="1" customHeight="1" outlineLevel="1" x14ac:dyDescent="0.25">
      <c r="A1709" s="482"/>
      <c r="B1709" s="482"/>
      <c r="C1709" s="482"/>
      <c r="D1709" s="482"/>
      <c r="E1709" s="482"/>
      <c r="F1709" s="482"/>
      <c r="G1709" s="482"/>
      <c r="H1709" s="482"/>
      <c r="I1709" s="482"/>
      <c r="J1709" s="482"/>
    </row>
    <row r="1710" spans="1:10" s="54" customFormat="1" ht="16.5" hidden="1" customHeight="1" outlineLevel="1" x14ac:dyDescent="0.25">
      <c r="A1710" s="482"/>
      <c r="B1710" s="482"/>
      <c r="C1710" s="482"/>
      <c r="D1710" s="482"/>
      <c r="E1710" s="482"/>
      <c r="F1710" s="482"/>
      <c r="G1710" s="482"/>
      <c r="H1710" s="482"/>
      <c r="I1710" s="482"/>
      <c r="J1710" s="482"/>
    </row>
    <row r="1711" spans="1:10" s="54" customFormat="1" ht="16.5" hidden="1" customHeight="1" outlineLevel="1" x14ac:dyDescent="0.25">
      <c r="A1711" s="482"/>
      <c r="B1711" s="482"/>
      <c r="C1711" s="482"/>
      <c r="D1711" s="482"/>
      <c r="E1711" s="482"/>
      <c r="F1711" s="482"/>
      <c r="G1711" s="482"/>
      <c r="H1711" s="482"/>
      <c r="I1711" s="482"/>
      <c r="J1711" s="482"/>
    </row>
    <row r="1712" spans="1:10" s="54" customFormat="1" ht="16.5" hidden="1" customHeight="1" outlineLevel="1" x14ac:dyDescent="0.25">
      <c r="A1712" s="482"/>
      <c r="B1712" s="482"/>
      <c r="C1712" s="482"/>
      <c r="D1712" s="482"/>
      <c r="E1712" s="482"/>
      <c r="F1712" s="482"/>
      <c r="G1712" s="482"/>
      <c r="H1712" s="482"/>
      <c r="I1712" s="482"/>
      <c r="J1712" s="482"/>
    </row>
    <row r="1713" spans="1:10" s="54" customFormat="1" ht="16.5" hidden="1" customHeight="1" outlineLevel="1" x14ac:dyDescent="0.25">
      <c r="A1713" s="482"/>
      <c r="B1713" s="482"/>
      <c r="C1713" s="482"/>
      <c r="D1713" s="482"/>
      <c r="E1713" s="482"/>
      <c r="F1713" s="482"/>
      <c r="G1713" s="482"/>
      <c r="H1713" s="482"/>
      <c r="I1713" s="482"/>
      <c r="J1713" s="482"/>
    </row>
    <row r="1714" spans="1:10" s="54" customFormat="1" ht="16.5" customHeight="1" collapsed="1" x14ac:dyDescent="0.25">
      <c r="A1714" s="356"/>
      <c r="B1714" s="356"/>
      <c r="C1714" s="356"/>
      <c r="D1714" s="356"/>
      <c r="E1714" s="356"/>
      <c r="F1714" s="356"/>
      <c r="G1714" s="356"/>
      <c r="H1714" s="356"/>
      <c r="I1714" s="356"/>
      <c r="J1714" s="356"/>
    </row>
    <row r="1715" spans="1:10" s="54" customFormat="1" ht="16.5" customHeight="1" x14ac:dyDescent="0.25">
      <c r="A1715" s="333" t="s">
        <v>977</v>
      </c>
      <c r="B1715" s="2188" t="s">
        <v>978</v>
      </c>
      <c r="C1715" s="2188"/>
      <c r="D1715" s="2188"/>
      <c r="E1715" s="2188"/>
      <c r="F1715" s="2188"/>
      <c r="G1715" s="2188"/>
      <c r="H1715" s="2188"/>
      <c r="I1715" s="2188"/>
      <c r="J1715" s="2188"/>
    </row>
    <row r="1716" spans="1:10" s="54" customFormat="1" ht="16.5" customHeight="1" x14ac:dyDescent="0.25">
      <c r="A1716" s="356"/>
      <c r="B1716" s="456" t="s">
        <v>1071</v>
      </c>
      <c r="C1716" s="356"/>
      <c r="D1716" s="356"/>
      <c r="E1716" s="356"/>
      <c r="F1716" s="356"/>
      <c r="G1716" s="356"/>
      <c r="H1716" s="356"/>
      <c r="I1716" s="356"/>
      <c r="J1716" s="356"/>
    </row>
    <row r="1717" spans="1:10" s="54" customFormat="1" ht="30" hidden="1" customHeight="1" outlineLevel="1" x14ac:dyDescent="0.25">
      <c r="A1717" s="2193" t="s">
        <v>979</v>
      </c>
      <c r="B1717" s="2193"/>
      <c r="C1717" s="2193"/>
      <c r="D1717" s="2193"/>
      <c r="E1717" s="2193"/>
      <c r="F1717" s="2193"/>
      <c r="G1717" s="2193"/>
      <c r="H1717" s="2193"/>
      <c r="I1717" s="2193"/>
      <c r="J1717" s="2193"/>
    </row>
    <row r="1718" spans="1:10" s="54" customFormat="1" ht="16.5" hidden="1" customHeight="1" outlineLevel="1" x14ac:dyDescent="0.25">
      <c r="A1718" s="356"/>
      <c r="B1718" s="356"/>
      <c r="C1718" s="356"/>
      <c r="D1718" s="356"/>
      <c r="E1718" s="356"/>
      <c r="F1718" s="356"/>
      <c r="G1718" s="356"/>
      <c r="H1718" s="356"/>
      <c r="I1718" s="356"/>
      <c r="J1718" s="356"/>
    </row>
    <row r="1719" spans="1:10" s="54" customFormat="1" ht="16.5" hidden="1" customHeight="1" outlineLevel="1" x14ac:dyDescent="0.25">
      <c r="A1719" s="1657"/>
      <c r="B1719" s="1657"/>
      <c r="C1719" s="1657"/>
      <c r="D1719" s="1657"/>
      <c r="E1719" s="1657"/>
      <c r="F1719" s="1657"/>
      <c r="G1719" s="1657"/>
      <c r="H1719" s="1657"/>
      <c r="I1719" s="1657"/>
      <c r="J1719" s="1657"/>
    </row>
    <row r="1720" spans="1:10" s="54" customFormat="1" ht="16.5" hidden="1" customHeight="1" outlineLevel="1" x14ac:dyDescent="0.25">
      <c r="A1720" s="1657"/>
      <c r="B1720" s="1657"/>
      <c r="C1720" s="1657"/>
      <c r="D1720" s="1657"/>
      <c r="E1720" s="1657"/>
      <c r="F1720" s="1657"/>
      <c r="G1720" s="1657"/>
      <c r="H1720" s="1657"/>
      <c r="I1720" s="1657"/>
      <c r="J1720" s="1657"/>
    </row>
    <row r="1721" spans="1:10" s="54" customFormat="1" ht="16.5" hidden="1" customHeight="1" outlineLevel="1" x14ac:dyDescent="0.25">
      <c r="A1721" s="1657"/>
      <c r="B1721" s="1657"/>
      <c r="C1721" s="1657"/>
      <c r="D1721" s="1657"/>
      <c r="E1721" s="1657"/>
      <c r="F1721" s="1657"/>
      <c r="G1721" s="1657"/>
      <c r="H1721" s="1657"/>
      <c r="I1721" s="1657"/>
      <c r="J1721" s="1657"/>
    </row>
    <row r="1722" spans="1:10" s="54" customFormat="1" ht="16.5" hidden="1" customHeight="1" outlineLevel="1" x14ac:dyDescent="0.25">
      <c r="A1722" s="1657"/>
      <c r="B1722" s="1657"/>
      <c r="C1722" s="1657"/>
      <c r="D1722" s="1657"/>
      <c r="E1722" s="1657"/>
      <c r="F1722" s="1657"/>
      <c r="G1722" s="1657"/>
      <c r="H1722" s="1657"/>
      <c r="I1722" s="1657"/>
      <c r="J1722" s="1657"/>
    </row>
    <row r="1723" spans="1:10" s="54" customFormat="1" ht="16.5" hidden="1" customHeight="1" outlineLevel="1" x14ac:dyDescent="0.25">
      <c r="A1723" s="1657"/>
      <c r="B1723" s="1657"/>
      <c r="C1723" s="1657"/>
      <c r="D1723" s="1657"/>
      <c r="E1723" s="1657"/>
      <c r="F1723" s="1657"/>
      <c r="G1723" s="1657"/>
      <c r="H1723" s="1657"/>
      <c r="I1723" s="1657"/>
      <c r="J1723" s="1657"/>
    </row>
    <row r="1724" spans="1:10" s="54" customFormat="1" ht="16.5" hidden="1" customHeight="1" outlineLevel="1" x14ac:dyDescent="0.25">
      <c r="A1724" s="1657"/>
      <c r="B1724" s="1657"/>
      <c r="C1724" s="1657"/>
      <c r="D1724" s="1657"/>
      <c r="E1724" s="1657"/>
      <c r="F1724" s="1657"/>
      <c r="G1724" s="1657"/>
      <c r="H1724" s="1657"/>
      <c r="I1724" s="1657"/>
      <c r="J1724" s="1657"/>
    </row>
    <row r="1725" spans="1:10" s="54" customFormat="1" ht="16.5" customHeight="1" collapsed="1" x14ac:dyDescent="0.25">
      <c r="A1725" s="356"/>
      <c r="B1725" s="356"/>
      <c r="C1725" s="356"/>
      <c r="D1725" s="356"/>
      <c r="E1725" s="356"/>
      <c r="F1725" s="356"/>
      <c r="G1725" s="356"/>
      <c r="H1725" s="356"/>
      <c r="I1725" s="356"/>
      <c r="J1725" s="356"/>
    </row>
    <row r="1726" spans="1:10" s="54" customFormat="1" ht="16.5" hidden="1" customHeight="1" x14ac:dyDescent="0.25">
      <c r="A1726" s="333" t="s">
        <v>488</v>
      </c>
      <c r="B1726" s="2188" t="s">
        <v>489</v>
      </c>
      <c r="C1726" s="2188"/>
      <c r="D1726" s="2188"/>
      <c r="E1726" s="2188"/>
      <c r="F1726" s="2188"/>
      <c r="G1726" s="2188"/>
      <c r="H1726" s="2188"/>
      <c r="I1726" s="2188"/>
      <c r="J1726" s="2188"/>
    </row>
    <row r="1727" spans="1:10" s="54" customFormat="1" ht="16.5" hidden="1" customHeight="1" thickBot="1" x14ac:dyDescent="0.3">
      <c r="A1727" s="24"/>
      <c r="B1727" s="366"/>
      <c r="C1727" s="366"/>
      <c r="D1727" s="366"/>
      <c r="E1727" s="366"/>
      <c r="F1727" s="366"/>
      <c r="G1727" s="366"/>
      <c r="H1727" s="366"/>
      <c r="I1727" s="366"/>
      <c r="J1727" s="366"/>
    </row>
    <row r="1728" spans="1:10" s="54" customFormat="1" ht="16.5" hidden="1" customHeight="1" thickTop="1" thickBot="1" x14ac:dyDescent="0.3">
      <c r="A1728" s="2400" t="s">
        <v>492</v>
      </c>
      <c r="B1728" s="2401"/>
      <c r="C1728" s="755" t="s">
        <v>494</v>
      </c>
      <c r="D1728" s="1527"/>
      <c r="E1728" s="1527"/>
      <c r="F1728" s="830"/>
      <c r="G1728" s="755" t="s">
        <v>135</v>
      </c>
      <c r="H1728" s="830"/>
      <c r="I1728" s="755" t="s">
        <v>136</v>
      </c>
      <c r="J1728" s="2399"/>
    </row>
    <row r="1729" spans="1:10" s="54" customFormat="1" ht="15.75" hidden="1" customHeight="1" thickTop="1" x14ac:dyDescent="0.25">
      <c r="A1729" s="2402" t="s">
        <v>496</v>
      </c>
      <c r="B1729" s="2403"/>
      <c r="C1729" s="2404" t="s">
        <v>495</v>
      </c>
      <c r="D1729" s="2405"/>
      <c r="E1729" s="2405"/>
      <c r="F1729" s="2406"/>
      <c r="G1729" s="2407"/>
      <c r="H1729" s="2408"/>
      <c r="I1729" s="2407"/>
      <c r="J1729" s="2409"/>
    </row>
    <row r="1730" spans="1:10" s="54" customFormat="1" ht="15.75" hidden="1" customHeight="1" x14ac:dyDescent="0.25">
      <c r="A1730" s="2383" t="s">
        <v>498</v>
      </c>
      <c r="B1730" s="2384"/>
      <c r="C1730" s="2337" t="s">
        <v>497</v>
      </c>
      <c r="D1730" s="2338"/>
      <c r="E1730" s="2338"/>
      <c r="F1730" s="2339"/>
      <c r="G1730" s="2340"/>
      <c r="H1730" s="2341"/>
      <c r="I1730" s="2340"/>
      <c r="J1730" s="2342"/>
    </row>
    <row r="1731" spans="1:10" s="54" customFormat="1" ht="15.75" hidden="1" customHeight="1" x14ac:dyDescent="0.25">
      <c r="A1731" s="2383" t="s">
        <v>501</v>
      </c>
      <c r="B1731" s="2384"/>
      <c r="C1731" s="2337" t="s">
        <v>499</v>
      </c>
      <c r="D1731" s="2338"/>
      <c r="E1731" s="2338"/>
      <c r="F1731" s="2339"/>
      <c r="G1731" s="2340"/>
      <c r="H1731" s="2341"/>
      <c r="I1731" s="2340"/>
      <c r="J1731" s="2342"/>
    </row>
    <row r="1732" spans="1:10" s="54" customFormat="1" ht="15.75" hidden="1" customHeight="1" x14ac:dyDescent="0.25">
      <c r="A1732" s="2383" t="s">
        <v>502</v>
      </c>
      <c r="B1732" s="2384"/>
      <c r="C1732" s="2337" t="s">
        <v>500</v>
      </c>
      <c r="D1732" s="2338"/>
      <c r="E1732" s="2338"/>
      <c r="F1732" s="2339"/>
      <c r="G1732" s="2340"/>
      <c r="H1732" s="2341"/>
      <c r="I1732" s="2340"/>
      <c r="J1732" s="2342"/>
    </row>
    <row r="1733" spans="1:10" s="54" customFormat="1" ht="30" hidden="1" customHeight="1" x14ac:dyDescent="0.25">
      <c r="A1733" s="2383" t="s">
        <v>503</v>
      </c>
      <c r="B1733" s="2384"/>
      <c r="C1733" s="2337" t="s">
        <v>514</v>
      </c>
      <c r="D1733" s="2338"/>
      <c r="E1733" s="2338"/>
      <c r="F1733" s="2339"/>
      <c r="G1733" s="2340"/>
      <c r="H1733" s="2341"/>
      <c r="I1733" s="2340"/>
      <c r="J1733" s="2342"/>
    </row>
    <row r="1734" spans="1:10" s="54" customFormat="1" ht="16.5" hidden="1" customHeight="1" x14ac:dyDescent="0.25">
      <c r="A1734" s="2383" t="s">
        <v>504</v>
      </c>
      <c r="B1734" s="2384"/>
      <c r="C1734" s="2337" t="s">
        <v>509</v>
      </c>
      <c r="D1734" s="2338"/>
      <c r="E1734" s="2338"/>
      <c r="F1734" s="2339"/>
      <c r="G1734" s="2340"/>
      <c r="H1734" s="2341"/>
      <c r="I1734" s="2340"/>
      <c r="J1734" s="2342"/>
    </row>
    <row r="1735" spans="1:10" s="54" customFormat="1" ht="16.5" hidden="1" customHeight="1" x14ac:dyDescent="0.25">
      <c r="A1735" s="2383" t="s">
        <v>505</v>
      </c>
      <c r="B1735" s="2384"/>
      <c r="C1735" s="2337" t="s">
        <v>510</v>
      </c>
      <c r="D1735" s="2338"/>
      <c r="E1735" s="2338"/>
      <c r="F1735" s="2339"/>
      <c r="G1735" s="2340"/>
      <c r="H1735" s="2341"/>
      <c r="I1735" s="2340"/>
      <c r="J1735" s="2342"/>
    </row>
    <row r="1736" spans="1:10" s="54" customFormat="1" ht="30" hidden="1" customHeight="1" x14ac:dyDescent="0.25">
      <c r="A1736" s="2383" t="s">
        <v>506</v>
      </c>
      <c r="B1736" s="2384"/>
      <c r="C1736" s="2337" t="s">
        <v>954</v>
      </c>
      <c r="D1736" s="2338"/>
      <c r="E1736" s="2338"/>
      <c r="F1736" s="2339"/>
      <c r="G1736" s="2340"/>
      <c r="H1736" s="2341"/>
      <c r="I1736" s="2340"/>
      <c r="J1736" s="2342"/>
    </row>
    <row r="1737" spans="1:10" s="54" customFormat="1" ht="30" hidden="1" customHeight="1" x14ac:dyDescent="0.25">
      <c r="A1737" s="2383" t="s">
        <v>507</v>
      </c>
      <c r="B1737" s="2384"/>
      <c r="C1737" s="2337" t="s">
        <v>515</v>
      </c>
      <c r="D1737" s="2338"/>
      <c r="E1737" s="2338"/>
      <c r="F1737" s="2339"/>
      <c r="G1737" s="2340"/>
      <c r="H1737" s="2341"/>
      <c r="I1737" s="2340"/>
      <c r="J1737" s="2342"/>
    </row>
    <row r="1738" spans="1:10" s="54" customFormat="1" ht="30" hidden="1" customHeight="1" x14ac:dyDescent="0.25">
      <c r="A1738" s="2383" t="s">
        <v>508</v>
      </c>
      <c r="B1738" s="2384"/>
      <c r="C1738" s="2337" t="s">
        <v>527</v>
      </c>
      <c r="D1738" s="2338"/>
      <c r="E1738" s="2338"/>
      <c r="F1738" s="2339"/>
      <c r="G1738" s="2340"/>
      <c r="H1738" s="2341"/>
      <c r="I1738" s="2340"/>
      <c r="J1738" s="2342"/>
    </row>
    <row r="1739" spans="1:10" s="54" customFormat="1" ht="45" hidden="1" customHeight="1" x14ac:dyDescent="0.25">
      <c r="A1739" s="2383" t="s">
        <v>511</v>
      </c>
      <c r="B1739" s="2384"/>
      <c r="C1739" s="2337" t="s">
        <v>526</v>
      </c>
      <c r="D1739" s="2338"/>
      <c r="E1739" s="2338"/>
      <c r="F1739" s="2339"/>
      <c r="G1739" s="2340"/>
      <c r="H1739" s="2341"/>
      <c r="I1739" s="2340"/>
      <c r="J1739" s="2342"/>
    </row>
    <row r="1740" spans="1:10" s="54" customFormat="1" ht="45" hidden="1" customHeight="1" x14ac:dyDescent="0.25">
      <c r="A1740" s="2383" t="s">
        <v>512</v>
      </c>
      <c r="B1740" s="2384"/>
      <c r="C1740" s="2337" t="s">
        <v>516</v>
      </c>
      <c r="D1740" s="2338"/>
      <c r="E1740" s="2338"/>
      <c r="F1740" s="2339"/>
      <c r="G1740" s="2340"/>
      <c r="H1740" s="2341"/>
      <c r="I1740" s="2340"/>
      <c r="J1740" s="2342"/>
    </row>
    <row r="1741" spans="1:10" s="54" customFormat="1" ht="60" hidden="1" customHeight="1" x14ac:dyDescent="0.25">
      <c r="A1741" s="2383" t="s">
        <v>513</v>
      </c>
      <c r="B1741" s="2384"/>
      <c r="C1741" s="2337" t="s">
        <v>517</v>
      </c>
      <c r="D1741" s="2338"/>
      <c r="E1741" s="2338"/>
      <c r="F1741" s="2339"/>
      <c r="G1741" s="2340"/>
      <c r="H1741" s="2341"/>
      <c r="I1741" s="2340"/>
      <c r="J1741" s="2342"/>
    </row>
    <row r="1742" spans="1:10" s="54" customFormat="1" ht="60" hidden="1" customHeight="1" x14ac:dyDescent="0.25">
      <c r="A1742" s="2383" t="s">
        <v>518</v>
      </c>
      <c r="B1742" s="2384"/>
      <c r="C1742" s="2337" t="s">
        <v>955</v>
      </c>
      <c r="D1742" s="2338"/>
      <c r="E1742" s="2338"/>
      <c r="F1742" s="2339"/>
      <c r="G1742" s="2340"/>
      <c r="H1742" s="2341"/>
      <c r="I1742" s="2340"/>
      <c r="J1742" s="2342"/>
    </row>
    <row r="1743" spans="1:10" s="54" customFormat="1" ht="45" hidden="1" customHeight="1" x14ac:dyDescent="0.25">
      <c r="A1743" s="2383" t="s">
        <v>519</v>
      </c>
      <c r="B1743" s="2384"/>
      <c r="C1743" s="2337" t="s">
        <v>528</v>
      </c>
      <c r="D1743" s="2338"/>
      <c r="E1743" s="2338"/>
      <c r="F1743" s="2339"/>
      <c r="G1743" s="2340"/>
      <c r="H1743" s="2341"/>
      <c r="I1743" s="2340"/>
      <c r="J1743" s="2342"/>
    </row>
    <row r="1744" spans="1:10" s="54" customFormat="1" ht="45" hidden="1" customHeight="1" thickBot="1" x14ac:dyDescent="0.3">
      <c r="A1744" s="2395" t="s">
        <v>520</v>
      </c>
      <c r="B1744" s="2396"/>
      <c r="C1744" s="2345" t="s">
        <v>529</v>
      </c>
      <c r="D1744" s="2346"/>
      <c r="E1744" s="2346"/>
      <c r="F1744" s="2347"/>
      <c r="G1744" s="2348"/>
      <c r="H1744" s="2349"/>
      <c r="I1744" s="2348"/>
      <c r="J1744" s="2350"/>
    </row>
    <row r="1745" spans="1:10" s="54" customFormat="1" ht="60" hidden="1" customHeight="1" thickBot="1" x14ac:dyDescent="0.3">
      <c r="A1745" s="2397" t="s">
        <v>521</v>
      </c>
      <c r="B1745" s="2398"/>
      <c r="C1745" s="2258" t="s">
        <v>956</v>
      </c>
      <c r="D1745" s="2259"/>
      <c r="E1745" s="2259"/>
      <c r="F1745" s="2260"/>
      <c r="G1745" s="2332" t="str">
        <f>IF(SUM(G1729:H1744)=0,"",SUM(G1729:H1744))</f>
        <v/>
      </c>
      <c r="H1745" s="2333"/>
      <c r="I1745" s="2332" t="str">
        <f>IF(SUM(I1729:J1744)=0,"",SUM(I1729:J1744))</f>
        <v/>
      </c>
      <c r="J1745" s="2334"/>
    </row>
    <row r="1746" spans="1:10" s="54" customFormat="1" ht="30" hidden="1" customHeight="1" x14ac:dyDescent="0.25">
      <c r="A1746" s="2393" t="s">
        <v>522</v>
      </c>
      <c r="B1746" s="2394"/>
      <c r="C1746" s="2353" t="s">
        <v>676</v>
      </c>
      <c r="D1746" s="2354"/>
      <c r="E1746" s="2354"/>
      <c r="F1746" s="2355"/>
      <c r="G1746" s="2356"/>
      <c r="H1746" s="2357"/>
      <c r="I1746" s="2356"/>
      <c r="J1746" s="2358"/>
    </row>
    <row r="1747" spans="1:10" s="54" customFormat="1" ht="30" hidden="1" customHeight="1" x14ac:dyDescent="0.25">
      <c r="A1747" s="2383" t="s">
        <v>523</v>
      </c>
      <c r="B1747" s="2384"/>
      <c r="C1747" s="2337" t="s">
        <v>530</v>
      </c>
      <c r="D1747" s="2338"/>
      <c r="E1747" s="2338"/>
      <c r="F1747" s="2339"/>
      <c r="G1747" s="2340"/>
      <c r="H1747" s="2341"/>
      <c r="I1747" s="2340"/>
      <c r="J1747" s="2342"/>
    </row>
    <row r="1748" spans="1:10" s="54" customFormat="1" ht="45" hidden="1" customHeight="1" x14ac:dyDescent="0.25">
      <c r="A1748" s="2383" t="s">
        <v>524</v>
      </c>
      <c r="B1748" s="2384"/>
      <c r="C1748" s="2337" t="s">
        <v>531</v>
      </c>
      <c r="D1748" s="2338"/>
      <c r="E1748" s="2338"/>
      <c r="F1748" s="2339"/>
      <c r="G1748" s="2340"/>
      <c r="H1748" s="2341"/>
      <c r="I1748" s="2340"/>
      <c r="J1748" s="2342"/>
    </row>
    <row r="1749" spans="1:10" s="54" customFormat="1" ht="16.5" hidden="1" customHeight="1" x14ac:dyDescent="0.25">
      <c r="A1749" s="387"/>
      <c r="B1749" s="387"/>
      <c r="C1749" s="388"/>
      <c r="D1749" s="388"/>
      <c r="E1749" s="388"/>
      <c r="F1749" s="388"/>
      <c r="G1749" s="389"/>
      <c r="H1749" s="389"/>
      <c r="I1749" s="389"/>
      <c r="J1749" s="389"/>
    </row>
    <row r="1750" spans="1:10" s="54" customFormat="1" ht="16.5" hidden="1" customHeight="1" x14ac:dyDescent="0.25">
      <c r="A1750" s="393"/>
      <c r="B1750" s="393"/>
      <c r="C1750" s="43"/>
      <c r="D1750" s="43"/>
      <c r="E1750" s="43"/>
      <c r="F1750" s="43"/>
      <c r="G1750" s="394"/>
      <c r="H1750" s="394"/>
      <c r="I1750" s="394"/>
      <c r="J1750" s="394"/>
    </row>
    <row r="1751" spans="1:10" s="54" customFormat="1" ht="16.5" hidden="1" customHeight="1" x14ac:dyDescent="0.25">
      <c r="A1751" s="390"/>
      <c r="B1751" s="390"/>
      <c r="C1751" s="391"/>
      <c r="D1751" s="391"/>
      <c r="E1751" s="391"/>
      <c r="F1751" s="391"/>
      <c r="G1751" s="392"/>
      <c r="H1751" s="392"/>
      <c r="I1751" s="392"/>
      <c r="J1751" s="392"/>
    </row>
    <row r="1752" spans="1:10" s="54" customFormat="1" ht="45" hidden="1" customHeight="1" thickBot="1" x14ac:dyDescent="0.3">
      <c r="A1752" s="2395" t="s">
        <v>525</v>
      </c>
      <c r="B1752" s="2396"/>
      <c r="C1752" s="2345" t="s">
        <v>532</v>
      </c>
      <c r="D1752" s="2346"/>
      <c r="E1752" s="2346"/>
      <c r="F1752" s="2347"/>
      <c r="G1752" s="2348"/>
      <c r="H1752" s="2349"/>
      <c r="I1752" s="2348"/>
      <c r="J1752" s="2350"/>
    </row>
    <row r="1753" spans="1:10" s="54" customFormat="1" ht="30" hidden="1" customHeight="1" thickBot="1" x14ac:dyDescent="0.3">
      <c r="A1753" s="2397"/>
      <c r="B1753" s="2398"/>
      <c r="C1753" s="2361" t="s">
        <v>533</v>
      </c>
      <c r="D1753" s="2362"/>
      <c r="E1753" s="2362"/>
      <c r="F1753" s="2363"/>
      <c r="G1753" s="2332" t="str">
        <f>IF(SUM(G1746:H1752)=0,"",SUM(G1746:H1752))</f>
        <v/>
      </c>
      <c r="H1753" s="2333"/>
      <c r="I1753" s="2332" t="str">
        <f>IF(SUM(I1746:J1752)=0,"",SUM(I1746:J1752))</f>
        <v/>
      </c>
      <c r="J1753" s="2334"/>
    </row>
    <row r="1754" spans="1:10" s="54" customFormat="1" ht="45" hidden="1" customHeight="1" x14ac:dyDescent="0.25">
      <c r="A1754" s="2393" t="s">
        <v>534</v>
      </c>
      <c r="B1754" s="2394"/>
      <c r="C1754" s="2353" t="s">
        <v>957</v>
      </c>
      <c r="D1754" s="2354"/>
      <c r="E1754" s="2354"/>
      <c r="F1754" s="2355"/>
      <c r="G1754" s="2356"/>
      <c r="H1754" s="2357"/>
      <c r="I1754" s="2356"/>
      <c r="J1754" s="2358"/>
    </row>
    <row r="1755" spans="1:10" s="54" customFormat="1" ht="30" hidden="1" customHeight="1" x14ac:dyDescent="0.25">
      <c r="A1755" s="2383" t="s">
        <v>535</v>
      </c>
      <c r="B1755" s="2384"/>
      <c r="C1755" s="2337" t="s">
        <v>538</v>
      </c>
      <c r="D1755" s="2338"/>
      <c r="E1755" s="2338"/>
      <c r="F1755" s="2339"/>
      <c r="G1755" s="2340"/>
      <c r="H1755" s="2341"/>
      <c r="I1755" s="2340"/>
      <c r="J1755" s="2342"/>
    </row>
    <row r="1756" spans="1:10" s="54" customFormat="1" ht="30" hidden="1" customHeight="1" thickBot="1" x14ac:dyDescent="0.3">
      <c r="A1756" s="2385" t="s">
        <v>536</v>
      </c>
      <c r="B1756" s="2386"/>
      <c r="C1756" s="2387" t="s">
        <v>539</v>
      </c>
      <c r="D1756" s="2388"/>
      <c r="E1756" s="2388"/>
      <c r="F1756" s="2389"/>
      <c r="G1756" s="2390"/>
      <c r="H1756" s="2391"/>
      <c r="I1756" s="2390"/>
      <c r="J1756" s="2392"/>
    </row>
    <row r="1757" spans="1:10" s="54" customFormat="1" ht="30.75" hidden="1" customHeight="1" thickBot="1" x14ac:dyDescent="0.3">
      <c r="A1757" s="2256" t="s">
        <v>537</v>
      </c>
      <c r="B1757" s="2257"/>
      <c r="C1757" s="2258" t="s">
        <v>540</v>
      </c>
      <c r="D1757" s="2259"/>
      <c r="E1757" s="2259"/>
      <c r="F1757" s="2260"/>
      <c r="G1757" s="2332" t="str">
        <f>IF(IF(G1745="",0,G1745)+IF(G1753="",0,G1753)+G1754+G1755+G1756=0,"",IF(G1745="",0,G1745)+IF(G1753="",0,G1753)+G1754+G1755+G1756)</f>
        <v/>
      </c>
      <c r="H1757" s="2333"/>
      <c r="I1757" s="2332" t="str">
        <f>IF(IF(I1745="",0,I1745)+IF(I1753="",0,I1753)+I1754+I1755+I1756=0,"",IF(I1745="",0,I1745)+IF(I1753="",0,I1753)+I1754+I1755+I1756)</f>
        <v/>
      </c>
      <c r="J1757" s="2334"/>
    </row>
    <row r="1758" spans="1:10" s="54" customFormat="1" ht="15.75" hidden="1" customHeight="1" x14ac:dyDescent="0.25">
      <c r="A1758" s="2375"/>
      <c r="B1758" s="2376"/>
      <c r="C1758" s="2377" t="s">
        <v>550</v>
      </c>
      <c r="D1758" s="2378"/>
      <c r="E1758" s="2378"/>
      <c r="F1758" s="2379"/>
      <c r="G1758" s="2380"/>
      <c r="H1758" s="2381"/>
      <c r="I1758" s="2380"/>
      <c r="J1758" s="2382"/>
    </row>
    <row r="1759" spans="1:10" s="54" customFormat="1" ht="30" hidden="1" customHeight="1" x14ac:dyDescent="0.25">
      <c r="A1759" s="2335" t="s">
        <v>541</v>
      </c>
      <c r="B1759" s="2336"/>
      <c r="C1759" s="2337" t="s">
        <v>546</v>
      </c>
      <c r="D1759" s="2338"/>
      <c r="E1759" s="2338"/>
      <c r="F1759" s="2339"/>
      <c r="G1759" s="2340"/>
      <c r="H1759" s="2341"/>
      <c r="I1759" s="2340"/>
      <c r="J1759" s="2342"/>
    </row>
    <row r="1760" spans="1:10" s="54" customFormat="1" ht="31.5" hidden="1" customHeight="1" x14ac:dyDescent="0.25">
      <c r="A1760" s="2335" t="s">
        <v>542</v>
      </c>
      <c r="B1760" s="2336"/>
      <c r="C1760" s="2337" t="s">
        <v>547</v>
      </c>
      <c r="D1760" s="2338"/>
      <c r="E1760" s="2338"/>
      <c r="F1760" s="2339"/>
      <c r="G1760" s="2340"/>
      <c r="H1760" s="2341"/>
      <c r="I1760" s="2340"/>
      <c r="J1760" s="2342"/>
    </row>
    <row r="1761" spans="1:10" s="54" customFormat="1" ht="67.5" hidden="1" customHeight="1" x14ac:dyDescent="0.25">
      <c r="A1761" s="2335" t="s">
        <v>543</v>
      </c>
      <c r="B1761" s="2336"/>
      <c r="C1761" s="2337" t="s">
        <v>958</v>
      </c>
      <c r="D1761" s="2338"/>
      <c r="E1761" s="2338"/>
      <c r="F1761" s="2339"/>
      <c r="G1761" s="2340"/>
      <c r="H1761" s="2341"/>
      <c r="I1761" s="2340"/>
      <c r="J1761" s="2342"/>
    </row>
    <row r="1762" spans="1:10" s="54" customFormat="1" ht="30" hidden="1" customHeight="1" x14ac:dyDescent="0.25">
      <c r="A1762" s="2335" t="s">
        <v>544</v>
      </c>
      <c r="B1762" s="2336"/>
      <c r="C1762" s="2337" t="s">
        <v>548</v>
      </c>
      <c r="D1762" s="2338"/>
      <c r="E1762" s="2338"/>
      <c r="F1762" s="2339"/>
      <c r="G1762" s="2340"/>
      <c r="H1762" s="2341"/>
      <c r="I1762" s="2340"/>
      <c r="J1762" s="2342"/>
    </row>
    <row r="1763" spans="1:10" s="54" customFormat="1" ht="30" hidden="1" customHeight="1" x14ac:dyDescent="0.25">
      <c r="A1763" s="2335" t="s">
        <v>545</v>
      </c>
      <c r="B1763" s="2336"/>
      <c r="C1763" s="2337" t="s">
        <v>549</v>
      </c>
      <c r="D1763" s="2338"/>
      <c r="E1763" s="2338"/>
      <c r="F1763" s="2339"/>
      <c r="G1763" s="2340"/>
      <c r="H1763" s="2341"/>
      <c r="I1763" s="2340"/>
      <c r="J1763" s="2342"/>
    </row>
    <row r="1764" spans="1:10" s="54" customFormat="1" ht="67.5" hidden="1" customHeight="1" x14ac:dyDescent="0.25">
      <c r="A1764" s="2335" t="s">
        <v>551</v>
      </c>
      <c r="B1764" s="2336"/>
      <c r="C1764" s="2337" t="s">
        <v>554</v>
      </c>
      <c r="D1764" s="2338"/>
      <c r="E1764" s="2338"/>
      <c r="F1764" s="2339"/>
      <c r="G1764" s="2340"/>
      <c r="H1764" s="2341"/>
      <c r="I1764" s="2340"/>
      <c r="J1764" s="2342"/>
    </row>
    <row r="1765" spans="1:10" s="54" customFormat="1" ht="45" hidden="1" customHeight="1" x14ac:dyDescent="0.25">
      <c r="A1765" s="2335" t="s">
        <v>552</v>
      </c>
      <c r="B1765" s="2336"/>
      <c r="C1765" s="2337" t="s">
        <v>555</v>
      </c>
      <c r="D1765" s="2338"/>
      <c r="E1765" s="2338"/>
      <c r="F1765" s="2339"/>
      <c r="G1765" s="2340"/>
      <c r="H1765" s="2341"/>
      <c r="I1765" s="2340"/>
      <c r="J1765" s="2342"/>
    </row>
    <row r="1766" spans="1:10" s="54" customFormat="1" ht="60" hidden="1" customHeight="1" x14ac:dyDescent="0.25">
      <c r="A1766" s="2335" t="s">
        <v>553</v>
      </c>
      <c r="B1766" s="2336"/>
      <c r="C1766" s="2337" t="s">
        <v>556</v>
      </c>
      <c r="D1766" s="2338"/>
      <c r="E1766" s="2338"/>
      <c r="F1766" s="2339"/>
      <c r="G1766" s="2340"/>
      <c r="H1766" s="2341"/>
      <c r="I1766" s="2340"/>
      <c r="J1766" s="2342"/>
    </row>
    <row r="1767" spans="1:10" s="54" customFormat="1" ht="67.5" hidden="1" customHeight="1" x14ac:dyDescent="0.25">
      <c r="A1767" s="2335" t="s">
        <v>567</v>
      </c>
      <c r="B1767" s="2336"/>
      <c r="C1767" s="2337" t="s">
        <v>569</v>
      </c>
      <c r="D1767" s="2338"/>
      <c r="E1767" s="2338"/>
      <c r="F1767" s="2339"/>
      <c r="G1767" s="2340"/>
      <c r="H1767" s="2341"/>
      <c r="I1767" s="2340"/>
      <c r="J1767" s="2342"/>
    </row>
    <row r="1768" spans="1:10" s="54" customFormat="1" ht="67.5" hidden="1" customHeight="1" x14ac:dyDescent="0.25">
      <c r="A1768" s="2335" t="s">
        <v>557</v>
      </c>
      <c r="B1768" s="2336"/>
      <c r="C1768" s="2337" t="s">
        <v>570</v>
      </c>
      <c r="D1768" s="2338"/>
      <c r="E1768" s="2338"/>
      <c r="F1768" s="2339"/>
      <c r="G1768" s="2340"/>
      <c r="H1768" s="2341"/>
      <c r="I1768" s="2340"/>
      <c r="J1768" s="2342"/>
    </row>
    <row r="1769" spans="1:10" s="54" customFormat="1" ht="30" hidden="1" customHeight="1" x14ac:dyDescent="0.25">
      <c r="A1769" s="2335" t="s">
        <v>558</v>
      </c>
      <c r="B1769" s="2336"/>
      <c r="C1769" s="2337" t="s">
        <v>571</v>
      </c>
      <c r="D1769" s="2338"/>
      <c r="E1769" s="2338"/>
      <c r="F1769" s="2339"/>
      <c r="G1769" s="2340"/>
      <c r="H1769" s="2341"/>
      <c r="I1769" s="2340"/>
      <c r="J1769" s="2342"/>
    </row>
    <row r="1770" spans="1:10" s="54" customFormat="1" ht="16.5" hidden="1" customHeight="1" x14ac:dyDescent="0.25">
      <c r="A1770" s="395"/>
      <c r="B1770" s="395"/>
      <c r="C1770" s="388"/>
      <c r="D1770" s="388"/>
      <c r="E1770" s="388"/>
      <c r="F1770" s="388"/>
      <c r="G1770" s="389"/>
      <c r="H1770" s="389"/>
      <c r="I1770" s="389"/>
      <c r="J1770" s="389"/>
    </row>
    <row r="1771" spans="1:10" s="54" customFormat="1" ht="16.5" hidden="1" customHeight="1" x14ac:dyDescent="0.25">
      <c r="A1771" s="396"/>
      <c r="B1771" s="396"/>
      <c r="C1771" s="391"/>
      <c r="D1771" s="391"/>
      <c r="E1771" s="391"/>
      <c r="F1771" s="391"/>
      <c r="G1771" s="392"/>
      <c r="H1771" s="392"/>
      <c r="I1771" s="392"/>
      <c r="J1771" s="392"/>
    </row>
    <row r="1772" spans="1:10" s="54" customFormat="1" ht="45" hidden="1" customHeight="1" x14ac:dyDescent="0.25">
      <c r="A1772" s="2335" t="s">
        <v>559</v>
      </c>
      <c r="B1772" s="2336"/>
      <c r="C1772" s="2337" t="s">
        <v>572</v>
      </c>
      <c r="D1772" s="2338"/>
      <c r="E1772" s="2338"/>
      <c r="F1772" s="2339"/>
      <c r="G1772" s="2340"/>
      <c r="H1772" s="2341"/>
      <c r="I1772" s="2340"/>
      <c r="J1772" s="2342"/>
    </row>
    <row r="1773" spans="1:10" s="54" customFormat="1" ht="60" hidden="1" customHeight="1" x14ac:dyDescent="0.25">
      <c r="A1773" s="2335" t="s">
        <v>560</v>
      </c>
      <c r="B1773" s="2336"/>
      <c r="C1773" s="2337" t="s">
        <v>573</v>
      </c>
      <c r="D1773" s="2338"/>
      <c r="E1773" s="2338"/>
      <c r="F1773" s="2339"/>
      <c r="G1773" s="2340"/>
      <c r="H1773" s="2341"/>
      <c r="I1773" s="2340"/>
      <c r="J1773" s="2342"/>
    </row>
    <row r="1774" spans="1:10" s="54" customFormat="1" ht="60" hidden="1" customHeight="1" x14ac:dyDescent="0.25">
      <c r="A1774" s="2335" t="s">
        <v>561</v>
      </c>
      <c r="B1774" s="2336"/>
      <c r="C1774" s="2337" t="s">
        <v>574</v>
      </c>
      <c r="D1774" s="2338"/>
      <c r="E1774" s="2338"/>
      <c r="F1774" s="2339"/>
      <c r="G1774" s="2340"/>
      <c r="H1774" s="2341"/>
      <c r="I1774" s="2340"/>
      <c r="J1774" s="2342"/>
    </row>
    <row r="1775" spans="1:10" s="54" customFormat="1" ht="30" hidden="1" customHeight="1" x14ac:dyDescent="0.25">
      <c r="A1775" s="2335" t="s">
        <v>562</v>
      </c>
      <c r="B1775" s="2336"/>
      <c r="C1775" s="2337" t="s">
        <v>575</v>
      </c>
      <c r="D1775" s="2338"/>
      <c r="E1775" s="2338"/>
      <c r="F1775" s="2339"/>
      <c r="G1775" s="2340"/>
      <c r="H1775" s="2341"/>
      <c r="I1775" s="2340"/>
      <c r="J1775" s="2342"/>
    </row>
    <row r="1776" spans="1:10" s="54" customFormat="1" ht="30" hidden="1" customHeight="1" x14ac:dyDescent="0.25">
      <c r="A1776" s="2335" t="s">
        <v>563</v>
      </c>
      <c r="B1776" s="2336"/>
      <c r="C1776" s="2337" t="s">
        <v>568</v>
      </c>
      <c r="D1776" s="2338"/>
      <c r="E1776" s="2338"/>
      <c r="F1776" s="2339"/>
      <c r="G1776" s="2340"/>
      <c r="H1776" s="2341"/>
      <c r="I1776" s="2340"/>
      <c r="J1776" s="2342"/>
    </row>
    <row r="1777" spans="1:14" s="54" customFormat="1" ht="30" hidden="1" customHeight="1" x14ac:dyDescent="0.25">
      <c r="A1777" s="2335" t="s">
        <v>564</v>
      </c>
      <c r="B1777" s="2336"/>
      <c r="C1777" s="2337" t="s">
        <v>576</v>
      </c>
      <c r="D1777" s="2338"/>
      <c r="E1777" s="2338"/>
      <c r="F1777" s="2339"/>
      <c r="G1777" s="2340"/>
      <c r="H1777" s="2341"/>
      <c r="I1777" s="2340"/>
      <c r="J1777" s="2342"/>
    </row>
    <row r="1778" spans="1:14" s="54" customFormat="1" ht="30" hidden="1" customHeight="1" x14ac:dyDescent="0.25">
      <c r="A1778" s="2335" t="s">
        <v>565</v>
      </c>
      <c r="B1778" s="2336"/>
      <c r="C1778" s="2337" t="s">
        <v>577</v>
      </c>
      <c r="D1778" s="2338"/>
      <c r="E1778" s="2338"/>
      <c r="F1778" s="2339"/>
      <c r="G1778" s="2340"/>
      <c r="H1778" s="2341"/>
      <c r="I1778" s="2340"/>
      <c r="J1778" s="2342"/>
    </row>
    <row r="1779" spans="1:14" s="54" customFormat="1" ht="30" hidden="1" customHeight="1" thickBot="1" x14ac:dyDescent="0.3">
      <c r="A1779" s="2343" t="s">
        <v>566</v>
      </c>
      <c r="B1779" s="2344"/>
      <c r="C1779" s="2345" t="s">
        <v>578</v>
      </c>
      <c r="D1779" s="2346"/>
      <c r="E1779" s="2346"/>
      <c r="F1779" s="2347"/>
      <c r="G1779" s="2348"/>
      <c r="H1779" s="2349"/>
      <c r="I1779" s="2348"/>
      <c r="J1779" s="2350"/>
    </row>
    <row r="1780" spans="1:14" s="54" customFormat="1" ht="30" hidden="1" customHeight="1" thickBot="1" x14ac:dyDescent="0.3">
      <c r="A1780" s="2256" t="s">
        <v>579</v>
      </c>
      <c r="B1780" s="2257"/>
      <c r="C1780" s="2258" t="s">
        <v>580</v>
      </c>
      <c r="D1780" s="2362"/>
      <c r="E1780" s="2362"/>
      <c r="F1780" s="2363"/>
      <c r="G1780" s="2332" t="str">
        <f>IF(SUM(G1759:H1779)=0,"",SUM(G1759:H1779))</f>
        <v/>
      </c>
      <c r="H1780" s="2333"/>
      <c r="I1780" s="2332" t="str">
        <f>IF(SUM(I1759:J1779)=0,"",SUM(I1759:J1779))</f>
        <v/>
      </c>
      <c r="J1780" s="2334"/>
    </row>
    <row r="1781" spans="1:14" s="54" customFormat="1" ht="15.75" hidden="1" customHeight="1" thickBot="1" x14ac:dyDescent="0.3">
      <c r="A1781" s="2359"/>
      <c r="B1781" s="2360"/>
      <c r="C1781" s="2361" t="s">
        <v>581</v>
      </c>
      <c r="D1781" s="2362"/>
      <c r="E1781" s="2362"/>
      <c r="F1781" s="2363"/>
      <c r="G1781" s="2364"/>
      <c r="H1781" s="2365"/>
      <c r="I1781" s="2364"/>
      <c r="J1781" s="2366"/>
    </row>
    <row r="1782" spans="1:14" s="54" customFormat="1" ht="29.25" hidden="1" customHeight="1" thickBot="1" x14ac:dyDescent="0.3">
      <c r="A1782" s="2367" t="s">
        <v>582</v>
      </c>
      <c r="B1782" s="2368"/>
      <c r="C1782" s="2369" t="s">
        <v>589</v>
      </c>
      <c r="D1782" s="2370"/>
      <c r="E1782" s="2370"/>
      <c r="F1782" s="2371"/>
      <c r="G1782" s="2372" t="str">
        <f>IF(SUM(G1783:H1790)=0,"",SUM(G1783:H1790))</f>
        <v/>
      </c>
      <c r="H1782" s="2373"/>
      <c r="I1782" s="2372" t="str">
        <f>IF(SUM(I1783:J1790)=0,"",SUM(I1783:J1790))</f>
        <v/>
      </c>
      <c r="J1782" s="2374"/>
      <c r="N1782" s="372"/>
    </row>
    <row r="1783" spans="1:14" s="54" customFormat="1" ht="29.25" hidden="1" customHeight="1" x14ac:dyDescent="0.25">
      <c r="A1783" s="2351" t="s">
        <v>583</v>
      </c>
      <c r="B1783" s="2352"/>
      <c r="C1783" s="2353" t="s">
        <v>588</v>
      </c>
      <c r="D1783" s="2354"/>
      <c r="E1783" s="2354"/>
      <c r="F1783" s="2355"/>
      <c r="G1783" s="2356"/>
      <c r="H1783" s="2357"/>
      <c r="I1783" s="2356"/>
      <c r="J1783" s="2358"/>
    </row>
    <row r="1784" spans="1:14" s="54" customFormat="1" ht="45" hidden="1" customHeight="1" x14ac:dyDescent="0.25">
      <c r="A1784" s="2335" t="s">
        <v>584</v>
      </c>
      <c r="B1784" s="2336"/>
      <c r="C1784" s="2337" t="s">
        <v>590</v>
      </c>
      <c r="D1784" s="2338"/>
      <c r="E1784" s="2338"/>
      <c r="F1784" s="2339"/>
      <c r="G1784" s="2340"/>
      <c r="H1784" s="2341"/>
      <c r="I1784" s="2340"/>
      <c r="J1784" s="2342"/>
    </row>
    <row r="1785" spans="1:14" s="54" customFormat="1" ht="15" hidden="1" customHeight="1" x14ac:dyDescent="0.25">
      <c r="A1785" s="2335" t="s">
        <v>585</v>
      </c>
      <c r="B1785" s="2336"/>
      <c r="C1785" s="2337" t="s">
        <v>591</v>
      </c>
      <c r="D1785" s="2338"/>
      <c r="E1785" s="2338"/>
      <c r="F1785" s="2339"/>
      <c r="G1785" s="2340"/>
      <c r="H1785" s="2341"/>
      <c r="I1785" s="2340"/>
      <c r="J1785" s="2342"/>
    </row>
    <row r="1786" spans="1:14" s="54" customFormat="1" ht="15" hidden="1" customHeight="1" x14ac:dyDescent="0.25">
      <c r="A1786" s="2335" t="s">
        <v>586</v>
      </c>
      <c r="B1786" s="2336"/>
      <c r="C1786" s="2337" t="s">
        <v>592</v>
      </c>
      <c r="D1786" s="2338"/>
      <c r="E1786" s="2338"/>
      <c r="F1786" s="2339"/>
      <c r="G1786" s="2340"/>
      <c r="H1786" s="2341"/>
      <c r="I1786" s="2340"/>
      <c r="J1786" s="2342"/>
    </row>
    <row r="1787" spans="1:14" s="54" customFormat="1" ht="45" hidden="1" customHeight="1" x14ac:dyDescent="0.25">
      <c r="A1787" s="2335" t="s">
        <v>587</v>
      </c>
      <c r="B1787" s="2336"/>
      <c r="C1787" s="2337" t="s">
        <v>697</v>
      </c>
      <c r="D1787" s="2338"/>
      <c r="E1787" s="2338"/>
      <c r="F1787" s="2339"/>
      <c r="G1787" s="2340"/>
      <c r="H1787" s="2341"/>
      <c r="I1787" s="2340"/>
      <c r="J1787" s="2342"/>
    </row>
    <row r="1788" spans="1:14" s="54" customFormat="1" ht="30" hidden="1" customHeight="1" x14ac:dyDescent="0.25">
      <c r="A1788" s="2335" t="s">
        <v>593</v>
      </c>
      <c r="B1788" s="2336"/>
      <c r="C1788" s="2337" t="s">
        <v>699</v>
      </c>
      <c r="D1788" s="2338"/>
      <c r="E1788" s="2338"/>
      <c r="F1788" s="2339"/>
      <c r="G1788" s="2340"/>
      <c r="H1788" s="2341"/>
      <c r="I1788" s="2340"/>
      <c r="J1788" s="2342"/>
    </row>
    <row r="1789" spans="1:14" s="54" customFormat="1" ht="45" hidden="1" customHeight="1" x14ac:dyDescent="0.25">
      <c r="A1789" s="2335" t="s">
        <v>594</v>
      </c>
      <c r="B1789" s="2336"/>
      <c r="C1789" s="2337" t="s">
        <v>596</v>
      </c>
      <c r="D1789" s="2338"/>
      <c r="E1789" s="2338"/>
      <c r="F1789" s="2339"/>
      <c r="G1789" s="2340"/>
      <c r="H1789" s="2341"/>
      <c r="I1789" s="2340"/>
      <c r="J1789" s="2342"/>
    </row>
    <row r="1790" spans="1:14" s="54" customFormat="1" ht="30" hidden="1" customHeight="1" thickBot="1" x14ac:dyDescent="0.3">
      <c r="A1790" s="2343" t="s">
        <v>595</v>
      </c>
      <c r="B1790" s="2344"/>
      <c r="C1790" s="2345" t="s">
        <v>597</v>
      </c>
      <c r="D1790" s="2346"/>
      <c r="E1790" s="2346"/>
      <c r="F1790" s="2347"/>
      <c r="G1790" s="2348"/>
      <c r="H1790" s="2349"/>
      <c r="I1790" s="2348"/>
      <c r="J1790" s="2350"/>
    </row>
    <row r="1791" spans="1:14" s="54" customFormat="1" ht="45" hidden="1" customHeight="1" thickBot="1" x14ac:dyDescent="0.3">
      <c r="A1791" s="2359" t="s">
        <v>598</v>
      </c>
      <c r="B1791" s="2360"/>
      <c r="C1791" s="2258" t="s">
        <v>601</v>
      </c>
      <c r="D1791" s="2259"/>
      <c r="E1791" s="2259"/>
      <c r="F1791" s="2260"/>
      <c r="G1791" s="2332" t="str">
        <f>IF(SUM(G1792:H1803)=0,"",SUM(G1792:H1803))</f>
        <v/>
      </c>
      <c r="H1791" s="2333"/>
      <c r="I1791" s="2332" t="str">
        <f>IF(SUM(I1792:J1803)=0,"",SUM(I1792:J1803))</f>
        <v/>
      </c>
      <c r="J1791" s="2334"/>
    </row>
    <row r="1792" spans="1:14" s="54" customFormat="1" ht="15.75" hidden="1" customHeight="1" x14ac:dyDescent="0.25">
      <c r="A1792" s="2351" t="s">
        <v>599</v>
      </c>
      <c r="B1792" s="2352"/>
      <c r="C1792" s="2353" t="s">
        <v>602</v>
      </c>
      <c r="D1792" s="2354"/>
      <c r="E1792" s="2354"/>
      <c r="F1792" s="2355"/>
      <c r="G1792" s="2356"/>
      <c r="H1792" s="2357"/>
      <c r="I1792" s="2356"/>
      <c r="J1792" s="2358"/>
    </row>
    <row r="1793" spans="1:10" s="54" customFormat="1" ht="30" hidden="1" customHeight="1" x14ac:dyDescent="0.25">
      <c r="A1793" s="2335" t="s">
        <v>600</v>
      </c>
      <c r="B1793" s="2336"/>
      <c r="C1793" s="2337" t="s">
        <v>603</v>
      </c>
      <c r="D1793" s="2338"/>
      <c r="E1793" s="2338"/>
      <c r="F1793" s="2339"/>
      <c r="G1793" s="2340"/>
      <c r="H1793" s="2341"/>
      <c r="I1793" s="2340"/>
      <c r="J1793" s="2342"/>
    </row>
    <row r="1794" spans="1:10" s="54" customFormat="1" ht="16.5" hidden="1" customHeight="1" x14ac:dyDescent="0.25">
      <c r="A1794" s="395"/>
      <c r="B1794" s="395"/>
      <c r="C1794" s="388"/>
      <c r="D1794" s="388"/>
      <c r="E1794" s="388"/>
      <c r="F1794" s="388"/>
      <c r="G1794" s="389"/>
      <c r="H1794" s="389"/>
      <c r="I1794" s="389"/>
      <c r="J1794" s="389"/>
    </row>
    <row r="1795" spans="1:10" s="54" customFormat="1" ht="16.5" hidden="1" customHeight="1" x14ac:dyDescent="0.25">
      <c r="A1795" s="397"/>
      <c r="B1795" s="397"/>
      <c r="C1795" s="43"/>
      <c r="D1795" s="43"/>
      <c r="E1795" s="43"/>
      <c r="F1795" s="43"/>
      <c r="G1795" s="394"/>
      <c r="H1795" s="394"/>
      <c r="I1795" s="394"/>
      <c r="J1795" s="394"/>
    </row>
    <row r="1796" spans="1:10" s="54" customFormat="1" ht="16.5" hidden="1" customHeight="1" x14ac:dyDescent="0.25">
      <c r="A1796" s="396"/>
      <c r="B1796" s="396"/>
      <c r="C1796" s="391"/>
      <c r="D1796" s="391"/>
      <c r="E1796" s="391"/>
      <c r="F1796" s="391"/>
      <c r="G1796" s="392"/>
      <c r="H1796" s="392"/>
      <c r="I1796" s="392"/>
      <c r="J1796" s="392"/>
    </row>
    <row r="1797" spans="1:10" s="54" customFormat="1" ht="67.5" hidden="1" customHeight="1" x14ac:dyDescent="0.25">
      <c r="A1797" s="2335" t="s">
        <v>604</v>
      </c>
      <c r="B1797" s="2336"/>
      <c r="C1797" s="2337" t="s">
        <v>610</v>
      </c>
      <c r="D1797" s="2338"/>
      <c r="E1797" s="2338"/>
      <c r="F1797" s="2339"/>
      <c r="G1797" s="2340"/>
      <c r="H1797" s="2341"/>
      <c r="I1797" s="2340"/>
      <c r="J1797" s="2342"/>
    </row>
    <row r="1798" spans="1:10" s="54" customFormat="1" ht="67.5" hidden="1" customHeight="1" x14ac:dyDescent="0.25">
      <c r="A1798" s="2335" t="s">
        <v>605</v>
      </c>
      <c r="B1798" s="2336"/>
      <c r="C1798" s="2337" t="s">
        <v>959</v>
      </c>
      <c r="D1798" s="2338"/>
      <c r="E1798" s="2338"/>
      <c r="F1798" s="2339"/>
      <c r="G1798" s="2340"/>
      <c r="H1798" s="2341"/>
      <c r="I1798" s="2340"/>
      <c r="J1798" s="2342"/>
    </row>
    <row r="1799" spans="1:10" s="54" customFormat="1" ht="15.75" hidden="1" customHeight="1" x14ac:dyDescent="0.25">
      <c r="A1799" s="2335" t="s">
        <v>606</v>
      </c>
      <c r="B1799" s="2336"/>
      <c r="C1799" s="2337" t="s">
        <v>611</v>
      </c>
      <c r="D1799" s="2338"/>
      <c r="E1799" s="2338"/>
      <c r="F1799" s="2339"/>
      <c r="G1799" s="2340"/>
      <c r="H1799" s="2341"/>
      <c r="I1799" s="2340"/>
      <c r="J1799" s="2342"/>
    </row>
    <row r="1800" spans="1:10" s="54" customFormat="1" ht="15.75" hidden="1" customHeight="1" x14ac:dyDescent="0.25">
      <c r="A1800" s="2335" t="s">
        <v>607</v>
      </c>
      <c r="B1800" s="2336"/>
      <c r="C1800" s="2337" t="s">
        <v>612</v>
      </c>
      <c r="D1800" s="2338"/>
      <c r="E1800" s="2338"/>
      <c r="F1800" s="2339"/>
      <c r="G1800" s="2340"/>
      <c r="H1800" s="2341"/>
      <c r="I1800" s="2340"/>
      <c r="J1800" s="2342"/>
    </row>
    <row r="1801" spans="1:10" s="54" customFormat="1" ht="45" hidden="1" customHeight="1" x14ac:dyDescent="0.25">
      <c r="A1801" s="2335" t="s">
        <v>608</v>
      </c>
      <c r="B1801" s="2336"/>
      <c r="C1801" s="2337" t="s">
        <v>614</v>
      </c>
      <c r="D1801" s="2338"/>
      <c r="E1801" s="2338"/>
      <c r="F1801" s="2339"/>
      <c r="G1801" s="2340"/>
      <c r="H1801" s="2341"/>
      <c r="I1801" s="2340"/>
      <c r="J1801" s="2342"/>
    </row>
    <row r="1802" spans="1:10" s="54" customFormat="1" ht="67.5" hidden="1" customHeight="1" x14ac:dyDescent="0.25">
      <c r="A1802" s="2335" t="s">
        <v>609</v>
      </c>
      <c r="B1802" s="2336"/>
      <c r="C1802" s="2337" t="s">
        <v>615</v>
      </c>
      <c r="D1802" s="2338"/>
      <c r="E1802" s="2338"/>
      <c r="F1802" s="2339"/>
      <c r="G1802" s="2340"/>
      <c r="H1802" s="2341"/>
      <c r="I1802" s="2340"/>
      <c r="J1802" s="2342"/>
    </row>
    <row r="1803" spans="1:10" s="54" customFormat="1" ht="67.5" hidden="1" customHeight="1" x14ac:dyDescent="0.25">
      <c r="A1803" s="2335" t="s">
        <v>613</v>
      </c>
      <c r="B1803" s="2336"/>
      <c r="C1803" s="2337" t="s">
        <v>616</v>
      </c>
      <c r="D1803" s="2338"/>
      <c r="E1803" s="2338"/>
      <c r="F1803" s="2339"/>
      <c r="G1803" s="2340"/>
      <c r="H1803" s="2341"/>
      <c r="I1803" s="2340"/>
      <c r="J1803" s="2342"/>
    </row>
    <row r="1804" spans="1:10" s="54" customFormat="1" ht="30" hidden="1" customHeight="1" x14ac:dyDescent="0.25">
      <c r="A1804" s="2335" t="s">
        <v>617</v>
      </c>
      <c r="B1804" s="2336"/>
      <c r="C1804" s="2337" t="s">
        <v>621</v>
      </c>
      <c r="D1804" s="2338"/>
      <c r="E1804" s="2338"/>
      <c r="F1804" s="2339"/>
      <c r="G1804" s="2340"/>
      <c r="H1804" s="2341"/>
      <c r="I1804" s="2340"/>
      <c r="J1804" s="2342"/>
    </row>
    <row r="1805" spans="1:10" s="54" customFormat="1" ht="45" hidden="1" customHeight="1" x14ac:dyDescent="0.25">
      <c r="A1805" s="2335" t="s">
        <v>618</v>
      </c>
      <c r="B1805" s="2336"/>
      <c r="C1805" s="2337" t="s">
        <v>622</v>
      </c>
      <c r="D1805" s="2338"/>
      <c r="E1805" s="2338" t="s">
        <v>38</v>
      </c>
      <c r="F1805" s="2339"/>
      <c r="G1805" s="2340"/>
      <c r="H1805" s="2341"/>
      <c r="I1805" s="2340"/>
      <c r="J1805" s="2342"/>
    </row>
    <row r="1806" spans="1:10" s="54" customFormat="1" ht="60" hidden="1" customHeight="1" x14ac:dyDescent="0.25">
      <c r="A1806" s="2335" t="s">
        <v>619</v>
      </c>
      <c r="B1806" s="2336"/>
      <c r="C1806" s="2337" t="s">
        <v>623</v>
      </c>
      <c r="D1806" s="2338"/>
      <c r="E1806" s="2338"/>
      <c r="F1806" s="2339"/>
      <c r="G1806" s="2340"/>
      <c r="H1806" s="2341"/>
      <c r="I1806" s="2340"/>
      <c r="J1806" s="2342"/>
    </row>
    <row r="1807" spans="1:10" s="54" customFormat="1" ht="60" hidden="1" customHeight="1" x14ac:dyDescent="0.25">
      <c r="A1807" s="2335" t="s">
        <v>620</v>
      </c>
      <c r="B1807" s="2336"/>
      <c r="C1807" s="2337" t="s">
        <v>624</v>
      </c>
      <c r="D1807" s="2338"/>
      <c r="E1807" s="2338"/>
      <c r="F1807" s="2339"/>
      <c r="G1807" s="2340"/>
      <c r="H1807" s="2341"/>
      <c r="I1807" s="2340"/>
      <c r="J1807" s="2342"/>
    </row>
    <row r="1808" spans="1:10" s="54" customFormat="1" ht="30" hidden="1" customHeight="1" x14ac:dyDescent="0.25">
      <c r="A1808" s="2335" t="s">
        <v>625</v>
      </c>
      <c r="B1808" s="2336"/>
      <c r="C1808" s="2337" t="s">
        <v>960</v>
      </c>
      <c r="D1808" s="2338"/>
      <c r="E1808" s="2338"/>
      <c r="F1808" s="2339"/>
      <c r="G1808" s="2340"/>
      <c r="H1808" s="2341"/>
      <c r="I1808" s="2340"/>
      <c r="J1808" s="2342"/>
    </row>
    <row r="1809" spans="1:10" s="54" customFormat="1" ht="30" hidden="1" customHeight="1" x14ac:dyDescent="0.25">
      <c r="A1809" s="2335" t="s">
        <v>626</v>
      </c>
      <c r="B1809" s="2336"/>
      <c r="C1809" s="2337" t="s">
        <v>628</v>
      </c>
      <c r="D1809" s="2338"/>
      <c r="E1809" s="2338"/>
      <c r="F1809" s="2339"/>
      <c r="G1809" s="2340"/>
      <c r="H1809" s="2341"/>
      <c r="I1809" s="2340"/>
      <c r="J1809" s="2342"/>
    </row>
    <row r="1810" spans="1:10" s="54" customFormat="1" ht="30" hidden="1" customHeight="1" thickBot="1" x14ac:dyDescent="0.3">
      <c r="A1810" s="2343" t="s">
        <v>627</v>
      </c>
      <c r="B1810" s="2344"/>
      <c r="C1810" s="2345" t="s">
        <v>629</v>
      </c>
      <c r="D1810" s="2346"/>
      <c r="E1810" s="2346"/>
      <c r="F1810" s="2347"/>
      <c r="G1810" s="2348"/>
      <c r="H1810" s="2349"/>
      <c r="I1810" s="2348"/>
      <c r="J1810" s="2350"/>
    </row>
    <row r="1811" spans="1:10" s="54" customFormat="1" ht="30" hidden="1" customHeight="1" thickBot="1" x14ac:dyDescent="0.3">
      <c r="A1811" s="2256" t="s">
        <v>78</v>
      </c>
      <c r="B1811" s="2257"/>
      <c r="C1811" s="2258" t="s">
        <v>630</v>
      </c>
      <c r="D1811" s="2259"/>
      <c r="E1811" s="2259"/>
      <c r="F1811" s="2260"/>
      <c r="G1811" s="2332" t="str">
        <f>IF((IF(G1782="",0,G1782)+IF(G1791="",0,G1791)+G1804+G1805+G1806+G1807+G1808+G1809+G1810)=0,"",IF(G1782="",0,G1782)+IF(G1791="",0,G1791)+G1804+G1805+G1806+G1807+G1808+G1809+G1810)</f>
        <v/>
      </c>
      <c r="H1811" s="2333"/>
      <c r="I1811" s="2332" t="str">
        <f>IF((IF(I1782="",0,I1782)+IF(I1791="",0,I1791)+I1804+I1805+I1806+I1807+I1808+I1809+I1810)=0,"",IF(I1782="",0,I1782)+IF(I1791="",0,I1791)+I1804+I1805+I1806+I1807+I1808+I1809+I1810)</f>
        <v/>
      </c>
      <c r="J1811" s="2334"/>
    </row>
    <row r="1812" spans="1:10" s="54" customFormat="1" ht="45" hidden="1" customHeight="1" thickBot="1" x14ac:dyDescent="0.3">
      <c r="A1812" s="2256" t="s">
        <v>631</v>
      </c>
      <c r="B1812" s="2257"/>
      <c r="C1812" s="2258" t="s">
        <v>710</v>
      </c>
      <c r="D1812" s="2259"/>
      <c r="E1812" s="2259"/>
      <c r="F1812" s="2260"/>
      <c r="G1812" s="2332" t="str">
        <f>IF(IF(G1757="",0,G1757)+IF(G1780="",0,G1780)+IF(G1811="",0,G1811)=0,"",IF(G1757="",0,G1757)+IF(G1780="",0,G1780)+IF(G1811="",0,G1811))</f>
        <v/>
      </c>
      <c r="H1812" s="2333"/>
      <c r="I1812" s="2332" t="str">
        <f>IF(IF(I1757="",0,I1757)+IF(I1780="",0,I1780)+IF(I1811="",0,I1811)=0,"",IF(I1757="",0,I1757)+IF(I1780="",0,I1780)+IF(I1811="",0,I1811))</f>
        <v/>
      </c>
      <c r="J1812" s="2334"/>
    </row>
    <row r="1813" spans="1:10" s="54" customFormat="1" ht="45" hidden="1" customHeight="1" thickBot="1" x14ac:dyDescent="0.3">
      <c r="A1813" s="2256" t="s">
        <v>88</v>
      </c>
      <c r="B1813" s="2257"/>
      <c r="C1813" s="2258" t="s">
        <v>711</v>
      </c>
      <c r="D1813" s="2259"/>
      <c r="E1813" s="2259"/>
      <c r="F1813" s="2260"/>
      <c r="G1813" s="2321"/>
      <c r="H1813" s="2322"/>
      <c r="I1813" s="2321"/>
      <c r="J1813" s="2323"/>
    </row>
    <row r="1814" spans="1:10" s="54" customFormat="1" ht="16.5" hidden="1" customHeight="1" x14ac:dyDescent="0.25">
      <c r="A1814" s="402"/>
      <c r="B1814" s="402"/>
      <c r="C1814" s="403"/>
      <c r="D1814" s="403"/>
      <c r="E1814" s="403"/>
      <c r="F1814" s="403"/>
      <c r="G1814" s="404"/>
      <c r="H1814" s="404"/>
      <c r="I1814" s="404"/>
      <c r="J1814" s="404"/>
    </row>
    <row r="1815" spans="1:10" s="54" customFormat="1" ht="16.5" hidden="1" customHeight="1" thickBot="1" x14ac:dyDescent="0.3">
      <c r="A1815" s="405"/>
      <c r="B1815" s="405"/>
      <c r="C1815" s="406"/>
      <c r="D1815" s="406"/>
      <c r="E1815" s="406"/>
      <c r="F1815" s="406"/>
      <c r="G1815" s="407"/>
      <c r="H1815" s="407"/>
      <c r="I1815" s="407"/>
      <c r="J1815" s="407"/>
    </row>
    <row r="1816" spans="1:10" s="54" customFormat="1" ht="66.75" hidden="1" customHeight="1" thickBot="1" x14ac:dyDescent="0.3">
      <c r="A1816" s="2256" t="s">
        <v>106</v>
      </c>
      <c r="B1816" s="2257"/>
      <c r="C1816" s="2258" t="s">
        <v>961</v>
      </c>
      <c r="D1816" s="2259"/>
      <c r="E1816" s="2259"/>
      <c r="F1816" s="2260"/>
      <c r="G1816" s="2321"/>
      <c r="H1816" s="2322"/>
      <c r="I1816" s="2321"/>
      <c r="J1816" s="2323"/>
    </row>
    <row r="1817" spans="1:10" s="54" customFormat="1" ht="60" hidden="1" customHeight="1" thickBot="1" x14ac:dyDescent="0.3">
      <c r="A1817" s="2256" t="s">
        <v>272</v>
      </c>
      <c r="B1817" s="2257"/>
      <c r="C1817" s="2258" t="s">
        <v>632</v>
      </c>
      <c r="D1817" s="2259"/>
      <c r="E1817" s="2259"/>
      <c r="F1817" s="2260"/>
      <c r="G1817" s="2321"/>
      <c r="H1817" s="2322"/>
      <c r="I1817" s="2321"/>
      <c r="J1817" s="2323"/>
    </row>
    <row r="1818" spans="1:10" s="54" customFormat="1" ht="67.5" hidden="1" customHeight="1" thickBot="1" x14ac:dyDescent="0.3">
      <c r="A1818" s="2324" t="s">
        <v>372</v>
      </c>
      <c r="B1818" s="2325"/>
      <c r="C1818" s="2326" t="s">
        <v>633</v>
      </c>
      <c r="D1818" s="2327"/>
      <c r="E1818" s="2327"/>
      <c r="F1818" s="2328"/>
      <c r="G1818" s="2329"/>
      <c r="H1818" s="2330"/>
      <c r="I1818" s="2329"/>
      <c r="J1818" s="2331"/>
    </row>
    <row r="1819" spans="1:10" s="54" customFormat="1" ht="15.75" hidden="1" customHeight="1" thickTop="1" x14ac:dyDescent="0.25">
      <c r="A1819" s="398"/>
      <c r="B1819" s="398"/>
      <c r="C1819" s="399"/>
      <c r="D1819" s="399"/>
      <c r="E1819" s="399"/>
      <c r="F1819" s="399"/>
      <c r="G1819" s="400"/>
      <c r="H1819" s="400"/>
      <c r="I1819" s="400"/>
      <c r="J1819" s="400"/>
    </row>
    <row r="1820" spans="1:10" s="54" customFormat="1" ht="15.75" hidden="1" customHeight="1" x14ac:dyDescent="0.25">
      <c r="A1820" s="398"/>
      <c r="B1820" s="398"/>
      <c r="C1820" s="399"/>
      <c r="D1820" s="399"/>
      <c r="E1820" s="399"/>
      <c r="F1820" s="399"/>
      <c r="G1820" s="400"/>
      <c r="H1820" s="400"/>
      <c r="I1820" s="400"/>
      <c r="J1820" s="400"/>
    </row>
    <row r="1821" spans="1:10" s="54" customFormat="1" ht="15.75" hidden="1" customHeight="1" x14ac:dyDescent="0.25">
      <c r="A1821" s="398"/>
      <c r="B1821" s="398"/>
      <c r="C1821" s="399"/>
      <c r="D1821" s="399"/>
      <c r="E1821" s="399"/>
      <c r="F1821" s="399"/>
      <c r="G1821" s="400"/>
      <c r="H1821" s="400"/>
      <c r="I1821" s="400"/>
      <c r="J1821" s="400"/>
    </row>
    <row r="1822" spans="1:10" s="54" customFormat="1" ht="15.75" hidden="1" customHeight="1" x14ac:dyDescent="0.25">
      <c r="A1822" s="398"/>
      <c r="B1822" s="398"/>
      <c r="C1822" s="399"/>
      <c r="D1822" s="399"/>
      <c r="E1822" s="399"/>
      <c r="F1822" s="399"/>
      <c r="G1822" s="400"/>
      <c r="H1822" s="400"/>
      <c r="I1822" s="400"/>
      <c r="J1822" s="400"/>
    </row>
    <row r="1823" spans="1:10" s="54" customFormat="1" ht="15.75" hidden="1" customHeight="1" x14ac:dyDescent="0.25">
      <c r="A1823" s="398"/>
      <c r="B1823" s="398"/>
      <c r="C1823" s="399"/>
      <c r="D1823" s="399"/>
      <c r="E1823" s="399"/>
      <c r="F1823" s="399"/>
      <c r="G1823" s="400"/>
      <c r="H1823" s="400"/>
      <c r="I1823" s="400"/>
      <c r="J1823" s="400"/>
    </row>
    <row r="1824" spans="1:10" s="54" customFormat="1" ht="15.75" hidden="1" customHeight="1" x14ac:dyDescent="0.25">
      <c r="A1824" s="398"/>
      <c r="B1824" s="398"/>
      <c r="C1824" s="399"/>
      <c r="D1824" s="399"/>
      <c r="E1824" s="399"/>
      <c r="F1824" s="399"/>
      <c r="G1824" s="400"/>
      <c r="H1824" s="400"/>
      <c r="I1824" s="400"/>
      <c r="J1824" s="400"/>
    </row>
    <row r="1825" spans="1:10" s="54" customFormat="1" ht="15.75" hidden="1" customHeight="1" x14ac:dyDescent="0.25">
      <c r="A1825" s="398"/>
      <c r="B1825" s="398"/>
      <c r="C1825" s="399"/>
      <c r="D1825" s="399"/>
      <c r="E1825" s="399"/>
      <c r="F1825" s="399"/>
      <c r="G1825" s="400"/>
      <c r="H1825" s="400"/>
      <c r="I1825" s="400"/>
      <c r="J1825" s="400"/>
    </row>
    <row r="1826" spans="1:10" s="54" customFormat="1" ht="15.75" hidden="1" customHeight="1" x14ac:dyDescent="0.25">
      <c r="A1826" s="398"/>
      <c r="B1826" s="398"/>
      <c r="C1826" s="399"/>
      <c r="D1826" s="399"/>
      <c r="E1826" s="399"/>
      <c r="F1826" s="399"/>
      <c r="G1826" s="400"/>
      <c r="H1826" s="400"/>
      <c r="I1826" s="400"/>
      <c r="J1826" s="400"/>
    </row>
    <row r="1827" spans="1:10" s="54" customFormat="1" ht="15.75" hidden="1" customHeight="1" x14ac:dyDescent="0.25">
      <c r="A1827" s="398"/>
      <c r="B1827" s="398"/>
      <c r="C1827" s="399"/>
      <c r="D1827" s="399"/>
      <c r="E1827" s="399"/>
      <c r="F1827" s="399"/>
      <c r="G1827" s="400"/>
      <c r="H1827" s="400"/>
      <c r="I1827" s="400"/>
      <c r="J1827" s="400"/>
    </row>
    <row r="1828" spans="1:10" s="54" customFormat="1" ht="15.75" hidden="1" customHeight="1" x14ac:dyDescent="0.25">
      <c r="A1828" s="398"/>
      <c r="B1828" s="398"/>
      <c r="C1828" s="399"/>
      <c r="D1828" s="399"/>
      <c r="E1828" s="399"/>
      <c r="F1828" s="399"/>
      <c r="G1828" s="400"/>
      <c r="H1828" s="400"/>
      <c r="I1828" s="400"/>
      <c r="J1828" s="400"/>
    </row>
    <row r="1829" spans="1:10" s="54" customFormat="1" ht="15.75" hidden="1" customHeight="1" x14ac:dyDescent="0.25">
      <c r="A1829" s="398"/>
      <c r="B1829" s="398"/>
      <c r="C1829" s="399"/>
      <c r="D1829" s="399"/>
      <c r="E1829" s="399"/>
      <c r="F1829" s="399"/>
      <c r="G1829" s="400"/>
      <c r="H1829" s="400"/>
      <c r="I1829" s="400"/>
      <c r="J1829" s="400"/>
    </row>
    <row r="1830" spans="1:10" s="54" customFormat="1" ht="15.75" hidden="1" customHeight="1" x14ac:dyDescent="0.25">
      <c r="A1830" s="398"/>
      <c r="B1830" s="398"/>
      <c r="C1830" s="399"/>
      <c r="D1830" s="399"/>
      <c r="E1830" s="399"/>
      <c r="F1830" s="399"/>
      <c r="G1830" s="400"/>
      <c r="H1830" s="400"/>
      <c r="I1830" s="400"/>
      <c r="J1830" s="400"/>
    </row>
    <row r="1831" spans="1:10" s="54" customFormat="1" ht="15.75" hidden="1" customHeight="1" x14ac:dyDescent="0.25">
      <c r="A1831" s="398"/>
      <c r="B1831" s="398"/>
      <c r="C1831" s="399"/>
      <c r="D1831" s="399"/>
      <c r="E1831" s="399"/>
      <c r="F1831" s="399"/>
      <c r="G1831" s="400"/>
      <c r="H1831" s="400"/>
      <c r="I1831" s="400"/>
      <c r="J1831" s="400"/>
    </row>
    <row r="1832" spans="1:10" s="54" customFormat="1" ht="15.75" hidden="1" customHeight="1" x14ac:dyDescent="0.25">
      <c r="A1832" s="398"/>
      <c r="B1832" s="398"/>
      <c r="C1832" s="399"/>
      <c r="D1832" s="399"/>
      <c r="E1832" s="399"/>
      <c r="F1832" s="399"/>
      <c r="G1832" s="400"/>
      <c r="H1832" s="400"/>
      <c r="I1832" s="400"/>
      <c r="J1832" s="400"/>
    </row>
    <row r="1833" spans="1:10" s="54" customFormat="1" ht="15.75" hidden="1" customHeight="1" x14ac:dyDescent="0.25">
      <c r="A1833" s="398"/>
      <c r="B1833" s="398"/>
      <c r="C1833" s="399"/>
      <c r="D1833" s="399"/>
      <c r="E1833" s="399"/>
      <c r="F1833" s="399"/>
      <c r="G1833" s="400"/>
      <c r="H1833" s="400"/>
      <c r="I1833" s="400"/>
      <c r="J1833" s="400"/>
    </row>
    <row r="1834" spans="1:10" s="54" customFormat="1" ht="15.75" hidden="1" customHeight="1" x14ac:dyDescent="0.25">
      <c r="A1834" s="398"/>
      <c r="B1834" s="398"/>
      <c r="C1834" s="399"/>
      <c r="D1834" s="399"/>
      <c r="E1834" s="399"/>
      <c r="F1834" s="399"/>
      <c r="G1834" s="400"/>
      <c r="H1834" s="400"/>
      <c r="I1834" s="400"/>
      <c r="J1834" s="400"/>
    </row>
    <row r="1835" spans="1:10" s="54" customFormat="1" ht="15.75" hidden="1" customHeight="1" x14ac:dyDescent="0.25">
      <c r="A1835" s="398"/>
      <c r="B1835" s="398"/>
      <c r="C1835" s="399"/>
      <c r="D1835" s="399"/>
      <c r="E1835" s="399"/>
      <c r="F1835" s="399"/>
      <c r="G1835" s="400"/>
      <c r="H1835" s="400"/>
      <c r="I1835" s="400"/>
      <c r="J1835" s="400"/>
    </row>
    <row r="1836" spans="1:10" s="54" customFormat="1" ht="15.75" hidden="1" customHeight="1" x14ac:dyDescent="0.25">
      <c r="A1836" s="398"/>
      <c r="B1836" s="398"/>
      <c r="C1836" s="399"/>
      <c r="D1836" s="399"/>
      <c r="E1836" s="399"/>
      <c r="F1836" s="399"/>
      <c r="G1836" s="400"/>
      <c r="H1836" s="400"/>
      <c r="I1836" s="400"/>
      <c r="J1836" s="400"/>
    </row>
    <row r="1837" spans="1:10" s="54" customFormat="1" ht="15.75" hidden="1" customHeight="1" x14ac:dyDescent="0.25">
      <c r="A1837" s="398"/>
      <c r="B1837" s="398"/>
      <c r="C1837" s="399"/>
      <c r="D1837" s="399"/>
      <c r="E1837" s="399"/>
      <c r="F1837" s="399"/>
      <c r="G1837" s="400"/>
      <c r="H1837" s="400"/>
      <c r="I1837" s="400"/>
      <c r="J1837" s="400"/>
    </row>
    <row r="1838" spans="1:10" s="54" customFormat="1" ht="15.75" hidden="1" customHeight="1" x14ac:dyDescent="0.25">
      <c r="A1838" s="398"/>
      <c r="B1838" s="398"/>
      <c r="C1838" s="399"/>
      <c r="D1838" s="399"/>
      <c r="E1838" s="399"/>
      <c r="F1838" s="399"/>
      <c r="G1838" s="400"/>
      <c r="H1838" s="400"/>
      <c r="I1838" s="400"/>
      <c r="J1838" s="400"/>
    </row>
    <row r="1839" spans="1:10" s="54" customFormat="1" ht="15.75" hidden="1" customHeight="1" x14ac:dyDescent="0.25">
      <c r="A1839" s="398"/>
      <c r="B1839" s="398"/>
      <c r="C1839" s="399"/>
      <c r="D1839" s="399"/>
      <c r="E1839" s="399"/>
      <c r="F1839" s="399"/>
      <c r="G1839" s="400"/>
      <c r="H1839" s="400"/>
      <c r="I1839" s="400"/>
      <c r="J1839" s="400"/>
    </row>
    <row r="1840" spans="1:10" s="54" customFormat="1" ht="15.75" hidden="1" customHeight="1" x14ac:dyDescent="0.25">
      <c r="A1840" s="398"/>
      <c r="B1840" s="398"/>
      <c r="C1840" s="399"/>
      <c r="D1840" s="399"/>
      <c r="E1840" s="399"/>
      <c r="F1840" s="399"/>
      <c r="G1840" s="400"/>
      <c r="H1840" s="400"/>
      <c r="I1840" s="400"/>
      <c r="J1840" s="400"/>
    </row>
    <row r="1841" spans="1:10" s="54" customFormat="1" ht="15.75" hidden="1" customHeight="1" x14ac:dyDescent="0.25">
      <c r="A1841" s="398"/>
      <c r="B1841" s="398"/>
      <c r="C1841" s="399"/>
      <c r="D1841" s="399"/>
      <c r="E1841" s="399"/>
      <c r="F1841" s="399"/>
      <c r="G1841" s="400"/>
      <c r="H1841" s="400"/>
      <c r="I1841" s="400"/>
      <c r="J1841" s="400"/>
    </row>
    <row r="1842" spans="1:10" s="54" customFormat="1" ht="15.75" hidden="1" customHeight="1" x14ac:dyDescent="0.25">
      <c r="A1842" s="398"/>
      <c r="B1842" s="398"/>
      <c r="C1842" s="399"/>
      <c r="D1842" s="399"/>
      <c r="E1842" s="399"/>
      <c r="F1842" s="399"/>
      <c r="G1842" s="400"/>
      <c r="H1842" s="400"/>
      <c r="I1842" s="400"/>
      <c r="J1842" s="400"/>
    </row>
    <row r="1843" spans="1:10" s="54" customFormat="1" ht="15.75" hidden="1" customHeight="1" x14ac:dyDescent="0.25">
      <c r="A1843" s="398"/>
      <c r="B1843" s="398"/>
      <c r="C1843" s="399"/>
      <c r="D1843" s="399"/>
      <c r="E1843" s="399"/>
      <c r="F1843" s="399"/>
      <c r="G1843" s="400"/>
      <c r="H1843" s="400"/>
      <c r="I1843" s="400"/>
      <c r="J1843" s="400"/>
    </row>
    <row r="1844" spans="1:10" s="54" customFormat="1" ht="15.75" hidden="1" customHeight="1" x14ac:dyDescent="0.25">
      <c r="A1844" s="398"/>
      <c r="B1844" s="398"/>
      <c r="C1844" s="399"/>
      <c r="D1844" s="399"/>
      <c r="E1844" s="399"/>
      <c r="F1844" s="399"/>
      <c r="G1844" s="400"/>
      <c r="H1844" s="400"/>
      <c r="I1844" s="400"/>
      <c r="J1844" s="400"/>
    </row>
    <row r="1845" spans="1:10" s="54" customFormat="1" ht="15.75" hidden="1" customHeight="1" x14ac:dyDescent="0.25">
      <c r="A1845" s="398"/>
      <c r="B1845" s="398"/>
      <c r="C1845" s="399"/>
      <c r="D1845" s="399"/>
      <c r="E1845" s="399"/>
      <c r="F1845" s="399"/>
      <c r="G1845" s="400"/>
      <c r="H1845" s="400"/>
      <c r="I1845" s="400"/>
      <c r="J1845" s="400"/>
    </row>
    <row r="1846" spans="1:10" s="54" customFormat="1" ht="15.75" hidden="1" customHeight="1" x14ac:dyDescent="0.25">
      <c r="B1846" s="398"/>
      <c r="C1846" s="399"/>
      <c r="D1846" s="399"/>
      <c r="E1846" s="399"/>
      <c r="F1846" s="399"/>
      <c r="G1846" s="400"/>
      <c r="H1846" s="400"/>
      <c r="I1846" s="400"/>
      <c r="J1846" s="400"/>
    </row>
    <row r="1847" spans="1:10" s="54" customFormat="1" ht="15.75" hidden="1" customHeight="1" x14ac:dyDescent="0.25">
      <c r="B1847" s="398"/>
      <c r="C1847" s="399"/>
      <c r="D1847" s="399"/>
      <c r="E1847" s="399"/>
      <c r="F1847" s="399"/>
      <c r="G1847" s="400"/>
      <c r="H1847" s="400"/>
      <c r="I1847" s="400"/>
      <c r="J1847" s="400"/>
    </row>
    <row r="1848" spans="1:10" s="54" customFormat="1" ht="15.75" hidden="1" customHeight="1" x14ac:dyDescent="0.25">
      <c r="B1848" s="398"/>
      <c r="C1848" s="399"/>
      <c r="D1848" s="399"/>
      <c r="E1848" s="399"/>
      <c r="F1848" s="399"/>
      <c r="G1848" s="400"/>
      <c r="H1848" s="400"/>
      <c r="I1848" s="400"/>
      <c r="J1848" s="400"/>
    </row>
    <row r="1849" spans="1:10" s="54" customFormat="1" ht="15.75" hidden="1" customHeight="1" x14ac:dyDescent="0.25">
      <c r="B1849" s="398"/>
      <c r="C1849" s="399"/>
      <c r="D1849" s="399"/>
      <c r="E1849" s="399"/>
      <c r="F1849" s="399"/>
      <c r="G1849" s="400"/>
      <c r="H1849" s="400"/>
      <c r="I1849" s="400"/>
      <c r="J1849" s="400"/>
    </row>
    <row r="1850" spans="1:10" s="54" customFormat="1" ht="15.75" hidden="1" customHeight="1" x14ac:dyDescent="0.25">
      <c r="A1850" s="398"/>
      <c r="B1850" s="398"/>
      <c r="C1850" s="399"/>
      <c r="D1850" s="399"/>
      <c r="E1850" s="399"/>
      <c r="F1850" s="399"/>
      <c r="G1850" s="400"/>
      <c r="H1850" s="400"/>
      <c r="I1850" s="400"/>
      <c r="J1850" s="400"/>
    </row>
    <row r="1851" spans="1:10" s="54" customFormat="1" ht="16.5" hidden="1" customHeight="1" x14ac:dyDescent="0.25">
      <c r="A1851" s="2255"/>
      <c r="B1851" s="2255"/>
      <c r="C1851" s="2253"/>
      <c r="D1851" s="2253"/>
      <c r="E1851" s="2253"/>
      <c r="F1851" s="2253"/>
      <c r="G1851" s="615"/>
      <c r="H1851" s="615"/>
      <c r="I1851" s="615"/>
      <c r="J1851" s="615"/>
    </row>
    <row r="1852" spans="1:10" s="54" customFormat="1" ht="16.5" hidden="1" customHeight="1" x14ac:dyDescent="0.25">
      <c r="A1852" s="367"/>
      <c r="B1852" s="367"/>
      <c r="C1852" s="365"/>
      <c r="D1852" s="365"/>
      <c r="E1852" s="365"/>
      <c r="F1852" s="365"/>
      <c r="G1852" s="357"/>
      <c r="H1852" s="357"/>
      <c r="I1852" s="357"/>
      <c r="J1852" s="357"/>
    </row>
    <row r="1853" spans="1:10" s="54" customFormat="1" ht="16.5" hidden="1" customHeight="1" x14ac:dyDescent="0.25">
      <c r="A1853" s="367"/>
      <c r="B1853" s="367"/>
      <c r="C1853" s="365"/>
      <c r="D1853" s="365"/>
      <c r="E1853" s="365"/>
      <c r="F1853" s="365"/>
      <c r="G1853" s="357"/>
      <c r="H1853" s="357"/>
      <c r="I1853" s="357"/>
      <c r="J1853" s="357"/>
    </row>
    <row r="1854" spans="1:10" s="54" customFormat="1" ht="16.5" hidden="1" customHeight="1" x14ac:dyDescent="0.25">
      <c r="A1854" s="398"/>
      <c r="B1854" s="367"/>
      <c r="C1854" s="365"/>
      <c r="D1854" s="365"/>
      <c r="E1854" s="365"/>
      <c r="F1854" s="365"/>
      <c r="G1854" s="357"/>
      <c r="H1854" s="357"/>
      <c r="I1854" s="357"/>
      <c r="J1854" s="357"/>
    </row>
    <row r="1855" spans="1:10" s="54" customFormat="1" ht="16.8" customHeight="1" x14ac:dyDescent="0.25">
      <c r="A1855" s="367"/>
      <c r="B1855" s="367"/>
      <c r="C1855" s="365"/>
      <c r="D1855" s="365"/>
      <c r="E1855" s="365"/>
      <c r="F1855" s="365"/>
      <c r="G1855" s="357"/>
      <c r="H1855" s="357"/>
      <c r="I1855" s="357"/>
      <c r="J1855" s="357"/>
    </row>
    <row r="1856" spans="1:10" s="54" customFormat="1" ht="16.5" customHeight="1" x14ac:dyDescent="0.25">
      <c r="A1856" s="333" t="s">
        <v>634</v>
      </c>
      <c r="B1856" s="2188" t="s">
        <v>635</v>
      </c>
      <c r="C1856" s="2188"/>
      <c r="D1856" s="2188"/>
      <c r="E1856" s="2188"/>
      <c r="F1856" s="2188"/>
      <c r="G1856" s="2188"/>
      <c r="H1856" s="2188"/>
      <c r="I1856" s="2188"/>
      <c r="J1856" s="2188"/>
    </row>
    <row r="1857" spans="1:10" s="54" customFormat="1" ht="7.8" customHeight="1" thickBot="1" x14ac:dyDescent="0.3">
      <c r="A1857" s="2255"/>
      <c r="B1857" s="2255"/>
      <c r="C1857" s="2253"/>
      <c r="D1857" s="2253"/>
      <c r="E1857" s="2253"/>
      <c r="F1857" s="2253"/>
      <c r="G1857" s="615"/>
      <c r="H1857" s="615"/>
      <c r="I1857" s="615"/>
      <c r="J1857" s="615"/>
    </row>
    <row r="1858" spans="1:10" s="54" customFormat="1" ht="45" customHeight="1" thickTop="1" thickBot="1" x14ac:dyDescent="0.3">
      <c r="A1858" s="2319" t="s">
        <v>492</v>
      </c>
      <c r="B1858" s="2320"/>
      <c r="C1858" s="972" t="s">
        <v>494</v>
      </c>
      <c r="D1858" s="973"/>
      <c r="E1858" s="973"/>
      <c r="F1858" s="756"/>
      <c r="G1858" s="972" t="s">
        <v>6</v>
      </c>
      <c r="H1858" s="829"/>
      <c r="I1858" s="972" t="s">
        <v>493</v>
      </c>
      <c r="J1858" s="974"/>
    </row>
    <row r="1859" spans="1:10" s="54" customFormat="1" ht="15.75" customHeight="1" thickTop="1" thickBot="1" x14ac:dyDescent="0.3">
      <c r="A1859" s="2311"/>
      <c r="B1859" s="2312"/>
      <c r="C1859" s="2313" t="s">
        <v>636</v>
      </c>
      <c r="D1859" s="2314"/>
      <c r="E1859" s="2314"/>
      <c r="F1859" s="2315"/>
      <c r="G1859" s="2316"/>
      <c r="H1859" s="2317"/>
      <c r="I1859" s="2316"/>
      <c r="J1859" s="2318"/>
    </row>
    <row r="1860" spans="1:10" s="54" customFormat="1" ht="29.4" customHeight="1" thickBot="1" x14ac:dyDescent="0.3">
      <c r="A1860" s="2300" t="s">
        <v>637</v>
      </c>
      <c r="B1860" s="2301"/>
      <c r="C1860" s="2302" t="s">
        <v>639</v>
      </c>
      <c r="D1860" s="2303"/>
      <c r="E1860" s="2303"/>
      <c r="F1860" s="2304"/>
      <c r="G1860" s="2305">
        <v>73771</v>
      </c>
      <c r="H1860" s="2306"/>
      <c r="I1860" s="2305">
        <v>417049</v>
      </c>
      <c r="J1860" s="2307"/>
    </row>
    <row r="1861" spans="1:10" s="54" customFormat="1" ht="52.5" customHeight="1" thickBot="1" x14ac:dyDescent="0.3">
      <c r="A1861" s="2300" t="s">
        <v>490</v>
      </c>
      <c r="B1861" s="2301"/>
      <c r="C1861" s="2302" t="s">
        <v>962</v>
      </c>
      <c r="D1861" s="2303"/>
      <c r="E1861" s="2303"/>
      <c r="F1861" s="2304"/>
      <c r="G1861" s="2308">
        <f>IF(SUM(G1862:H1874)=0,"",SUM(G1862:H1874))</f>
        <v>471531</v>
      </c>
      <c r="H1861" s="2309"/>
      <c r="I1861" s="2308">
        <f>IF(SUM(I1862:J1874)=0,"",SUM(I1862:J1874))</f>
        <v>545533</v>
      </c>
      <c r="J1861" s="2310"/>
    </row>
    <row r="1862" spans="1:10" s="54" customFormat="1" ht="26.4" customHeight="1" x14ac:dyDescent="0.25">
      <c r="A1862" s="2292" t="s">
        <v>638</v>
      </c>
      <c r="B1862" s="2293"/>
      <c r="C1862" s="2294" t="s">
        <v>640</v>
      </c>
      <c r="D1862" s="2295"/>
      <c r="E1862" s="2295"/>
      <c r="F1862" s="2296"/>
      <c r="G1862" s="2297">
        <v>492221</v>
      </c>
      <c r="H1862" s="2298"/>
      <c r="I1862" s="2297">
        <v>536664</v>
      </c>
      <c r="J1862" s="2299"/>
    </row>
    <row r="1863" spans="1:10" s="54" customFormat="1" ht="52.8" customHeight="1" x14ac:dyDescent="0.25">
      <c r="A1863" s="1226" t="s">
        <v>491</v>
      </c>
      <c r="B1863" s="1227"/>
      <c r="C1863" s="1220" t="s">
        <v>641</v>
      </c>
      <c r="D1863" s="1221"/>
      <c r="E1863" s="1221"/>
      <c r="F1863" s="1222"/>
      <c r="G1863" s="1202"/>
      <c r="H1863" s="1203"/>
      <c r="I1863" s="1202"/>
      <c r="J1863" s="1225"/>
    </row>
    <row r="1864" spans="1:10" s="54" customFormat="1" ht="30" customHeight="1" x14ac:dyDescent="0.25">
      <c r="A1864" s="1226" t="s">
        <v>642</v>
      </c>
      <c r="B1864" s="1227"/>
      <c r="C1864" s="1220" t="s">
        <v>648</v>
      </c>
      <c r="D1864" s="1221"/>
      <c r="E1864" s="1221"/>
      <c r="F1864" s="1222"/>
      <c r="G1864" s="1202"/>
      <c r="H1864" s="1203"/>
      <c r="I1864" s="1202"/>
      <c r="J1864" s="1225"/>
    </row>
    <row r="1865" spans="1:10" s="54" customFormat="1" ht="15.75" customHeight="1" x14ac:dyDescent="0.25">
      <c r="A1865" s="1226" t="s">
        <v>643</v>
      </c>
      <c r="B1865" s="1227"/>
      <c r="C1865" s="1220" t="s">
        <v>649</v>
      </c>
      <c r="D1865" s="1221"/>
      <c r="E1865" s="1221"/>
      <c r="F1865" s="1222"/>
      <c r="G1865" s="1202">
        <v>-6399</v>
      </c>
      <c r="H1865" s="1203"/>
      <c r="I1865" s="1202">
        <v>-6717</v>
      </c>
      <c r="J1865" s="1225"/>
    </row>
    <row r="1866" spans="1:10" s="54" customFormat="1" ht="15.75" customHeight="1" x14ac:dyDescent="0.25">
      <c r="A1866" s="1226" t="s">
        <v>644</v>
      </c>
      <c r="B1866" s="1227"/>
      <c r="C1866" s="1220" t="s">
        <v>650</v>
      </c>
      <c r="D1866" s="1221"/>
      <c r="E1866" s="1221"/>
      <c r="F1866" s="1222"/>
      <c r="G1866" s="1202">
        <v>-5594</v>
      </c>
      <c r="H1866" s="1203"/>
      <c r="I1866" s="1202">
        <v>8900</v>
      </c>
      <c r="J1866" s="1225"/>
    </row>
    <row r="1867" spans="1:10" s="54" customFormat="1" ht="30" customHeight="1" x14ac:dyDescent="0.25">
      <c r="A1867" s="1226" t="s">
        <v>645</v>
      </c>
      <c r="B1867" s="1227"/>
      <c r="C1867" s="1220" t="s">
        <v>651</v>
      </c>
      <c r="D1867" s="1221"/>
      <c r="E1867" s="1221"/>
      <c r="F1867" s="1222"/>
      <c r="G1867" s="1202">
        <v>-6899</v>
      </c>
      <c r="H1867" s="1203"/>
      <c r="I1867" s="1202">
        <v>2730</v>
      </c>
      <c r="J1867" s="1225"/>
    </row>
    <row r="1868" spans="1:10" s="54" customFormat="1" ht="30" customHeight="1" x14ac:dyDescent="0.25">
      <c r="A1868" s="1226" t="s">
        <v>646</v>
      </c>
      <c r="B1868" s="1227"/>
      <c r="C1868" s="1220" t="s">
        <v>652</v>
      </c>
      <c r="D1868" s="1221"/>
      <c r="E1868" s="1221"/>
      <c r="F1868" s="1222"/>
      <c r="G1868" s="1202">
        <v>0</v>
      </c>
      <c r="H1868" s="1203"/>
      <c r="I1868" s="1202"/>
      <c r="J1868" s="1225"/>
    </row>
    <row r="1869" spans="1:10" s="54" customFormat="1" ht="15.75" customHeight="1" x14ac:dyDescent="0.25">
      <c r="A1869" s="1226" t="s">
        <v>647</v>
      </c>
      <c r="B1869" s="1227"/>
      <c r="C1869" s="1220" t="s">
        <v>653</v>
      </c>
      <c r="D1869" s="1221"/>
      <c r="E1869" s="1221"/>
      <c r="F1869" s="1222"/>
      <c r="G1869" s="1202">
        <v>0</v>
      </c>
      <c r="H1869" s="1203"/>
      <c r="I1869" s="1202"/>
      <c r="J1869" s="1225"/>
    </row>
    <row r="1870" spans="1:10" s="54" customFormat="1" ht="15.75" customHeight="1" x14ac:dyDescent="0.25">
      <c r="A1870" s="1226" t="s">
        <v>654</v>
      </c>
      <c r="B1870" s="1227"/>
      <c r="C1870" s="1220" t="s">
        <v>659</v>
      </c>
      <c r="D1870" s="1221"/>
      <c r="E1870" s="1221"/>
      <c r="F1870" s="1222"/>
      <c r="G1870" s="1202">
        <v>-455</v>
      </c>
      <c r="H1870" s="1203"/>
      <c r="I1870" s="1202">
        <v>-7536</v>
      </c>
      <c r="J1870" s="1225"/>
    </row>
    <row r="1871" spans="1:10" s="54" customFormat="1" ht="39.6" customHeight="1" x14ac:dyDescent="0.25">
      <c r="A1871" s="1226" t="s">
        <v>655</v>
      </c>
      <c r="B1871" s="1227"/>
      <c r="C1871" s="1220" t="s">
        <v>660</v>
      </c>
      <c r="D1871" s="1221"/>
      <c r="E1871" s="1221"/>
      <c r="F1871" s="1222"/>
      <c r="G1871" s="1202">
        <v>0</v>
      </c>
      <c r="H1871" s="1203"/>
      <c r="I1871" s="1202"/>
      <c r="J1871" s="1225"/>
    </row>
    <row r="1872" spans="1:10" s="54" customFormat="1" ht="40.799999999999997" customHeight="1" x14ac:dyDescent="0.25">
      <c r="A1872" s="1226" t="s">
        <v>656</v>
      </c>
      <c r="B1872" s="1227"/>
      <c r="C1872" s="1220" t="s">
        <v>963</v>
      </c>
      <c r="D1872" s="1221"/>
      <c r="E1872" s="1221"/>
      <c r="F1872" s="1222"/>
      <c r="G1872" s="1202">
        <v>0</v>
      </c>
      <c r="H1872" s="1203"/>
      <c r="I1872" s="1202"/>
      <c r="J1872" s="1225"/>
    </row>
    <row r="1873" spans="1:12" s="54" customFormat="1" ht="38.4" customHeight="1" x14ac:dyDescent="0.25">
      <c r="A1873" s="1226" t="s">
        <v>657</v>
      </c>
      <c r="B1873" s="1227"/>
      <c r="C1873" s="1220" t="s">
        <v>661</v>
      </c>
      <c r="D1873" s="1221"/>
      <c r="E1873" s="1221"/>
      <c r="F1873" s="1222"/>
      <c r="G1873" s="1202">
        <v>-1667</v>
      </c>
      <c r="H1873" s="1203"/>
      <c r="I1873" s="1202">
        <v>-6497</v>
      </c>
      <c r="J1873" s="1225"/>
    </row>
    <row r="1874" spans="1:12" s="54" customFormat="1" ht="67.5" customHeight="1" thickBot="1" x14ac:dyDescent="0.3">
      <c r="A1874" s="2437" t="s">
        <v>658</v>
      </c>
      <c r="B1874" s="2438"/>
      <c r="C1874" s="2455" t="s">
        <v>662</v>
      </c>
      <c r="D1874" s="2456"/>
      <c r="E1874" s="2456"/>
      <c r="F1874" s="2457"/>
      <c r="G1874" s="2458">
        <v>324</v>
      </c>
      <c r="H1874" s="2459"/>
      <c r="I1874" s="2458">
        <v>17989</v>
      </c>
      <c r="J1874" s="2460"/>
    </row>
    <row r="1875" spans="1:12" s="54" customFormat="1" ht="110.25" customHeight="1" thickBot="1" x14ac:dyDescent="0.3">
      <c r="A1875" s="2447" t="s">
        <v>663</v>
      </c>
      <c r="B1875" s="2448"/>
      <c r="C1875" s="2302" t="s">
        <v>964</v>
      </c>
      <c r="D1875" s="2303"/>
      <c r="E1875" s="2303"/>
      <c r="F1875" s="2304"/>
      <c r="G1875" s="2308">
        <f>IF(SUM(G1876:H1880)=0,"",SUM(G1876:H1880))</f>
        <v>-104217</v>
      </c>
      <c r="H1875" s="2309"/>
      <c r="I1875" s="2308">
        <f>IF(SUM(I1876:J1880)=0,"",SUM(I1876:J1880))</f>
        <v>779347</v>
      </c>
      <c r="J1875" s="2310"/>
      <c r="K1875" s="424"/>
    </row>
    <row r="1876" spans="1:12" s="54" customFormat="1" ht="30" customHeight="1" x14ac:dyDescent="0.25">
      <c r="A1876" s="2292" t="s">
        <v>664</v>
      </c>
      <c r="B1876" s="2293"/>
      <c r="C1876" s="2294" t="s">
        <v>669</v>
      </c>
      <c r="D1876" s="2295"/>
      <c r="E1876" s="2295"/>
      <c r="F1876" s="2296"/>
      <c r="G1876" s="2297">
        <v>-70786</v>
      </c>
      <c r="H1876" s="2298"/>
      <c r="I1876" s="2297">
        <v>923528</v>
      </c>
      <c r="J1876" s="2299"/>
    </row>
    <row r="1877" spans="1:12" s="54" customFormat="1" ht="16.5" customHeight="1" x14ac:dyDescent="0.25">
      <c r="A1877" s="395"/>
      <c r="B1877" s="395"/>
      <c r="C1877" s="388"/>
      <c r="D1877" s="388"/>
      <c r="E1877" s="388"/>
      <c r="F1877" s="388"/>
      <c r="G1877" s="389"/>
      <c r="H1877" s="389"/>
      <c r="I1877" s="389"/>
      <c r="J1877" s="389"/>
    </row>
    <row r="1878" spans="1:12" s="54" customFormat="1" ht="30" customHeight="1" x14ac:dyDescent="0.25">
      <c r="A1878" s="1226" t="s">
        <v>665</v>
      </c>
      <c r="B1878" s="1227"/>
      <c r="C1878" s="1220" t="s">
        <v>668</v>
      </c>
      <c r="D1878" s="1221"/>
      <c r="E1878" s="1221"/>
      <c r="F1878" s="1222"/>
      <c r="G1878" s="1202">
        <v>-4004</v>
      </c>
      <c r="H1878" s="1203"/>
      <c r="I1878" s="1202">
        <v>-89285</v>
      </c>
      <c r="J1878" s="1225"/>
    </row>
    <row r="1879" spans="1:12" s="54" customFormat="1" ht="15.75" customHeight="1" x14ac:dyDescent="0.25">
      <c r="A1879" s="1226" t="s">
        <v>666</v>
      </c>
      <c r="B1879" s="1227"/>
      <c r="C1879" s="1220" t="s">
        <v>667</v>
      </c>
      <c r="D1879" s="1221"/>
      <c r="E1879" s="1221"/>
      <c r="F1879" s="1222"/>
      <c r="G1879" s="1202">
        <v>-29427</v>
      </c>
      <c r="H1879" s="1203"/>
      <c r="I1879" s="1202">
        <v>-54973</v>
      </c>
      <c r="J1879" s="1225"/>
    </row>
    <row r="1880" spans="1:12" s="54" customFormat="1" ht="40.200000000000003" customHeight="1" thickBot="1" x14ac:dyDescent="0.3">
      <c r="A1880" s="2437" t="s">
        <v>670</v>
      </c>
      <c r="B1880" s="2438"/>
      <c r="C1880" s="2455" t="s">
        <v>672</v>
      </c>
      <c r="D1880" s="2456"/>
      <c r="E1880" s="2456"/>
      <c r="F1880" s="2457"/>
      <c r="G1880" s="2458">
        <v>0</v>
      </c>
      <c r="H1880" s="2459"/>
      <c r="I1880" s="2458">
        <v>77</v>
      </c>
      <c r="J1880" s="2460"/>
    </row>
    <row r="1881" spans="1:12" s="54" customFormat="1" ht="69" customHeight="1" thickBot="1" x14ac:dyDescent="0.3">
      <c r="A1881" s="2475"/>
      <c r="B1881" s="2476"/>
      <c r="C1881" s="2461" t="s">
        <v>673</v>
      </c>
      <c r="D1881" s="2462"/>
      <c r="E1881" s="2462"/>
      <c r="F1881" s="2463"/>
      <c r="G1881" s="2443">
        <f>IF(IF(G1861="",0,G1861)+IF(G1875="",0,G1875)+G1860=0,"",IF(G1861="",0,G1861)+IF(G1875="",0,G1875)+G1860)</f>
        <v>441085</v>
      </c>
      <c r="H1881" s="2444"/>
      <c r="I1881" s="2443">
        <f>IF(IF(I1861="",0,I1861)+IF(I1875="",0,I1875)+I1860=0,"",IF(I1861="",0,I1861)+IF(I1875="",0,I1875)+I1860)</f>
        <v>1741929</v>
      </c>
      <c r="J1881" s="2445"/>
    </row>
    <row r="1882" spans="1:12" s="54" customFormat="1" ht="24.6" customHeight="1" x14ac:dyDescent="0.25">
      <c r="A1882" s="2464" t="s">
        <v>671</v>
      </c>
      <c r="B1882" s="2465"/>
      <c r="C1882" s="2466" t="s">
        <v>676</v>
      </c>
      <c r="D1882" s="2467"/>
      <c r="E1882" s="2467"/>
      <c r="F1882" s="2468"/>
      <c r="G1882" s="2472">
        <v>455</v>
      </c>
      <c r="H1882" s="2473"/>
      <c r="I1882" s="2472">
        <v>7459</v>
      </c>
      <c r="J1882" s="2474"/>
    </row>
    <row r="1883" spans="1:12" s="54" customFormat="1" ht="26.4" customHeight="1" x14ac:dyDescent="0.25">
      <c r="A1883" s="1226" t="s">
        <v>674</v>
      </c>
      <c r="B1883" s="1227"/>
      <c r="C1883" s="1220" t="s">
        <v>530</v>
      </c>
      <c r="D1883" s="1221"/>
      <c r="E1883" s="1221"/>
      <c r="F1883" s="1222"/>
      <c r="G1883" s="1202"/>
      <c r="H1883" s="1203"/>
      <c r="I1883" s="1202"/>
      <c r="J1883" s="1225"/>
    </row>
    <row r="1884" spans="1:12" s="54" customFormat="1" ht="40.799999999999997" customHeight="1" x14ac:dyDescent="0.25">
      <c r="A1884" s="1226" t="s">
        <v>675</v>
      </c>
      <c r="B1884" s="1227"/>
      <c r="C1884" s="1220" t="s">
        <v>677</v>
      </c>
      <c r="D1884" s="1221"/>
      <c r="E1884" s="1221"/>
      <c r="F1884" s="1222"/>
      <c r="G1884" s="1202"/>
      <c r="H1884" s="1203"/>
      <c r="I1884" s="1202"/>
      <c r="J1884" s="1225"/>
    </row>
    <row r="1885" spans="1:12" s="54" customFormat="1" ht="39" customHeight="1" thickBot="1" x14ac:dyDescent="0.3">
      <c r="A1885" s="2437" t="s">
        <v>678</v>
      </c>
      <c r="B1885" s="2438"/>
      <c r="C1885" s="2455" t="s">
        <v>680</v>
      </c>
      <c r="D1885" s="2456"/>
      <c r="E1885" s="2456"/>
      <c r="F1885" s="2457"/>
      <c r="G1885" s="2458"/>
      <c r="H1885" s="2459"/>
      <c r="I1885" s="2458"/>
      <c r="J1885" s="2460"/>
    </row>
    <row r="1886" spans="1:12" s="54" customFormat="1" ht="25.2" customHeight="1" thickBot="1" x14ac:dyDescent="0.3">
      <c r="A1886" s="2427"/>
      <c r="B1886" s="2428"/>
      <c r="C1886" s="2461" t="s">
        <v>681</v>
      </c>
      <c r="D1886" s="2462"/>
      <c r="E1886" s="2462"/>
      <c r="F1886" s="2463"/>
      <c r="G1886" s="2443">
        <f>IF(IF(G1881="",0,G1881)+SUM(G1882:H1885)=0,"",(IF(G1881="",0,G1881)+SUM(G1882:H1885)))</f>
        <v>441540</v>
      </c>
      <c r="H1886" s="2444"/>
      <c r="I1886" s="2443">
        <f>IF(IF(I1881="",0,I1881)+SUM(I1882:J1885)=0,"",(IF(I1881="",0,I1881)+SUM(I1882:J1885)))</f>
        <v>1749388</v>
      </c>
      <c r="J1886" s="2445"/>
      <c r="L1886" s="424"/>
    </row>
    <row r="1887" spans="1:12" s="54" customFormat="1" ht="45" customHeight="1" x14ac:dyDescent="0.25">
      <c r="A1887" s="2292" t="s">
        <v>679</v>
      </c>
      <c r="B1887" s="2293"/>
      <c r="C1887" s="2294" t="s">
        <v>682</v>
      </c>
      <c r="D1887" s="2295"/>
      <c r="E1887" s="2295"/>
      <c r="F1887" s="2296"/>
      <c r="G1887" s="2297">
        <v>-28860</v>
      </c>
      <c r="H1887" s="2298"/>
      <c r="I1887" s="2297">
        <v>-333460</v>
      </c>
      <c r="J1887" s="2299"/>
    </row>
    <row r="1888" spans="1:12" s="54" customFormat="1" ht="30" customHeight="1" x14ac:dyDescent="0.25">
      <c r="A1888" s="1226" t="s">
        <v>683</v>
      </c>
      <c r="B1888" s="1227"/>
      <c r="C1888" s="1220" t="s">
        <v>538</v>
      </c>
      <c r="D1888" s="1221"/>
      <c r="E1888" s="1221"/>
      <c r="F1888" s="1222"/>
      <c r="G1888" s="1202"/>
      <c r="H1888" s="1203"/>
      <c r="I1888" s="1202"/>
      <c r="J1888" s="1225"/>
    </row>
    <row r="1889" spans="1:10" s="54" customFormat="1" ht="30" customHeight="1" thickBot="1" x14ac:dyDescent="0.3">
      <c r="A1889" s="1226" t="s">
        <v>684</v>
      </c>
      <c r="B1889" s="1227"/>
      <c r="C1889" s="1220" t="s">
        <v>539</v>
      </c>
      <c r="D1889" s="1221"/>
      <c r="E1889" s="1221"/>
      <c r="F1889" s="1222"/>
      <c r="G1889" s="1202"/>
      <c r="H1889" s="1203"/>
      <c r="I1889" s="1202"/>
      <c r="J1889" s="1225"/>
    </row>
    <row r="1890" spans="1:10" s="54" customFormat="1" ht="30" customHeight="1" thickBot="1" x14ac:dyDescent="0.3">
      <c r="A1890" s="2256" t="s">
        <v>685</v>
      </c>
      <c r="B1890" s="2257"/>
      <c r="C1890" s="2258" t="s">
        <v>686</v>
      </c>
      <c r="D1890" s="2259"/>
      <c r="E1890" s="2259"/>
      <c r="F1890" s="2429"/>
      <c r="G1890" s="2332">
        <f>IF(IF(G1886="",0,G1886)+SUM(G1887:H1889)=0,"",IF(G1886="",0,G1886)+SUM(G1887:H1889))</f>
        <v>412680</v>
      </c>
      <c r="H1890" s="2333"/>
      <c r="I1890" s="2332">
        <f>IF(IF(I1886="",0,I1886)+SUM(I1887:J1889)=0,"",IF(I1886="",0,I1886)+SUM(I1887:J1889))</f>
        <v>1415928</v>
      </c>
      <c r="J1890" s="2334"/>
    </row>
    <row r="1891" spans="1:10" s="54" customFormat="1" ht="15.75" customHeight="1" x14ac:dyDescent="0.25">
      <c r="A1891" s="2464"/>
      <c r="B1891" s="2465"/>
      <c r="C1891" s="2466" t="s">
        <v>550</v>
      </c>
      <c r="D1891" s="2467"/>
      <c r="E1891" s="2467"/>
      <c r="F1891" s="2468"/>
      <c r="G1891" s="2469"/>
      <c r="H1891" s="2470"/>
      <c r="I1891" s="2469"/>
      <c r="J1891" s="2471"/>
    </row>
    <row r="1892" spans="1:10" s="54" customFormat="1" ht="30" customHeight="1" x14ac:dyDescent="0.25">
      <c r="A1892" s="1226" t="s">
        <v>541</v>
      </c>
      <c r="B1892" s="1227"/>
      <c r="C1892" s="1220" t="s">
        <v>546</v>
      </c>
      <c r="D1892" s="1221"/>
      <c r="E1892" s="1221"/>
      <c r="F1892" s="1222"/>
      <c r="G1892" s="1202"/>
      <c r="H1892" s="1203"/>
      <c r="I1892" s="1202"/>
      <c r="J1892" s="1225"/>
    </row>
    <row r="1893" spans="1:10" s="54" customFormat="1" ht="30" customHeight="1" x14ac:dyDescent="0.25">
      <c r="A1893" s="1226" t="s">
        <v>542</v>
      </c>
      <c r="B1893" s="1227"/>
      <c r="C1893" s="1220" t="s">
        <v>547</v>
      </c>
      <c r="D1893" s="1221"/>
      <c r="E1893" s="1221"/>
      <c r="F1893" s="1222"/>
      <c r="G1893" s="1202">
        <v>-759124</v>
      </c>
      <c r="H1893" s="1203"/>
      <c r="I1893" s="1202">
        <v>-533614</v>
      </c>
      <c r="J1893" s="1225"/>
    </row>
    <row r="1894" spans="1:10" s="54" customFormat="1" ht="67.5" customHeight="1" x14ac:dyDescent="0.25">
      <c r="A1894" s="1226" t="s">
        <v>543</v>
      </c>
      <c r="B1894" s="1227"/>
      <c r="C1894" s="1220" t="s">
        <v>958</v>
      </c>
      <c r="D1894" s="1221"/>
      <c r="E1894" s="1221"/>
      <c r="F1894" s="1222"/>
      <c r="G1894" s="1202"/>
      <c r="H1894" s="1203"/>
      <c r="I1894" s="1202"/>
      <c r="J1894" s="1225"/>
    </row>
    <row r="1895" spans="1:10" s="54" customFormat="1" ht="30" customHeight="1" x14ac:dyDescent="0.25">
      <c r="A1895" s="1226" t="s">
        <v>544</v>
      </c>
      <c r="B1895" s="1227"/>
      <c r="C1895" s="1220" t="s">
        <v>548</v>
      </c>
      <c r="D1895" s="1221"/>
      <c r="E1895" s="1221"/>
      <c r="F1895" s="1222"/>
      <c r="G1895" s="1202">
        <v>1667</v>
      </c>
      <c r="H1895" s="1203"/>
      <c r="I1895" s="1202">
        <v>6718</v>
      </c>
      <c r="J1895" s="1225"/>
    </row>
    <row r="1896" spans="1:10" s="54" customFormat="1" ht="30" customHeight="1" x14ac:dyDescent="0.25">
      <c r="A1896" s="1226" t="s">
        <v>545</v>
      </c>
      <c r="B1896" s="1227"/>
      <c r="C1896" s="1220" t="s">
        <v>549</v>
      </c>
      <c r="D1896" s="1221"/>
      <c r="E1896" s="1221"/>
      <c r="F1896" s="1222"/>
      <c r="G1896" s="1202"/>
      <c r="H1896" s="1203"/>
      <c r="I1896" s="1202"/>
      <c r="J1896" s="1225"/>
    </row>
    <row r="1897" spans="1:10" s="54" customFormat="1" ht="67.5" customHeight="1" x14ac:dyDescent="0.25">
      <c r="A1897" s="1226" t="s">
        <v>551</v>
      </c>
      <c r="B1897" s="1227"/>
      <c r="C1897" s="1220" t="s">
        <v>965</v>
      </c>
      <c r="D1897" s="1221"/>
      <c r="E1897" s="1221"/>
      <c r="F1897" s="1222"/>
      <c r="G1897" s="1202"/>
      <c r="H1897" s="1203"/>
      <c r="I1897" s="1202"/>
      <c r="J1897" s="1225"/>
    </row>
    <row r="1898" spans="1:10" s="54" customFormat="1" ht="16.5" customHeight="1" x14ac:dyDescent="0.25">
      <c r="A1898" s="395"/>
      <c r="B1898" s="395"/>
      <c r="C1898" s="388"/>
      <c r="D1898" s="388"/>
      <c r="E1898" s="388"/>
      <c r="F1898" s="388"/>
      <c r="G1898" s="389"/>
      <c r="H1898" s="389"/>
      <c r="I1898" s="389"/>
      <c r="J1898" s="389"/>
    </row>
    <row r="1899" spans="1:10" s="54" customFormat="1" ht="15.75" customHeight="1" x14ac:dyDescent="0.25">
      <c r="A1899" s="396"/>
      <c r="B1899" s="396"/>
      <c r="C1899" s="391"/>
      <c r="D1899" s="391"/>
      <c r="E1899" s="391"/>
      <c r="F1899" s="391"/>
      <c r="G1899" s="392"/>
      <c r="H1899" s="392"/>
      <c r="I1899" s="392"/>
      <c r="J1899" s="392"/>
    </row>
    <row r="1900" spans="1:10" s="54" customFormat="1" ht="38.4" customHeight="1" x14ac:dyDescent="0.25">
      <c r="A1900" s="1226" t="s">
        <v>552</v>
      </c>
      <c r="B1900" s="1227"/>
      <c r="C1900" s="1220" t="s">
        <v>555</v>
      </c>
      <c r="D1900" s="1221"/>
      <c r="E1900" s="1221"/>
      <c r="F1900" s="1222"/>
      <c r="G1900" s="1202"/>
      <c r="H1900" s="1203"/>
      <c r="I1900" s="1202"/>
      <c r="J1900" s="1225"/>
    </row>
    <row r="1901" spans="1:10" s="54" customFormat="1" ht="52.2" customHeight="1" x14ac:dyDescent="0.25">
      <c r="A1901" s="1226" t="s">
        <v>553</v>
      </c>
      <c r="B1901" s="1227"/>
      <c r="C1901" s="1220" t="s">
        <v>966</v>
      </c>
      <c r="D1901" s="1221"/>
      <c r="E1901" s="1221"/>
      <c r="F1901" s="1222"/>
      <c r="G1901" s="1202"/>
      <c r="H1901" s="1203"/>
      <c r="I1901" s="1202"/>
      <c r="J1901" s="1225"/>
    </row>
    <row r="1902" spans="1:10" s="54" customFormat="1" ht="53.4" customHeight="1" x14ac:dyDescent="0.25">
      <c r="A1902" s="1226" t="s">
        <v>567</v>
      </c>
      <c r="B1902" s="1227"/>
      <c r="C1902" s="1220" t="s">
        <v>687</v>
      </c>
      <c r="D1902" s="1221"/>
      <c r="E1902" s="1221"/>
      <c r="F1902" s="1222"/>
      <c r="G1902" s="1202"/>
      <c r="H1902" s="1203"/>
      <c r="I1902" s="1202"/>
      <c r="J1902" s="1225"/>
    </row>
    <row r="1903" spans="1:10" s="54" customFormat="1" ht="69.599999999999994" customHeight="1" x14ac:dyDescent="0.25">
      <c r="A1903" s="1226" t="s">
        <v>557</v>
      </c>
      <c r="B1903" s="1227"/>
      <c r="C1903" s="1220" t="s">
        <v>570</v>
      </c>
      <c r="D1903" s="1221"/>
      <c r="E1903" s="1221"/>
      <c r="F1903" s="1222"/>
      <c r="G1903" s="1202"/>
      <c r="H1903" s="1203"/>
      <c r="I1903" s="1202"/>
      <c r="J1903" s="1225"/>
    </row>
    <row r="1904" spans="1:10" s="54" customFormat="1" ht="26.4" customHeight="1" x14ac:dyDescent="0.25">
      <c r="A1904" s="1226" t="s">
        <v>558</v>
      </c>
      <c r="B1904" s="1227"/>
      <c r="C1904" s="1220" t="s">
        <v>688</v>
      </c>
      <c r="D1904" s="1221"/>
      <c r="E1904" s="1221"/>
      <c r="F1904" s="1222"/>
      <c r="G1904" s="1202"/>
      <c r="H1904" s="1203"/>
      <c r="I1904" s="1202"/>
      <c r="J1904" s="1225"/>
    </row>
    <row r="1905" spans="1:10" s="54" customFormat="1" ht="38.4" customHeight="1" x14ac:dyDescent="0.25">
      <c r="A1905" s="1226" t="s">
        <v>559</v>
      </c>
      <c r="B1905" s="1227"/>
      <c r="C1905" s="1220" t="s">
        <v>689</v>
      </c>
      <c r="D1905" s="1221"/>
      <c r="E1905" s="1221"/>
      <c r="F1905" s="1222"/>
      <c r="G1905" s="1202"/>
      <c r="H1905" s="1203"/>
      <c r="I1905" s="1202"/>
      <c r="J1905" s="1225"/>
    </row>
    <row r="1906" spans="1:10" s="54" customFormat="1" ht="51.6" customHeight="1" x14ac:dyDescent="0.25">
      <c r="A1906" s="1226" t="s">
        <v>560</v>
      </c>
      <c r="B1906" s="1227"/>
      <c r="C1906" s="1220" t="s">
        <v>690</v>
      </c>
      <c r="D1906" s="1221"/>
      <c r="E1906" s="1221"/>
      <c r="F1906" s="1222"/>
      <c r="G1906" s="1202"/>
      <c r="H1906" s="1203"/>
      <c r="I1906" s="1202"/>
      <c r="J1906" s="1225"/>
    </row>
    <row r="1907" spans="1:10" s="54" customFormat="1" ht="54.6" customHeight="1" x14ac:dyDescent="0.25">
      <c r="A1907" s="1226" t="s">
        <v>561</v>
      </c>
      <c r="B1907" s="1227"/>
      <c r="C1907" s="1220" t="s">
        <v>691</v>
      </c>
      <c r="D1907" s="1221"/>
      <c r="E1907" s="1221"/>
      <c r="F1907" s="1222"/>
      <c r="G1907" s="1202"/>
      <c r="H1907" s="1203"/>
      <c r="I1907" s="1202"/>
      <c r="J1907" s="1225"/>
    </row>
    <row r="1908" spans="1:10" s="54" customFormat="1" ht="32.4" customHeight="1" x14ac:dyDescent="0.25">
      <c r="A1908" s="1226" t="s">
        <v>562</v>
      </c>
      <c r="B1908" s="1227"/>
      <c r="C1908" s="1220" t="s">
        <v>692</v>
      </c>
      <c r="D1908" s="1221"/>
      <c r="E1908" s="1221"/>
      <c r="F1908" s="1222"/>
      <c r="G1908" s="1202"/>
      <c r="H1908" s="1203"/>
      <c r="I1908" s="1202"/>
      <c r="J1908" s="1225"/>
    </row>
    <row r="1909" spans="1:10" s="54" customFormat="1" ht="30" customHeight="1" x14ac:dyDescent="0.25">
      <c r="A1909" s="1226" t="s">
        <v>563</v>
      </c>
      <c r="B1909" s="1227"/>
      <c r="C1909" s="1220" t="s">
        <v>568</v>
      </c>
      <c r="D1909" s="1221"/>
      <c r="E1909" s="1221"/>
      <c r="F1909" s="1222"/>
      <c r="G1909" s="1202"/>
      <c r="H1909" s="1203"/>
      <c r="I1909" s="1202"/>
      <c r="J1909" s="1225"/>
    </row>
    <row r="1910" spans="1:10" s="54" customFormat="1" ht="30" customHeight="1" x14ac:dyDescent="0.25">
      <c r="A1910" s="1226" t="s">
        <v>564</v>
      </c>
      <c r="B1910" s="1227"/>
      <c r="C1910" s="1220" t="s">
        <v>576</v>
      </c>
      <c r="D1910" s="1221"/>
      <c r="E1910" s="1221"/>
      <c r="F1910" s="1222"/>
      <c r="G1910" s="1202"/>
      <c r="H1910" s="1203"/>
      <c r="I1910" s="1202"/>
      <c r="J1910" s="1225"/>
    </row>
    <row r="1911" spans="1:10" s="54" customFormat="1" ht="34.5" customHeight="1" x14ac:dyDescent="0.25">
      <c r="A1911" s="1226" t="s">
        <v>565</v>
      </c>
      <c r="B1911" s="1227"/>
      <c r="C1911" s="1220" t="s">
        <v>577</v>
      </c>
      <c r="D1911" s="1221"/>
      <c r="E1911" s="1221"/>
      <c r="F1911" s="1222"/>
      <c r="G1911" s="1202"/>
      <c r="H1911" s="1203"/>
      <c r="I1911" s="1202"/>
      <c r="J1911" s="1225"/>
    </row>
    <row r="1912" spans="1:10" s="54" customFormat="1" ht="30" customHeight="1" thickBot="1" x14ac:dyDescent="0.3">
      <c r="A1912" s="2437" t="s">
        <v>566</v>
      </c>
      <c r="B1912" s="2438"/>
      <c r="C1912" s="2455" t="s">
        <v>693</v>
      </c>
      <c r="D1912" s="2456"/>
      <c r="E1912" s="2456"/>
      <c r="F1912" s="2457"/>
      <c r="G1912" s="2458"/>
      <c r="H1912" s="2459"/>
      <c r="I1912" s="2458"/>
      <c r="J1912" s="2460"/>
    </row>
    <row r="1913" spans="1:10" s="54" customFormat="1" ht="31.2" customHeight="1" thickBot="1" x14ac:dyDescent="0.3">
      <c r="A1913" s="2427" t="s">
        <v>694</v>
      </c>
      <c r="B1913" s="2428"/>
      <c r="C1913" s="2461" t="s">
        <v>695</v>
      </c>
      <c r="D1913" s="2462"/>
      <c r="E1913" s="2462"/>
      <c r="F1913" s="2463"/>
      <c r="G1913" s="2443">
        <f>IF(SUM(G1892:H1912)=0,"",SUM(G1892:H1912))</f>
        <v>-757457</v>
      </c>
      <c r="H1913" s="2444"/>
      <c r="I1913" s="2443">
        <f>IF(SUM(I1892:J1912)=0,"",SUM(I1892:J1912))</f>
        <v>-526896</v>
      </c>
      <c r="J1913" s="2445"/>
    </row>
    <row r="1914" spans="1:10" s="54" customFormat="1" ht="15.75" customHeight="1" thickBot="1" x14ac:dyDescent="0.3">
      <c r="A1914" s="2447"/>
      <c r="B1914" s="2448"/>
      <c r="C1914" s="2449" t="s">
        <v>581</v>
      </c>
      <c r="D1914" s="2450"/>
      <c r="E1914" s="2450"/>
      <c r="F1914" s="2451"/>
      <c r="G1914" s="2305"/>
      <c r="H1914" s="2306"/>
      <c r="I1914" s="2305"/>
      <c r="J1914" s="2307"/>
    </row>
    <row r="1915" spans="1:10" s="54" customFormat="1" ht="29.25" customHeight="1" thickBot="1" x14ac:dyDescent="0.3">
      <c r="A1915" s="2447" t="s">
        <v>582</v>
      </c>
      <c r="B1915" s="2448"/>
      <c r="C1915" s="2452" t="s">
        <v>696</v>
      </c>
      <c r="D1915" s="2453"/>
      <c r="E1915" s="2453"/>
      <c r="F1915" s="2454"/>
      <c r="G1915" s="2443" t="str">
        <f>IF(SUM(G1916:H1924)=0,"",SUM(G1916:H1924))</f>
        <v/>
      </c>
      <c r="H1915" s="2444"/>
      <c r="I1915" s="2443" t="str">
        <f>IF(SUM(I1916:J1924)=0,"",SUM(I1916:J1924))</f>
        <v/>
      </c>
      <c r="J1915" s="2445"/>
    </row>
    <row r="1916" spans="1:10" s="54" customFormat="1" ht="30" customHeight="1" x14ac:dyDescent="0.25">
      <c r="A1916" s="2292" t="s">
        <v>583</v>
      </c>
      <c r="B1916" s="2293"/>
      <c r="C1916" s="2353" t="s">
        <v>588</v>
      </c>
      <c r="D1916" s="2354"/>
      <c r="E1916" s="2354"/>
      <c r="F1916" s="2446"/>
      <c r="G1916" s="2356"/>
      <c r="H1916" s="2357"/>
      <c r="I1916" s="2356"/>
      <c r="J1916" s="2358"/>
    </row>
    <row r="1917" spans="1:10" s="54" customFormat="1" ht="45" customHeight="1" x14ac:dyDescent="0.25">
      <c r="A1917" s="1226" t="s">
        <v>584</v>
      </c>
      <c r="B1917" s="1227"/>
      <c r="C1917" s="2337" t="s">
        <v>698</v>
      </c>
      <c r="D1917" s="2338"/>
      <c r="E1917" s="2338"/>
      <c r="F1917" s="2423"/>
      <c r="G1917" s="2340"/>
      <c r="H1917" s="2341"/>
      <c r="I1917" s="2340"/>
      <c r="J1917" s="2342"/>
    </row>
    <row r="1918" spans="1:10" s="54" customFormat="1" ht="17.399999999999999" customHeight="1" x14ac:dyDescent="0.25">
      <c r="A1918" s="1226" t="s">
        <v>585</v>
      </c>
      <c r="B1918" s="1227"/>
      <c r="C1918" s="2337" t="s">
        <v>591</v>
      </c>
      <c r="D1918" s="2338"/>
      <c r="E1918" s="2338"/>
      <c r="F1918" s="2423"/>
      <c r="G1918" s="2340"/>
      <c r="H1918" s="2341"/>
      <c r="I1918" s="2340"/>
      <c r="J1918" s="2342"/>
    </row>
    <row r="1919" spans="1:10" s="54" customFormat="1" ht="16.8" customHeight="1" x14ac:dyDescent="0.25">
      <c r="A1919" s="1226" t="s">
        <v>586</v>
      </c>
      <c r="B1919" s="1227"/>
      <c r="C1919" s="2337" t="s">
        <v>592</v>
      </c>
      <c r="D1919" s="2338"/>
      <c r="E1919" s="2338"/>
      <c r="F1919" s="2423"/>
      <c r="G1919" s="2340"/>
      <c r="H1919" s="2341"/>
      <c r="I1919" s="2340"/>
      <c r="J1919" s="2342"/>
    </row>
    <row r="1920" spans="1:10" s="54" customFormat="1" ht="15.6" customHeight="1" x14ac:dyDescent="0.25">
      <c r="A1920" s="395"/>
      <c r="B1920" s="395"/>
      <c r="C1920" s="388"/>
      <c r="D1920" s="388"/>
      <c r="E1920" s="388"/>
      <c r="F1920" s="388"/>
      <c r="G1920" s="389"/>
      <c r="H1920" s="389"/>
      <c r="I1920" s="389"/>
      <c r="J1920" s="389"/>
    </row>
    <row r="1921" spans="1:10" s="54" customFormat="1" ht="45" customHeight="1" x14ac:dyDescent="0.25">
      <c r="A1921" s="1226" t="s">
        <v>587</v>
      </c>
      <c r="B1921" s="1227"/>
      <c r="C1921" s="2337" t="s">
        <v>697</v>
      </c>
      <c r="D1921" s="2338"/>
      <c r="E1921" s="2338"/>
      <c r="F1921" s="2423"/>
      <c r="G1921" s="2340"/>
      <c r="H1921" s="2341"/>
      <c r="I1921" s="2340"/>
      <c r="J1921" s="2342"/>
    </row>
    <row r="1922" spans="1:10" s="54" customFormat="1" ht="30" customHeight="1" x14ac:dyDescent="0.25">
      <c r="A1922" s="1226" t="s">
        <v>593</v>
      </c>
      <c r="B1922" s="1227"/>
      <c r="C1922" s="2337" t="s">
        <v>699</v>
      </c>
      <c r="D1922" s="2338"/>
      <c r="E1922" s="2338"/>
      <c r="F1922" s="2423"/>
      <c r="G1922" s="2340"/>
      <c r="H1922" s="2341"/>
      <c r="I1922" s="2340"/>
      <c r="J1922" s="2342"/>
    </row>
    <row r="1923" spans="1:10" s="54" customFormat="1" ht="45" customHeight="1" x14ac:dyDescent="0.25">
      <c r="A1923" s="1226" t="s">
        <v>594</v>
      </c>
      <c r="B1923" s="1227"/>
      <c r="C1923" s="2337" t="s">
        <v>700</v>
      </c>
      <c r="D1923" s="2338"/>
      <c r="E1923" s="2338"/>
      <c r="F1923" s="2423"/>
      <c r="G1923" s="2340"/>
      <c r="H1923" s="2341"/>
      <c r="I1923" s="2340"/>
      <c r="J1923" s="2342"/>
    </row>
    <row r="1924" spans="1:10" s="54" customFormat="1" ht="30" customHeight="1" thickBot="1" x14ac:dyDescent="0.3">
      <c r="A1924" s="2437" t="s">
        <v>595</v>
      </c>
      <c r="B1924" s="2438"/>
      <c r="C1924" s="2345" t="s">
        <v>701</v>
      </c>
      <c r="D1924" s="2346"/>
      <c r="E1924" s="2346"/>
      <c r="F1924" s="2439"/>
      <c r="G1924" s="2348"/>
      <c r="H1924" s="2349"/>
      <c r="I1924" s="2348"/>
      <c r="J1924" s="2350"/>
    </row>
    <row r="1925" spans="1:10" s="54" customFormat="1" ht="45" customHeight="1" thickBot="1" x14ac:dyDescent="0.3">
      <c r="A1925" s="2440" t="s">
        <v>598</v>
      </c>
      <c r="B1925" s="2441"/>
      <c r="C1925" s="2361" t="s">
        <v>702</v>
      </c>
      <c r="D1925" s="2362"/>
      <c r="E1925" s="2362"/>
      <c r="F1925" s="2442"/>
      <c r="G1925" s="2443">
        <f>IF(SUM(G1926:H1934)=0,"",SUM(G1926:H1934))</f>
        <v>-6020</v>
      </c>
      <c r="H1925" s="2444"/>
      <c r="I1925" s="2443">
        <f>IF(SUM(I1926:J1934)=0,"",SUM(I1926:J1934))</f>
        <v>-7734</v>
      </c>
      <c r="J1925" s="2445"/>
    </row>
    <row r="1926" spans="1:10" s="54" customFormat="1" ht="15" customHeight="1" x14ac:dyDescent="0.25">
      <c r="A1926" s="2292" t="s">
        <v>599</v>
      </c>
      <c r="B1926" s="2293"/>
      <c r="C1926" s="2353" t="s">
        <v>602</v>
      </c>
      <c r="D1926" s="2354"/>
      <c r="E1926" s="2354"/>
      <c r="F1926" s="2446"/>
      <c r="G1926" s="2356"/>
      <c r="H1926" s="2357"/>
      <c r="I1926" s="2356"/>
      <c r="J1926" s="2358"/>
    </row>
    <row r="1927" spans="1:10" s="54" customFormat="1" ht="15.75" customHeight="1" x14ac:dyDescent="0.25">
      <c r="A1927" s="1226" t="s">
        <v>600</v>
      </c>
      <c r="B1927" s="1227"/>
      <c r="C1927" s="2337" t="s">
        <v>703</v>
      </c>
      <c r="D1927" s="2338"/>
      <c r="E1927" s="2338"/>
      <c r="F1927" s="2423"/>
      <c r="G1927" s="2340"/>
      <c r="H1927" s="2341"/>
      <c r="I1927" s="2340"/>
      <c r="J1927" s="2342"/>
    </row>
    <row r="1928" spans="1:10" s="54" customFormat="1" ht="67.5" customHeight="1" x14ac:dyDescent="0.25">
      <c r="A1928" s="1226" t="s">
        <v>604</v>
      </c>
      <c r="B1928" s="1227"/>
      <c r="C1928" s="2337" t="s">
        <v>610</v>
      </c>
      <c r="D1928" s="2338"/>
      <c r="E1928" s="2338"/>
      <c r="F1928" s="2423"/>
      <c r="G1928" s="2340"/>
      <c r="H1928" s="2341"/>
      <c r="I1928" s="2340"/>
      <c r="J1928" s="2342"/>
    </row>
    <row r="1929" spans="1:10" s="54" customFormat="1" ht="67.5" customHeight="1" x14ac:dyDescent="0.25">
      <c r="A1929" s="1226" t="s">
        <v>605</v>
      </c>
      <c r="B1929" s="1227"/>
      <c r="C1929" s="2337" t="s">
        <v>704</v>
      </c>
      <c r="D1929" s="2338"/>
      <c r="E1929" s="2338"/>
      <c r="F1929" s="2423"/>
      <c r="G1929" s="2340"/>
      <c r="H1929" s="2341"/>
      <c r="I1929" s="2340"/>
      <c r="J1929" s="2342"/>
    </row>
    <row r="1930" spans="1:10" s="54" customFormat="1" ht="15.75" customHeight="1" x14ac:dyDescent="0.25">
      <c r="A1930" s="1226" t="s">
        <v>606</v>
      </c>
      <c r="B1930" s="1227"/>
      <c r="C1930" s="2337" t="s">
        <v>611</v>
      </c>
      <c r="D1930" s="2338"/>
      <c r="E1930" s="2338"/>
      <c r="F1930" s="2423"/>
      <c r="G1930" s="2340"/>
      <c r="H1930" s="2341"/>
      <c r="I1930" s="2340"/>
      <c r="J1930" s="2342"/>
    </row>
    <row r="1931" spans="1:10" s="54" customFormat="1" ht="15.75" customHeight="1" x14ac:dyDescent="0.25">
      <c r="A1931" s="1226" t="s">
        <v>607</v>
      </c>
      <c r="B1931" s="1227"/>
      <c r="C1931" s="2337" t="s">
        <v>612</v>
      </c>
      <c r="D1931" s="2338"/>
      <c r="E1931" s="2338"/>
      <c r="F1931" s="2423"/>
      <c r="G1931" s="2340"/>
      <c r="H1931" s="2341"/>
      <c r="I1931" s="2340"/>
      <c r="J1931" s="2342"/>
    </row>
    <row r="1932" spans="1:10" s="54" customFormat="1" ht="45" customHeight="1" x14ac:dyDescent="0.25">
      <c r="A1932" s="1226" t="s">
        <v>608</v>
      </c>
      <c r="B1932" s="1227"/>
      <c r="C1932" s="2337" t="s">
        <v>614</v>
      </c>
      <c r="D1932" s="2338"/>
      <c r="E1932" s="2338"/>
      <c r="F1932" s="2423"/>
      <c r="G1932" s="2340"/>
      <c r="H1932" s="2341"/>
      <c r="I1932" s="2340"/>
      <c r="J1932" s="2342"/>
    </row>
    <row r="1933" spans="1:10" s="54" customFormat="1" ht="67.5" customHeight="1" x14ac:dyDescent="0.25">
      <c r="A1933" s="1226" t="s">
        <v>609</v>
      </c>
      <c r="B1933" s="1227"/>
      <c r="C1933" s="2337" t="s">
        <v>705</v>
      </c>
      <c r="D1933" s="2338"/>
      <c r="E1933" s="2338"/>
      <c r="F1933" s="2423"/>
      <c r="G1933" s="2340"/>
      <c r="H1933" s="2341"/>
      <c r="I1933" s="2340"/>
      <c r="J1933" s="2342"/>
    </row>
    <row r="1934" spans="1:10" s="54" customFormat="1" ht="83.25" customHeight="1" x14ac:dyDescent="0.25">
      <c r="A1934" s="1226" t="s">
        <v>613</v>
      </c>
      <c r="B1934" s="1227"/>
      <c r="C1934" s="2337" t="s">
        <v>706</v>
      </c>
      <c r="D1934" s="2338"/>
      <c r="E1934" s="2338"/>
      <c r="F1934" s="2423"/>
      <c r="G1934" s="2340">
        <v>-6020</v>
      </c>
      <c r="H1934" s="2341"/>
      <c r="I1934" s="2340">
        <v>-7734</v>
      </c>
      <c r="J1934" s="2342"/>
    </row>
    <row r="1935" spans="1:10" s="54" customFormat="1" ht="30" customHeight="1" x14ac:dyDescent="0.25">
      <c r="A1935" s="1226" t="s">
        <v>617</v>
      </c>
      <c r="B1935" s="1227"/>
      <c r="C1935" s="2337" t="s">
        <v>707</v>
      </c>
      <c r="D1935" s="2338"/>
      <c r="E1935" s="2338"/>
      <c r="F1935" s="2423"/>
      <c r="G1935" s="2340"/>
      <c r="H1935" s="2341"/>
      <c r="I1935" s="2340"/>
      <c r="J1935" s="2342"/>
    </row>
    <row r="1936" spans="1:10" s="54" customFormat="1" ht="45" customHeight="1" x14ac:dyDescent="0.25">
      <c r="A1936" s="1226" t="s">
        <v>618</v>
      </c>
      <c r="B1936" s="1227"/>
      <c r="C1936" s="2337" t="s">
        <v>708</v>
      </c>
      <c r="D1936" s="2338"/>
      <c r="E1936" s="2338"/>
      <c r="F1936" s="2423"/>
      <c r="G1936" s="2340">
        <v>-386646</v>
      </c>
      <c r="H1936" s="2341"/>
      <c r="I1936" s="2340">
        <v>-502765</v>
      </c>
      <c r="J1936" s="2342"/>
    </row>
    <row r="1937" spans="1:11" s="54" customFormat="1" ht="60" customHeight="1" x14ac:dyDescent="0.25">
      <c r="A1937" s="1226" t="s">
        <v>619</v>
      </c>
      <c r="B1937" s="1227"/>
      <c r="C1937" s="2337" t="s">
        <v>967</v>
      </c>
      <c r="D1937" s="2338"/>
      <c r="E1937" s="2338"/>
      <c r="F1937" s="2423"/>
      <c r="G1937" s="2340"/>
      <c r="H1937" s="2341"/>
      <c r="I1937" s="2340"/>
      <c r="J1937" s="2342"/>
    </row>
    <row r="1938" spans="1:11" s="54" customFormat="1" ht="16.5" customHeight="1" x14ac:dyDescent="0.25">
      <c r="A1938" s="395"/>
      <c r="B1938" s="395"/>
      <c r="C1938" s="388"/>
      <c r="D1938" s="388"/>
      <c r="E1938" s="388"/>
      <c r="F1938" s="388"/>
      <c r="G1938" s="389"/>
      <c r="H1938" s="389"/>
      <c r="I1938" s="401"/>
      <c r="J1938" s="401"/>
    </row>
    <row r="1939" spans="1:11" s="54" customFormat="1" ht="16.5" customHeight="1" x14ac:dyDescent="0.25">
      <c r="A1939" s="397"/>
      <c r="B1939" s="397"/>
      <c r="C1939" s="43"/>
      <c r="D1939" s="43"/>
      <c r="E1939" s="43"/>
      <c r="F1939" s="43"/>
      <c r="G1939" s="394"/>
      <c r="H1939" s="394"/>
      <c r="I1939" s="400"/>
      <c r="J1939" s="400"/>
    </row>
    <row r="1940" spans="1:11" s="54" customFormat="1" ht="60" customHeight="1" x14ac:dyDescent="0.25">
      <c r="A1940" s="1226" t="s">
        <v>620</v>
      </c>
      <c r="B1940" s="1227"/>
      <c r="C1940" s="2337" t="s">
        <v>624</v>
      </c>
      <c r="D1940" s="2338"/>
      <c r="E1940" s="2338"/>
      <c r="F1940" s="2423"/>
      <c r="G1940" s="2340"/>
      <c r="H1940" s="2341"/>
      <c r="I1940" s="2340"/>
      <c r="J1940" s="2342"/>
    </row>
    <row r="1941" spans="1:11" s="54" customFormat="1" ht="30" customHeight="1" x14ac:dyDescent="0.25">
      <c r="A1941" s="1226" t="s">
        <v>625</v>
      </c>
      <c r="B1941" s="1227"/>
      <c r="C1941" s="2337" t="s">
        <v>709</v>
      </c>
      <c r="D1941" s="2338"/>
      <c r="E1941" s="2338"/>
      <c r="F1941" s="2423"/>
      <c r="G1941" s="2340"/>
      <c r="H1941" s="2341"/>
      <c r="I1941" s="2340"/>
      <c r="J1941" s="2342"/>
    </row>
    <row r="1942" spans="1:11" s="54" customFormat="1" ht="30" customHeight="1" x14ac:dyDescent="0.25">
      <c r="A1942" s="1226" t="s">
        <v>626</v>
      </c>
      <c r="B1942" s="1227"/>
      <c r="C1942" s="2337" t="s">
        <v>628</v>
      </c>
      <c r="D1942" s="2338"/>
      <c r="E1942" s="2338"/>
      <c r="F1942" s="2423"/>
      <c r="G1942" s="2340"/>
      <c r="H1942" s="2341"/>
      <c r="I1942" s="2340"/>
      <c r="J1942" s="2342"/>
    </row>
    <row r="1943" spans="1:11" s="54" customFormat="1" ht="30" customHeight="1" thickBot="1" x14ac:dyDescent="0.3">
      <c r="A1943" s="2437" t="s">
        <v>627</v>
      </c>
      <c r="B1943" s="2438"/>
      <c r="C1943" s="2345" t="s">
        <v>629</v>
      </c>
      <c r="D1943" s="2346"/>
      <c r="E1943" s="2346"/>
      <c r="F1943" s="2439"/>
      <c r="G1943" s="2348"/>
      <c r="H1943" s="2349"/>
      <c r="I1943" s="2348"/>
      <c r="J1943" s="2350"/>
    </row>
    <row r="1944" spans="1:11" s="54" customFormat="1" ht="30" customHeight="1" thickBot="1" x14ac:dyDescent="0.3">
      <c r="A1944" s="2427" t="s">
        <v>78</v>
      </c>
      <c r="B1944" s="2428"/>
      <c r="C1944" s="2258" t="s">
        <v>630</v>
      </c>
      <c r="D1944" s="2259"/>
      <c r="E1944" s="2259"/>
      <c r="F1944" s="2429"/>
      <c r="G1944" s="2332">
        <f>IF(IF(G1915="",0,G1915)+IF(G1925="",0,G1925)+SUM(G1935:H1943)=0,"",IF(G1915="",0,G1915)+IF(G1925="",0,G1925)+SUM(G1935:H1943))</f>
        <v>-392666</v>
      </c>
      <c r="H1944" s="2333"/>
      <c r="I1944" s="2332">
        <f>IF(IF(I1915="",0,I1915)+IF(I1925="",0,I1925)+SUM(I1935:J1943)=0,"",IF(I1915="",0,I1915)+IF(I1925="",0,I1925)+SUM(I1935:J1943))</f>
        <v>-510499</v>
      </c>
      <c r="J1944" s="2334"/>
    </row>
    <row r="1945" spans="1:11" s="54" customFormat="1" ht="45" customHeight="1" thickBot="1" x14ac:dyDescent="0.3">
      <c r="A1945" s="2427" t="s">
        <v>631</v>
      </c>
      <c r="B1945" s="2428"/>
      <c r="C1945" s="2258" t="s">
        <v>710</v>
      </c>
      <c r="D1945" s="2259"/>
      <c r="E1945" s="2259"/>
      <c r="F1945" s="2429"/>
      <c r="G1945" s="2332">
        <f>IF(IF(G1890="",0,G1890)+IF(G1913="",0,G1913)+IF(G1944="",0,G1944)=0,"",IF(G1890="",0,G1890)+IF(G1913="",0,G1913)+IF(G1944="",0,G1944))</f>
        <v>-737443</v>
      </c>
      <c r="H1945" s="2333"/>
      <c r="I1945" s="2332">
        <f>IF(IF(I1890="",0,I1890)+IF(I1913="",0,I1913)+IF(I1944="",0,I1944)=0,"",IF(I1890="",0,I1890)+IF(I1913="",0,I1913)+IF(I1944="",0,I1944))</f>
        <v>378533</v>
      </c>
      <c r="J1945" s="2334"/>
      <c r="K1945" s="424"/>
    </row>
    <row r="1946" spans="1:11" s="54" customFormat="1" ht="45" customHeight="1" thickBot="1" x14ac:dyDescent="0.3">
      <c r="A1946" s="2427" t="s">
        <v>88</v>
      </c>
      <c r="B1946" s="2428"/>
      <c r="C1946" s="2258" t="s">
        <v>711</v>
      </c>
      <c r="D1946" s="2259"/>
      <c r="E1946" s="2259"/>
      <c r="F1946" s="2429"/>
      <c r="G1946" s="2321">
        <v>1114452</v>
      </c>
      <c r="H1946" s="2322"/>
      <c r="I1946" s="2321">
        <v>735919</v>
      </c>
      <c r="J1946" s="2323"/>
    </row>
    <row r="1947" spans="1:11" s="54" customFormat="1" ht="66.75" customHeight="1" thickBot="1" x14ac:dyDescent="0.3">
      <c r="A1947" s="2427" t="s">
        <v>106</v>
      </c>
      <c r="B1947" s="2428"/>
      <c r="C1947" s="2258" t="s">
        <v>712</v>
      </c>
      <c r="D1947" s="2259"/>
      <c r="E1947" s="2259"/>
      <c r="F1947" s="2429"/>
      <c r="G1947" s="2321">
        <v>377010</v>
      </c>
      <c r="H1947" s="2322"/>
      <c r="I1947" s="2321">
        <v>1114452</v>
      </c>
      <c r="J1947" s="2323"/>
    </row>
    <row r="1948" spans="1:11" s="54" customFormat="1" ht="60" customHeight="1" thickBot="1" x14ac:dyDescent="0.3">
      <c r="A1948" s="2427" t="s">
        <v>272</v>
      </c>
      <c r="B1948" s="2428"/>
      <c r="C1948" s="2258" t="s">
        <v>713</v>
      </c>
      <c r="D1948" s="2259"/>
      <c r="E1948" s="2259"/>
      <c r="F1948" s="2429"/>
      <c r="G1948" s="2321"/>
      <c r="H1948" s="2322"/>
      <c r="I1948" s="2321"/>
      <c r="J1948" s="2323"/>
    </row>
    <row r="1949" spans="1:11" s="54" customFormat="1" ht="67.5" customHeight="1" thickBot="1" x14ac:dyDescent="0.3">
      <c r="A1949" s="2424" t="s">
        <v>372</v>
      </c>
      <c r="B1949" s="2425"/>
      <c r="C1949" s="2326" t="s">
        <v>633</v>
      </c>
      <c r="D1949" s="2327"/>
      <c r="E1949" s="2327"/>
      <c r="F1949" s="2426"/>
      <c r="G1949" s="2329">
        <v>377010</v>
      </c>
      <c r="H1949" s="2330"/>
      <c r="I1949" s="2329">
        <v>1114452</v>
      </c>
      <c r="J1949" s="2331"/>
    </row>
    <row r="1950" spans="1:11" s="54" customFormat="1" ht="16.5" customHeight="1" thickTop="1" x14ac:dyDescent="0.25">
      <c r="A1950" s="26"/>
      <c r="B1950" s="26"/>
      <c r="C1950" s="49"/>
      <c r="D1950" s="49"/>
      <c r="E1950" s="49"/>
      <c r="F1950" s="49"/>
      <c r="G1950" s="42"/>
      <c r="H1950" s="42"/>
      <c r="I1950" s="42"/>
      <c r="J1950" s="42"/>
    </row>
    <row r="1951" spans="1:11" x14ac:dyDescent="0.25">
      <c r="A1951" s="1218" t="s">
        <v>49</v>
      </c>
      <c r="B1951" s="1218"/>
      <c r="C1951" s="1218"/>
      <c r="D1951" s="1218"/>
      <c r="E1951" s="1218"/>
    </row>
    <row r="1952" spans="1:11" x14ac:dyDescent="0.25">
      <c r="A1952" s="1217" t="s">
        <v>50</v>
      </c>
      <c r="B1952" s="1217"/>
      <c r="C1952" s="1217"/>
      <c r="D1952" s="1217"/>
    </row>
  </sheetData>
  <dataConsolidate/>
  <mergeCells count="3268">
    <mergeCell ref="A288:B288"/>
    <mergeCell ref="A272:J272"/>
    <mergeCell ref="J251:J252"/>
    <mergeCell ref="A254:J254"/>
    <mergeCell ref="H809:J809"/>
    <mergeCell ref="A809:G809"/>
    <mergeCell ref="A810:G810"/>
    <mergeCell ref="A1888:B1888"/>
    <mergeCell ref="C1888:F1888"/>
    <mergeCell ref="G1888:H1888"/>
    <mergeCell ref="I1888:J1888"/>
    <mergeCell ref="A1885:B1885"/>
    <mergeCell ref="B62:J62"/>
    <mergeCell ref="A116:D116"/>
    <mergeCell ref="E116:G116"/>
    <mergeCell ref="H116:J116"/>
    <mergeCell ref="A191:J191"/>
    <mergeCell ref="A229:B229"/>
    <mergeCell ref="A204:B204"/>
    <mergeCell ref="A184:B184"/>
    <mergeCell ref="A192:J197"/>
    <mergeCell ref="F206:F207"/>
    <mergeCell ref="A801:J801"/>
    <mergeCell ref="IQ689:IV690"/>
    <mergeCell ref="IG689:IP690"/>
    <mergeCell ref="HC689:HL690"/>
    <mergeCell ref="FY689:GH690"/>
    <mergeCell ref="B735:J735"/>
    <mergeCell ref="A746:J746"/>
    <mergeCell ref="B792:J792"/>
    <mergeCell ref="I797:J797"/>
    <mergeCell ref="A799:B799"/>
    <mergeCell ref="A942:J942"/>
    <mergeCell ref="A928:J928"/>
    <mergeCell ref="G930:H930"/>
    <mergeCell ref="G929:J929"/>
    <mergeCell ref="A911:D911"/>
    <mergeCell ref="A943:J948"/>
    <mergeCell ref="A912:D912"/>
    <mergeCell ref="A1883:B1883"/>
    <mergeCell ref="C1883:F1883"/>
    <mergeCell ref="G1883:H1883"/>
    <mergeCell ref="I1883:J1883"/>
    <mergeCell ref="A1884:B1884"/>
    <mergeCell ref="C1884:F1884"/>
    <mergeCell ref="G1884:H1884"/>
    <mergeCell ref="I1884:J1884"/>
    <mergeCell ref="C1885:F1885"/>
    <mergeCell ref="G1885:H1885"/>
    <mergeCell ref="I1885:J1885"/>
    <mergeCell ref="A1886:B1886"/>
    <mergeCell ref="C1886:F1886"/>
    <mergeCell ref="G1886:H1886"/>
    <mergeCell ref="I1886:J1886"/>
    <mergeCell ref="A1887:B1887"/>
    <mergeCell ref="C1887:F1887"/>
    <mergeCell ref="G1887:H1887"/>
    <mergeCell ref="I1887:J1887"/>
    <mergeCell ref="C1876:F1876"/>
    <mergeCell ref="G1876:H1876"/>
    <mergeCell ref="I1876:J1876"/>
    <mergeCell ref="A1878:B1878"/>
    <mergeCell ref="C1878:F1878"/>
    <mergeCell ref="G1878:H1878"/>
    <mergeCell ref="I1878:J1878"/>
    <mergeCell ref="A1879:B1879"/>
    <mergeCell ref="C1879:F1879"/>
    <mergeCell ref="G1879:H1879"/>
    <mergeCell ref="I1879:J1879"/>
    <mergeCell ref="A1880:B1880"/>
    <mergeCell ref="C1880:F1880"/>
    <mergeCell ref="G1880:H1880"/>
    <mergeCell ref="I1880:J1880"/>
    <mergeCell ref="A1882:B1882"/>
    <mergeCell ref="C1881:F1881"/>
    <mergeCell ref="G1881:H1881"/>
    <mergeCell ref="I1881:J1881"/>
    <mergeCell ref="C1882:F1882"/>
    <mergeCell ref="G1882:H1882"/>
    <mergeCell ref="I1882:J1882"/>
    <mergeCell ref="A1881:B1881"/>
    <mergeCell ref="A1890:B1890"/>
    <mergeCell ref="C1890:F1890"/>
    <mergeCell ref="G1890:H1890"/>
    <mergeCell ref="I1890:J1890"/>
    <mergeCell ref="A1891:B1891"/>
    <mergeCell ref="C1891:F1891"/>
    <mergeCell ref="G1891:H1891"/>
    <mergeCell ref="I1891:J1891"/>
    <mergeCell ref="A1870:B1870"/>
    <mergeCell ref="C1870:F1870"/>
    <mergeCell ref="G1870:H1870"/>
    <mergeCell ref="I1870:J1870"/>
    <mergeCell ref="A1889:B1889"/>
    <mergeCell ref="C1889:F1889"/>
    <mergeCell ref="G1889:H1889"/>
    <mergeCell ref="I1889:J1889"/>
    <mergeCell ref="C1872:F1872"/>
    <mergeCell ref="G1872:H1872"/>
    <mergeCell ref="I1872:J1872"/>
    <mergeCell ref="A1873:B1873"/>
    <mergeCell ref="C1873:F1873"/>
    <mergeCell ref="G1873:H1873"/>
    <mergeCell ref="I1873:J1873"/>
    <mergeCell ref="A1874:B1874"/>
    <mergeCell ref="C1874:F1874"/>
    <mergeCell ref="G1874:H1874"/>
    <mergeCell ref="I1874:J1874"/>
    <mergeCell ref="A1875:B1875"/>
    <mergeCell ref="C1875:F1875"/>
    <mergeCell ref="G1875:H1875"/>
    <mergeCell ref="I1875:J1875"/>
    <mergeCell ref="A1876:B1876"/>
    <mergeCell ref="A1896:B1896"/>
    <mergeCell ref="C1896:F1896"/>
    <mergeCell ref="G1896:H1896"/>
    <mergeCell ref="I1896:J1896"/>
    <mergeCell ref="A1897:B1897"/>
    <mergeCell ref="C1897:F1897"/>
    <mergeCell ref="G1897:H1897"/>
    <mergeCell ref="I1897:J1897"/>
    <mergeCell ref="A1894:B1894"/>
    <mergeCell ref="C1894:F1894"/>
    <mergeCell ref="G1894:H1894"/>
    <mergeCell ref="I1894:J1894"/>
    <mergeCell ref="A1895:B1895"/>
    <mergeCell ref="C1895:F1895"/>
    <mergeCell ref="G1895:H1895"/>
    <mergeCell ref="I1895:J1895"/>
    <mergeCell ref="A1892:B1892"/>
    <mergeCell ref="C1892:F1892"/>
    <mergeCell ref="G1892:H1892"/>
    <mergeCell ref="I1892:J1892"/>
    <mergeCell ref="A1893:B1893"/>
    <mergeCell ref="C1893:F1893"/>
    <mergeCell ref="G1893:H1893"/>
    <mergeCell ref="I1893:J1893"/>
    <mergeCell ref="A1904:B1904"/>
    <mergeCell ref="C1904:F1904"/>
    <mergeCell ref="G1904:H1904"/>
    <mergeCell ref="I1904:J1904"/>
    <mergeCell ref="A1905:B1905"/>
    <mergeCell ref="C1905:F1905"/>
    <mergeCell ref="G1905:H1905"/>
    <mergeCell ref="I1905:J1905"/>
    <mergeCell ref="A1902:B1902"/>
    <mergeCell ref="C1902:F1902"/>
    <mergeCell ref="G1902:H1902"/>
    <mergeCell ref="I1902:J1902"/>
    <mergeCell ref="A1903:B1903"/>
    <mergeCell ref="C1903:F1903"/>
    <mergeCell ref="G1903:H1903"/>
    <mergeCell ref="I1903:J1903"/>
    <mergeCell ref="A1900:B1900"/>
    <mergeCell ref="C1900:F1900"/>
    <mergeCell ref="G1900:H1900"/>
    <mergeCell ref="I1900:J1900"/>
    <mergeCell ref="A1901:B1901"/>
    <mergeCell ref="C1901:F1901"/>
    <mergeCell ref="G1901:H1901"/>
    <mergeCell ref="I1901:J1901"/>
    <mergeCell ref="A1910:B1910"/>
    <mergeCell ref="C1910:F1910"/>
    <mergeCell ref="G1910:H1910"/>
    <mergeCell ref="I1910:J1910"/>
    <mergeCell ref="A1911:B1911"/>
    <mergeCell ref="C1911:F1911"/>
    <mergeCell ref="G1911:H1911"/>
    <mergeCell ref="I1911:J1911"/>
    <mergeCell ref="A1908:B1908"/>
    <mergeCell ref="C1908:F1908"/>
    <mergeCell ref="G1908:H1908"/>
    <mergeCell ref="I1908:J1908"/>
    <mergeCell ref="A1909:B1909"/>
    <mergeCell ref="C1909:F1909"/>
    <mergeCell ref="G1909:H1909"/>
    <mergeCell ref="I1909:J1909"/>
    <mergeCell ref="A1906:B1906"/>
    <mergeCell ref="C1906:F1906"/>
    <mergeCell ref="G1906:H1906"/>
    <mergeCell ref="I1906:J1906"/>
    <mergeCell ref="A1907:B1907"/>
    <mergeCell ref="C1907:F1907"/>
    <mergeCell ref="G1907:H1907"/>
    <mergeCell ref="I1907:J1907"/>
    <mergeCell ref="A1916:B1916"/>
    <mergeCell ref="C1916:F1916"/>
    <mergeCell ref="G1916:H1916"/>
    <mergeCell ref="I1916:J1916"/>
    <mergeCell ref="A1917:B1917"/>
    <mergeCell ref="C1917:F1917"/>
    <mergeCell ref="G1917:H1917"/>
    <mergeCell ref="I1917:J1917"/>
    <mergeCell ref="A1914:B1914"/>
    <mergeCell ref="C1914:F1914"/>
    <mergeCell ref="G1914:H1914"/>
    <mergeCell ref="I1914:J1914"/>
    <mergeCell ref="A1915:B1915"/>
    <mergeCell ref="C1915:F1915"/>
    <mergeCell ref="G1915:H1915"/>
    <mergeCell ref="I1915:J1915"/>
    <mergeCell ref="A1912:B1912"/>
    <mergeCell ref="C1912:F1912"/>
    <mergeCell ref="G1912:H1912"/>
    <mergeCell ref="I1912:J1912"/>
    <mergeCell ref="A1913:B1913"/>
    <mergeCell ref="C1913:F1913"/>
    <mergeCell ref="G1913:H1913"/>
    <mergeCell ref="I1913:J1913"/>
    <mergeCell ref="A1923:B1923"/>
    <mergeCell ref="C1923:F1923"/>
    <mergeCell ref="G1923:H1923"/>
    <mergeCell ref="I1923:J1923"/>
    <mergeCell ref="A1924:B1924"/>
    <mergeCell ref="C1924:F1924"/>
    <mergeCell ref="G1924:H1924"/>
    <mergeCell ref="I1924:J1924"/>
    <mergeCell ref="A1921:B1921"/>
    <mergeCell ref="C1921:F1921"/>
    <mergeCell ref="G1921:H1921"/>
    <mergeCell ref="I1921:J1921"/>
    <mergeCell ref="A1922:B1922"/>
    <mergeCell ref="C1922:F1922"/>
    <mergeCell ref="G1922:H1922"/>
    <mergeCell ref="I1922:J1922"/>
    <mergeCell ref="A1918:B1918"/>
    <mergeCell ref="C1918:F1918"/>
    <mergeCell ref="G1918:H1918"/>
    <mergeCell ref="I1918:J1918"/>
    <mergeCell ref="A1919:B1919"/>
    <mergeCell ref="C1919:F1919"/>
    <mergeCell ref="G1919:H1919"/>
    <mergeCell ref="I1919:J1919"/>
    <mergeCell ref="A1927:B1927"/>
    <mergeCell ref="C1927:F1927"/>
    <mergeCell ref="G1927:H1927"/>
    <mergeCell ref="I1927:J1927"/>
    <mergeCell ref="A1928:B1928"/>
    <mergeCell ref="C1928:F1928"/>
    <mergeCell ref="G1928:H1928"/>
    <mergeCell ref="I1928:J1928"/>
    <mergeCell ref="A1925:B1925"/>
    <mergeCell ref="C1925:F1925"/>
    <mergeCell ref="G1925:H1925"/>
    <mergeCell ref="I1925:J1925"/>
    <mergeCell ref="A1926:B1926"/>
    <mergeCell ref="C1926:F1926"/>
    <mergeCell ref="G1926:H1926"/>
    <mergeCell ref="I1926:J1926"/>
    <mergeCell ref="G1937:H1937"/>
    <mergeCell ref="I1937:J1937"/>
    <mergeCell ref="A1936:B1936"/>
    <mergeCell ref="C1936:F1936"/>
    <mergeCell ref="G1936:H1936"/>
    <mergeCell ref="I1936:J1936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A1931:B1931"/>
    <mergeCell ref="C1931:F1931"/>
    <mergeCell ref="G1931:H1931"/>
    <mergeCell ref="I1931:J1931"/>
    <mergeCell ref="A1932:B1932"/>
    <mergeCell ref="C1932:F1932"/>
    <mergeCell ref="G1932:H1932"/>
    <mergeCell ref="I1932:J1932"/>
    <mergeCell ref="A1929:B1929"/>
    <mergeCell ref="C1929:F1929"/>
    <mergeCell ref="G1929:H1929"/>
    <mergeCell ref="I1929:J1929"/>
    <mergeCell ref="A1930:B1930"/>
    <mergeCell ref="C1930:F1930"/>
    <mergeCell ref="G1930:H1930"/>
    <mergeCell ref="I1930:J1930"/>
    <mergeCell ref="A1944:B1944"/>
    <mergeCell ref="C1944:F1944"/>
    <mergeCell ref="G1944:H1944"/>
    <mergeCell ref="I1944:J1944"/>
    <mergeCell ref="G1941:H1941"/>
    <mergeCell ref="I1941:J1941"/>
    <mergeCell ref="A1942:B1942"/>
    <mergeCell ref="C1942:F1942"/>
    <mergeCell ref="G1942:H1942"/>
    <mergeCell ref="I1942:J1942"/>
    <mergeCell ref="A1935:B1935"/>
    <mergeCell ref="C1935:F1935"/>
    <mergeCell ref="G1935:H1935"/>
    <mergeCell ref="I1935:J1935"/>
    <mergeCell ref="A1940:B1940"/>
    <mergeCell ref="C1940:F1940"/>
    <mergeCell ref="G1940:H1940"/>
    <mergeCell ref="I1940:J1940"/>
    <mergeCell ref="A1937:B1937"/>
    <mergeCell ref="C1937:F1937"/>
    <mergeCell ref="A1949:B1949"/>
    <mergeCell ref="C1949:F1949"/>
    <mergeCell ref="G1949:H1949"/>
    <mergeCell ref="I1949:J1949"/>
    <mergeCell ref="A1948:B1948"/>
    <mergeCell ref="C1948:F1948"/>
    <mergeCell ref="G1948:H1948"/>
    <mergeCell ref="A71:F71"/>
    <mergeCell ref="A72:F72"/>
    <mergeCell ref="A73:F73"/>
    <mergeCell ref="E1622:F1622"/>
    <mergeCell ref="G1622:H1622"/>
    <mergeCell ref="A1947:B1947"/>
    <mergeCell ref="C1947:F1947"/>
    <mergeCell ref="G1947:H1947"/>
    <mergeCell ref="A1941:B1941"/>
    <mergeCell ref="C1941:F1941"/>
    <mergeCell ref="I1947:J1947"/>
    <mergeCell ref="D1671:E1671"/>
    <mergeCell ref="I1948:J1948"/>
    <mergeCell ref="A1945:B1945"/>
    <mergeCell ref="C1945:F1945"/>
    <mergeCell ref="G1945:H1945"/>
    <mergeCell ref="I1945:J1945"/>
    <mergeCell ref="A1946:B1946"/>
    <mergeCell ref="C1946:F1946"/>
    <mergeCell ref="G1946:H1946"/>
    <mergeCell ref="I1946:J1946"/>
    <mergeCell ref="A1943:B1943"/>
    <mergeCell ref="C1943:F1943"/>
    <mergeCell ref="G1943:H1943"/>
    <mergeCell ref="I1943:J1943"/>
    <mergeCell ref="G1615:H1615"/>
    <mergeCell ref="I1615:J1615"/>
    <mergeCell ref="G1617:H1617"/>
    <mergeCell ref="I1617:J1617"/>
    <mergeCell ref="E1617:F1617"/>
    <mergeCell ref="E1620:F1620"/>
    <mergeCell ref="G1620:H1620"/>
    <mergeCell ref="I1620:J1620"/>
    <mergeCell ref="G1619:H1619"/>
    <mergeCell ref="I1619:J1619"/>
    <mergeCell ref="E1621:F1621"/>
    <mergeCell ref="G1621:H1621"/>
    <mergeCell ref="I1621:J1621"/>
    <mergeCell ref="I1622:J1622"/>
    <mergeCell ref="B1641:J1641"/>
    <mergeCell ref="A1621:D1621"/>
    <mergeCell ref="A1643:B1643"/>
    <mergeCell ref="A1625:J1633"/>
    <mergeCell ref="A1622:D1622"/>
    <mergeCell ref="A1647:C1647"/>
    <mergeCell ref="D1647:E1647"/>
    <mergeCell ref="I1647:J1647"/>
    <mergeCell ref="B1726:J1726"/>
    <mergeCell ref="A1648:C1648"/>
    <mergeCell ref="D1648:E1648"/>
    <mergeCell ref="I1648:J1648"/>
    <mergeCell ref="A1651:C1651"/>
    <mergeCell ref="A1671:C1671"/>
    <mergeCell ref="D1651:E1651"/>
    <mergeCell ref="I1645:J1645"/>
    <mergeCell ref="D1665:E1665"/>
    <mergeCell ref="I1665:J1665"/>
    <mergeCell ref="A1659:C1659"/>
    <mergeCell ref="D1659:E1659"/>
    <mergeCell ref="A1666:C1666"/>
    <mergeCell ref="D1666:E1666"/>
    <mergeCell ref="I1666:J1666"/>
    <mergeCell ref="A1667:C1667"/>
    <mergeCell ref="D1667:E1667"/>
    <mergeCell ref="I1667:J1667"/>
    <mergeCell ref="A1669:C1669"/>
    <mergeCell ref="D1669:E1669"/>
    <mergeCell ref="I1669:J1669"/>
    <mergeCell ref="D1645:E1645"/>
    <mergeCell ref="D1644:J1644"/>
    <mergeCell ref="A1646:C1646"/>
    <mergeCell ref="A1644:C1645"/>
    <mergeCell ref="D1646:E1646"/>
    <mergeCell ref="I1646:J1646"/>
    <mergeCell ref="A1654:C1654"/>
    <mergeCell ref="D1654:E1654"/>
    <mergeCell ref="I1654:J1654"/>
    <mergeCell ref="I1655:J1655"/>
    <mergeCell ref="A1668:C1668"/>
    <mergeCell ref="D1668:E1668"/>
    <mergeCell ref="I1668:J1668"/>
    <mergeCell ref="I1651:J1651"/>
    <mergeCell ref="A1652:C1652"/>
    <mergeCell ref="D1652:E1652"/>
    <mergeCell ref="I1652:J1652"/>
    <mergeCell ref="B1701:J1701"/>
    <mergeCell ref="A1703:J1703"/>
    <mergeCell ref="A1704:J1713"/>
    <mergeCell ref="B1715:J1715"/>
    <mergeCell ref="A1717:J1717"/>
    <mergeCell ref="A1719:J1724"/>
    <mergeCell ref="A1661:C1661"/>
    <mergeCell ref="D1661:E1661"/>
    <mergeCell ref="I1661:J1661"/>
    <mergeCell ref="A1660:C1660"/>
    <mergeCell ref="D1660:E1660"/>
    <mergeCell ref="I1660:J1660"/>
    <mergeCell ref="I1659:J1659"/>
    <mergeCell ref="A1657:C1657"/>
    <mergeCell ref="D1657:E1657"/>
    <mergeCell ref="I1657:J1657"/>
    <mergeCell ref="A1658:C1658"/>
    <mergeCell ref="D1658:E1658"/>
    <mergeCell ref="I1658:J1658"/>
    <mergeCell ref="B1688:J1688"/>
    <mergeCell ref="A1681:C1681"/>
    <mergeCell ref="D1681:E1681"/>
    <mergeCell ref="I1681:J1681"/>
    <mergeCell ref="A1678:C1678"/>
    <mergeCell ref="D1678:E1678"/>
    <mergeCell ref="I1678:J1678"/>
    <mergeCell ref="A1679:C1679"/>
    <mergeCell ref="D1679:E1679"/>
    <mergeCell ref="I1679:J1679"/>
    <mergeCell ref="D1677:E1677"/>
    <mergeCell ref="I1677:J1677"/>
    <mergeCell ref="A1674:C1674"/>
    <mergeCell ref="A1732:B1732"/>
    <mergeCell ref="C1732:F1732"/>
    <mergeCell ref="G1732:H1732"/>
    <mergeCell ref="I1732:J1732"/>
    <mergeCell ref="A1733:B1733"/>
    <mergeCell ref="C1733:F1733"/>
    <mergeCell ref="G1733:H1733"/>
    <mergeCell ref="I1733:J1733"/>
    <mergeCell ref="A1730:B1730"/>
    <mergeCell ref="C1730:F1730"/>
    <mergeCell ref="G1730:H1730"/>
    <mergeCell ref="I1730:J1730"/>
    <mergeCell ref="A1731:B1731"/>
    <mergeCell ref="C1731:F1731"/>
    <mergeCell ref="G1731:H1731"/>
    <mergeCell ref="I1731:J1731"/>
    <mergeCell ref="I1728:J1728"/>
    <mergeCell ref="G1728:H1728"/>
    <mergeCell ref="A1728:B1728"/>
    <mergeCell ref="C1728:F1728"/>
    <mergeCell ref="A1729:B1729"/>
    <mergeCell ref="C1729:F1729"/>
    <mergeCell ref="G1729:H1729"/>
    <mergeCell ref="I1729:J1729"/>
    <mergeCell ref="G1737:H1737"/>
    <mergeCell ref="I1737:J1737"/>
    <mergeCell ref="A1734:B1734"/>
    <mergeCell ref="C1734:F1734"/>
    <mergeCell ref="G1734:H1734"/>
    <mergeCell ref="I1734:J1734"/>
    <mergeCell ref="A1735:B1735"/>
    <mergeCell ref="C1735:F1735"/>
    <mergeCell ref="G1735:H1735"/>
    <mergeCell ref="I1735:J1735"/>
    <mergeCell ref="G1765:H1765"/>
    <mergeCell ref="I1765:J1765"/>
    <mergeCell ref="A1747:B1747"/>
    <mergeCell ref="C1747:F1747"/>
    <mergeCell ref="G1747:H1747"/>
    <mergeCell ref="I1747:J1747"/>
    <mergeCell ref="A1748:B1748"/>
    <mergeCell ref="C1748:F1748"/>
    <mergeCell ref="G1748:H1748"/>
    <mergeCell ref="I1748:J1748"/>
    <mergeCell ref="A1745:B1745"/>
    <mergeCell ref="C1745:F1745"/>
    <mergeCell ref="G1745:H1745"/>
    <mergeCell ref="I1745:J1745"/>
    <mergeCell ref="A1742:B1742"/>
    <mergeCell ref="A1746:B1746"/>
    <mergeCell ref="C1746:F1746"/>
    <mergeCell ref="A1741:B1741"/>
    <mergeCell ref="A1649:C1649"/>
    <mergeCell ref="D1649:E1649"/>
    <mergeCell ref="I1649:J1649"/>
    <mergeCell ref="A1691:J1699"/>
    <mergeCell ref="C1742:F1742"/>
    <mergeCell ref="G1742:H1742"/>
    <mergeCell ref="I1742:J1742"/>
    <mergeCell ref="C1743:F1743"/>
    <mergeCell ref="G1743:H1743"/>
    <mergeCell ref="I1743:J1743"/>
    <mergeCell ref="A1740:B1740"/>
    <mergeCell ref="C1740:F1740"/>
    <mergeCell ref="G1740:H1740"/>
    <mergeCell ref="I1740:J1740"/>
    <mergeCell ref="C1741:F1741"/>
    <mergeCell ref="G1741:H1741"/>
    <mergeCell ref="I1741:J1741"/>
    <mergeCell ref="A1738:B1738"/>
    <mergeCell ref="C1738:F1738"/>
    <mergeCell ref="G1738:H1738"/>
    <mergeCell ref="I1738:J1738"/>
    <mergeCell ref="A1739:B1739"/>
    <mergeCell ref="C1739:F1739"/>
    <mergeCell ref="G1739:H1739"/>
    <mergeCell ref="I1739:J1739"/>
    <mergeCell ref="A1736:B1736"/>
    <mergeCell ref="C1736:F1736"/>
    <mergeCell ref="G1736:H1736"/>
    <mergeCell ref="I1736:J1736"/>
    <mergeCell ref="A1737:B1737"/>
    <mergeCell ref="C1737:F1737"/>
    <mergeCell ref="G1746:H1746"/>
    <mergeCell ref="I1746:J1746"/>
    <mergeCell ref="A1743:B1743"/>
    <mergeCell ref="A1756:B1756"/>
    <mergeCell ref="C1756:F1756"/>
    <mergeCell ref="G1756:H1756"/>
    <mergeCell ref="I1756:J1756"/>
    <mergeCell ref="A1757:B1757"/>
    <mergeCell ref="C1757:F1757"/>
    <mergeCell ref="G1757:H1757"/>
    <mergeCell ref="I1757:J1757"/>
    <mergeCell ref="A1754:B1754"/>
    <mergeCell ref="C1754:F1754"/>
    <mergeCell ref="G1754:H1754"/>
    <mergeCell ref="I1754:J1754"/>
    <mergeCell ref="A1755:B1755"/>
    <mergeCell ref="C1755:F1755"/>
    <mergeCell ref="G1755:H1755"/>
    <mergeCell ref="I1755:J1755"/>
    <mergeCell ref="A1752:B1752"/>
    <mergeCell ref="C1752:F1752"/>
    <mergeCell ref="G1752:H1752"/>
    <mergeCell ref="I1752:J1752"/>
    <mergeCell ref="A1753:B1753"/>
    <mergeCell ref="C1753:F1753"/>
    <mergeCell ref="G1753:H1753"/>
    <mergeCell ref="I1753:J1753"/>
    <mergeCell ref="A1744:B1744"/>
    <mergeCell ref="C1744:F1744"/>
    <mergeCell ref="G1744:H1744"/>
    <mergeCell ref="I1744:J1744"/>
    <mergeCell ref="A1762:B1762"/>
    <mergeCell ref="C1762:F1762"/>
    <mergeCell ref="G1762:H1762"/>
    <mergeCell ref="I1762:J1762"/>
    <mergeCell ref="A1763:B1763"/>
    <mergeCell ref="C1763:F1763"/>
    <mergeCell ref="G1763:H1763"/>
    <mergeCell ref="I1763:J1763"/>
    <mergeCell ref="A1760:B1760"/>
    <mergeCell ref="C1760:F1760"/>
    <mergeCell ref="G1760:H1760"/>
    <mergeCell ref="I1760:J1760"/>
    <mergeCell ref="A1761:B1761"/>
    <mergeCell ref="C1761:F1761"/>
    <mergeCell ref="G1761:H1761"/>
    <mergeCell ref="I1761:J1761"/>
    <mergeCell ref="A1758:B1758"/>
    <mergeCell ref="C1758:F1758"/>
    <mergeCell ref="G1758:H1758"/>
    <mergeCell ref="I1758:J1758"/>
    <mergeCell ref="A1759:B1759"/>
    <mergeCell ref="C1759:F1759"/>
    <mergeCell ref="G1759:H1759"/>
    <mergeCell ref="I1759:J1759"/>
    <mergeCell ref="A1767:B1767"/>
    <mergeCell ref="C1767:F1767"/>
    <mergeCell ref="G1767:H1767"/>
    <mergeCell ref="I1767:J1767"/>
    <mergeCell ref="A1768:B1768"/>
    <mergeCell ref="C1768:F1768"/>
    <mergeCell ref="G1768:H1768"/>
    <mergeCell ref="I1768:J1768"/>
    <mergeCell ref="A1764:B1764"/>
    <mergeCell ref="C1764:F1764"/>
    <mergeCell ref="G1764:H1764"/>
    <mergeCell ref="I1764:J1764"/>
    <mergeCell ref="A1766:B1766"/>
    <mergeCell ref="C1766:F1766"/>
    <mergeCell ref="G1766:H1766"/>
    <mergeCell ref="I1766:J1766"/>
    <mergeCell ref="A1765:B1765"/>
    <mergeCell ref="C1765:F1765"/>
    <mergeCell ref="A1775:B1775"/>
    <mergeCell ref="C1775:F1775"/>
    <mergeCell ref="G1775:H1775"/>
    <mergeCell ref="I1775:J1775"/>
    <mergeCell ref="A1776:B1776"/>
    <mergeCell ref="C1776:F1776"/>
    <mergeCell ref="G1776:H1776"/>
    <mergeCell ref="I1776:J1776"/>
    <mergeCell ref="A1773:B1773"/>
    <mergeCell ref="C1773:F1773"/>
    <mergeCell ref="G1773:H1773"/>
    <mergeCell ref="I1773:J1773"/>
    <mergeCell ref="A1774:B1774"/>
    <mergeCell ref="C1774:F1774"/>
    <mergeCell ref="G1774:H1774"/>
    <mergeCell ref="I1774:J1774"/>
    <mergeCell ref="A1769:B1769"/>
    <mergeCell ref="C1769:F1769"/>
    <mergeCell ref="G1769:H1769"/>
    <mergeCell ref="I1769:J1769"/>
    <mergeCell ref="A1772:B1772"/>
    <mergeCell ref="C1772:F1772"/>
    <mergeCell ref="G1772:H1772"/>
    <mergeCell ref="I1772:J1772"/>
    <mergeCell ref="A1781:B1781"/>
    <mergeCell ref="C1781:F1781"/>
    <mergeCell ref="G1781:H1781"/>
    <mergeCell ref="I1781:J1781"/>
    <mergeCell ref="A1782:B1782"/>
    <mergeCell ref="C1782:F1782"/>
    <mergeCell ref="G1782:H1782"/>
    <mergeCell ref="I1782:J1782"/>
    <mergeCell ref="A1779:B1779"/>
    <mergeCell ref="C1779:F1779"/>
    <mergeCell ref="G1779:H1779"/>
    <mergeCell ref="I1779:J1779"/>
    <mergeCell ref="A1780:B1780"/>
    <mergeCell ref="C1780:F1780"/>
    <mergeCell ref="G1780:H1780"/>
    <mergeCell ref="I1780:J1780"/>
    <mergeCell ref="A1777:B1777"/>
    <mergeCell ref="C1777:F1777"/>
    <mergeCell ref="G1777:H1777"/>
    <mergeCell ref="I1777:J1777"/>
    <mergeCell ref="A1778:B1778"/>
    <mergeCell ref="C1778:F1778"/>
    <mergeCell ref="G1778:H1778"/>
    <mergeCell ref="I1778:J1778"/>
    <mergeCell ref="G1788:H1788"/>
    <mergeCell ref="I1788:J1788"/>
    <mergeCell ref="A1785:B1785"/>
    <mergeCell ref="C1785:F1785"/>
    <mergeCell ref="G1785:H1785"/>
    <mergeCell ref="I1785:J1785"/>
    <mergeCell ref="A1786:B1786"/>
    <mergeCell ref="C1786:F1786"/>
    <mergeCell ref="G1786:H1786"/>
    <mergeCell ref="I1786:J1786"/>
    <mergeCell ref="A1783:B1783"/>
    <mergeCell ref="C1783:F1783"/>
    <mergeCell ref="G1783:H1783"/>
    <mergeCell ref="I1783:J1783"/>
    <mergeCell ref="A1784:B1784"/>
    <mergeCell ref="C1784:F1784"/>
    <mergeCell ref="G1784:H1784"/>
    <mergeCell ref="I1784:J1784"/>
    <mergeCell ref="A1792:B1792"/>
    <mergeCell ref="C1792:F1792"/>
    <mergeCell ref="G1792:H1792"/>
    <mergeCell ref="I1792:J1792"/>
    <mergeCell ref="A1793:B1793"/>
    <mergeCell ref="C1793:F1793"/>
    <mergeCell ref="G1793:H1793"/>
    <mergeCell ref="I1793:J1793"/>
    <mergeCell ref="A1791:B1791"/>
    <mergeCell ref="C1791:F1791"/>
    <mergeCell ref="G1791:H1791"/>
    <mergeCell ref="I1791:J1791"/>
    <mergeCell ref="A1618:D1618"/>
    <mergeCell ref="E1618:F1618"/>
    <mergeCell ref="G1618:H1618"/>
    <mergeCell ref="I1618:J1618"/>
    <mergeCell ref="A1619:D1619"/>
    <mergeCell ref="E1619:F1619"/>
    <mergeCell ref="A1789:B1789"/>
    <mergeCell ref="C1789:F1789"/>
    <mergeCell ref="G1789:H1789"/>
    <mergeCell ref="I1789:J1789"/>
    <mergeCell ref="A1790:B1790"/>
    <mergeCell ref="C1790:F1790"/>
    <mergeCell ref="G1790:H1790"/>
    <mergeCell ref="I1790:J1790"/>
    <mergeCell ref="A1787:B1787"/>
    <mergeCell ref="C1787:F1787"/>
    <mergeCell ref="G1787:H1787"/>
    <mergeCell ref="I1787:J1787"/>
    <mergeCell ref="A1788:B1788"/>
    <mergeCell ref="C1788:F1788"/>
    <mergeCell ref="A1801:B1801"/>
    <mergeCell ref="C1801:F1801"/>
    <mergeCell ref="G1801:H1801"/>
    <mergeCell ref="I1801:J1801"/>
    <mergeCell ref="A1802:B1802"/>
    <mergeCell ref="C1802:F1802"/>
    <mergeCell ref="G1802:H1802"/>
    <mergeCell ref="I1802:J1802"/>
    <mergeCell ref="A1799:B1799"/>
    <mergeCell ref="C1799:F1799"/>
    <mergeCell ref="G1799:H1799"/>
    <mergeCell ref="I1799:J1799"/>
    <mergeCell ref="A1800:B1800"/>
    <mergeCell ref="C1800:F1800"/>
    <mergeCell ref="G1800:H1800"/>
    <mergeCell ref="I1800:J1800"/>
    <mergeCell ref="A1797:B1797"/>
    <mergeCell ref="C1797:F1797"/>
    <mergeCell ref="G1797:H1797"/>
    <mergeCell ref="I1797:J1797"/>
    <mergeCell ref="A1798:B1798"/>
    <mergeCell ref="C1798:F1798"/>
    <mergeCell ref="G1798:H1798"/>
    <mergeCell ref="I1798:J1798"/>
    <mergeCell ref="C1807:F1807"/>
    <mergeCell ref="G1807:H1807"/>
    <mergeCell ref="I1807:J1807"/>
    <mergeCell ref="A1808:B1808"/>
    <mergeCell ref="C1808:F1808"/>
    <mergeCell ref="G1808:H1808"/>
    <mergeCell ref="I1808:J1808"/>
    <mergeCell ref="A1805:B1805"/>
    <mergeCell ref="C1805:F1805"/>
    <mergeCell ref="G1805:H1805"/>
    <mergeCell ref="I1805:J1805"/>
    <mergeCell ref="A1806:B1806"/>
    <mergeCell ref="C1806:F1806"/>
    <mergeCell ref="G1806:H1806"/>
    <mergeCell ref="I1806:J1806"/>
    <mergeCell ref="A1803:B1803"/>
    <mergeCell ref="C1803:F1803"/>
    <mergeCell ref="G1803:H1803"/>
    <mergeCell ref="I1803:J1803"/>
    <mergeCell ref="A1804:B1804"/>
    <mergeCell ref="C1804:F1804"/>
    <mergeCell ref="G1804:H1804"/>
    <mergeCell ref="I1804:J1804"/>
    <mergeCell ref="G1817:H1817"/>
    <mergeCell ref="I1817:J1817"/>
    <mergeCell ref="A1818:B1818"/>
    <mergeCell ref="C1818:F1818"/>
    <mergeCell ref="G1818:H1818"/>
    <mergeCell ref="I1818:J1818"/>
    <mergeCell ref="A1617:D1617"/>
    <mergeCell ref="A1813:B1813"/>
    <mergeCell ref="C1813:F1813"/>
    <mergeCell ref="G1813:H1813"/>
    <mergeCell ref="I1813:J1813"/>
    <mergeCell ref="A1816:B1816"/>
    <mergeCell ref="C1816:F1816"/>
    <mergeCell ref="G1816:H1816"/>
    <mergeCell ref="I1816:J1816"/>
    <mergeCell ref="A1811:B1811"/>
    <mergeCell ref="C1811:F1811"/>
    <mergeCell ref="G1811:H1811"/>
    <mergeCell ref="I1811:J1811"/>
    <mergeCell ref="A1812:B1812"/>
    <mergeCell ref="C1812:F1812"/>
    <mergeCell ref="G1812:H1812"/>
    <mergeCell ref="I1812:J1812"/>
    <mergeCell ref="A1809:B1809"/>
    <mergeCell ref="C1809:F1809"/>
    <mergeCell ref="G1809:H1809"/>
    <mergeCell ref="I1809:J1809"/>
    <mergeCell ref="A1810:B1810"/>
    <mergeCell ref="C1810:F1810"/>
    <mergeCell ref="G1810:H1810"/>
    <mergeCell ref="I1810:J1810"/>
    <mergeCell ref="A1807:B1807"/>
    <mergeCell ref="C1863:F1863"/>
    <mergeCell ref="G1863:H1863"/>
    <mergeCell ref="I1863:J1863"/>
    <mergeCell ref="A1860:B1860"/>
    <mergeCell ref="C1860:F1860"/>
    <mergeCell ref="G1860:H1860"/>
    <mergeCell ref="I1860:J1860"/>
    <mergeCell ref="A1861:B1861"/>
    <mergeCell ref="C1861:F1861"/>
    <mergeCell ref="G1861:H1861"/>
    <mergeCell ref="I1861:J1861"/>
    <mergeCell ref="C1857:F1857"/>
    <mergeCell ref="G1857:H1857"/>
    <mergeCell ref="I1857:J1857"/>
    <mergeCell ref="A1859:B1859"/>
    <mergeCell ref="C1859:F1859"/>
    <mergeCell ref="G1859:H1859"/>
    <mergeCell ref="I1859:J1859"/>
    <mergeCell ref="G1858:H1858"/>
    <mergeCell ref="I1858:J1858"/>
    <mergeCell ref="A1858:B1858"/>
    <mergeCell ref="A1857:B1857"/>
    <mergeCell ref="A1868:B1868"/>
    <mergeCell ref="C1868:F1868"/>
    <mergeCell ref="G1868:H1868"/>
    <mergeCell ref="I1868:J1868"/>
    <mergeCell ref="A1869:B1869"/>
    <mergeCell ref="C1869:F1869"/>
    <mergeCell ref="G1869:H1869"/>
    <mergeCell ref="I1869:J1869"/>
    <mergeCell ref="A1866:B1866"/>
    <mergeCell ref="C1866:F1866"/>
    <mergeCell ref="G1866:H1866"/>
    <mergeCell ref="I1866:J1866"/>
    <mergeCell ref="A1616:D1616"/>
    <mergeCell ref="C1865:F1865"/>
    <mergeCell ref="G1865:H1865"/>
    <mergeCell ref="I1865:J1865"/>
    <mergeCell ref="A1862:B1862"/>
    <mergeCell ref="B1856:J1856"/>
    <mergeCell ref="A1867:B1867"/>
    <mergeCell ref="C1867:F1867"/>
    <mergeCell ref="G1867:H1867"/>
    <mergeCell ref="I1867:J1867"/>
    <mergeCell ref="C1858:F1858"/>
    <mergeCell ref="A1864:B1864"/>
    <mergeCell ref="C1864:F1864"/>
    <mergeCell ref="G1864:H1864"/>
    <mergeCell ref="I1864:J1864"/>
    <mergeCell ref="A1865:B1865"/>
    <mergeCell ref="C1862:F1862"/>
    <mergeCell ref="G1862:H1862"/>
    <mergeCell ref="I1862:J1862"/>
    <mergeCell ref="A1863:B1863"/>
    <mergeCell ref="I1612:J1612"/>
    <mergeCell ref="G1612:H1612"/>
    <mergeCell ref="A1611:D1612"/>
    <mergeCell ref="E1611:F1612"/>
    <mergeCell ref="G1611:J1611"/>
    <mergeCell ref="E1616:F1616"/>
    <mergeCell ref="G1616:H1616"/>
    <mergeCell ref="I1616:J1616"/>
    <mergeCell ref="I1671:J1671"/>
    <mergeCell ref="A1615:D1615"/>
    <mergeCell ref="A1613:D1613"/>
    <mergeCell ref="E1613:F1613"/>
    <mergeCell ref="G1613:H1613"/>
    <mergeCell ref="I1613:J1613"/>
    <mergeCell ref="A1614:D1614"/>
    <mergeCell ref="E1614:F1614"/>
    <mergeCell ref="G1614:H1614"/>
    <mergeCell ref="I1614:J1614"/>
    <mergeCell ref="E1615:F1615"/>
    <mergeCell ref="A1620:D1620"/>
    <mergeCell ref="A1670:C1670"/>
    <mergeCell ref="D1670:E1670"/>
    <mergeCell ref="I1670:J1670"/>
    <mergeCell ref="A1653:C1653"/>
    <mergeCell ref="D1653:E1653"/>
    <mergeCell ref="I1653:J1653"/>
    <mergeCell ref="A1656:C1656"/>
    <mergeCell ref="D1656:E1656"/>
    <mergeCell ref="I1656:J1656"/>
    <mergeCell ref="A1663:B1663"/>
    <mergeCell ref="A1664:C1665"/>
    <mergeCell ref="D1664:J1664"/>
    <mergeCell ref="A1851:B1851"/>
    <mergeCell ref="C1851:F1851"/>
    <mergeCell ref="G1851:H1851"/>
    <mergeCell ref="I1851:J1851"/>
    <mergeCell ref="A1650:C1650"/>
    <mergeCell ref="D1650:E1650"/>
    <mergeCell ref="I1650:J1650"/>
    <mergeCell ref="A1655:C1655"/>
    <mergeCell ref="D1655:E1655"/>
    <mergeCell ref="A1690:J1690"/>
    <mergeCell ref="A1817:B1817"/>
    <mergeCell ref="C1817:F1817"/>
    <mergeCell ref="E1595:F1595"/>
    <mergeCell ref="A1596:D1596"/>
    <mergeCell ref="E1596:F1596"/>
    <mergeCell ref="G1596:H1596"/>
    <mergeCell ref="I1596:J1596"/>
    <mergeCell ref="A1597:D1597"/>
    <mergeCell ref="E1597:F1597"/>
    <mergeCell ref="G1597:H1597"/>
    <mergeCell ref="I1597:J1597"/>
    <mergeCell ref="A1598:D1598"/>
    <mergeCell ref="E1598:F1598"/>
    <mergeCell ref="G1598:H1598"/>
    <mergeCell ref="I1598:J1598"/>
    <mergeCell ref="A1603:J1606"/>
    <mergeCell ref="B1609:J1609"/>
    <mergeCell ref="A1599:D1599"/>
    <mergeCell ref="E1599:F1599"/>
    <mergeCell ref="G1599:H1599"/>
    <mergeCell ref="I1599:J1599"/>
    <mergeCell ref="A1624:J1624"/>
    <mergeCell ref="A1582:D1582"/>
    <mergeCell ref="E1582:F1582"/>
    <mergeCell ref="G1582:H1582"/>
    <mergeCell ref="I1582:J1582"/>
    <mergeCell ref="A1575:B1575"/>
    <mergeCell ref="A1585:J1589"/>
    <mergeCell ref="A1580:D1580"/>
    <mergeCell ref="E1580:F1580"/>
    <mergeCell ref="G1580:H1580"/>
    <mergeCell ref="I1580:J1580"/>
    <mergeCell ref="G1578:H1578"/>
    <mergeCell ref="I1578:J1578"/>
    <mergeCell ref="A1579:D1579"/>
    <mergeCell ref="E1579:F1579"/>
    <mergeCell ref="G1595:H1595"/>
    <mergeCell ref="I1595:J1595"/>
    <mergeCell ref="A1591:B1591"/>
    <mergeCell ref="A1592:D1593"/>
    <mergeCell ref="E1592:F1593"/>
    <mergeCell ref="G1592:J1592"/>
    <mergeCell ref="G1593:H1593"/>
    <mergeCell ref="I1593:J1593"/>
    <mergeCell ref="E1578:F1578"/>
    <mergeCell ref="A1600:D1600"/>
    <mergeCell ref="E1600:F1600"/>
    <mergeCell ref="G1600:H1600"/>
    <mergeCell ref="I1600:J1600"/>
    <mergeCell ref="A1594:D1594"/>
    <mergeCell ref="E1594:F1594"/>
    <mergeCell ref="G1594:H1594"/>
    <mergeCell ref="I1594:J1594"/>
    <mergeCell ref="A1595:D1595"/>
    <mergeCell ref="G1579:H1579"/>
    <mergeCell ref="I1579:J1579"/>
    <mergeCell ref="B1541:J1541"/>
    <mergeCell ref="E1543:G1543"/>
    <mergeCell ref="H1543:J1543"/>
    <mergeCell ref="A1581:D1581"/>
    <mergeCell ref="E1581:F1581"/>
    <mergeCell ref="G1581:H1581"/>
    <mergeCell ref="I1581:J1581"/>
    <mergeCell ref="A1578:D1578"/>
    <mergeCell ref="H1545:J1545"/>
    <mergeCell ref="E1546:G1546"/>
    <mergeCell ref="H1546:J1546"/>
    <mergeCell ref="A1543:D1546"/>
    <mergeCell ref="G1576:J1576"/>
    <mergeCell ref="E1576:F1577"/>
    <mergeCell ref="A1576:D1577"/>
    <mergeCell ref="E1545:G1545"/>
    <mergeCell ref="A1547:D1548"/>
    <mergeCell ref="A1549:D1550"/>
    <mergeCell ref="A1551:D1552"/>
    <mergeCell ref="A1553:D1554"/>
    <mergeCell ref="A1555:D1556"/>
    <mergeCell ref="A1557:D1558"/>
    <mergeCell ref="A1559:D1560"/>
    <mergeCell ref="A1561:D1562"/>
    <mergeCell ref="A1565:J1571"/>
    <mergeCell ref="B1573:J1573"/>
    <mergeCell ref="I1577:J1577"/>
    <mergeCell ref="G1577:H1577"/>
    <mergeCell ref="A1563:D1563"/>
    <mergeCell ref="E1514:G1514"/>
    <mergeCell ref="H1514:J1514"/>
    <mergeCell ref="A1515:D1515"/>
    <mergeCell ref="E1515:G1515"/>
    <mergeCell ref="H1515:J1515"/>
    <mergeCell ref="H1518:J1518"/>
    <mergeCell ref="A1516:D1516"/>
    <mergeCell ref="E1516:G1516"/>
    <mergeCell ref="H1516:J1516"/>
    <mergeCell ref="A1519:D1519"/>
    <mergeCell ref="E1519:G1519"/>
    <mergeCell ref="H1519:J1519"/>
    <mergeCell ref="A1564:J1564"/>
    <mergeCell ref="A1520:D1520"/>
    <mergeCell ref="E1520:G1520"/>
    <mergeCell ref="H1520:J1520"/>
    <mergeCell ref="A1517:D1517"/>
    <mergeCell ref="E1517:G1517"/>
    <mergeCell ref="H1517:J1517"/>
    <mergeCell ref="A1518:D1518"/>
    <mergeCell ref="E1518:G1518"/>
    <mergeCell ref="A1522:J1522"/>
    <mergeCell ref="A1491:F1492"/>
    <mergeCell ref="G1491:J1491"/>
    <mergeCell ref="G1492:H1492"/>
    <mergeCell ref="I1492:J1492"/>
    <mergeCell ref="A1523:J1539"/>
    <mergeCell ref="A1493:F1493"/>
    <mergeCell ref="G1493:H1493"/>
    <mergeCell ref="I1493:J1493"/>
    <mergeCell ref="A1494:F1494"/>
    <mergeCell ref="G1494:H1494"/>
    <mergeCell ref="I1494:J1494"/>
    <mergeCell ref="A1495:F1495"/>
    <mergeCell ref="G1495:H1495"/>
    <mergeCell ref="I1495:J1495"/>
    <mergeCell ref="A1496:F1496"/>
    <mergeCell ref="G1496:H1496"/>
    <mergeCell ref="I1496:J1496"/>
    <mergeCell ref="A1497:F1497"/>
    <mergeCell ref="G1497:H1497"/>
    <mergeCell ref="I1497:J1497"/>
    <mergeCell ref="A1498:F1498"/>
    <mergeCell ref="G1498:H1498"/>
    <mergeCell ref="I1498:J1498"/>
    <mergeCell ref="A1501:J1508"/>
    <mergeCell ref="H1512:J1512"/>
    <mergeCell ref="E1512:G1512"/>
    <mergeCell ref="A1512:D1512"/>
    <mergeCell ref="A1513:D1513"/>
    <mergeCell ref="E1513:G1513"/>
    <mergeCell ref="H1513:J1513"/>
    <mergeCell ref="B1510:J1510"/>
    <mergeCell ref="A1514:D1514"/>
    <mergeCell ref="A1485:F1485"/>
    <mergeCell ref="G1485:H1485"/>
    <mergeCell ref="I1485:J1485"/>
    <mergeCell ref="I1482:J1482"/>
    <mergeCell ref="G1482:H1482"/>
    <mergeCell ref="A1486:F1486"/>
    <mergeCell ref="G1486:H1486"/>
    <mergeCell ref="I1486:J1486"/>
    <mergeCell ref="A1483:F1483"/>
    <mergeCell ref="G1483:H1483"/>
    <mergeCell ref="A1487:F1487"/>
    <mergeCell ref="G1487:H1487"/>
    <mergeCell ref="I1487:J1487"/>
    <mergeCell ref="A1488:F1488"/>
    <mergeCell ref="G1488:H1488"/>
    <mergeCell ref="I1488:J1488"/>
    <mergeCell ref="A1490:B1490"/>
    <mergeCell ref="A1456:D1456"/>
    <mergeCell ref="E1456:G1456"/>
    <mergeCell ref="H1456:J1456"/>
    <mergeCell ref="A1457:D1457"/>
    <mergeCell ref="A1458:D1458"/>
    <mergeCell ref="E1458:G1458"/>
    <mergeCell ref="H1458:J1458"/>
    <mergeCell ref="A1484:F1484"/>
    <mergeCell ref="G1484:H1484"/>
    <mergeCell ref="I1484:J1484"/>
    <mergeCell ref="E1457:G1457"/>
    <mergeCell ref="H1457:J1457"/>
    <mergeCell ref="A1460:D1460"/>
    <mergeCell ref="A1480:B1480"/>
    <mergeCell ref="A1459:D1459"/>
    <mergeCell ref="E1460:G1460"/>
    <mergeCell ref="H1460:J1460"/>
    <mergeCell ref="A1432:F1432"/>
    <mergeCell ref="G1432:H1432"/>
    <mergeCell ref="I1432:J1432"/>
    <mergeCell ref="A1433:F1433"/>
    <mergeCell ref="G1433:H1433"/>
    <mergeCell ref="I1433:J1433"/>
    <mergeCell ref="I1483:J1483"/>
    <mergeCell ref="G1481:J1481"/>
    <mergeCell ref="A1481:F1482"/>
    <mergeCell ref="E1461:G1461"/>
    <mergeCell ref="H1461:J1461"/>
    <mergeCell ref="A1462:D1462"/>
    <mergeCell ref="A1500:J1500"/>
    <mergeCell ref="A1461:D1461"/>
    <mergeCell ref="H1437:J1437"/>
    <mergeCell ref="E1437:G1437"/>
    <mergeCell ref="A1437:D1438"/>
    <mergeCell ref="A1463:D1463"/>
    <mergeCell ref="E1463:G1463"/>
    <mergeCell ref="H1464:J1464"/>
    <mergeCell ref="A1467:J1474"/>
    <mergeCell ref="B1476:J1476"/>
    <mergeCell ref="E1462:G1462"/>
    <mergeCell ref="H1462:J1462"/>
    <mergeCell ref="H1463:J1463"/>
    <mergeCell ref="A1464:D1464"/>
    <mergeCell ref="E1464:G1464"/>
    <mergeCell ref="A1439:D1439"/>
    <mergeCell ref="A1440:D1440"/>
    <mergeCell ref="B1453:J1453"/>
    <mergeCell ref="H1455:J1455"/>
    <mergeCell ref="H1459:J1459"/>
    <mergeCell ref="B1423:J1423"/>
    <mergeCell ref="I1427:J1427"/>
    <mergeCell ref="G1427:H1427"/>
    <mergeCell ref="A1427:F1427"/>
    <mergeCell ref="A1466:J1466"/>
    <mergeCell ref="B1478:J1478"/>
    <mergeCell ref="G1428:H1428"/>
    <mergeCell ref="I1428:J1428"/>
    <mergeCell ref="A1429:F1429"/>
    <mergeCell ref="G1429:H1429"/>
    <mergeCell ref="I1429:J1429"/>
    <mergeCell ref="A1430:F1430"/>
    <mergeCell ref="G1430:H1430"/>
    <mergeCell ref="I1430:J1430"/>
    <mergeCell ref="A1428:F1428"/>
    <mergeCell ref="A1431:F1431"/>
    <mergeCell ref="G1431:H1431"/>
    <mergeCell ref="I1431:J1431"/>
    <mergeCell ref="E1455:G1455"/>
    <mergeCell ref="A1455:D1455"/>
    <mergeCell ref="A1451:D1451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E1459:G1459"/>
    <mergeCell ref="A1416:D1416"/>
    <mergeCell ref="E1416:G1416"/>
    <mergeCell ref="H1416:J1416"/>
    <mergeCell ref="A1417:D1417"/>
    <mergeCell ref="E1417:G1417"/>
    <mergeCell ref="H1417:J1417"/>
    <mergeCell ref="A1418:D1418"/>
    <mergeCell ref="E1418:G1418"/>
    <mergeCell ref="H1418:J1418"/>
    <mergeCell ref="A1421:D1421"/>
    <mergeCell ref="E1421:G1421"/>
    <mergeCell ref="H1421:J1421"/>
    <mergeCell ref="A1420:D1420"/>
    <mergeCell ref="E1420:G1420"/>
    <mergeCell ref="H1420:J1420"/>
    <mergeCell ref="H1419:J1419"/>
    <mergeCell ref="H1414:J1414"/>
    <mergeCell ref="A1419:D1419"/>
    <mergeCell ref="E1419:G1419"/>
    <mergeCell ref="A1415:D1415"/>
    <mergeCell ref="A1405:D1405"/>
    <mergeCell ref="E1405:G1405"/>
    <mergeCell ref="H1405:J1405"/>
    <mergeCell ref="A1406:D1406"/>
    <mergeCell ref="E1406:G1406"/>
    <mergeCell ref="H1406:J1406"/>
    <mergeCell ref="A1407:D1407"/>
    <mergeCell ref="E1407:G1407"/>
    <mergeCell ref="H1407:J1407"/>
    <mergeCell ref="A1408:D1408"/>
    <mergeCell ref="E1408:G1408"/>
    <mergeCell ref="H1408:J1408"/>
    <mergeCell ref="A1409:D1409"/>
    <mergeCell ref="E1409:G1409"/>
    <mergeCell ref="H1409:J1409"/>
    <mergeCell ref="A1412:D1412"/>
    <mergeCell ref="E1412:G1412"/>
    <mergeCell ref="H1412:J1412"/>
    <mergeCell ref="E1411:G1411"/>
    <mergeCell ref="H1411:J1411"/>
    <mergeCell ref="A1410:D1410"/>
    <mergeCell ref="E1410:G1410"/>
    <mergeCell ref="A1411:D1411"/>
    <mergeCell ref="A1398:D1398"/>
    <mergeCell ref="E1398:G1398"/>
    <mergeCell ref="H1398:J1398"/>
    <mergeCell ref="A1399:D1399"/>
    <mergeCell ref="E1399:G1399"/>
    <mergeCell ref="H1399:J1399"/>
    <mergeCell ref="A1400:D1400"/>
    <mergeCell ref="E1400:G1400"/>
    <mergeCell ref="H1400:J1400"/>
    <mergeCell ref="A1401:D1401"/>
    <mergeCell ref="E1401:G1401"/>
    <mergeCell ref="H1401:J1401"/>
    <mergeCell ref="A1402:D1402"/>
    <mergeCell ref="E1402:G1402"/>
    <mergeCell ref="H1402:J1402"/>
    <mergeCell ref="A1403:D1403"/>
    <mergeCell ref="E1403:G1403"/>
    <mergeCell ref="H1403:J1403"/>
    <mergeCell ref="A1393:D1393"/>
    <mergeCell ref="E1393:G1393"/>
    <mergeCell ref="H1393:J1393"/>
    <mergeCell ref="E1272:E1273"/>
    <mergeCell ref="H1272:H1273"/>
    <mergeCell ref="G1272:G1273"/>
    <mergeCell ref="F1272:F1273"/>
    <mergeCell ref="A1394:D1394"/>
    <mergeCell ref="E1394:G1394"/>
    <mergeCell ref="H1394:J1394"/>
    <mergeCell ref="A1395:D1395"/>
    <mergeCell ref="E1395:G1395"/>
    <mergeCell ref="H1395:J1395"/>
    <mergeCell ref="A1396:D1396"/>
    <mergeCell ref="E1396:G1396"/>
    <mergeCell ref="H1396:J1396"/>
    <mergeCell ref="A1397:D1397"/>
    <mergeCell ref="E1397:G1397"/>
    <mergeCell ref="H1397:J1397"/>
    <mergeCell ref="A1313:B1313"/>
    <mergeCell ref="A1310:B1310"/>
    <mergeCell ref="A1311:B1311"/>
    <mergeCell ref="A1312:B1312"/>
    <mergeCell ref="A1274:D1274"/>
    <mergeCell ref="A1275:D1275"/>
    <mergeCell ref="A1276:D1276"/>
    <mergeCell ref="A1277:D1277"/>
    <mergeCell ref="A1280:J1292"/>
    <mergeCell ref="B1304:J1304"/>
    <mergeCell ref="A1333:D1333"/>
    <mergeCell ref="A1334:D1334"/>
    <mergeCell ref="A1335:D1335"/>
    <mergeCell ref="A1261:J1266"/>
    <mergeCell ref="E1270:G1270"/>
    <mergeCell ref="E1271:G1271"/>
    <mergeCell ref="A1307:J1307"/>
    <mergeCell ref="E1255:G1255"/>
    <mergeCell ref="H1255:J1255"/>
    <mergeCell ref="E1256:G1256"/>
    <mergeCell ref="H1256:J1256"/>
    <mergeCell ref="J1272:J1273"/>
    <mergeCell ref="I1272:I1273"/>
    <mergeCell ref="A1257:D1257"/>
    <mergeCell ref="E1257:G1257"/>
    <mergeCell ref="H1257:J1257"/>
    <mergeCell ref="A1258:D1258"/>
    <mergeCell ref="E1258:G1258"/>
    <mergeCell ref="H1258:J1258"/>
    <mergeCell ref="H1270:J1270"/>
    <mergeCell ref="H1271:J1271"/>
    <mergeCell ref="A1270:D1273"/>
    <mergeCell ref="A1336:D1336"/>
    <mergeCell ref="A1337:D1337"/>
    <mergeCell ref="A1338:D1338"/>
    <mergeCell ref="A1329:D1329"/>
    <mergeCell ref="A1330:D1330"/>
    <mergeCell ref="A1331:D1331"/>
    <mergeCell ref="H1328:I1328"/>
    <mergeCell ref="H1329:I1329"/>
    <mergeCell ref="A1332:D1332"/>
    <mergeCell ref="A1315:B1315"/>
    <mergeCell ref="A1318:J1323"/>
    <mergeCell ref="F1327:G1327"/>
    <mergeCell ref="H1327:J1327"/>
    <mergeCell ref="A1327:D1328"/>
    <mergeCell ref="B1325:J1325"/>
    <mergeCell ref="A1367:D1367"/>
    <mergeCell ref="E1367:G1367"/>
    <mergeCell ref="H1367:J1367"/>
    <mergeCell ref="A1362:D1362"/>
    <mergeCell ref="E1362:G1362"/>
    <mergeCell ref="H1362:J1362"/>
    <mergeCell ref="A1363:D1363"/>
    <mergeCell ref="E1363:G1363"/>
    <mergeCell ref="H1363:J1363"/>
    <mergeCell ref="A1356:D1356"/>
    <mergeCell ref="E1356:G1356"/>
    <mergeCell ref="H1356:J1356"/>
    <mergeCell ref="E1360:G1360"/>
    <mergeCell ref="H1360:J1360"/>
    <mergeCell ref="A1361:D1361"/>
    <mergeCell ref="E1361:G1361"/>
    <mergeCell ref="H1361:J1361"/>
    <mergeCell ref="A1357:D1357"/>
    <mergeCell ref="E1357:G1357"/>
    <mergeCell ref="A1359:D1359"/>
    <mergeCell ref="E1359:G1359"/>
    <mergeCell ref="H1359:J1359"/>
    <mergeCell ref="E1383:G1383"/>
    <mergeCell ref="H1383:J1383"/>
    <mergeCell ref="A1380:D1380"/>
    <mergeCell ref="E1380:G1380"/>
    <mergeCell ref="H1380:J1380"/>
    <mergeCell ref="A1381:D1381"/>
    <mergeCell ref="E1381:G1381"/>
    <mergeCell ref="H1381:J1381"/>
    <mergeCell ref="A1373:J1375"/>
    <mergeCell ref="H1378:J1378"/>
    <mergeCell ref="E1378:G1378"/>
    <mergeCell ref="A1378:D1378"/>
    <mergeCell ref="A1379:D1379"/>
    <mergeCell ref="E1379:G1379"/>
    <mergeCell ref="H1379:J1379"/>
    <mergeCell ref="A1369:D1369"/>
    <mergeCell ref="E1369:G1369"/>
    <mergeCell ref="H1369:J1369"/>
    <mergeCell ref="A1370:D1370"/>
    <mergeCell ref="E1370:G1370"/>
    <mergeCell ref="H1370:J1370"/>
    <mergeCell ref="A1372:J1372"/>
    <mergeCell ref="B1376:J1376"/>
    <mergeCell ref="A1200:J1205"/>
    <mergeCell ref="A1209:B1209"/>
    <mergeCell ref="A1240:J1240"/>
    <mergeCell ref="F1220:G1220"/>
    <mergeCell ref="H1220:J1220"/>
    <mergeCell ref="A1231:B1231"/>
    <mergeCell ref="C1231:D1231"/>
    <mergeCell ref="E1235:F1235"/>
    <mergeCell ref="G1235:H1235"/>
    <mergeCell ref="I1235:J1235"/>
    <mergeCell ref="A1392:D1392"/>
    <mergeCell ref="E1392:G1392"/>
    <mergeCell ref="H1392:J1392"/>
    <mergeCell ref="A1238:B1238"/>
    <mergeCell ref="C1238:D1238"/>
    <mergeCell ref="E1238:F1238"/>
    <mergeCell ref="G1238:H1238"/>
    <mergeCell ref="I1238:J1238"/>
    <mergeCell ref="A1241:J1247"/>
    <mergeCell ref="A1253:D1253"/>
    <mergeCell ref="A1390:D1390"/>
    <mergeCell ref="E1390:G1390"/>
    <mergeCell ref="H1390:J1390"/>
    <mergeCell ref="A1255:D1255"/>
    <mergeCell ref="A1384:D1384"/>
    <mergeCell ref="E1384:G1384"/>
    <mergeCell ref="H1384:J1384"/>
    <mergeCell ref="E1389:G1389"/>
    <mergeCell ref="A1389:D1389"/>
    <mergeCell ref="A1385:D1385"/>
    <mergeCell ref="E1385:G1385"/>
    <mergeCell ref="H1385:J1385"/>
    <mergeCell ref="A1190:D1190"/>
    <mergeCell ref="E1190:G1190"/>
    <mergeCell ref="H1190:J1190"/>
    <mergeCell ref="A1193:D1193"/>
    <mergeCell ref="E1193:G1193"/>
    <mergeCell ref="H1193:J1193"/>
    <mergeCell ref="A1191:D1191"/>
    <mergeCell ref="E1191:G1191"/>
    <mergeCell ref="H1191:J1191"/>
    <mergeCell ref="A1194:D1194"/>
    <mergeCell ref="E1194:G1194"/>
    <mergeCell ref="H1194:J1194"/>
    <mergeCell ref="A1195:D1195"/>
    <mergeCell ref="E1195:G1195"/>
    <mergeCell ref="H1195:J1195"/>
    <mergeCell ref="A1197:D1197"/>
    <mergeCell ref="E1197:G1197"/>
    <mergeCell ref="H1197:J1197"/>
    <mergeCell ref="D1211:E1211"/>
    <mergeCell ref="D1212:E1212"/>
    <mergeCell ref="C1226:F1226"/>
    <mergeCell ref="G1226:J1226"/>
    <mergeCell ref="A1210:C1211"/>
    <mergeCell ref="A1212:C1212"/>
    <mergeCell ref="A1213:C1213"/>
    <mergeCell ref="D1213:E1213"/>
    <mergeCell ref="F1213:G1213"/>
    <mergeCell ref="H1213:J1213"/>
    <mergeCell ref="D1210:G1210"/>
    <mergeCell ref="F1211:G1211"/>
    <mergeCell ref="A1224:B1224"/>
    <mergeCell ref="G1225:J1225"/>
    <mergeCell ref="C1225:F1225"/>
    <mergeCell ref="A1225:B1227"/>
    <mergeCell ref="H1210:J1211"/>
    <mergeCell ref="H1212:J1212"/>
    <mergeCell ref="F1212:G1212"/>
    <mergeCell ref="D1220:E1220"/>
    <mergeCell ref="A1216:C1216"/>
    <mergeCell ref="D1216:E1216"/>
    <mergeCell ref="F1216:G1216"/>
    <mergeCell ref="H1216:J1216"/>
    <mergeCell ref="G1227:H1227"/>
    <mergeCell ref="E1227:F1227"/>
    <mergeCell ref="C1227:D1227"/>
    <mergeCell ref="A1218:C1218"/>
    <mergeCell ref="D1218:E1218"/>
    <mergeCell ref="F1218:G1218"/>
    <mergeCell ref="H1218:J1218"/>
    <mergeCell ref="A1219:C1219"/>
    <mergeCell ref="D1219:E1219"/>
    <mergeCell ref="F1219:G1219"/>
    <mergeCell ref="H1219:J1219"/>
    <mergeCell ref="A1221:C1221"/>
    <mergeCell ref="A1214:C1214"/>
    <mergeCell ref="D1214:E1214"/>
    <mergeCell ref="F1214:G1214"/>
    <mergeCell ref="H1214:J1214"/>
    <mergeCell ref="A1217:C1217"/>
    <mergeCell ref="D1217:E1217"/>
    <mergeCell ref="F1217:G1217"/>
    <mergeCell ref="H1217:J1217"/>
    <mergeCell ref="E1253:G1253"/>
    <mergeCell ref="H1253:J1253"/>
    <mergeCell ref="H1252:J1252"/>
    <mergeCell ref="E1252:G1252"/>
    <mergeCell ref="E1251:J1251"/>
    <mergeCell ref="A1251:D1252"/>
    <mergeCell ref="I1229:J1229"/>
    <mergeCell ref="E1234:F1234"/>
    <mergeCell ref="A1230:B1230"/>
    <mergeCell ref="C1230:D1230"/>
    <mergeCell ref="I1233:J1233"/>
    <mergeCell ref="G1230:H1230"/>
    <mergeCell ref="I1230:J1230"/>
    <mergeCell ref="A1233:B1233"/>
    <mergeCell ref="C1233:D1233"/>
    <mergeCell ref="E1233:F1233"/>
    <mergeCell ref="C1234:D1234"/>
    <mergeCell ref="G1234:H1234"/>
    <mergeCell ref="G1233:H1233"/>
    <mergeCell ref="C1229:D1229"/>
    <mergeCell ref="E1229:F1229"/>
    <mergeCell ref="G1229:H1229"/>
    <mergeCell ref="A1229:B1229"/>
    <mergeCell ref="E1230:F1230"/>
    <mergeCell ref="E1231:F1231"/>
    <mergeCell ref="A1165:B1165"/>
    <mergeCell ref="F1165:G1165"/>
    <mergeCell ref="I1165:J1165"/>
    <mergeCell ref="H1215:J1215"/>
    <mergeCell ref="A1220:C1220"/>
    <mergeCell ref="E1181:G1181"/>
    <mergeCell ref="A1181:D1181"/>
    <mergeCell ref="A1182:D1182"/>
    <mergeCell ref="E1182:G1182"/>
    <mergeCell ref="H1182:J1182"/>
    <mergeCell ref="A1183:D1183"/>
    <mergeCell ref="E1183:G1183"/>
    <mergeCell ref="H1183:J1183"/>
    <mergeCell ref="A1185:D1185"/>
    <mergeCell ref="A1189:D1189"/>
    <mergeCell ref="E1189:G1189"/>
    <mergeCell ref="H1189:J1189"/>
    <mergeCell ref="A1188:D1188"/>
    <mergeCell ref="E1188:G1188"/>
    <mergeCell ref="H1188:J1188"/>
    <mergeCell ref="A1228:B1228"/>
    <mergeCell ref="C1228:D1228"/>
    <mergeCell ref="E1228:F1228"/>
    <mergeCell ref="G1228:H1228"/>
    <mergeCell ref="I1228:J1228"/>
    <mergeCell ref="A1222:C1222"/>
    <mergeCell ref="D1222:E1222"/>
    <mergeCell ref="F1222:G1222"/>
    <mergeCell ref="H1222:J1222"/>
    <mergeCell ref="I1227:J1227"/>
    <mergeCell ref="A1134:B1134"/>
    <mergeCell ref="A1146:B1146"/>
    <mergeCell ref="F1146:G1146"/>
    <mergeCell ref="I1146:J1146"/>
    <mergeCell ref="A1147:B1147"/>
    <mergeCell ref="I1147:J1147"/>
    <mergeCell ref="A1143:B1143"/>
    <mergeCell ref="A1162:B1162"/>
    <mergeCell ref="F1162:G1162"/>
    <mergeCell ref="I1162:J1162"/>
    <mergeCell ref="H1196:J1196"/>
    <mergeCell ref="A1199:J1199"/>
    <mergeCell ref="B1207:J1207"/>
    <mergeCell ref="A1163:B1163"/>
    <mergeCell ref="F1163:G1163"/>
    <mergeCell ref="I1163:J1163"/>
    <mergeCell ref="A1164:B1164"/>
    <mergeCell ref="F1164:G1164"/>
    <mergeCell ref="I1164:J1164"/>
    <mergeCell ref="A1156:J1156"/>
    <mergeCell ref="A1157:B1157"/>
    <mergeCell ref="F1157:G1157"/>
    <mergeCell ref="I1157:J1157"/>
    <mergeCell ref="A1158:B1158"/>
    <mergeCell ref="F1158:G1158"/>
    <mergeCell ref="I1158:J1158"/>
    <mergeCell ref="A1160:B1160"/>
    <mergeCell ref="F1160:G1160"/>
    <mergeCell ref="I1160:J1160"/>
    <mergeCell ref="E1185:G1185"/>
    <mergeCell ref="H1185:J1185"/>
    <mergeCell ref="A1186:D1186"/>
    <mergeCell ref="F1150:G1150"/>
    <mergeCell ref="I1150:J1150"/>
    <mergeCell ref="A1139:J1139"/>
    <mergeCell ref="A1140:B1140"/>
    <mergeCell ref="F1140:G1140"/>
    <mergeCell ref="I1140:J1140"/>
    <mergeCell ref="A1141:B1141"/>
    <mergeCell ref="F1141:G1141"/>
    <mergeCell ref="A1155:B1155"/>
    <mergeCell ref="A1196:D1196"/>
    <mergeCell ref="E1196:G1196"/>
    <mergeCell ref="I1141:J1141"/>
    <mergeCell ref="A1142:B1142"/>
    <mergeCell ref="F1142:G1142"/>
    <mergeCell ref="I1142:J1142"/>
    <mergeCell ref="F1147:G1147"/>
    <mergeCell ref="A1159:B1159"/>
    <mergeCell ref="F1159:G1159"/>
    <mergeCell ref="F1143:G1143"/>
    <mergeCell ref="I1143:J1143"/>
    <mergeCell ref="A1144:J1144"/>
    <mergeCell ref="I1145:J1145"/>
    <mergeCell ref="A1145:B1145"/>
    <mergeCell ref="F1145:G1145"/>
    <mergeCell ref="A1148:B1148"/>
    <mergeCell ref="F1148:G1148"/>
    <mergeCell ref="I1148:J1148"/>
    <mergeCell ref="E1186:G1186"/>
    <mergeCell ref="H1186:J1186"/>
    <mergeCell ref="A1187:D1187"/>
    <mergeCell ref="E1187:G1187"/>
    <mergeCell ref="H1187:J1187"/>
    <mergeCell ref="E1114:G1114"/>
    <mergeCell ref="H1114:J1114"/>
    <mergeCell ref="A1115:D1115"/>
    <mergeCell ref="E1115:G1115"/>
    <mergeCell ref="H1115:J1115"/>
    <mergeCell ref="A1118:J1120"/>
    <mergeCell ref="G1124:H1124"/>
    <mergeCell ref="D1124:E1124"/>
    <mergeCell ref="A1124:C1124"/>
    <mergeCell ref="A1125:C1125"/>
    <mergeCell ref="A1192:D1192"/>
    <mergeCell ref="E1192:G1192"/>
    <mergeCell ref="H1192:J1192"/>
    <mergeCell ref="A1126:C1126"/>
    <mergeCell ref="D1125:E1125"/>
    <mergeCell ref="C1136:C1137"/>
    <mergeCell ref="I1138:J1138"/>
    <mergeCell ref="D1126:E1126"/>
    <mergeCell ref="G1125:H1125"/>
    <mergeCell ref="G1126:H1126"/>
    <mergeCell ref="A1138:B1138"/>
    <mergeCell ref="F1138:G1138"/>
    <mergeCell ref="A1136:B1137"/>
    <mergeCell ref="A1129:J1131"/>
    <mergeCell ref="I1159:J1159"/>
    <mergeCell ref="I1136:J1137"/>
    <mergeCell ref="H1136:H1137"/>
    <mergeCell ref="F1136:G1137"/>
    <mergeCell ref="E1136:E1137"/>
    <mergeCell ref="D1136:D1137"/>
    <mergeCell ref="A1149:J1149"/>
    <mergeCell ref="A1150:B1150"/>
    <mergeCell ref="H810:J810"/>
    <mergeCell ref="A915:J915"/>
    <mergeCell ref="B905:J905"/>
    <mergeCell ref="A935:F935"/>
    <mergeCell ref="G935:H935"/>
    <mergeCell ref="A1110:D1110"/>
    <mergeCell ref="E1110:G1110"/>
    <mergeCell ref="H1110:J1110"/>
    <mergeCell ref="A1111:D1111"/>
    <mergeCell ref="E1111:G1111"/>
    <mergeCell ref="H1111:J1111"/>
    <mergeCell ref="A1112:D1112"/>
    <mergeCell ref="E1112:G1112"/>
    <mergeCell ref="H1112:J1112"/>
    <mergeCell ref="A913:D913"/>
    <mergeCell ref="A916:J919"/>
    <mergeCell ref="A929:F930"/>
    <mergeCell ref="A950:J950"/>
    <mergeCell ref="A960:J960"/>
    <mergeCell ref="A961:J971"/>
    <mergeCell ref="A999:J999"/>
    <mergeCell ref="B1005:J1005"/>
    <mergeCell ref="I952:J952"/>
    <mergeCell ref="G952:H952"/>
    <mergeCell ref="G951:J951"/>
    <mergeCell ref="A951:F952"/>
    <mergeCell ref="A953:F953"/>
    <mergeCell ref="I1017:J1017"/>
    <mergeCell ref="A1021:B1021"/>
    <mergeCell ref="D824:E824"/>
    <mergeCell ref="A811:G811"/>
    <mergeCell ref="I844:J844"/>
    <mergeCell ref="A717:J717"/>
    <mergeCell ref="B756:J756"/>
    <mergeCell ref="A278:J285"/>
    <mergeCell ref="A782:C782"/>
    <mergeCell ref="D782:E782"/>
    <mergeCell ref="I782:J782"/>
    <mergeCell ref="A570:J575"/>
    <mergeCell ref="I514:J514"/>
    <mergeCell ref="A233:J238"/>
    <mergeCell ref="A781:C781"/>
    <mergeCell ref="D781:E781"/>
    <mergeCell ref="A732:D732"/>
    <mergeCell ref="A514:C514"/>
    <mergeCell ref="A783:C783"/>
    <mergeCell ref="D783:E783"/>
    <mergeCell ref="E727:G727"/>
    <mergeCell ref="H727:J727"/>
    <mergeCell ref="E730:G730"/>
    <mergeCell ref="H728:J728"/>
    <mergeCell ref="H758:J758"/>
    <mergeCell ref="E758:G758"/>
    <mergeCell ref="A765:J765"/>
    <mergeCell ref="A728:D728"/>
    <mergeCell ref="E728:G728"/>
    <mergeCell ref="I781:J781"/>
    <mergeCell ref="A780:C780"/>
    <mergeCell ref="D780:E780"/>
    <mergeCell ref="E731:G731"/>
    <mergeCell ref="H731:J731"/>
    <mergeCell ref="A693:B693"/>
    <mergeCell ref="A731:D731"/>
    <mergeCell ref="B251:B252"/>
    <mergeCell ref="G794:H794"/>
    <mergeCell ref="I783:J783"/>
    <mergeCell ref="I794:J795"/>
    <mergeCell ref="E798:F798"/>
    <mergeCell ref="E799:F799"/>
    <mergeCell ref="A796:B796"/>
    <mergeCell ref="E794:F795"/>
    <mergeCell ref="C794:D795"/>
    <mergeCell ref="C796:D796"/>
    <mergeCell ref="A794:B795"/>
    <mergeCell ref="A759:D759"/>
    <mergeCell ref="E759:G759"/>
    <mergeCell ref="H759:J759"/>
    <mergeCell ref="A740:D740"/>
    <mergeCell ref="E738:G739"/>
    <mergeCell ref="H738:J739"/>
    <mergeCell ref="H740:J740"/>
    <mergeCell ref="E740:G740"/>
    <mergeCell ref="E741:G741"/>
    <mergeCell ref="H741:J741"/>
    <mergeCell ref="A758:D758"/>
    <mergeCell ref="A737:D739"/>
    <mergeCell ref="E737:J737"/>
    <mergeCell ref="A741:D741"/>
    <mergeCell ref="E760:G760"/>
    <mergeCell ref="H760:J760"/>
    <mergeCell ref="A761:D761"/>
    <mergeCell ref="E761:G761"/>
    <mergeCell ref="H761:J761"/>
    <mergeCell ref="I796:J796"/>
    <mergeCell ref="A798:B798"/>
    <mergeCell ref="A725:B725"/>
    <mergeCell ref="A726:D726"/>
    <mergeCell ref="E726:G726"/>
    <mergeCell ref="H726:J726"/>
    <mergeCell ref="H730:J730"/>
    <mergeCell ref="A727:D727"/>
    <mergeCell ref="A777:C777"/>
    <mergeCell ref="D777:E777"/>
    <mergeCell ref="I777:J777"/>
    <mergeCell ref="H774:H775"/>
    <mergeCell ref="G774:G775"/>
    <mergeCell ref="D774:E775"/>
    <mergeCell ref="A773:C775"/>
    <mergeCell ref="D773:J773"/>
    <mergeCell ref="A766:J770"/>
    <mergeCell ref="A762:D762"/>
    <mergeCell ref="E762:G762"/>
    <mergeCell ref="H762:J762"/>
    <mergeCell ref="A763:D763"/>
    <mergeCell ref="E763:G763"/>
    <mergeCell ref="H763:J763"/>
    <mergeCell ref="A760:D760"/>
    <mergeCell ref="I780:J780"/>
    <mergeCell ref="A715:D715"/>
    <mergeCell ref="E715:F715"/>
    <mergeCell ref="G715:H715"/>
    <mergeCell ref="I715:J715"/>
    <mergeCell ref="A779:C779"/>
    <mergeCell ref="I779:J779"/>
    <mergeCell ref="D779:E779"/>
    <mergeCell ref="G710:H710"/>
    <mergeCell ref="I710:J710"/>
    <mergeCell ref="A713:D713"/>
    <mergeCell ref="A778:C778"/>
    <mergeCell ref="I778:J778"/>
    <mergeCell ref="A772:B772"/>
    <mergeCell ref="F774:F775"/>
    <mergeCell ref="I774:J775"/>
    <mergeCell ref="E711:F711"/>
    <mergeCell ref="G711:H711"/>
    <mergeCell ref="D778:E778"/>
    <mergeCell ref="A776:C776"/>
    <mergeCell ref="D776:E776"/>
    <mergeCell ref="I776:J776"/>
    <mergeCell ref="E713:F713"/>
    <mergeCell ref="G713:H713"/>
    <mergeCell ref="A710:D710"/>
    <mergeCell ref="E710:F710"/>
    <mergeCell ref="E732:G732"/>
    <mergeCell ref="H732:J732"/>
    <mergeCell ref="A729:D729"/>
    <mergeCell ref="E729:G729"/>
    <mergeCell ref="H729:J729"/>
    <mergeCell ref="A730:D730"/>
    <mergeCell ref="G698:H698"/>
    <mergeCell ref="I698:J698"/>
    <mergeCell ref="A699:D699"/>
    <mergeCell ref="E712:F712"/>
    <mergeCell ref="G712:H712"/>
    <mergeCell ref="I712:J712"/>
    <mergeCell ref="A701:D701"/>
    <mergeCell ref="E701:F701"/>
    <mergeCell ref="G701:H701"/>
    <mergeCell ref="I701:J701"/>
    <mergeCell ref="A702:D702"/>
    <mergeCell ref="E702:F702"/>
    <mergeCell ref="G702:H702"/>
    <mergeCell ref="I713:J713"/>
    <mergeCell ref="A714:D714"/>
    <mergeCell ref="E714:F714"/>
    <mergeCell ref="G714:H714"/>
    <mergeCell ref="I714:J714"/>
    <mergeCell ref="A711:D711"/>
    <mergeCell ref="I711:J711"/>
    <mergeCell ref="A712:D712"/>
    <mergeCell ref="HM687:HV688"/>
    <mergeCell ref="HW687:IF688"/>
    <mergeCell ref="DQ687:DZ688"/>
    <mergeCell ref="EA687:EJ688"/>
    <mergeCell ref="EK687:ET688"/>
    <mergeCell ref="EU687:FD688"/>
    <mergeCell ref="FE687:FN688"/>
    <mergeCell ref="IG687:IP688"/>
    <mergeCell ref="IQ687:IV688"/>
    <mergeCell ref="U689:AD690"/>
    <mergeCell ref="AE689:AN690"/>
    <mergeCell ref="AO689:AX690"/>
    <mergeCell ref="AY689:BH690"/>
    <mergeCell ref="FO689:FX690"/>
    <mergeCell ref="BI689:BR690"/>
    <mergeCell ref="BS689:CB690"/>
    <mergeCell ref="FY687:GH688"/>
    <mergeCell ref="CC689:CL690"/>
    <mergeCell ref="CM689:CV690"/>
    <mergeCell ref="CW689:DF690"/>
    <mergeCell ref="DG689:DP690"/>
    <mergeCell ref="GI689:GR690"/>
    <mergeCell ref="GS689:HB690"/>
    <mergeCell ref="HM689:HV690"/>
    <mergeCell ref="HW689:IF690"/>
    <mergeCell ref="DQ689:DZ690"/>
    <mergeCell ref="EA689:EJ690"/>
    <mergeCell ref="EK689:ET690"/>
    <mergeCell ref="EU689:FD690"/>
    <mergeCell ref="FE689:FN690"/>
    <mergeCell ref="HM667:HV669"/>
    <mergeCell ref="DG667:DP669"/>
    <mergeCell ref="DQ667:DZ669"/>
    <mergeCell ref="EA667:EJ669"/>
    <mergeCell ref="EK667:ET669"/>
    <mergeCell ref="EU667:FD669"/>
    <mergeCell ref="HW667:IF669"/>
    <mergeCell ref="IG667:IP669"/>
    <mergeCell ref="IQ667:IV669"/>
    <mergeCell ref="A708:D708"/>
    <mergeCell ref="E708:F708"/>
    <mergeCell ref="G708:H708"/>
    <mergeCell ref="I708:J708"/>
    <mergeCell ref="FO667:FX669"/>
    <mergeCell ref="C674:D676"/>
    <mergeCell ref="A673:B676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U687:AD688"/>
    <mergeCell ref="AE687:AN688"/>
    <mergeCell ref="AO687:AX688"/>
    <mergeCell ref="FY667:GH669"/>
    <mergeCell ref="GI667:GR669"/>
    <mergeCell ref="GS667:HB669"/>
    <mergeCell ref="HC667:HL669"/>
    <mergeCell ref="AY687:BH688"/>
    <mergeCell ref="A695:D695"/>
    <mergeCell ref="E695:F695"/>
    <mergeCell ref="G695:H695"/>
    <mergeCell ref="I695:J695"/>
    <mergeCell ref="FO687:FX688"/>
    <mergeCell ref="BI687:BR688"/>
    <mergeCell ref="BS687:CB688"/>
    <mergeCell ref="CC687:CL688"/>
    <mergeCell ref="CM687:CV688"/>
    <mergeCell ref="CW687:DF688"/>
    <mergeCell ref="DG687:DP688"/>
    <mergeCell ref="GI687:GR688"/>
    <mergeCell ref="GS687:HB688"/>
    <mergeCell ref="HC687:HL688"/>
    <mergeCell ref="I694:J694"/>
    <mergeCell ref="G694:H694"/>
    <mergeCell ref="E694:F694"/>
    <mergeCell ref="A694:D694"/>
    <mergeCell ref="B691:J691"/>
    <mergeCell ref="A653:D653"/>
    <mergeCell ref="E653:G653"/>
    <mergeCell ref="H653:J653"/>
    <mergeCell ref="A654:D654"/>
    <mergeCell ref="E654:G654"/>
    <mergeCell ref="H654:J654"/>
    <mergeCell ref="K667:T669"/>
    <mergeCell ref="U667:AD669"/>
    <mergeCell ref="AE667:AN669"/>
    <mergeCell ref="AO667:AX669"/>
    <mergeCell ref="A709:D709"/>
    <mergeCell ref="E709:F709"/>
    <mergeCell ref="G709:H709"/>
    <mergeCell ref="I709:J709"/>
    <mergeCell ref="C673:J673"/>
    <mergeCell ref="A677:B677"/>
    <mergeCell ref="FE667:FN669"/>
    <mergeCell ref="AY667:BH669"/>
    <mergeCell ref="BI667:BR669"/>
    <mergeCell ref="BS667:CB669"/>
    <mergeCell ref="CC667:CL669"/>
    <mergeCell ref="CM667:CV669"/>
    <mergeCell ref="CW667:DF669"/>
    <mergeCell ref="A696:J696"/>
    <mergeCell ref="A707:J707"/>
    <mergeCell ref="E699:F699"/>
    <mergeCell ref="G699:H699"/>
    <mergeCell ref="I699:J699"/>
    <mergeCell ref="A697:D697"/>
    <mergeCell ref="E697:F697"/>
    <mergeCell ref="G697:H697"/>
    <mergeCell ref="I697:J697"/>
    <mergeCell ref="IQ644:IV646"/>
    <mergeCell ref="A648:B648"/>
    <mergeCell ref="EU644:FD646"/>
    <mergeCell ref="FE644:FN646"/>
    <mergeCell ref="FO644:FX646"/>
    <mergeCell ref="FY644:GH646"/>
    <mergeCell ref="EA644:EJ646"/>
    <mergeCell ref="EK644:ET646"/>
    <mergeCell ref="HC644:HL646"/>
    <mergeCell ref="HM644:HV646"/>
    <mergeCell ref="U644:AD646"/>
    <mergeCell ref="H650:J650"/>
    <mergeCell ref="A651:D651"/>
    <mergeCell ref="E651:G651"/>
    <mergeCell ref="H651:J651"/>
    <mergeCell ref="A652:D652"/>
    <mergeCell ref="E652:G652"/>
    <mergeCell ref="H652:J652"/>
    <mergeCell ref="A641:J646"/>
    <mergeCell ref="A637:C637"/>
    <mergeCell ref="A635:C635"/>
    <mergeCell ref="DG644:DP646"/>
    <mergeCell ref="DQ644:DZ646"/>
    <mergeCell ref="D635:E635"/>
    <mergeCell ref="F635:G635"/>
    <mergeCell ref="F638:G638"/>
    <mergeCell ref="K644:T646"/>
    <mergeCell ref="AE644:AN646"/>
    <mergeCell ref="AO644:AX646"/>
    <mergeCell ref="A640:J640"/>
    <mergeCell ref="HW644:IF646"/>
    <mergeCell ref="IG644:IP646"/>
    <mergeCell ref="AY644:BH646"/>
    <mergeCell ref="BI644:BR646"/>
    <mergeCell ref="BS644:CB646"/>
    <mergeCell ref="CC644:CL646"/>
    <mergeCell ref="GI644:GR646"/>
    <mergeCell ref="GS644:HB646"/>
    <mergeCell ref="CM644:CV646"/>
    <mergeCell ref="CW644:DF646"/>
    <mergeCell ref="H608:J608"/>
    <mergeCell ref="A638:C638"/>
    <mergeCell ref="A610:D610"/>
    <mergeCell ref="H610:J610"/>
    <mergeCell ref="A616:J626"/>
    <mergeCell ref="H609:J609"/>
    <mergeCell ref="E610:G610"/>
    <mergeCell ref="H611:J611"/>
    <mergeCell ref="A612:D612"/>
    <mergeCell ref="E612:G612"/>
    <mergeCell ref="H612:J612"/>
    <mergeCell ref="E609:G609"/>
    <mergeCell ref="A611:D611"/>
    <mergeCell ref="E611:G611"/>
    <mergeCell ref="A633:B633"/>
    <mergeCell ref="A634:C634"/>
    <mergeCell ref="D634:E634"/>
    <mergeCell ref="F634:G634"/>
    <mergeCell ref="A613:D613"/>
    <mergeCell ref="E613:G613"/>
    <mergeCell ref="H613:J613"/>
    <mergeCell ref="H634:J634"/>
    <mergeCell ref="D636:E636"/>
    <mergeCell ref="F636:G636"/>
    <mergeCell ref="H636:J636"/>
    <mergeCell ref="D637:E637"/>
    <mergeCell ref="F637:G637"/>
    <mergeCell ref="H637:J637"/>
    <mergeCell ref="G540:H540"/>
    <mergeCell ref="I540:J540"/>
    <mergeCell ref="G541:H541"/>
    <mergeCell ref="I541:J541"/>
    <mergeCell ref="A539:C539"/>
    <mergeCell ref="A540:C540"/>
    <mergeCell ref="A541:C541"/>
    <mergeCell ref="A542:C542"/>
    <mergeCell ref="A560:B560"/>
    <mergeCell ref="A562:B562"/>
    <mergeCell ref="A563:B563"/>
    <mergeCell ref="A564:B564"/>
    <mergeCell ref="A565:B565"/>
    <mergeCell ref="A566:B566"/>
    <mergeCell ref="D638:E638"/>
    <mergeCell ref="A567:B567"/>
    <mergeCell ref="C560:D560"/>
    <mergeCell ref="C561:D561"/>
    <mergeCell ref="C562:D562"/>
    <mergeCell ref="C563:D563"/>
    <mergeCell ref="C564:D564"/>
    <mergeCell ref="C565:D565"/>
    <mergeCell ref="C566:D566"/>
    <mergeCell ref="E608:G608"/>
    <mergeCell ref="A608:D608"/>
    <mergeCell ref="A598:J605"/>
    <mergeCell ref="A597:J597"/>
    <mergeCell ref="H638:J638"/>
    <mergeCell ref="A609:D609"/>
    <mergeCell ref="H635:J635"/>
    <mergeCell ref="A636:C636"/>
    <mergeCell ref="A607:B607"/>
    <mergeCell ref="A527:B527"/>
    <mergeCell ref="G524:H524"/>
    <mergeCell ref="G525:H525"/>
    <mergeCell ref="G526:H526"/>
    <mergeCell ref="G527:H527"/>
    <mergeCell ref="I527:J527"/>
    <mergeCell ref="I528:J528"/>
    <mergeCell ref="I523:J523"/>
    <mergeCell ref="A537:C537"/>
    <mergeCell ref="A538:C538"/>
    <mergeCell ref="A528:B528"/>
    <mergeCell ref="A531:J533"/>
    <mergeCell ref="G528:H528"/>
    <mergeCell ref="G537:H537"/>
    <mergeCell ref="I537:J537"/>
    <mergeCell ref="I538:J538"/>
    <mergeCell ref="G539:H539"/>
    <mergeCell ref="I539:J539"/>
    <mergeCell ref="G538:H538"/>
    <mergeCell ref="A595:C595"/>
    <mergeCell ref="I524:J524"/>
    <mergeCell ref="I525:J525"/>
    <mergeCell ref="I526:J526"/>
    <mergeCell ref="A524:B524"/>
    <mergeCell ref="A525:B525"/>
    <mergeCell ref="D517:F517"/>
    <mergeCell ref="I468:I470"/>
    <mergeCell ref="J468:J470"/>
    <mergeCell ref="A472:J472"/>
    <mergeCell ref="A478:J478"/>
    <mergeCell ref="I517:J517"/>
    <mergeCell ref="G513:H513"/>
    <mergeCell ref="D468:D470"/>
    <mergeCell ref="A418:B418"/>
    <mergeCell ref="A543:C543"/>
    <mergeCell ref="A546:J550"/>
    <mergeCell ref="G542:H542"/>
    <mergeCell ref="I542:J542"/>
    <mergeCell ref="G543:H543"/>
    <mergeCell ref="F591:G591"/>
    <mergeCell ref="H591:J591"/>
    <mergeCell ref="A592:C592"/>
    <mergeCell ref="D592:E592"/>
    <mergeCell ref="F592:G592"/>
    <mergeCell ref="H592:J592"/>
    <mergeCell ref="F593:G593"/>
    <mergeCell ref="H593:J593"/>
    <mergeCell ref="C521:C522"/>
    <mergeCell ref="B519:J519"/>
    <mergeCell ref="A526:B526"/>
    <mergeCell ref="A353:D353"/>
    <mergeCell ref="E353:G353"/>
    <mergeCell ref="A346:D346"/>
    <mergeCell ref="E343:G343"/>
    <mergeCell ref="D595:E595"/>
    <mergeCell ref="F595:G595"/>
    <mergeCell ref="H595:J595"/>
    <mergeCell ref="A407:J407"/>
    <mergeCell ref="A594:C594"/>
    <mergeCell ref="H596:J596"/>
    <mergeCell ref="A410:B410"/>
    <mergeCell ref="E410:F410"/>
    <mergeCell ref="A413:B413"/>
    <mergeCell ref="A414:B414"/>
    <mergeCell ref="D594:E594"/>
    <mergeCell ref="D596:E596"/>
    <mergeCell ref="F596:G596"/>
    <mergeCell ref="A517:C517"/>
    <mergeCell ref="D514:F514"/>
    <mergeCell ref="A408:B408"/>
    <mergeCell ref="E414:F414"/>
    <mergeCell ref="I543:J543"/>
    <mergeCell ref="A556:B558"/>
    <mergeCell ref="C556:J556"/>
    <mergeCell ref="C559:D559"/>
    <mergeCell ref="A559:B559"/>
    <mergeCell ref="I559:J559"/>
    <mergeCell ref="E557:F558"/>
    <mergeCell ref="G557:H557"/>
    <mergeCell ref="C567:D567"/>
    <mergeCell ref="A561:B561"/>
    <mergeCell ref="E418:F418"/>
    <mergeCell ref="I251:I252"/>
    <mergeCell ref="A266:J266"/>
    <mergeCell ref="H334:J334"/>
    <mergeCell ref="C251:C252"/>
    <mergeCell ref="A293:J293"/>
    <mergeCell ref="D290:D291"/>
    <mergeCell ref="E290:E291"/>
    <mergeCell ref="F290:F291"/>
    <mergeCell ref="A351:D352"/>
    <mergeCell ref="E351:J351"/>
    <mergeCell ref="E352:G352"/>
    <mergeCell ref="H352:J352"/>
    <mergeCell ref="A311:J311"/>
    <mergeCell ref="B348:J349"/>
    <mergeCell ref="A316:J316"/>
    <mergeCell ref="E345:G345"/>
    <mergeCell ref="E346:G346"/>
    <mergeCell ref="H343:J343"/>
    <mergeCell ref="H345:J345"/>
    <mergeCell ref="A326:F326"/>
    <mergeCell ref="G326:J326"/>
    <mergeCell ref="A317:J320"/>
    <mergeCell ref="G324:J324"/>
    <mergeCell ref="A325:F325"/>
    <mergeCell ref="G325:J325"/>
    <mergeCell ref="A324:F324"/>
    <mergeCell ref="E334:G334"/>
    <mergeCell ref="B289:J289"/>
    <mergeCell ref="B290:B291"/>
    <mergeCell ref="A289:A291"/>
    <mergeCell ref="A250:A252"/>
    <mergeCell ref="B250:J250"/>
    <mergeCell ref="A331:D331"/>
    <mergeCell ref="A332:D332"/>
    <mergeCell ref="G206:G207"/>
    <mergeCell ref="A360:D360"/>
    <mergeCell ref="A209:J209"/>
    <mergeCell ref="A210:B210"/>
    <mergeCell ref="G244:J244"/>
    <mergeCell ref="A242:F242"/>
    <mergeCell ref="A243:F243"/>
    <mergeCell ref="A249:B249"/>
    <mergeCell ref="E332:G332"/>
    <mergeCell ref="H344:J344"/>
    <mergeCell ref="B358:J358"/>
    <mergeCell ref="H355:J355"/>
    <mergeCell ref="H346:J346"/>
    <mergeCell ref="A356:D356"/>
    <mergeCell ref="A260:J260"/>
    <mergeCell ref="A277:J277"/>
    <mergeCell ref="I290:I291"/>
    <mergeCell ref="J290:J291"/>
    <mergeCell ref="G290:G291"/>
    <mergeCell ref="H290:H291"/>
    <mergeCell ref="E251:E252"/>
    <mergeCell ref="F251:F252"/>
    <mergeCell ref="G251:G252"/>
    <mergeCell ref="A355:D355"/>
    <mergeCell ref="E355:G355"/>
    <mergeCell ref="A334:D334"/>
    <mergeCell ref="E344:G344"/>
    <mergeCell ref="C290:C291"/>
    <mergeCell ref="H251:H252"/>
    <mergeCell ref="E356:G356"/>
    <mergeCell ref="E563:F563"/>
    <mergeCell ref="I165:I166"/>
    <mergeCell ref="A185:B185"/>
    <mergeCell ref="A178:B178"/>
    <mergeCell ref="A179:B179"/>
    <mergeCell ref="A180:J180"/>
    <mergeCell ref="A181:B181"/>
    <mergeCell ref="A172:B172"/>
    <mergeCell ref="A173:B173"/>
    <mergeCell ref="A186:J186"/>
    <mergeCell ref="C205:J205"/>
    <mergeCell ref="A182:B182"/>
    <mergeCell ref="A183:B183"/>
    <mergeCell ref="A187:B187"/>
    <mergeCell ref="A188:B188"/>
    <mergeCell ref="A361:D361"/>
    <mergeCell ref="A175:B175"/>
    <mergeCell ref="A176:B176"/>
    <mergeCell ref="A177:B177"/>
    <mergeCell ref="A174:J174"/>
    <mergeCell ref="A344:D344"/>
    <mergeCell ref="D251:D252"/>
    <mergeCell ref="A305:J305"/>
    <mergeCell ref="H353:J353"/>
    <mergeCell ref="A333:D333"/>
    <mergeCell ref="E333:G333"/>
    <mergeCell ref="H333:J333"/>
    <mergeCell ref="B339:J339"/>
    <mergeCell ref="A232:J232"/>
    <mergeCell ref="A299:J299"/>
    <mergeCell ref="A335:D335"/>
    <mergeCell ref="A214:B214"/>
    <mergeCell ref="I565:J565"/>
    <mergeCell ref="A385:B385"/>
    <mergeCell ref="A386:B386"/>
    <mergeCell ref="A336:D336"/>
    <mergeCell ref="A590:B590"/>
    <mergeCell ref="A591:C591"/>
    <mergeCell ref="D591:E591"/>
    <mergeCell ref="F594:G594"/>
    <mergeCell ref="H594:J594"/>
    <mergeCell ref="E386:G386"/>
    <mergeCell ref="E387:G387"/>
    <mergeCell ref="C386:D386"/>
    <mergeCell ref="C387:D387"/>
    <mergeCell ref="A593:C593"/>
    <mergeCell ref="D593:E593"/>
    <mergeCell ref="E384:G384"/>
    <mergeCell ref="E378:F378"/>
    <mergeCell ref="E379:F379"/>
    <mergeCell ref="E380:F380"/>
    <mergeCell ref="A380:D380"/>
    <mergeCell ref="I378:J378"/>
    <mergeCell ref="I379:J379"/>
    <mergeCell ref="I380:J380"/>
    <mergeCell ref="A580:F580"/>
    <mergeCell ref="G580:J580"/>
    <mergeCell ref="A579:F579"/>
    <mergeCell ref="G579:J579"/>
    <mergeCell ref="B577:J577"/>
    <mergeCell ref="E564:F564"/>
    <mergeCell ref="E565:F565"/>
    <mergeCell ref="B535:J535"/>
    <mergeCell ref="B554:J554"/>
    <mergeCell ref="I206:I207"/>
    <mergeCell ref="A148:D148"/>
    <mergeCell ref="A213:B213"/>
    <mergeCell ref="E331:G331"/>
    <mergeCell ref="E402:F402"/>
    <mergeCell ref="E567:F567"/>
    <mergeCell ref="A583:J586"/>
    <mergeCell ref="A581:F581"/>
    <mergeCell ref="G581:J581"/>
    <mergeCell ref="B588:J588"/>
    <mergeCell ref="A123:J125"/>
    <mergeCell ref="A212:B212"/>
    <mergeCell ref="A217:B217"/>
    <mergeCell ref="A219:B219"/>
    <mergeCell ref="A211:B211"/>
    <mergeCell ref="A337:D337"/>
    <mergeCell ref="A169:B169"/>
    <mergeCell ref="A170:B170"/>
    <mergeCell ref="G378:H378"/>
    <mergeCell ref="G379:H379"/>
    <mergeCell ref="E363:G363"/>
    <mergeCell ref="G242:J242"/>
    <mergeCell ref="G243:J243"/>
    <mergeCell ref="H361:J361"/>
    <mergeCell ref="A244:F244"/>
    <mergeCell ref="C165:C166"/>
    <mergeCell ref="D165:D166"/>
    <mergeCell ref="E165:E166"/>
    <mergeCell ref="I566:J566"/>
    <mergeCell ref="E566:F566"/>
    <mergeCell ref="A215:J215"/>
    <mergeCell ref="A216:B216"/>
    <mergeCell ref="A92:C92"/>
    <mergeCell ref="E113:G113"/>
    <mergeCell ref="A113:D113"/>
    <mergeCell ref="A114:D114"/>
    <mergeCell ref="E114:G114"/>
    <mergeCell ref="H109:J109"/>
    <mergeCell ref="H117:J117"/>
    <mergeCell ref="A118:D118"/>
    <mergeCell ref="E118:G118"/>
    <mergeCell ref="H118:J118"/>
    <mergeCell ref="A119:D119"/>
    <mergeCell ref="E119:G119"/>
    <mergeCell ref="H119:J119"/>
    <mergeCell ref="I567:J567"/>
    <mergeCell ref="A569:J569"/>
    <mergeCell ref="H385:J385"/>
    <mergeCell ref="H386:J386"/>
    <mergeCell ref="H387:J387"/>
    <mergeCell ref="C385:D385"/>
    <mergeCell ref="G517:H517"/>
    <mergeCell ref="D512:F513"/>
    <mergeCell ref="A512:C513"/>
    <mergeCell ref="I562:J562"/>
    <mergeCell ref="F165:F166"/>
    <mergeCell ref="J165:J166"/>
    <mergeCell ref="C206:C207"/>
    <mergeCell ref="D206:D207"/>
    <mergeCell ref="E206:E207"/>
    <mergeCell ref="C164:J164"/>
    <mergeCell ref="H165:H166"/>
    <mergeCell ref="G165:G166"/>
    <mergeCell ref="H206:H207"/>
    <mergeCell ref="H110:J110"/>
    <mergeCell ref="A107:D107"/>
    <mergeCell ref="E107:G107"/>
    <mergeCell ref="H107:J107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7:C87"/>
    <mergeCell ref="B49:J49"/>
    <mergeCell ref="B50:J50"/>
    <mergeCell ref="A51:I51"/>
    <mergeCell ref="B61:J61"/>
    <mergeCell ref="B47:J47"/>
    <mergeCell ref="B82:J82"/>
    <mergeCell ref="D86:F86"/>
    <mergeCell ref="B56:J57"/>
    <mergeCell ref="D92:F92"/>
    <mergeCell ref="G92:J92"/>
    <mergeCell ref="B94:J94"/>
    <mergeCell ref="G87:J87"/>
    <mergeCell ref="G88:J88"/>
    <mergeCell ref="G89:J89"/>
    <mergeCell ref="G90:J90"/>
    <mergeCell ref="G91:J91"/>
    <mergeCell ref="A99:D99"/>
    <mergeCell ref="A36:F36"/>
    <mergeCell ref="A34:B34"/>
    <mergeCell ref="F38:G38"/>
    <mergeCell ref="H37:J37"/>
    <mergeCell ref="B69:J69"/>
    <mergeCell ref="G72:J72"/>
    <mergeCell ref="B78:J78"/>
    <mergeCell ref="A83:J83"/>
    <mergeCell ref="H103:J103"/>
    <mergeCell ref="E103:G103"/>
    <mergeCell ref="H96:J96"/>
    <mergeCell ref="E101:G101"/>
    <mergeCell ref="E102:G102"/>
    <mergeCell ref="H97:J97"/>
    <mergeCell ref="A98:D98"/>
    <mergeCell ref="E98:G98"/>
    <mergeCell ref="H98:J98"/>
    <mergeCell ref="E99:G99"/>
    <mergeCell ref="H99:J99"/>
    <mergeCell ref="D90:F90"/>
    <mergeCell ref="D91:F91"/>
    <mergeCell ref="A96:D96"/>
    <mergeCell ref="E96:G96"/>
    <mergeCell ref="E97:G97"/>
    <mergeCell ref="A97:D97"/>
    <mergeCell ref="D87:F87"/>
    <mergeCell ref="D88:F88"/>
    <mergeCell ref="D89:F89"/>
    <mergeCell ref="A88:C88"/>
    <mergeCell ref="A89:C89"/>
    <mergeCell ref="A90:C90"/>
    <mergeCell ref="A91:C91"/>
    <mergeCell ref="A65:I65"/>
    <mergeCell ref="A68:I68"/>
    <mergeCell ref="B80:C80"/>
    <mergeCell ref="B58:J58"/>
    <mergeCell ref="A85:C85"/>
    <mergeCell ref="D85:F85"/>
    <mergeCell ref="G85:J85"/>
    <mergeCell ref="A86:C86"/>
    <mergeCell ref="H38:J38"/>
    <mergeCell ref="A37:C37"/>
    <mergeCell ref="D37:E37"/>
    <mergeCell ref="F37:G37"/>
    <mergeCell ref="G86:J86"/>
    <mergeCell ref="B54:J54"/>
    <mergeCell ref="B41:J41"/>
    <mergeCell ref="B42:J42"/>
    <mergeCell ref="B52:J52"/>
    <mergeCell ref="B43:J43"/>
    <mergeCell ref="B44:J44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B25:J25"/>
    <mergeCell ref="H26:J26"/>
    <mergeCell ref="F26:G26"/>
    <mergeCell ref="A26:C26"/>
    <mergeCell ref="H148:J148"/>
    <mergeCell ref="H149:J149"/>
    <mergeCell ref="E147:G147"/>
    <mergeCell ref="E148:G148"/>
    <mergeCell ref="E149:G149"/>
    <mergeCell ref="A145:D145"/>
    <mergeCell ref="A149:D149"/>
    <mergeCell ref="H145:J145"/>
    <mergeCell ref="H146:J146"/>
    <mergeCell ref="A146:D146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G73:J73"/>
    <mergeCell ref="B66:J66"/>
    <mergeCell ref="B7:C7"/>
    <mergeCell ref="H19:J19"/>
    <mergeCell ref="A19:D19"/>
    <mergeCell ref="B11:J11"/>
    <mergeCell ref="B13:J13"/>
    <mergeCell ref="D6:J6"/>
    <mergeCell ref="H131:J131"/>
    <mergeCell ref="H132:J132"/>
    <mergeCell ref="D130:E130"/>
    <mergeCell ref="D131:E131"/>
    <mergeCell ref="A133:C133"/>
    <mergeCell ref="H133:J133"/>
    <mergeCell ref="B134:J134"/>
    <mergeCell ref="B135:J135"/>
    <mergeCell ref="B136:J136"/>
    <mergeCell ref="B137:J137"/>
    <mergeCell ref="E146:G146"/>
    <mergeCell ref="B140:J140"/>
    <mergeCell ref="A147:D147"/>
    <mergeCell ref="E145:G145"/>
    <mergeCell ref="B144:J144"/>
    <mergeCell ref="H147:J147"/>
    <mergeCell ref="B142:J142"/>
    <mergeCell ref="B143:J143"/>
    <mergeCell ref="B141:J141"/>
    <mergeCell ref="A103:D103"/>
    <mergeCell ref="E110:G110"/>
    <mergeCell ref="A102:D102"/>
    <mergeCell ref="A105:D105"/>
    <mergeCell ref="A104:D104"/>
    <mergeCell ref="A109:D109"/>
    <mergeCell ref="E109:G109"/>
    <mergeCell ref="F127:G127"/>
    <mergeCell ref="A110:D110"/>
    <mergeCell ref="A112:D112"/>
    <mergeCell ref="H112:J112"/>
    <mergeCell ref="B121:J121"/>
    <mergeCell ref="A115:D115"/>
    <mergeCell ref="E115:G115"/>
    <mergeCell ref="H115:J115"/>
    <mergeCell ref="A117:D117"/>
    <mergeCell ref="E117:G117"/>
    <mergeCell ref="H111:J111"/>
    <mergeCell ref="A111:D111"/>
    <mergeCell ref="E106:G106"/>
    <mergeCell ref="E111:G111"/>
    <mergeCell ref="A127:C127"/>
    <mergeCell ref="H127:J127"/>
    <mergeCell ref="E112:G112"/>
    <mergeCell ref="E105:G105"/>
    <mergeCell ref="E104:G104"/>
    <mergeCell ref="A108:D108"/>
    <mergeCell ref="E108:G108"/>
    <mergeCell ref="H104:J104"/>
    <mergeCell ref="H108:J108"/>
    <mergeCell ref="H113:J113"/>
    <mergeCell ref="H114:J114"/>
    <mergeCell ref="A155:D155"/>
    <mergeCell ref="G153:J153"/>
    <mergeCell ref="A153:D153"/>
    <mergeCell ref="A154:D154"/>
    <mergeCell ref="B76:J76"/>
    <mergeCell ref="D80:E80"/>
    <mergeCell ref="G155:J155"/>
    <mergeCell ref="E335:G335"/>
    <mergeCell ref="E336:G336"/>
    <mergeCell ref="E337:G337"/>
    <mergeCell ref="H335:J335"/>
    <mergeCell ref="A221:J221"/>
    <mergeCell ref="H332:J332"/>
    <mergeCell ref="B329:J329"/>
    <mergeCell ref="H100:J100"/>
    <mergeCell ref="H101:J101"/>
    <mergeCell ref="H102:J102"/>
    <mergeCell ref="E100:G100"/>
    <mergeCell ref="F132:G132"/>
    <mergeCell ref="A128:C128"/>
    <mergeCell ref="A129:C129"/>
    <mergeCell ref="D127:E127"/>
    <mergeCell ref="A130:C130"/>
    <mergeCell ref="A131:C131"/>
    <mergeCell ref="A132:C132"/>
    <mergeCell ref="H128:J128"/>
    <mergeCell ref="H129:J129"/>
    <mergeCell ref="B159:J159"/>
    <mergeCell ref="A228:B228"/>
    <mergeCell ref="A106:D106"/>
    <mergeCell ref="A100:D100"/>
    <mergeCell ref="A101:D101"/>
    <mergeCell ref="A515:C515"/>
    <mergeCell ref="D515:F515"/>
    <mergeCell ref="A376:D377"/>
    <mergeCell ref="E376:F377"/>
    <mergeCell ref="A378:D378"/>
    <mergeCell ref="A222:B222"/>
    <mergeCell ref="A223:B223"/>
    <mergeCell ref="G154:J154"/>
    <mergeCell ref="H105:J105"/>
    <mergeCell ref="H106:J106"/>
    <mergeCell ref="A225:B225"/>
    <mergeCell ref="A226:B226"/>
    <mergeCell ref="A227:J227"/>
    <mergeCell ref="A220:B220"/>
    <mergeCell ref="E153:F153"/>
    <mergeCell ref="E154:F154"/>
    <mergeCell ref="E155:F155"/>
    <mergeCell ref="A163:B163"/>
    <mergeCell ref="H130:J130"/>
    <mergeCell ref="D128:E128"/>
    <mergeCell ref="D129:E129"/>
    <mergeCell ref="D132:E132"/>
    <mergeCell ref="F128:G128"/>
    <mergeCell ref="B138:J138"/>
    <mergeCell ref="F133:G133"/>
    <mergeCell ref="D133:E133"/>
    <mergeCell ref="F129:G129"/>
    <mergeCell ref="F130:G130"/>
    <mergeCell ref="F131:G131"/>
    <mergeCell ref="G514:H514"/>
    <mergeCell ref="B510:J510"/>
    <mergeCell ref="B151:J151"/>
    <mergeCell ref="A530:J530"/>
    <mergeCell ref="A545:J545"/>
    <mergeCell ref="H336:J336"/>
    <mergeCell ref="G523:H523"/>
    <mergeCell ref="C400:D400"/>
    <mergeCell ref="C468:C470"/>
    <mergeCell ref="I1015:J1015"/>
    <mergeCell ref="G515:H515"/>
    <mergeCell ref="I515:J515"/>
    <mergeCell ref="A615:J615"/>
    <mergeCell ref="E559:F559"/>
    <mergeCell ref="D521:D522"/>
    <mergeCell ref="E521:E522"/>
    <mergeCell ref="I557:J558"/>
    <mergeCell ref="I560:J560"/>
    <mergeCell ref="I561:J561"/>
    <mergeCell ref="C557:D558"/>
    <mergeCell ref="E385:G385"/>
    <mergeCell ref="A387:B387"/>
    <mergeCell ref="G400:H401"/>
    <mergeCell ref="A379:D379"/>
    <mergeCell ref="H337:J337"/>
    <mergeCell ref="I376:J377"/>
    <mergeCell ref="B382:J382"/>
    <mergeCell ref="I563:J563"/>
    <mergeCell ref="I564:J564"/>
    <mergeCell ref="E560:F560"/>
    <mergeCell ref="E561:F561"/>
    <mergeCell ref="E562:F562"/>
    <mergeCell ref="E796:F796"/>
    <mergeCell ref="A797:B797"/>
    <mergeCell ref="E797:F797"/>
    <mergeCell ref="G1871:H1871"/>
    <mergeCell ref="E341:J341"/>
    <mergeCell ref="E342:G342"/>
    <mergeCell ref="H342:J342"/>
    <mergeCell ref="A341:D342"/>
    <mergeCell ref="A657:J669"/>
    <mergeCell ref="A686:J689"/>
    <mergeCell ref="A718:J723"/>
    <mergeCell ref="A747:J753"/>
    <mergeCell ref="C797:D797"/>
    <mergeCell ref="A523:B523"/>
    <mergeCell ref="A1952:D1952"/>
    <mergeCell ref="A1951:E1951"/>
    <mergeCell ref="A38:C38"/>
    <mergeCell ref="D38:E38"/>
    <mergeCell ref="C1871:F1871"/>
    <mergeCell ref="A649:D649"/>
    <mergeCell ref="E649:G649"/>
    <mergeCell ref="D827:E827"/>
    <mergeCell ref="A823:C823"/>
    <mergeCell ref="I1871:J1871"/>
    <mergeCell ref="A1872:B1872"/>
    <mergeCell ref="A164:B166"/>
    <mergeCell ref="A167:B167"/>
    <mergeCell ref="A405:B405"/>
    <mergeCell ref="A406:B406"/>
    <mergeCell ref="A1871:B1871"/>
    <mergeCell ref="G521:H522"/>
    <mergeCell ref="I521:J522"/>
    <mergeCell ref="A466:B466"/>
    <mergeCell ref="A521:B522"/>
    <mergeCell ref="F521:F522"/>
    <mergeCell ref="A786:J790"/>
    <mergeCell ref="A802:J805"/>
    <mergeCell ref="A656:J656"/>
    <mergeCell ref="B671:J671"/>
    <mergeCell ref="A685:J685"/>
    <mergeCell ref="E674:F676"/>
    <mergeCell ref="E678:F678"/>
    <mergeCell ref="E677:F677"/>
    <mergeCell ref="G675:G676"/>
    <mergeCell ref="H675:H676"/>
    <mergeCell ref="G674:H674"/>
    <mergeCell ref="E679:F679"/>
    <mergeCell ref="I674:J676"/>
    <mergeCell ref="I677:J677"/>
    <mergeCell ref="I678:J678"/>
    <mergeCell ref="I679:J679"/>
    <mergeCell ref="E682:F682"/>
    <mergeCell ref="E683:F683"/>
    <mergeCell ref="I680:J680"/>
    <mergeCell ref="I681:J681"/>
    <mergeCell ref="I682:J682"/>
    <mergeCell ref="I683:J683"/>
    <mergeCell ref="E680:F680"/>
    <mergeCell ref="E681:F681"/>
    <mergeCell ref="A785:J785"/>
    <mergeCell ref="I702:J702"/>
    <mergeCell ref="A700:D700"/>
    <mergeCell ref="E700:F700"/>
    <mergeCell ref="G700:H700"/>
    <mergeCell ref="I700:J700"/>
    <mergeCell ref="A698:D698"/>
    <mergeCell ref="E698:F698"/>
    <mergeCell ref="D825:E825"/>
    <mergeCell ref="D826:E826"/>
    <mergeCell ref="I825:J825"/>
    <mergeCell ref="I826:J826"/>
    <mergeCell ref="H811:J811"/>
    <mergeCell ref="A814:J817"/>
    <mergeCell ref="D821:E822"/>
    <mergeCell ref="A821:C822"/>
    <mergeCell ref="F824:H824"/>
    <mergeCell ref="I821:J822"/>
    <mergeCell ref="F821:H822"/>
    <mergeCell ref="I823:J823"/>
    <mergeCell ref="I824:J824"/>
    <mergeCell ref="A824:C824"/>
    <mergeCell ref="A828:C828"/>
    <mergeCell ref="D828:E828"/>
    <mergeCell ref="F826:H826"/>
    <mergeCell ref="F828:H828"/>
    <mergeCell ref="B819:J819"/>
    <mergeCell ref="E841:F841"/>
    <mergeCell ref="G841:H841"/>
    <mergeCell ref="I827:J827"/>
    <mergeCell ref="I828:J828"/>
    <mergeCell ref="G844:H844"/>
    <mergeCell ref="F825:H825"/>
    <mergeCell ref="F827:H827"/>
    <mergeCell ref="E845:F845"/>
    <mergeCell ref="G845:H845"/>
    <mergeCell ref="E842:F842"/>
    <mergeCell ref="I845:J845"/>
    <mergeCell ref="I841:J841"/>
    <mergeCell ref="A825:C825"/>
    <mergeCell ref="A826:C826"/>
    <mergeCell ref="A827:C827"/>
    <mergeCell ref="A856:J861"/>
    <mergeCell ref="H871:J871"/>
    <mergeCell ref="E871:G871"/>
    <mergeCell ref="E848:F848"/>
    <mergeCell ref="G848:H848"/>
    <mergeCell ref="E849:F849"/>
    <mergeCell ref="G849:H849"/>
    <mergeCell ref="G850:H850"/>
    <mergeCell ref="E851:F851"/>
    <mergeCell ref="G851:H851"/>
    <mergeCell ref="E846:F846"/>
    <mergeCell ref="G846:H846"/>
    <mergeCell ref="A840:B845"/>
    <mergeCell ref="C840:J840"/>
    <mergeCell ref="C841:D845"/>
    <mergeCell ref="E847:F847"/>
    <mergeCell ref="G847:H847"/>
    <mergeCell ref="E844:F844"/>
    <mergeCell ref="A895:D895"/>
    <mergeCell ref="A898:J903"/>
    <mergeCell ref="H907:J907"/>
    <mergeCell ref="E907:G907"/>
    <mergeCell ref="A907:D909"/>
    <mergeCell ref="A897:J897"/>
    <mergeCell ref="H908:J908"/>
    <mergeCell ref="E908:G908"/>
    <mergeCell ref="H883:J883"/>
    <mergeCell ref="A932:F932"/>
    <mergeCell ref="G932:H932"/>
    <mergeCell ref="I932:J932"/>
    <mergeCell ref="A890:D890"/>
    <mergeCell ref="E890:G890"/>
    <mergeCell ref="H890:J890"/>
    <mergeCell ref="A893:D893"/>
    <mergeCell ref="E895:G895"/>
    <mergeCell ref="H895:J895"/>
    <mergeCell ref="A883:D883"/>
    <mergeCell ref="E883:G883"/>
    <mergeCell ref="A874:D874"/>
    <mergeCell ref="E874:G874"/>
    <mergeCell ref="H874:J874"/>
    <mergeCell ref="A875:D875"/>
    <mergeCell ref="E875:G875"/>
    <mergeCell ref="H875:J875"/>
    <mergeCell ref="I851:J851"/>
    <mergeCell ref="I852:J852"/>
    <mergeCell ref="I853:J853"/>
    <mergeCell ref="A937:F937"/>
    <mergeCell ref="G937:H937"/>
    <mergeCell ref="I937:J937"/>
    <mergeCell ref="A938:F938"/>
    <mergeCell ref="G938:H938"/>
    <mergeCell ref="I938:J938"/>
    <mergeCell ref="I931:J931"/>
    <mergeCell ref="A934:F934"/>
    <mergeCell ref="G934:H934"/>
    <mergeCell ref="I934:J934"/>
    <mergeCell ref="A936:F936"/>
    <mergeCell ref="G936:H936"/>
    <mergeCell ref="I936:J936"/>
    <mergeCell ref="I935:J935"/>
    <mergeCell ref="A910:D910"/>
    <mergeCell ref="B924:J924"/>
    <mergeCell ref="B926:J926"/>
    <mergeCell ref="A927:J927"/>
    <mergeCell ref="I930:J930"/>
    <mergeCell ref="A933:F933"/>
    <mergeCell ref="G933:H933"/>
    <mergeCell ref="I933:J933"/>
    <mergeCell ref="A931:F931"/>
    <mergeCell ref="G931:H931"/>
    <mergeCell ref="A957:F957"/>
    <mergeCell ref="G957:H957"/>
    <mergeCell ref="I957:J957"/>
    <mergeCell ref="A956:F956"/>
    <mergeCell ref="G956:H956"/>
    <mergeCell ref="I956:J956"/>
    <mergeCell ref="G953:H953"/>
    <mergeCell ref="I953:J953"/>
    <mergeCell ref="A954:F954"/>
    <mergeCell ref="G954:H954"/>
    <mergeCell ref="I954:J954"/>
    <mergeCell ref="A955:F955"/>
    <mergeCell ref="G955:H955"/>
    <mergeCell ref="I955:J955"/>
    <mergeCell ref="A939:F939"/>
    <mergeCell ref="G939:H939"/>
    <mergeCell ref="I939:J939"/>
    <mergeCell ref="A940:F940"/>
    <mergeCell ref="G940:H940"/>
    <mergeCell ref="I940:J940"/>
    <mergeCell ref="A958:F958"/>
    <mergeCell ref="G958:H958"/>
    <mergeCell ref="I958:J958"/>
    <mergeCell ref="B1060:J1060"/>
    <mergeCell ref="I1063:J1063"/>
    <mergeCell ref="G1063:H1063"/>
    <mergeCell ref="G1062:J1062"/>
    <mergeCell ref="A1062:F1063"/>
    <mergeCell ref="A1018:C1018"/>
    <mergeCell ref="D1018:E1018"/>
    <mergeCell ref="A1022:C1023"/>
    <mergeCell ref="D1022:J1022"/>
    <mergeCell ref="D1023:E1023"/>
    <mergeCell ref="I1023:J1023"/>
    <mergeCell ref="D1017:E1017"/>
    <mergeCell ref="D1019:E1019"/>
    <mergeCell ref="A1019:C1019"/>
    <mergeCell ref="A1024:C1024"/>
    <mergeCell ref="I1029:J1029"/>
    <mergeCell ref="D1033:E1033"/>
    <mergeCell ref="I1033:J1033"/>
    <mergeCell ref="A1030:C1030"/>
    <mergeCell ref="D1030:E1030"/>
    <mergeCell ref="I1030:J1030"/>
    <mergeCell ref="A1031:C1031"/>
    <mergeCell ref="D1031:E1031"/>
    <mergeCell ref="I1031:J1031"/>
    <mergeCell ref="A1036:J1036"/>
    <mergeCell ref="A1037:J1042"/>
    <mergeCell ref="B1044:J1044"/>
    <mergeCell ref="A1054:J1054"/>
    <mergeCell ref="A1032:C1032"/>
    <mergeCell ref="A980:G980"/>
    <mergeCell ref="H980:J980"/>
    <mergeCell ref="A981:G981"/>
    <mergeCell ref="H981:J981"/>
    <mergeCell ref="A982:G982"/>
    <mergeCell ref="H982:J982"/>
    <mergeCell ref="A977:G977"/>
    <mergeCell ref="H977:J977"/>
    <mergeCell ref="A978:G978"/>
    <mergeCell ref="H978:J978"/>
    <mergeCell ref="A979:G979"/>
    <mergeCell ref="H979:J979"/>
    <mergeCell ref="A973:B973"/>
    <mergeCell ref="H974:J974"/>
    <mergeCell ref="A974:G974"/>
    <mergeCell ref="A975:G975"/>
    <mergeCell ref="H975:J975"/>
    <mergeCell ref="A976:G976"/>
    <mergeCell ref="H976:J976"/>
    <mergeCell ref="A990:G990"/>
    <mergeCell ref="H990:J990"/>
    <mergeCell ref="A991:G991"/>
    <mergeCell ref="H991:J991"/>
    <mergeCell ref="A992:G992"/>
    <mergeCell ref="H992:J992"/>
    <mergeCell ref="A988:G988"/>
    <mergeCell ref="H988:J988"/>
    <mergeCell ref="A989:G989"/>
    <mergeCell ref="H989:J989"/>
    <mergeCell ref="A987:B987"/>
    <mergeCell ref="A983:G983"/>
    <mergeCell ref="H983:J983"/>
    <mergeCell ref="A984:G984"/>
    <mergeCell ref="H984:J984"/>
    <mergeCell ref="A985:G985"/>
    <mergeCell ref="H985:J985"/>
    <mergeCell ref="A996:G996"/>
    <mergeCell ref="H996:J996"/>
    <mergeCell ref="A997:G997"/>
    <mergeCell ref="H997:J997"/>
    <mergeCell ref="A998:G998"/>
    <mergeCell ref="H998:J998"/>
    <mergeCell ref="I1018:J1018"/>
    <mergeCell ref="A1013:C1013"/>
    <mergeCell ref="D1013:E1013"/>
    <mergeCell ref="I1013:J1013"/>
    <mergeCell ref="A1017:C1017"/>
    <mergeCell ref="D1024:E1024"/>
    <mergeCell ref="I1024:J1024"/>
    <mergeCell ref="A1025:C1025"/>
    <mergeCell ref="D1025:E1025"/>
    <mergeCell ref="I1025:J1025"/>
    <mergeCell ref="A993:G993"/>
    <mergeCell ref="H993:J993"/>
    <mergeCell ref="A994:G994"/>
    <mergeCell ref="H994:J994"/>
    <mergeCell ref="A995:G995"/>
    <mergeCell ref="H995:J995"/>
    <mergeCell ref="A1027:C1027"/>
    <mergeCell ref="D1027:E1027"/>
    <mergeCell ref="I1027:J1027"/>
    <mergeCell ref="A1028:C1028"/>
    <mergeCell ref="D1028:E1028"/>
    <mergeCell ref="I1028:J1028"/>
    <mergeCell ref="A1029:C1029"/>
    <mergeCell ref="D1029:E1029"/>
    <mergeCell ref="A1050:D1050"/>
    <mergeCell ref="D1015:E1015"/>
    <mergeCell ref="H1046:J1046"/>
    <mergeCell ref="E1046:G1046"/>
    <mergeCell ref="A1046:D1046"/>
    <mergeCell ref="E1049:G1049"/>
    <mergeCell ref="A1000:J1003"/>
    <mergeCell ref="A1007:B1007"/>
    <mergeCell ref="I1012:J1012"/>
    <mergeCell ref="I1014:J1014"/>
    <mergeCell ref="A1008:C1009"/>
    <mergeCell ref="D1008:J1008"/>
    <mergeCell ref="A1010:C1010"/>
    <mergeCell ref="D1010:E1010"/>
    <mergeCell ref="I1010:J1010"/>
    <mergeCell ref="A1011:C1011"/>
    <mergeCell ref="D1032:E1032"/>
    <mergeCell ref="I1032:J1032"/>
    <mergeCell ref="A1033:C1033"/>
    <mergeCell ref="A1079:D1079"/>
    <mergeCell ref="E1079:G1079"/>
    <mergeCell ref="H1079:J1079"/>
    <mergeCell ref="A1070:J1070"/>
    <mergeCell ref="A1071:J1074"/>
    <mergeCell ref="I1064:J1064"/>
    <mergeCell ref="I1065:J1065"/>
    <mergeCell ref="I1066:J1066"/>
    <mergeCell ref="A1047:D1047"/>
    <mergeCell ref="E1047:G1047"/>
    <mergeCell ref="H1047:J1047"/>
    <mergeCell ref="A1048:D1048"/>
    <mergeCell ref="E1048:G1048"/>
    <mergeCell ref="H1048:J1048"/>
    <mergeCell ref="A1049:D1049"/>
    <mergeCell ref="D1009:E1009"/>
    <mergeCell ref="I1009:J1009"/>
    <mergeCell ref="A1016:C1016"/>
    <mergeCell ref="A1012:C1012"/>
    <mergeCell ref="A1014:C1014"/>
    <mergeCell ref="D1012:E1012"/>
    <mergeCell ref="D1011:E1011"/>
    <mergeCell ref="I1011:J1011"/>
    <mergeCell ref="A1015:C1015"/>
    <mergeCell ref="D1014:E1014"/>
    <mergeCell ref="I1016:J1016"/>
    <mergeCell ref="I1019:J1019"/>
    <mergeCell ref="D1016:E1016"/>
    <mergeCell ref="H1049:J1049"/>
    <mergeCell ref="A1026:C1026"/>
    <mergeCell ref="D1026:E1026"/>
    <mergeCell ref="I1026:J1026"/>
    <mergeCell ref="A1055:J1058"/>
    <mergeCell ref="H1078:J1078"/>
    <mergeCell ref="E1078:G1078"/>
    <mergeCell ref="A1078:D1078"/>
    <mergeCell ref="B1076:J1076"/>
    <mergeCell ref="I1067:J1067"/>
    <mergeCell ref="I1068:J1068"/>
    <mergeCell ref="A1064:F1064"/>
    <mergeCell ref="A1065:F1065"/>
    <mergeCell ref="A1067:F1067"/>
    <mergeCell ref="E1050:G1050"/>
    <mergeCell ref="H1050:J1050"/>
    <mergeCell ref="A1051:D1051"/>
    <mergeCell ref="E1051:G1051"/>
    <mergeCell ref="H1051:J1051"/>
    <mergeCell ref="A1052:D1052"/>
    <mergeCell ref="E1052:G1052"/>
    <mergeCell ref="H1052:J1052"/>
    <mergeCell ref="A1068:F1068"/>
    <mergeCell ref="G1064:H1064"/>
    <mergeCell ref="G1065:H1065"/>
    <mergeCell ref="G1067:H1067"/>
    <mergeCell ref="G1068:H1068"/>
    <mergeCell ref="A1066:F1066"/>
    <mergeCell ref="G1066:H1066"/>
    <mergeCell ref="E1088:G1088"/>
    <mergeCell ref="H1088:J1088"/>
    <mergeCell ref="E1082:G1082"/>
    <mergeCell ref="H1082:J1082"/>
    <mergeCell ref="A1083:D1083"/>
    <mergeCell ref="E1083:G1083"/>
    <mergeCell ref="H1083:J1083"/>
    <mergeCell ref="A1084:D1084"/>
    <mergeCell ref="E1084:G1084"/>
    <mergeCell ref="H1084:J1084"/>
    <mergeCell ref="A1082:D1082"/>
    <mergeCell ref="A1080:D1080"/>
    <mergeCell ref="E1080:G1080"/>
    <mergeCell ref="H1080:J1080"/>
    <mergeCell ref="A1081:D1081"/>
    <mergeCell ref="E1081:G1081"/>
    <mergeCell ref="H1081:J1081"/>
    <mergeCell ref="A205:B207"/>
    <mergeCell ref="A208:B208"/>
    <mergeCell ref="A884:D884"/>
    <mergeCell ref="E884:G884"/>
    <mergeCell ref="H884:J884"/>
    <mergeCell ref="E1094:G1094"/>
    <mergeCell ref="H1094:J1094"/>
    <mergeCell ref="A1095:D1095"/>
    <mergeCell ref="E1095:G1095"/>
    <mergeCell ref="H1095:J1095"/>
    <mergeCell ref="A1101:J1104"/>
    <mergeCell ref="A1097:D1097"/>
    <mergeCell ref="E1097:G1097"/>
    <mergeCell ref="H1097:J1097"/>
    <mergeCell ref="A1098:D1098"/>
    <mergeCell ref="A1096:D1096"/>
    <mergeCell ref="E1096:G1096"/>
    <mergeCell ref="H1096:J1096"/>
    <mergeCell ref="A1092:D1092"/>
    <mergeCell ref="E1092:G1092"/>
    <mergeCell ref="H1092:J1092"/>
    <mergeCell ref="A1093:D1093"/>
    <mergeCell ref="E1093:G1093"/>
    <mergeCell ref="H1093:J1093"/>
    <mergeCell ref="A1094:D1094"/>
    <mergeCell ref="A1090:D1090"/>
    <mergeCell ref="E1090:G1090"/>
    <mergeCell ref="H1090:J1090"/>
    <mergeCell ref="A1091:D1091"/>
    <mergeCell ref="E1091:G1091"/>
    <mergeCell ref="H1091:J1091"/>
    <mergeCell ref="A1085:D1085"/>
    <mergeCell ref="C384:D384"/>
    <mergeCell ref="A429:J429"/>
    <mergeCell ref="A389:J389"/>
    <mergeCell ref="A390:J395"/>
    <mergeCell ref="A423:B423"/>
    <mergeCell ref="A424:A427"/>
    <mergeCell ref="B424:J424"/>
    <mergeCell ref="A399:B401"/>
    <mergeCell ref="A402:B402"/>
    <mergeCell ref="B425:B427"/>
    <mergeCell ref="A367:J372"/>
    <mergeCell ref="A354:D354"/>
    <mergeCell ref="E354:G354"/>
    <mergeCell ref="H354:J354"/>
    <mergeCell ref="E360:G360"/>
    <mergeCell ref="H360:J360"/>
    <mergeCell ref="A362:D362"/>
    <mergeCell ref="E362:G362"/>
    <mergeCell ref="H362:J362"/>
    <mergeCell ref="A363:D363"/>
    <mergeCell ref="A409:B409"/>
    <mergeCell ref="C399:J399"/>
    <mergeCell ref="A403:J403"/>
    <mergeCell ref="G376:H377"/>
    <mergeCell ref="H363:J363"/>
    <mergeCell ref="E400:F401"/>
    <mergeCell ref="A364:D364"/>
    <mergeCell ref="E364:G364"/>
    <mergeCell ref="E361:G361"/>
    <mergeCell ref="H364:J364"/>
    <mergeCell ref="H356:J356"/>
    <mergeCell ref="I400:J401"/>
    <mergeCell ref="A366:J366"/>
    <mergeCell ref="A404:B404"/>
    <mergeCell ref="H384:J384"/>
    <mergeCell ref="A384:B384"/>
    <mergeCell ref="G380:H380"/>
    <mergeCell ref="A435:J435"/>
    <mergeCell ref="A484:J484"/>
    <mergeCell ref="A489:J489"/>
    <mergeCell ref="A490:J502"/>
    <mergeCell ref="B161:J161"/>
    <mergeCell ref="B240:J240"/>
    <mergeCell ref="B247:J247"/>
    <mergeCell ref="B322:J322"/>
    <mergeCell ref="B397:J397"/>
    <mergeCell ref="A417:B417"/>
    <mergeCell ref="A343:D343"/>
    <mergeCell ref="A345:D345"/>
    <mergeCell ref="H468:H470"/>
    <mergeCell ref="D425:D427"/>
    <mergeCell ref="E425:E427"/>
    <mergeCell ref="A447:J460"/>
    <mergeCell ref="I425:I427"/>
    <mergeCell ref="J425:J427"/>
    <mergeCell ref="C425:C427"/>
    <mergeCell ref="A224:B224"/>
    <mergeCell ref="A218:B218"/>
    <mergeCell ref="H331:J331"/>
    <mergeCell ref="J206:J207"/>
    <mergeCell ref="A168:J168"/>
    <mergeCell ref="A171:B171"/>
    <mergeCell ref="E408:F408"/>
    <mergeCell ref="G408:H408"/>
    <mergeCell ref="I408:J408"/>
    <mergeCell ref="E409:F409"/>
    <mergeCell ref="G409:H409"/>
    <mergeCell ref="I409:J409"/>
    <mergeCell ref="E405:F405"/>
    <mergeCell ref="E406:F406"/>
    <mergeCell ref="G404:H404"/>
    <mergeCell ref="G405:H405"/>
    <mergeCell ref="G406:H406"/>
    <mergeCell ref="I404:J404"/>
    <mergeCell ref="I405:J405"/>
    <mergeCell ref="I406:J406"/>
    <mergeCell ref="I402:J402"/>
    <mergeCell ref="E404:F404"/>
    <mergeCell ref="G402:H402"/>
    <mergeCell ref="I414:J414"/>
    <mergeCell ref="E416:F416"/>
    <mergeCell ref="G416:H416"/>
    <mergeCell ref="I416:J416"/>
    <mergeCell ref="E417:F417"/>
    <mergeCell ref="G417:H417"/>
    <mergeCell ref="I417:J417"/>
    <mergeCell ref="G414:H414"/>
    <mergeCell ref="A415:J415"/>
    <mergeCell ref="A416:B416"/>
    <mergeCell ref="G410:H410"/>
    <mergeCell ref="I410:J410"/>
    <mergeCell ref="E412:F412"/>
    <mergeCell ref="G412:H412"/>
    <mergeCell ref="I412:J412"/>
    <mergeCell ref="E413:F413"/>
    <mergeCell ref="G413:H413"/>
    <mergeCell ref="I413:J413"/>
    <mergeCell ref="A411:J411"/>
    <mergeCell ref="A412:B412"/>
    <mergeCell ref="A813:J813"/>
    <mergeCell ref="I513:J513"/>
    <mergeCell ref="A467:A470"/>
    <mergeCell ref="B467:J467"/>
    <mergeCell ref="B468:B470"/>
    <mergeCell ref="E468:E470"/>
    <mergeCell ref="F468:F470"/>
    <mergeCell ref="G468:G470"/>
    <mergeCell ref="B807:J807"/>
    <mergeCell ref="I798:J798"/>
    <mergeCell ref="I799:J799"/>
    <mergeCell ref="C798:D798"/>
    <mergeCell ref="C799:D799"/>
    <mergeCell ref="H649:J649"/>
    <mergeCell ref="A650:D650"/>
    <mergeCell ref="E650:G650"/>
    <mergeCell ref="A830:J830"/>
    <mergeCell ref="B838:J838"/>
    <mergeCell ref="I842:J842"/>
    <mergeCell ref="I843:J843"/>
    <mergeCell ref="A831:J836"/>
    <mergeCell ref="G842:H842"/>
    <mergeCell ref="D823:E823"/>
    <mergeCell ref="F823:H823"/>
    <mergeCell ref="G418:H418"/>
    <mergeCell ref="I418:J418"/>
    <mergeCell ref="A419:H419"/>
    <mergeCell ref="I419:J419"/>
    <mergeCell ref="B421:J421"/>
    <mergeCell ref="A446:J446"/>
    <mergeCell ref="A441:J441"/>
    <mergeCell ref="F425:F427"/>
    <mergeCell ref="G425:G427"/>
    <mergeCell ref="H425:H427"/>
    <mergeCell ref="A506:F506"/>
    <mergeCell ref="G506:J506"/>
    <mergeCell ref="A507:F507"/>
    <mergeCell ref="G507:J507"/>
    <mergeCell ref="B504:J504"/>
    <mergeCell ref="G512:J512"/>
    <mergeCell ref="A508:F508"/>
    <mergeCell ref="G508:J508"/>
    <mergeCell ref="A516:C516"/>
    <mergeCell ref="D516:F516"/>
    <mergeCell ref="G516:H516"/>
    <mergeCell ref="I516:J516"/>
    <mergeCell ref="E843:F843"/>
    <mergeCell ref="G843:H843"/>
    <mergeCell ref="I846:J846"/>
    <mergeCell ref="I847:J847"/>
    <mergeCell ref="I848:J848"/>
    <mergeCell ref="B869:J869"/>
    <mergeCell ref="E852:F852"/>
    <mergeCell ref="G852:H852"/>
    <mergeCell ref="A846:B849"/>
    <mergeCell ref="C846:D849"/>
    <mergeCell ref="I849:J849"/>
    <mergeCell ref="I850:J850"/>
    <mergeCell ref="C850:D853"/>
    <mergeCell ref="E850:F850"/>
    <mergeCell ref="A872:D872"/>
    <mergeCell ref="E872:G872"/>
    <mergeCell ref="H872:J872"/>
    <mergeCell ref="E853:F853"/>
    <mergeCell ref="G853:H853"/>
    <mergeCell ref="A876:D876"/>
    <mergeCell ref="E876:G876"/>
    <mergeCell ref="H876:J876"/>
    <mergeCell ref="A882:D882"/>
    <mergeCell ref="E882:G882"/>
    <mergeCell ref="H882:J882"/>
    <mergeCell ref="E878:G878"/>
    <mergeCell ref="H878:J878"/>
    <mergeCell ref="A879:D879"/>
    <mergeCell ref="H879:J879"/>
    <mergeCell ref="H877:J877"/>
    <mergeCell ref="A855:J855"/>
    <mergeCell ref="A873:D873"/>
    <mergeCell ref="E873:G873"/>
    <mergeCell ref="H873:J873"/>
    <mergeCell ref="A871:D871"/>
    <mergeCell ref="A850:B853"/>
    <mergeCell ref="A888:D888"/>
    <mergeCell ref="E888:G888"/>
    <mergeCell ref="H888:J888"/>
    <mergeCell ref="A891:D891"/>
    <mergeCell ref="E891:G891"/>
    <mergeCell ref="H891:J891"/>
    <mergeCell ref="A889:D889"/>
    <mergeCell ref="E889:G889"/>
    <mergeCell ref="H889:J889"/>
    <mergeCell ref="A886:D886"/>
    <mergeCell ref="E886:G886"/>
    <mergeCell ref="H886:J886"/>
    <mergeCell ref="A887:D887"/>
    <mergeCell ref="E887:G887"/>
    <mergeCell ref="H887:J887"/>
    <mergeCell ref="A877:D877"/>
    <mergeCell ref="E877:G877"/>
    <mergeCell ref="A880:D880"/>
    <mergeCell ref="E880:G880"/>
    <mergeCell ref="H880:J880"/>
    <mergeCell ref="A881:D881"/>
    <mergeCell ref="E881:G881"/>
    <mergeCell ref="H881:J881"/>
    <mergeCell ref="A878:D878"/>
    <mergeCell ref="E879:G879"/>
    <mergeCell ref="A885:D885"/>
    <mergeCell ref="E885:G885"/>
    <mergeCell ref="H885:J885"/>
    <mergeCell ref="A1100:J1100"/>
    <mergeCell ref="B1106:J1106"/>
    <mergeCell ref="A1117:J1117"/>
    <mergeCell ref="B1122:J1122"/>
    <mergeCell ref="A1128:J1128"/>
    <mergeCell ref="B1133:J1133"/>
    <mergeCell ref="A1109:D1109"/>
    <mergeCell ref="E1109:G1109"/>
    <mergeCell ref="H1109:J1109"/>
    <mergeCell ref="H1108:J1108"/>
    <mergeCell ref="E1108:G1108"/>
    <mergeCell ref="A1108:D1108"/>
    <mergeCell ref="A1113:D1113"/>
    <mergeCell ref="E1113:G1113"/>
    <mergeCell ref="H1113:J1113"/>
    <mergeCell ref="A1114:D1114"/>
    <mergeCell ref="A892:D892"/>
    <mergeCell ref="E892:G892"/>
    <mergeCell ref="H892:J892"/>
    <mergeCell ref="E893:G893"/>
    <mergeCell ref="H893:J893"/>
    <mergeCell ref="A894:D894"/>
    <mergeCell ref="E894:G894"/>
    <mergeCell ref="H894:J894"/>
    <mergeCell ref="E1098:G1098"/>
    <mergeCell ref="H1098:J1098"/>
    <mergeCell ref="E1085:G1085"/>
    <mergeCell ref="H1085:J1085"/>
    <mergeCell ref="A1089:D1089"/>
    <mergeCell ref="E1089:G1089"/>
    <mergeCell ref="H1089:J1089"/>
    <mergeCell ref="A1088:D1088"/>
    <mergeCell ref="G1308:H1308"/>
    <mergeCell ref="E1308:F1308"/>
    <mergeCell ref="C1308:D1308"/>
    <mergeCell ref="A1308:B1309"/>
    <mergeCell ref="A1153:B1153"/>
    <mergeCell ref="F1153:G1153"/>
    <mergeCell ref="I1153:J1153"/>
    <mergeCell ref="A1167:J1167"/>
    <mergeCell ref="B1179:J1179"/>
    <mergeCell ref="A1184:D1184"/>
    <mergeCell ref="E1184:G1184"/>
    <mergeCell ref="H1184:J1184"/>
    <mergeCell ref="A1168:J1173"/>
    <mergeCell ref="H1181:J1181"/>
    <mergeCell ref="A1151:B1151"/>
    <mergeCell ref="F1151:G1151"/>
    <mergeCell ref="I1151:J1151"/>
    <mergeCell ref="A1152:B1152"/>
    <mergeCell ref="F1152:G1152"/>
    <mergeCell ref="I1152:J1152"/>
    <mergeCell ref="A1215:C1215"/>
    <mergeCell ref="D1215:E1215"/>
    <mergeCell ref="F1215:G1215"/>
    <mergeCell ref="A1161:J1161"/>
    <mergeCell ref="D1221:E1221"/>
    <mergeCell ref="F1221:G1221"/>
    <mergeCell ref="H1221:J1221"/>
    <mergeCell ref="A1232:B1232"/>
    <mergeCell ref="C1232:D1232"/>
    <mergeCell ref="E1232:F1232"/>
    <mergeCell ref="G1232:H1232"/>
    <mergeCell ref="I1232:J1232"/>
    <mergeCell ref="A1352:D1352"/>
    <mergeCell ref="E1352:G1352"/>
    <mergeCell ref="H1352:J1352"/>
    <mergeCell ref="B1348:J1349"/>
    <mergeCell ref="B1249:J1249"/>
    <mergeCell ref="A1260:J1260"/>
    <mergeCell ref="B1268:J1268"/>
    <mergeCell ref="A1279:J1279"/>
    <mergeCell ref="B1306:J1306"/>
    <mergeCell ref="A1317:J1317"/>
    <mergeCell ref="A1254:D1254"/>
    <mergeCell ref="E1254:G1254"/>
    <mergeCell ref="H1254:J1254"/>
    <mergeCell ref="A1314:B1314"/>
    <mergeCell ref="G1231:H1231"/>
    <mergeCell ref="I1231:J1231"/>
    <mergeCell ref="A1236:B1236"/>
    <mergeCell ref="C1236:D1236"/>
    <mergeCell ref="E1236:F1236"/>
    <mergeCell ref="G1236:H1236"/>
    <mergeCell ref="I1236:J1236"/>
    <mergeCell ref="I1234:J1234"/>
    <mergeCell ref="C1235:D1235"/>
    <mergeCell ref="A1234:B1234"/>
    <mergeCell ref="A1237:B1237"/>
    <mergeCell ref="C1237:D1237"/>
    <mergeCell ref="E1237:F1237"/>
    <mergeCell ref="G1237:H1237"/>
    <mergeCell ref="I1237:J1237"/>
    <mergeCell ref="A1235:B1235"/>
    <mergeCell ref="A1256:D1256"/>
    <mergeCell ref="I1308:J1308"/>
    <mergeCell ref="A1382:D1382"/>
    <mergeCell ref="E1382:G1382"/>
    <mergeCell ref="H1382:J1382"/>
    <mergeCell ref="A1383:D1383"/>
    <mergeCell ref="H1336:I1336"/>
    <mergeCell ref="H1337:I1337"/>
    <mergeCell ref="H1338:I1338"/>
    <mergeCell ref="A1364:D1364"/>
    <mergeCell ref="E1364:G1364"/>
    <mergeCell ref="H1364:J1364"/>
    <mergeCell ref="A1360:D1360"/>
    <mergeCell ref="A1354:D1354"/>
    <mergeCell ref="E1354:G1354"/>
    <mergeCell ref="H1354:J1354"/>
    <mergeCell ref="H1330:I1330"/>
    <mergeCell ref="H1331:I1331"/>
    <mergeCell ref="H1332:I1332"/>
    <mergeCell ref="H1333:I1333"/>
    <mergeCell ref="H1334:I1334"/>
    <mergeCell ref="H1335:I1335"/>
    <mergeCell ref="A1353:D1353"/>
    <mergeCell ref="H1357:J1357"/>
    <mergeCell ref="E1353:G1353"/>
    <mergeCell ref="H1353:J1353"/>
    <mergeCell ref="A1355:D1355"/>
    <mergeCell ref="E1355:G1355"/>
    <mergeCell ref="H1355:J1355"/>
    <mergeCell ref="A1341:J1346"/>
    <mergeCell ref="H1351:J1351"/>
    <mergeCell ref="E1351:G1351"/>
    <mergeCell ref="A1351:D1351"/>
    <mergeCell ref="A1340:J1340"/>
    <mergeCell ref="A706:D706"/>
    <mergeCell ref="E706:F706"/>
    <mergeCell ref="G706:H706"/>
    <mergeCell ref="I706:J706"/>
    <mergeCell ref="A1087:D1087"/>
    <mergeCell ref="E1087:G1087"/>
    <mergeCell ref="H1087:J1087"/>
    <mergeCell ref="A705:D705"/>
    <mergeCell ref="E705:F705"/>
    <mergeCell ref="G705:H705"/>
    <mergeCell ref="I705:J705"/>
    <mergeCell ref="K8:S8"/>
    <mergeCell ref="A1404:D1404"/>
    <mergeCell ref="E1404:G1404"/>
    <mergeCell ref="H1404:J1404"/>
    <mergeCell ref="A1391:D1391"/>
    <mergeCell ref="E1391:G1391"/>
    <mergeCell ref="H1391:J1391"/>
    <mergeCell ref="B1387:J1387"/>
    <mergeCell ref="H1389:J1389"/>
    <mergeCell ref="A1358:D1358"/>
    <mergeCell ref="E1358:G1358"/>
    <mergeCell ref="H1358:J1358"/>
    <mergeCell ref="A1365:D1365"/>
    <mergeCell ref="E1365:G1365"/>
    <mergeCell ref="H1365:J1365"/>
    <mergeCell ref="A1368:D1368"/>
    <mergeCell ref="E1368:G1368"/>
    <mergeCell ref="H1368:J1368"/>
    <mergeCell ref="A1366:D1366"/>
    <mergeCell ref="E1366:G1366"/>
    <mergeCell ref="H1366:J1366"/>
    <mergeCell ref="A1680:C1680"/>
    <mergeCell ref="D1680:E1680"/>
    <mergeCell ref="I1680:J1680"/>
    <mergeCell ref="A1684:J1684"/>
    <mergeCell ref="A1685:J1686"/>
    <mergeCell ref="A1676:C1676"/>
    <mergeCell ref="D1676:E1676"/>
    <mergeCell ref="I1676:J1676"/>
    <mergeCell ref="A1677:C1677"/>
    <mergeCell ref="A1672:C1672"/>
    <mergeCell ref="D1672:E1672"/>
    <mergeCell ref="I1672:J1672"/>
    <mergeCell ref="A1673:C1673"/>
    <mergeCell ref="D1673:E1673"/>
    <mergeCell ref="I1673:J1673"/>
    <mergeCell ref="H1410:J1410"/>
    <mergeCell ref="B1425:J1425"/>
    <mergeCell ref="B1435:J1435"/>
    <mergeCell ref="A1584:J1584"/>
    <mergeCell ref="E1414:G1414"/>
    <mergeCell ref="D1674:E1674"/>
    <mergeCell ref="I1674:J1674"/>
    <mergeCell ref="A1675:C1675"/>
    <mergeCell ref="D1675:E1675"/>
    <mergeCell ref="I1675:J1675"/>
    <mergeCell ref="A1602:J1602"/>
    <mergeCell ref="E1415:G1415"/>
    <mergeCell ref="H1415:J1415"/>
    <mergeCell ref="A1413:D1413"/>
    <mergeCell ref="E1413:G1413"/>
    <mergeCell ref="H1413:J1413"/>
    <mergeCell ref="A1414:D1414"/>
  </mergeCells>
  <dataValidations count="8">
    <dataValidation type="custom" allowBlank="1" showInputMessage="1" showErrorMessage="1" errorTitle="UPOZORNENIE" error="Pokúšate sa zmeniť bunku s automatickým výpočtom!" sqref="G1944:J1945 E1360:J1360 G1881:J1881 E1367:J1367 E1356:J1356 E1352:J1352 H1338:J1338 C1315:J1315 E1277:J1277 E1258:J1258 E1385:J1385 I708:J714 I697:J701 E1363:J1363 E890:J890 E913:J913 E884:J884 E878:J878 E872:J872 D638:G638 E729:J729 E732:J732 E715:J715 I777:J783 I678:J683 E763:J763 I846:J853 D828:J828 D783:H783 C683:H683 H636:J638 G958:J958 D528:J528 C567:J567 I560:J566 I524:J527 D543:H543 I539:J543 H593:J595 D595:G595 E1113:J1113 C1229:J1229 C1234:J1234 I1030:J1034 E1050:J1050 E1047:J1047 E1194 D1025:H1025 E1095:J1095 E1091:J1091 E1082:J1082 E1079:J1079 D1029:H1029 I1025:J1028 D1011:J1011 I1016:J1019 D1015:H1015 H997:J997 I1012:J1014 H985:J985 E1182:J1182 E1190 H1186 E1186 H1190 H1194 D1213:J1213 D1218:J1218 E1115:J1115 I1451 F1451 E1448:I1448 E1417:J1417 E1412:J1412 E1407:J1407 E1402:J1402 E1397:J1397 E1390:J1390 G1913:J1913 G1890:J1890 G1915:H1915 G1875:J1875 G1861:J1861 G1811:J1812 G1791:J1791 G1782:J1782 G1780:J1780 G1757:J1757 G1753:J1753 G1745:J1745 G1925:J1925 I1647:J1661 I1667:J1681 E702:J704">
      <formula1>"xy1"</formula1>
    </dataValidation>
    <dataValidation allowBlank="1" showInputMessage="1" showErrorMessage="1" errorTitle="UPOZORNENIE" error="Pokúšate sa zmeniť bunku s automatickým výpočtom!" sqref="I1915:J1915 E1361:J1362 E1357:J1359 E1364:J1366 E1368:J1370 E1353:J1355 E873:J877 G958:J958 I1029:J1029 I1015:J1015"/>
    <dataValidation type="whole" operator="equal" allowBlank="1" showInputMessage="1" showErrorMessage="1" sqref="G1898:J1899 G1920:J1920 G1938:J1939 G1877:J1877 G1814:J1815 G1794:J1796 G1770:J1771 G1749:J1751">
      <formula1>0</formula1>
    </dataValidation>
    <dataValidation type="custom" allowBlank="1" showInputMessage="1" showErrorMessage="1" sqref="G1886:J1886 E1333:J1333 I797:J798 C799:J799 E1391:J1391">
      <formula1>"xy1"</formula1>
    </dataValidation>
    <dataValidation type="custom" allowBlank="1" showInputMessage="1" showErrorMessage="1" errorTitle="Upozornenie" error="Pokúšate sa zmeniť bunku s automatickým výpočtom" sqref="B442:J443 C214:I214 C226:I226 C220:I220 B298:I298 B440:J440 J430:J433 B434:J434 B485:J486 J479:J482 B483:J483 J473:J476 B477:J477 B304:I304 J436:J439 B310:I310">
      <formula1>"xy1"</formula1>
    </dataValidation>
    <dataValidation type="custom" allowBlank="1" showInputMessage="1" showErrorMessage="1" errorTitle="UPOZORNENIE" error="Pokúšate sa zmeniť bunku s automatickým výpočtom" sqref="I378:J380 C228:J229 C187:J188 J169:J172 J175:J179 J181:J185 C173:J173 J267:J271 J261:J265 J255:J259 B312:J313 J306:J310 B273:J274 B259:I259 J294:J298 J300:J304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30:I430 C169:I169 C181:I181 B267:I267 B436:I436 B255:I255 B261:I261 C175:I175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Hofmann Jan</cp:lastModifiedBy>
  <cp:lastPrinted>2016-03-18T15:44:28Z</cp:lastPrinted>
  <dcterms:created xsi:type="dcterms:W3CDTF">2015-02-04T07:45:17Z</dcterms:created>
  <dcterms:modified xsi:type="dcterms:W3CDTF">2016-03-18T15:45:29Z</dcterms:modified>
</cp:coreProperties>
</file>