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25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comments7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95" yWindow="60" windowWidth="10380" windowHeight="7350" tabRatio="929" activeTab="1"/>
  </bookViews>
  <sheets>
    <sheet name="tax return reporting " sheetId="41" r:id="rId1"/>
    <sheet name="summary" sheetId="30" r:id="rId2"/>
    <sheet name="tab.DP_IT" sheetId="3" r:id="rId3"/>
    <sheet name="tab.DP_IT (2)" sheetId="33" r:id="rId4"/>
    <sheet name="tab.DP_IT (3)" sheetId="35" r:id="rId5"/>
    <sheet name="tab.DP_IT _VAT-SK" sheetId="34" r:id="rId6"/>
    <sheet name="tab. DP_US" sheetId="6" r:id="rId7"/>
    <sheet name="tab.DP_UK" sheetId="37" r:id="rId8"/>
    <sheet name="tab.DP_UK (2)" sheetId="38" r:id="rId9"/>
    <sheet name="tab. DP_GER" sheetId="5" r:id="rId10"/>
    <sheet name="tab. DP_GER(2)" sheetId="8" r:id="rId11"/>
    <sheet name="tab.DP_HU" sheetId="24" r:id="rId12"/>
    <sheet name="tab.DP_PL" sheetId="11" r:id="rId13"/>
    <sheet name="tab.DP_PL_polar" sheetId="19" r:id="rId14"/>
    <sheet name="tab.DP_ESP" sheetId="12" r:id="rId15"/>
    <sheet name="tab.DP_ESP (2)" sheetId="36" r:id="rId16"/>
    <sheet name="tab.DP_CR" sheetId="13" r:id="rId17"/>
    <sheet name="tab.DP_FR" sheetId="14" r:id="rId18"/>
    <sheet name="tab.DP_RO" sheetId="18" r:id="rId19"/>
    <sheet name="tab.DP_WH ost_nak_predaj" sheetId="26" r:id="rId20"/>
    <sheet name="tab.DP_NOR" sheetId="29" r:id="rId21"/>
    <sheet name="tab.DP_DEN" sheetId="28" r:id="rId22"/>
    <sheet name="tab.DP_FIN" sheetId="27" r:id="rId23"/>
    <sheet name="tab.DP_SWE" sheetId="20" r:id="rId24"/>
    <sheet name="tabuľka k DP_WECC_BEL" sheetId="32" r:id="rId25"/>
    <sheet name="tabuľka k DP_Finance_NL " sheetId="22" r:id="rId26"/>
    <sheet name="tabuľka k DP_Indesit Hungary" sheetId="39" r:id="rId27"/>
    <sheet name="tabuľka k DP_Indesit Poland" sheetId="40" r:id="rId28"/>
  </sheets>
  <definedNames>
    <definedName name="_xlnm._FilterDatabase" localSheetId="1" hidden="1">summary!$A$5:$R$53</definedName>
    <definedName name="DATA1" localSheetId="15">#REF!</definedName>
    <definedName name="DATA1" localSheetId="7">#REF!</definedName>
    <definedName name="DATA1" localSheetId="8">#REF!</definedName>
    <definedName name="DATA1" localSheetId="26">#REF!</definedName>
    <definedName name="DATA1" localSheetId="27">#REF!</definedName>
    <definedName name="DATA1" localSheetId="0">#REF!</definedName>
    <definedName name="DATA1">#REF!</definedName>
    <definedName name="DATA2" localSheetId="15">#REF!</definedName>
    <definedName name="DATA2" localSheetId="7">#REF!</definedName>
    <definedName name="DATA2" localSheetId="8">#REF!</definedName>
    <definedName name="DATA2" localSheetId="26">#REF!</definedName>
    <definedName name="DATA2" localSheetId="27">#REF!</definedName>
    <definedName name="DATA2">#REF!</definedName>
    <definedName name="DATA3" localSheetId="15">#REF!</definedName>
    <definedName name="DATA3" localSheetId="7">#REF!</definedName>
    <definedName name="DATA3" localSheetId="8">#REF!</definedName>
    <definedName name="DATA3" localSheetId="26">#REF!</definedName>
    <definedName name="DATA3" localSheetId="27">#REF!</definedName>
    <definedName name="DATA3">#REF!</definedName>
    <definedName name="DATA4" localSheetId="15">#REF!</definedName>
    <definedName name="DATA4" localSheetId="7">#REF!</definedName>
    <definedName name="DATA4" localSheetId="8">#REF!</definedName>
    <definedName name="DATA4" localSheetId="26">#REF!</definedName>
    <definedName name="DATA4" localSheetId="27">#REF!</definedName>
    <definedName name="DATA4">#REF!</definedName>
    <definedName name="DATA5" localSheetId="15">#REF!</definedName>
    <definedName name="DATA5" localSheetId="7">#REF!</definedName>
    <definedName name="DATA5" localSheetId="8">#REF!</definedName>
    <definedName name="DATA5" localSheetId="26">#REF!</definedName>
    <definedName name="DATA5" localSheetId="27">#REF!</definedName>
    <definedName name="DATA5">#REF!</definedName>
    <definedName name="DATA6" localSheetId="15">#REF!</definedName>
    <definedName name="DATA6" localSheetId="7">#REF!</definedName>
    <definedName name="DATA6" localSheetId="8">#REF!</definedName>
    <definedName name="DATA6" localSheetId="26">#REF!</definedName>
    <definedName name="DATA6" localSheetId="27">#REF!</definedName>
    <definedName name="DATA6">#REF!</definedName>
    <definedName name="DATA7" localSheetId="15">#REF!</definedName>
    <definedName name="DATA7" localSheetId="7">#REF!</definedName>
    <definedName name="DATA7" localSheetId="8">#REF!</definedName>
    <definedName name="DATA7" localSheetId="26">#REF!</definedName>
    <definedName name="DATA7" localSheetId="27">#REF!</definedName>
    <definedName name="DATA7">#REF!</definedName>
    <definedName name="DATA8" localSheetId="15">#REF!</definedName>
    <definedName name="DATA8" localSheetId="7">#REF!</definedName>
    <definedName name="DATA8" localSheetId="8">#REF!</definedName>
    <definedName name="DATA8" localSheetId="26">#REF!</definedName>
    <definedName name="DATA8" localSheetId="27">#REF!</definedName>
    <definedName name="DATA8">#REF!</definedName>
    <definedName name="_xlnm.Print_Area" localSheetId="0">'tax return reporting '!$A$1:$C$10</definedName>
    <definedName name="TEST1" localSheetId="15">#REF!</definedName>
    <definedName name="TEST1" localSheetId="7">#REF!</definedName>
    <definedName name="TEST1" localSheetId="8">#REF!</definedName>
    <definedName name="TEST1" localSheetId="26">#REF!</definedName>
    <definedName name="TEST1" localSheetId="27">#REF!</definedName>
    <definedName name="TEST1" localSheetId="0">#REF!</definedName>
    <definedName name="TEST1">#REF!</definedName>
    <definedName name="TESTKEYS" localSheetId="15">#REF!</definedName>
    <definedName name="TESTKEYS" localSheetId="7">#REF!</definedName>
    <definedName name="TESTKEYS" localSheetId="8">#REF!</definedName>
    <definedName name="TESTKEYS" localSheetId="26">#REF!</definedName>
    <definedName name="TESTKEYS" localSheetId="27">#REF!</definedName>
    <definedName name="TESTKEYS">#REF!</definedName>
    <definedName name="TESTVKEY" localSheetId="15">#REF!</definedName>
    <definedName name="TESTVKEY" localSheetId="7">#REF!</definedName>
    <definedName name="TESTVKEY" localSheetId="8">#REF!</definedName>
    <definedName name="TESTVKEY" localSheetId="26">#REF!</definedName>
    <definedName name="TESTVKEY" localSheetId="27">#REF!</definedName>
    <definedName name="TESTVKEY">#REF!</definedName>
  </definedNames>
  <calcPr calcId="125725"/>
</workbook>
</file>

<file path=xl/calcChain.xml><?xml version="1.0" encoding="utf-8"?>
<calcChain xmlns="http://schemas.openxmlformats.org/spreadsheetml/2006/main">
  <c r="P49" i="30"/>
  <c r="H49"/>
  <c r="H53" s="1"/>
  <c r="C63" s="1"/>
  <c r="D30" i="13"/>
  <c r="D30" i="24"/>
  <c r="E36" i="11"/>
  <c r="I52" i="30"/>
  <c r="E36" i="3"/>
  <c r="Q51" i="30"/>
  <c r="M52"/>
  <c r="Q52" s="1"/>
  <c r="K33"/>
  <c r="K50"/>
  <c r="Q50" s="1"/>
  <c r="E31" i="40"/>
  <c r="E54" s="1"/>
  <c r="I50" i="30"/>
  <c r="E51"/>
  <c r="I51" s="1"/>
  <c r="D54" i="40"/>
  <c r="E54" i="39"/>
  <c r="D54"/>
  <c r="E39" i="30"/>
  <c r="D15" i="26"/>
  <c r="E25" i="30"/>
  <c r="D35" i="3"/>
  <c r="E36" i="8" l="1"/>
  <c r="K19" i="30"/>
  <c r="E26" i="3"/>
  <c r="E26" i="35"/>
  <c r="L22" i="30"/>
  <c r="Q11" l="1"/>
  <c r="Q12"/>
  <c r="Q16"/>
  <c r="Q17"/>
  <c r="Q23"/>
  <c r="Q24"/>
  <c r="Q27"/>
  <c r="Q29"/>
  <c r="Q30"/>
  <c r="Q31"/>
  <c r="Q32"/>
  <c r="Q33"/>
  <c r="Q37"/>
  <c r="Q38"/>
  <c r="Q39"/>
  <c r="Q40"/>
  <c r="Q41"/>
  <c r="Q42"/>
  <c r="Q43"/>
  <c r="Q44"/>
  <c r="Q46"/>
  <c r="Q47"/>
  <c r="C43"/>
  <c r="I43" s="1"/>
  <c r="A43"/>
  <c r="C42"/>
  <c r="I42" s="1"/>
  <c r="A42"/>
  <c r="A44"/>
  <c r="A40"/>
  <c r="A39"/>
  <c r="A36"/>
  <c r="B22"/>
  <c r="C17"/>
  <c r="I17" s="1"/>
  <c r="C12"/>
  <c r="I12" s="1"/>
  <c r="C11"/>
  <c r="I11" s="1"/>
  <c r="D209" i="26"/>
  <c r="D30" i="19"/>
  <c r="D30" i="29"/>
  <c r="D30" i="34"/>
  <c r="D30" i="33"/>
  <c r="D30" i="3"/>
  <c r="E54" i="38" l="1"/>
  <c r="D54"/>
  <c r="E54" i="37"/>
  <c r="D54"/>
  <c r="E54" i="36"/>
  <c r="D54"/>
  <c r="D30" i="8"/>
  <c r="M26" i="30"/>
  <c r="Q26" s="1"/>
  <c r="N49" l="1"/>
  <c r="A49"/>
  <c r="O8"/>
  <c r="C40"/>
  <c r="I40" s="1"/>
  <c r="C35"/>
  <c r="E44" l="1"/>
  <c r="C24" l="1"/>
  <c r="K9" l="1"/>
  <c r="Q9" s="1"/>
  <c r="D54" i="3" l="1"/>
  <c r="E54" l="1"/>
  <c r="M18" i="30"/>
  <c r="M13"/>
  <c r="M21"/>
  <c r="L21"/>
  <c r="E38"/>
  <c r="E26"/>
  <c r="E28"/>
  <c r="E35"/>
  <c r="I35" s="1"/>
  <c r="E32"/>
  <c r="D54" i="34" l="1"/>
  <c r="C44" i="30" l="1"/>
  <c r="I44" s="1"/>
  <c r="E31" l="1"/>
  <c r="E33"/>
  <c r="E209" i="26" l="1"/>
  <c r="M49" i="30"/>
  <c r="D48"/>
  <c r="D47"/>
  <c r="D46"/>
  <c r="C41"/>
  <c r="I41" s="1"/>
  <c r="A41"/>
  <c r="D39"/>
  <c r="D37"/>
  <c r="D33"/>
  <c r="E22"/>
  <c r="M19"/>
  <c r="L19"/>
  <c r="E16"/>
  <c r="L15"/>
  <c r="D15"/>
  <c r="E15"/>
  <c r="O13"/>
  <c r="E13"/>
  <c r="C9"/>
  <c r="I9" s="1"/>
  <c r="A9"/>
  <c r="M8"/>
  <c r="K8"/>
  <c r="L8"/>
  <c r="G8"/>
  <c r="F8"/>
  <c r="E8"/>
  <c r="D8"/>
  <c r="C8"/>
  <c r="A8"/>
  <c r="O7"/>
  <c r="N7"/>
  <c r="M7"/>
  <c r="L7"/>
  <c r="K7"/>
  <c r="E7"/>
  <c r="D7"/>
  <c r="C7"/>
  <c r="A7"/>
  <c r="C45"/>
  <c r="D56" i="35"/>
  <c r="E54"/>
  <c r="D54"/>
  <c r="D56" i="34"/>
  <c r="D57" s="1"/>
  <c r="E54"/>
  <c r="D56" i="33"/>
  <c r="E54"/>
  <c r="D54"/>
  <c r="I7" i="30" l="1"/>
  <c r="Q7"/>
  <c r="I8"/>
  <c r="Q19"/>
  <c r="Q8"/>
  <c r="D57" i="35"/>
  <c r="D57" i="33"/>
  <c r="N10" i="30"/>
  <c r="C10"/>
  <c r="D54" i="6"/>
  <c r="E54" i="32"/>
  <c r="E54" i="6"/>
  <c r="E54" i="5"/>
  <c r="E54" i="24"/>
  <c r="E54" i="12"/>
  <c r="E54" i="13"/>
  <c r="E54" i="18"/>
  <c r="E54" i="28"/>
  <c r="E54" i="27"/>
  <c r="E54" i="20"/>
  <c r="K48" i="30"/>
  <c r="Q48" s="1"/>
  <c r="K36"/>
  <c r="Q36" s="1"/>
  <c r="K35"/>
  <c r="Q35" s="1"/>
  <c r="K34"/>
  <c r="Q34" s="1"/>
  <c r="K28"/>
  <c r="Q28" s="1"/>
  <c r="K25"/>
  <c r="Q25" s="1"/>
  <c r="K22"/>
  <c r="Q22" s="1"/>
  <c r="K20"/>
  <c r="Q20" s="1"/>
  <c r="K18"/>
  <c r="Q18" s="1"/>
  <c r="M15"/>
  <c r="K14"/>
  <c r="Q14" s="1"/>
  <c r="M10"/>
  <c r="Q10" s="1"/>
  <c r="N13"/>
  <c r="O6"/>
  <c r="O53" s="1"/>
  <c r="N6"/>
  <c r="F10"/>
  <c r="F53" s="1"/>
  <c r="C65" s="1"/>
  <c r="C6"/>
  <c r="C13"/>
  <c r="C14"/>
  <c r="C15"/>
  <c r="I15" s="1"/>
  <c r="C16"/>
  <c r="C18"/>
  <c r="C19"/>
  <c r="C20"/>
  <c r="C21"/>
  <c r="C22"/>
  <c r="I22" s="1"/>
  <c r="C23"/>
  <c r="I23" s="1"/>
  <c r="C25"/>
  <c r="I25" s="1"/>
  <c r="C26"/>
  <c r="I26" s="1"/>
  <c r="C27"/>
  <c r="I27" s="1"/>
  <c r="C28"/>
  <c r="I28" s="1"/>
  <c r="C29"/>
  <c r="C30"/>
  <c r="I30" s="1"/>
  <c r="C31"/>
  <c r="I31" s="1"/>
  <c r="C32"/>
  <c r="I32" s="1"/>
  <c r="C34"/>
  <c r="I34" s="1"/>
  <c r="C36"/>
  <c r="I36" s="1"/>
  <c r="C38"/>
  <c r="I38" s="1"/>
  <c r="C39"/>
  <c r="I39" s="1"/>
  <c r="C46"/>
  <c r="I46" s="1"/>
  <c r="C47"/>
  <c r="I47" s="1"/>
  <c r="C48"/>
  <c r="C49"/>
  <c r="I49" s="1"/>
  <c r="D13"/>
  <c r="D16"/>
  <c r="D18"/>
  <c r="D19"/>
  <c r="D21"/>
  <c r="D45"/>
  <c r="E10"/>
  <c r="E14"/>
  <c r="E19"/>
  <c r="E20"/>
  <c r="E21"/>
  <c r="E24"/>
  <c r="I24" s="1"/>
  <c r="E29"/>
  <c r="E45"/>
  <c r="E48"/>
  <c r="G6"/>
  <c r="G53" s="1"/>
  <c r="C66" s="1"/>
  <c r="D54" i="22"/>
  <c r="D54" i="20"/>
  <c r="D54" i="27"/>
  <c r="D54" i="28"/>
  <c r="D54" i="29"/>
  <c r="D54" i="19"/>
  <c r="D54" i="18"/>
  <c r="D54" i="14"/>
  <c r="D54" i="13"/>
  <c r="D54" i="12"/>
  <c r="D54" i="11"/>
  <c r="D54" i="24"/>
  <c r="D54" i="8"/>
  <c r="D54" i="5"/>
  <c r="D56" i="3"/>
  <c r="D57" s="1"/>
  <c r="C37" i="30"/>
  <c r="I37" s="1"/>
  <c r="K49"/>
  <c r="Q49" s="1"/>
  <c r="E54" i="29"/>
  <c r="C33" i="30"/>
  <c r="I33" s="1"/>
  <c r="E54" i="19"/>
  <c r="E54" i="14"/>
  <c r="E54" i="11"/>
  <c r="E54" i="8"/>
  <c r="M6" i="30"/>
  <c r="K6"/>
  <c r="E6"/>
  <c r="D6"/>
  <c r="L6"/>
  <c r="L53" s="1"/>
  <c r="P6"/>
  <c r="P53" s="1"/>
  <c r="K63" s="1"/>
  <c r="A48"/>
  <c r="A47"/>
  <c r="A46"/>
  <c r="A45"/>
  <c r="A33"/>
  <c r="A32"/>
  <c r="A31"/>
  <c r="A30"/>
  <c r="A29"/>
  <c r="A28"/>
  <c r="A27"/>
  <c r="A26"/>
  <c r="A25"/>
  <c r="A24"/>
  <c r="A23"/>
  <c r="A22"/>
  <c r="A21"/>
  <c r="A20"/>
  <c r="A19"/>
  <c r="A18"/>
  <c r="A16"/>
  <c r="A15"/>
  <c r="A14"/>
  <c r="A13"/>
  <c r="A10"/>
  <c r="A6"/>
  <c r="D54" i="32"/>
  <c r="Q58" i="30"/>
  <c r="E54" i="22"/>
  <c r="K13" i="30"/>
  <c r="K15"/>
  <c r="K45"/>
  <c r="Q45" s="1"/>
  <c r="K21"/>
  <c r="Q21" s="1"/>
  <c r="K66" l="1"/>
  <c r="D53"/>
  <c r="N53"/>
  <c r="K64" s="1"/>
  <c r="E53"/>
  <c r="C64" s="1"/>
  <c r="C53"/>
  <c r="M53"/>
  <c r="K65" s="1"/>
  <c r="K53"/>
  <c r="Q13"/>
  <c r="I45"/>
  <c r="Q15"/>
  <c r="I19"/>
  <c r="I48"/>
  <c r="I14"/>
  <c r="I18"/>
  <c r="I13"/>
  <c r="I20"/>
  <c r="I21"/>
  <c r="I16"/>
  <c r="I10"/>
  <c r="Q55"/>
  <c r="I29"/>
  <c r="Q56"/>
  <c r="I55"/>
  <c r="I58" s="1"/>
  <c r="Q6"/>
  <c r="I6"/>
  <c r="C67" l="1"/>
  <c r="K67"/>
  <c r="Q53"/>
  <c r="Q57"/>
  <c r="Q59" s="1"/>
  <c r="I53"/>
  <c r="I59" s="1"/>
  <c r="Q60" l="1"/>
</calcChain>
</file>

<file path=xl/comments1.xml><?xml version="1.0" encoding="utf-8"?>
<comments xmlns="http://schemas.openxmlformats.org/spreadsheetml/2006/main">
  <authors>
    <author>GRAINM</author>
  </authors>
  <commentList>
    <comment ref="J57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od roku 2011 reportuje BA</t>
        </r>
      </text>
    </comment>
    <comment ref="R58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od roku 2011 reportuje BA
</t>
        </r>
      </text>
    </comment>
  </commentList>
</comments>
</file>

<file path=xl/comments10.xml><?xml version="1.0" encoding="utf-8"?>
<comments xmlns="http://schemas.openxmlformats.org/spreadsheetml/2006/main">
  <authors>
    <author>Whirlpool Corporation</author>
    <author>Miroslava Graindova</author>
  </authors>
  <commentList>
    <comment ref="B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2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1215
1130
</t>
        </r>
      </text>
    </comment>
  </commentList>
</comments>
</file>

<file path=xl/comments11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1101
</t>
        </r>
      </text>
    </comment>
  </commentList>
</comments>
</file>

<file path=xl/comments12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1078
780110
10043163
780106
</t>
        </r>
      </text>
    </comment>
  </commentList>
</comments>
</file>

<file path=xl/comments13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1278, 1339
780106
10043250
</t>
        </r>
      </text>
    </comment>
  </commentList>
</comments>
</file>

<file path=xl/comments14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1096
</t>
        </r>
      </text>
    </comment>
  </commentList>
</comments>
</file>

<file path=xl/comments15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1438
</t>
        </r>
      </text>
    </comment>
  </commentList>
</comments>
</file>

<file path=xl/comments16.xml><?xml version="1.0" encoding="utf-8"?>
<comments xmlns="http://schemas.openxmlformats.org/spreadsheetml/2006/main">
  <authors>
    <author>Miroslava Graindova</author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1100
1381
</t>
        </r>
      </text>
    </comment>
    <comment ref="C2" authorId="1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aj slovenská registrácia
</t>
        </r>
      </text>
    </comment>
  </commentList>
</comments>
</file>

<file path=xl/comments17.xml><?xml version="1.0" encoding="utf-8"?>
<comments xmlns="http://schemas.openxmlformats.org/spreadsheetml/2006/main">
  <authors>
    <author>Miroslava Graindova</author>
  </authors>
  <commentList>
    <comment ref="C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381511
1219
</t>
        </r>
      </text>
    </comment>
    <comment ref="C3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1030
381693
1361
</t>
        </r>
      </text>
    </comment>
  </commentList>
</comments>
</file>

<file path=xl/comments18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1081
</t>
        </r>
      </text>
    </comment>
  </commentList>
</comments>
</file>

<file path=xl/comments19.xml><?xml version="1.0" encoding="utf-8"?>
<comments xmlns="http://schemas.openxmlformats.org/spreadsheetml/2006/main">
  <authors>
    <author>GRAINM</author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1425
</t>
        </r>
      </text>
    </comment>
    <comment ref="B1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1055
</t>
        </r>
      </text>
    </comment>
    <comment ref="B21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1036
</t>
        </r>
      </text>
    </comment>
    <comment ref="B29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1067
</t>
        </r>
      </text>
    </comment>
    <comment ref="B37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1050?
1150
1370
</t>
        </r>
      </text>
    </comment>
    <comment ref="B46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1271
</t>
        </r>
      </text>
    </comment>
    <comment ref="B53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1165
</t>
        </r>
      </text>
    </comment>
    <comment ref="B62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1194
</t>
        </r>
      </text>
    </comment>
    <comment ref="B70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1079
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1020
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1042
</t>
        </r>
      </text>
    </comment>
    <comment ref="B112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1422
</t>
        </r>
      </text>
    </comment>
    <comment ref="C11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28" authorId="1">
      <text>
        <r>
          <rPr>
            <sz val="8"/>
            <color indexed="81"/>
            <rFont val="Tahoma"/>
            <family val="2"/>
            <charset val="238"/>
          </rPr>
          <t xml:space="preserve">1332
</t>
        </r>
      </text>
    </comment>
    <comment ref="B137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1086
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1097</t>
        </r>
      </text>
    </comment>
    <comment ref="B157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1229
</t>
        </r>
      </text>
    </comment>
    <comment ref="B165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1341
</t>
        </r>
      </text>
    </comment>
    <comment ref="B172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1265
</t>
        </r>
      </text>
    </comment>
    <comment ref="B181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1194
</t>
        </r>
      </text>
    </comment>
    <comment ref="B190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1384</t>
        </r>
      </text>
    </comment>
    <comment ref="B199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1437
</t>
        </r>
      </text>
    </comment>
  </commentList>
</comments>
</file>

<file path=xl/comments2.xml><?xml version="1.0" encoding="utf-8"?>
<comments xmlns="http://schemas.openxmlformats.org/spreadsheetml/2006/main">
  <authors>
    <author>Miroslava Graindova</author>
    <author>GRAINM</author>
    <author>Whirlpool Corporation</author>
    <author xml:space="preserve">   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1043, 1053, 1174, 1175
10040600
10042942, 520372</t>
        </r>
      </text>
    </comment>
    <comment ref="B10" authorId="1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aj software
</t>
        </r>
      </text>
    </comment>
    <comment ref="D35" authorId="2">
      <text>
        <r>
          <rPr>
            <b/>
            <sz val="9"/>
            <color indexed="81"/>
            <rFont val="Tahoma"/>
            <family val="2"/>
            <charset val="238"/>
          </rPr>
          <t>Whirlpool Corporation:</t>
        </r>
        <r>
          <rPr>
            <sz val="9"/>
            <color indexed="81"/>
            <rFont val="Tahoma"/>
            <family val="2"/>
            <charset val="238"/>
          </rPr>
          <t xml:space="preserve">
Náklady oddelenia Procurementu za rok 2015
</t>
        </r>
      </text>
    </comment>
    <comment ref="E36" authorId="3">
      <text>
        <r>
          <rPr>
            <b/>
            <sz val="8"/>
            <color indexed="81"/>
            <rFont val="Tahoma"/>
            <family val="2"/>
            <charset val="238"/>
          </rPr>
          <t xml:space="preserve">GSA 2015 podľa stavu na účte 8070900000 v hodntoe 8934000,53 €+ ostatné služby 249 538,21
</t>
        </r>
      </text>
    </comment>
    <comment ref="E46" authorId="3">
      <text>
        <r>
          <rPr>
            <b/>
            <sz val="8"/>
            <color indexed="81"/>
            <rFont val="Tahoma"/>
            <family val="2"/>
            <charset val="238"/>
          </rPr>
          <t xml:space="preserve"> Ignis licencne poplatky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1311
1170
</t>
        </r>
      </text>
    </comment>
  </commentList>
</comments>
</file>

<file path=xl/comments21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1312
</t>
        </r>
      </text>
    </comment>
  </commentList>
</comments>
</file>

<file path=xl/comments22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1029
</t>
        </r>
      </text>
    </comment>
  </commentList>
</comments>
</file>

<file path=xl/comments23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1082
1310
</t>
        </r>
      </text>
    </comment>
  </commentList>
</comments>
</file>

<file path=xl/comments24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1020
</t>
        </r>
      </text>
    </comment>
  </commentList>
</comments>
</file>

<file path=xl/comments25.xml><?xml version="1.0" encoding="utf-8"?>
<comments xmlns="http://schemas.openxmlformats.org/spreadsheetml/2006/main">
  <authors>
    <author>Miroslava Graindova</author>
    <author>Whirlpool Corporation</author>
  </authors>
  <commentList>
    <comment ref="B3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1057
113546
</t>
        </r>
      </text>
    </comment>
    <comment ref="E46" authorId="1">
      <text>
        <r>
          <rPr>
            <b/>
            <sz val="9"/>
            <color indexed="81"/>
            <rFont val="Tahoma"/>
            <family val="2"/>
            <charset val="238"/>
          </rPr>
          <t>Whirlpool Corporation:</t>
        </r>
        <r>
          <rPr>
            <sz val="9"/>
            <color indexed="81"/>
            <rFont val="Tahoma"/>
            <family val="2"/>
            <charset val="238"/>
          </rPr>
          <t xml:space="preserve">
Whirlpool Trademark len akruál za 2014 2365362,79 €
</t>
        </r>
      </text>
    </comment>
  </commentList>
</comments>
</file>

<file path=xl/comments3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1044, 1048, 1320
</t>
        </r>
      </text>
    </comment>
  </commentList>
</comments>
</file>

<file path=xl/comments4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1045
520904
</t>
        </r>
      </text>
    </comment>
  </commentList>
</comments>
</file>

<file path=xl/comments5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1322
1419
</t>
        </r>
      </text>
    </comment>
  </commentList>
</comments>
</file>

<file path=xl/comments6.xml><?xml version="1.0" encoding="utf-8"?>
<comments xmlns="http://schemas.openxmlformats.org/spreadsheetml/2006/main">
  <authors>
    <author>GRAINM</author>
    <author xml:space="preserve">   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1276
1167</t>
        </r>
      </text>
    </comment>
    <comment ref="D45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R&amp;D 2014
 fakturované
 + adj 2014
 </t>
        </r>
      </text>
    </comment>
    <comment ref="E46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TAF 2015 (vyfakturované +adjustment
podľa stavu účtu 8070..0  v CC 4211, 4212 TAF 4015847,67
</t>
        </r>
      </text>
    </comment>
  </commentList>
</comments>
</file>

<file path=xl/comments7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1037
1041
</t>
        </r>
      </text>
    </comment>
  </commentList>
</comments>
</file>

<file path=xl/comments8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1427
</t>
        </r>
      </text>
    </comment>
  </commentList>
</comments>
</file>

<file path=xl/comments9.xml><?xml version="1.0" encoding="utf-8"?>
<comments xmlns="http://schemas.openxmlformats.org/spreadsheetml/2006/main">
  <authors>
    <author>GRAINM</author>
    <author xml:space="preserve">   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 1354
</t>
        </r>
      </text>
    </comment>
    <comment ref="E46" authorId="1">
      <text>
        <r>
          <rPr>
            <b/>
            <sz val="8"/>
            <color indexed="81"/>
            <rFont val="Tahoma"/>
            <family val="2"/>
            <charset val="238"/>
          </rPr>
          <t>IRE licencne poplatky</t>
        </r>
        <r>
          <rPr>
            <sz val="8"/>
            <color indexed="81"/>
            <rFont val="Tahoma"/>
            <family val="2"/>
            <charset val="238"/>
          </rPr>
          <t xml:space="preserve">
2015
</t>
        </r>
      </text>
    </comment>
  </commentList>
</comments>
</file>

<file path=xl/sharedStrings.xml><?xml version="1.0" encoding="utf-8"?>
<sst xmlns="http://schemas.openxmlformats.org/spreadsheetml/2006/main" count="1908" uniqueCount="261">
  <si>
    <t>1.</t>
  </si>
  <si>
    <t>Názov zahraničného spriazneného subjektu</t>
  </si>
  <si>
    <t>Krajina sídla</t>
  </si>
  <si>
    <t>2.</t>
  </si>
  <si>
    <t>3.</t>
  </si>
  <si>
    <t>4.</t>
  </si>
  <si>
    <t>5.</t>
  </si>
  <si>
    <t>6.</t>
  </si>
  <si>
    <t>Úvery a pôžičky</t>
  </si>
  <si>
    <t>7.</t>
  </si>
  <si>
    <t>8.</t>
  </si>
  <si>
    <t>9.</t>
  </si>
  <si>
    <t>Dividendy</t>
  </si>
  <si>
    <t>10.</t>
  </si>
  <si>
    <t>11.</t>
  </si>
  <si>
    <t>Ostatné</t>
  </si>
  <si>
    <r>
      <t>Nehmotný majetok</t>
    </r>
    <r>
      <rPr>
        <sz val="8"/>
        <rFont val="Times New Roman"/>
        <family val="1"/>
        <charset val="238"/>
      </rPr>
      <t xml:space="preserve"> </t>
    </r>
  </si>
  <si>
    <t xml:space="preserve">Hmotný majetok </t>
  </si>
  <si>
    <t xml:space="preserve">Finančný majetok </t>
  </si>
  <si>
    <t xml:space="preserve">Zásoby, materiál </t>
  </si>
  <si>
    <r>
      <t>Výrobky a tovar</t>
    </r>
    <r>
      <rPr>
        <sz val="8"/>
        <rFont val="Times New Roman"/>
        <family val="1"/>
        <charset val="238"/>
      </rPr>
      <t xml:space="preserve"> </t>
    </r>
  </si>
  <si>
    <t>Služby</t>
  </si>
  <si>
    <t>Licenčné poplatky</t>
  </si>
  <si>
    <t>predaj</t>
  </si>
  <si>
    <t>nákup</t>
  </si>
  <si>
    <t>poskytnuté</t>
  </si>
  <si>
    <t>prijaté</t>
  </si>
  <si>
    <t>platené</t>
  </si>
  <si>
    <t>Adresa sídla</t>
  </si>
  <si>
    <t>Zdaňovacie obdobie</t>
  </si>
  <si>
    <t>A</t>
  </si>
  <si>
    <t>B</t>
  </si>
  <si>
    <t>C</t>
  </si>
  <si>
    <t>Taliansko</t>
  </si>
  <si>
    <t>Nemecko</t>
  </si>
  <si>
    <t>USA</t>
  </si>
  <si>
    <t>WHIRLPOOL POLSKA SP. Z.O.O.</t>
  </si>
  <si>
    <t>UL. 1 SIERPNIA 6A, WARSZAWA</t>
  </si>
  <si>
    <t>WHIRLPOOL  IBERIA</t>
  </si>
  <si>
    <t>JOSEP PLA 2   EDIFICIO B3; 4 PLANTA,BARCELONA</t>
  </si>
  <si>
    <t>WHIRLPOOL CR, spol. s.r.o.</t>
  </si>
  <si>
    <t xml:space="preserve">RADLICKA  14,  PRAHA 5
</t>
  </si>
  <si>
    <t>WHIRLPOOL FRANCE SA</t>
  </si>
  <si>
    <t>WHIRLPOOL NORDIC OY</t>
  </si>
  <si>
    <t>1% z výrobných nákladov</t>
  </si>
  <si>
    <t>WHIRLPOOL ROMANIA  SRL</t>
  </si>
  <si>
    <t>POLAR SA, WROCLAW</t>
  </si>
  <si>
    <t>Whirlpool Europe s.r.l.</t>
  </si>
  <si>
    <t>Viale G. Borghi 27, 21025 Comerio (Varese)</t>
  </si>
  <si>
    <t>% úroku (priem.)</t>
  </si>
  <si>
    <t>poskytnuté (priemer)</t>
  </si>
  <si>
    <t>IRE Beteiligung GmbH</t>
  </si>
  <si>
    <t>Postfach 800 808, 70508 Stuttgart, Industriestrasse 48, 70565 Stuttgart</t>
  </si>
  <si>
    <t>Doplňujúce údaje</t>
  </si>
  <si>
    <t>1% z čistých tržieb</t>
  </si>
  <si>
    <t>Fixná hodnota</t>
  </si>
  <si>
    <t>Spôsob výpočtu</t>
  </si>
  <si>
    <t>Whirlpool Corporation</t>
  </si>
  <si>
    <t>Administrative center, Benton Harbor, Michigan 49022</t>
  </si>
  <si>
    <t>100 %  nakladov na vyvoj + 7,5% prirážka</t>
  </si>
  <si>
    <t>BAUKNECHT HAUSGER GMBH</t>
  </si>
  <si>
    <t>GOTTLOB- BAUKNECHT STR.1- 11, Schorndorf</t>
  </si>
  <si>
    <t>Francúzsko</t>
  </si>
  <si>
    <t>Maďarsko</t>
  </si>
  <si>
    <t>Poľsko</t>
  </si>
  <si>
    <t>Česká republika</t>
  </si>
  <si>
    <t>Španielsko</t>
  </si>
  <si>
    <t>408 RUE D'ABBEVILLE - BP 0922, Amiens Cedex 1</t>
  </si>
  <si>
    <t>2, Rue Benoit Malon, Suresnes-Cedex</t>
  </si>
  <si>
    <t>Rumunsko</t>
  </si>
  <si>
    <t>BD. DIMITRIE POMPEI NR.9-9A, Bucuresti - Sector 1</t>
  </si>
  <si>
    <t>GEN.T.BORA - KOMOROWSKIEGO 6, Wroclaw, PL 51-210</t>
  </si>
  <si>
    <t>Švédsko</t>
  </si>
  <si>
    <t>Holandsko</t>
  </si>
  <si>
    <t>prijaté (priemer)</t>
  </si>
  <si>
    <t>WHIRLPOOL FINANCE B.V.</t>
  </si>
  <si>
    <t>Heerbaan 50-52, 4800 GC Breda</t>
  </si>
  <si>
    <t>Výrobky a tovar</t>
  </si>
  <si>
    <t>P.O.Box 30, 02241 ESPOO - Finland</t>
  </si>
  <si>
    <t>Fínsko</t>
  </si>
  <si>
    <t xml:space="preserve">P.O.Box 30, 02241 ESPOO </t>
  </si>
  <si>
    <t>Dánsko</t>
  </si>
  <si>
    <t>Nórsko</t>
  </si>
  <si>
    <t>Whirlpool Marocco</t>
  </si>
  <si>
    <t>Maroko</t>
  </si>
  <si>
    <t>BP 49 SIDI MAAROUF</t>
  </si>
  <si>
    <t>Casablanca 02</t>
  </si>
  <si>
    <t>Whirlpool Hellas S.A.</t>
  </si>
  <si>
    <t>581 VOULIAGMENIS AV.</t>
  </si>
  <si>
    <t>ARGYROUPOLIS ATHENS</t>
  </si>
  <si>
    <t>Grécko</t>
  </si>
  <si>
    <t>Whirlpool Austria Gmbh</t>
  </si>
  <si>
    <t>STRASSE 1, OBJEKT 50</t>
  </si>
  <si>
    <t>WIENER NEUDORF</t>
  </si>
  <si>
    <t>Rakúsko</t>
  </si>
  <si>
    <t>Chorvátsko</t>
  </si>
  <si>
    <t>WHIRLPOOL CROATIA D.O.O.</t>
  </si>
  <si>
    <t>AVENIJA VECESLAVA HOLJEVCA 40/3</t>
  </si>
  <si>
    <t>ZAGREB</t>
  </si>
  <si>
    <t>WHIRLPOOL DOO BEOGRAD</t>
  </si>
  <si>
    <t>MILENKA VESNICA BR.</t>
  </si>
  <si>
    <t>BEOGRAD</t>
  </si>
  <si>
    <t>Srbsko</t>
  </si>
  <si>
    <t>WHIRLPOOL IRELAND LTD</t>
  </si>
  <si>
    <t>FONTHILL ROAD</t>
  </si>
  <si>
    <t>Írsko</t>
  </si>
  <si>
    <t>Dublin</t>
  </si>
  <si>
    <t>WHIRLPOOL ARGENTINA S.A.</t>
  </si>
  <si>
    <t>AV.CROVARA 2550 - LA TABLADA</t>
  </si>
  <si>
    <t>BUENOS AIRES</t>
  </si>
  <si>
    <t>Argentína</t>
  </si>
  <si>
    <t>Portugalsko</t>
  </si>
  <si>
    <t>WHIRLPOOL PORTUGAL Lda.</t>
  </si>
  <si>
    <t>Av.D. Joao ii, Lote 1.12.02 - 4° A-B</t>
  </si>
  <si>
    <t>LISBOA</t>
  </si>
  <si>
    <t>WHIRLPOOL SOUTHEAST ASIA PTE</t>
  </si>
  <si>
    <t>08-02 HB CENTRE 1</t>
  </si>
  <si>
    <t>SINGAPORE</t>
  </si>
  <si>
    <t>Singapúr</t>
  </si>
  <si>
    <t>WHIRLPOOL BENELUX N.V. / S.A.</t>
  </si>
  <si>
    <t>NIJVERHEIDSLAAN 3 BUS 1</t>
  </si>
  <si>
    <t>Belgicko</t>
  </si>
  <si>
    <t>STROMBEEK-BEVER, Bussels</t>
  </si>
  <si>
    <t>WHIRLPOOL(HONG KONG) LTD.</t>
  </si>
  <si>
    <t>68, YEE WO STREET</t>
  </si>
  <si>
    <t>CAUSEWAY BAY</t>
  </si>
  <si>
    <t>Hong Kong</t>
  </si>
  <si>
    <t>BWI Products Italia s.r.l.</t>
  </si>
  <si>
    <t>Via Principe Amedeo</t>
  </si>
  <si>
    <t>20121 Milan</t>
  </si>
  <si>
    <t>Čína</t>
  </si>
  <si>
    <t>Whirlpool S.A.S.</t>
  </si>
  <si>
    <t>Multibras</t>
  </si>
  <si>
    <t>Brazília</t>
  </si>
  <si>
    <t>Názov spoločnosti</t>
  </si>
  <si>
    <t>Krajina</t>
  </si>
  <si>
    <t>Argentina</t>
  </si>
  <si>
    <t>SPOLU</t>
  </si>
  <si>
    <t>2. Informácie o kontrolovaných transakciách.</t>
  </si>
  <si>
    <t>*/ Príloha - tabuľky údajov za jednotlivé krajiny</t>
  </si>
  <si>
    <t>Výnosy spolu v EUR</t>
  </si>
  <si>
    <t>Náklady spolu v EUR</t>
  </si>
  <si>
    <t>Úver</t>
  </si>
  <si>
    <t>Whirlpool CIS</t>
  </si>
  <si>
    <t>Moscow</t>
  </si>
  <si>
    <t>Zubarev Pereulok 15/1</t>
  </si>
  <si>
    <t>129164 Moscow</t>
  </si>
  <si>
    <t>Rusko</t>
  </si>
  <si>
    <t>Bauknecht AG</t>
  </si>
  <si>
    <t>Švajčiarsko</t>
  </si>
  <si>
    <t>Industriestrasse 36</t>
  </si>
  <si>
    <t>Lenzburg, Sitzerland</t>
  </si>
  <si>
    <t>Južná Afrika</t>
  </si>
  <si>
    <t>Betfortview, Johanesburg</t>
  </si>
  <si>
    <t>Whirlpool India ltd</t>
  </si>
  <si>
    <t>India</t>
  </si>
  <si>
    <t>Tovar</t>
  </si>
  <si>
    <t>Material</t>
  </si>
  <si>
    <t>BWI</t>
  </si>
  <si>
    <t>China</t>
  </si>
  <si>
    <t>WHIRLPOOL CIS</t>
  </si>
  <si>
    <t xml:space="preserve">BAUKNECHT </t>
  </si>
  <si>
    <t>HM</t>
  </si>
  <si>
    <t>Licenč.popl.</t>
  </si>
  <si>
    <t>Materiál</t>
  </si>
  <si>
    <t>Lic.popl.</t>
  </si>
  <si>
    <t>Nákup</t>
  </si>
  <si>
    <t>Predaj</t>
  </si>
  <si>
    <t>Predaj spolu</t>
  </si>
  <si>
    <t>Nákup spolu</t>
  </si>
  <si>
    <t>Výnosy splu v EUR</t>
  </si>
  <si>
    <t>Náklady spolu v Eur</t>
  </si>
  <si>
    <t>Nijverheidslaan 3, B-1853 Strombeek-Bever</t>
  </si>
  <si>
    <t>WHIRLPOOL Nederland B.V.</t>
  </si>
  <si>
    <t>Whirlpool SOUTH AFRICA</t>
  </si>
  <si>
    <t>Zásoby a materiál</t>
  </si>
  <si>
    <t>SLOVENSKY VAT</t>
  </si>
  <si>
    <t>SPARE PARTS CENTRE (CDC. 18400 )</t>
  </si>
  <si>
    <t>CASSINETTA DI BIANDRONNO</t>
  </si>
  <si>
    <t>Whirlpool NAPOLI</t>
  </si>
  <si>
    <t>Slovensko</t>
  </si>
  <si>
    <t>Taliansko (comerio)</t>
  </si>
  <si>
    <t>Taliansko (cassin)</t>
  </si>
  <si>
    <t>Taliansko (napoli)</t>
  </si>
  <si>
    <t>WHIRLPOOL MAGYARORSZAG KFT</t>
  </si>
  <si>
    <t>BUDAFOKI UT 91-93, BUDAPEST</t>
  </si>
  <si>
    <t>WHIRLPOOL NORDIC AB (SWEDEN-4601)</t>
  </si>
  <si>
    <t>BYANGSGRAND 22, 12021 Stockholm</t>
  </si>
  <si>
    <t>P.O.BOX 30, ESPOO FINLAND</t>
  </si>
  <si>
    <t>WHIRLPOOL UKRAINE LLC</t>
  </si>
  <si>
    <t xml:space="preserve">42-44 SHOVKOVYCHNA ST. </t>
  </si>
  <si>
    <t>01004 KIEV</t>
  </si>
  <si>
    <t>Ukrajina</t>
  </si>
  <si>
    <t>Slovakia</t>
  </si>
  <si>
    <t>WHIRLPOOL INVESTMENT, Shanghai</t>
  </si>
  <si>
    <t>UL. SZYSZKOWA 20A, Warszawa</t>
  </si>
  <si>
    <t>VIA ARGINE 310312 BARRA DI NAPOLI</t>
  </si>
  <si>
    <t>Výrobky a služby</t>
  </si>
  <si>
    <t>PLOT NO.28 NIT</t>
  </si>
  <si>
    <t>Faridabad Haryana</t>
  </si>
  <si>
    <t>15E Riley Road</t>
  </si>
  <si>
    <t>WHIRLPOOL ARGENTINA S.R.L.</t>
  </si>
  <si>
    <t>WHIRLPOOL BENELUX N.V./S.A.</t>
  </si>
  <si>
    <t>Av. 80A, 777-DISTRITO INDUSTRIAL</t>
  </si>
  <si>
    <t>RIO CLARO - Sp</t>
  </si>
  <si>
    <t>WHIRLPOOL CHILE LTDA</t>
  </si>
  <si>
    <t>Alcantara 44, Las Condes, Chile</t>
  </si>
  <si>
    <t>Chile</t>
  </si>
  <si>
    <t>WHIRLPOOL CHINA Co. Ltd</t>
  </si>
  <si>
    <t>No. 96 Science Avenue, Hefei, Anhui</t>
  </si>
  <si>
    <t>WHIRLPOOL ELECTRODOMESTICOS</t>
  </si>
  <si>
    <t>AV. DELS VENTS, 9ESC A, 2PL, BADALONA</t>
  </si>
  <si>
    <t>United Kingdom</t>
  </si>
  <si>
    <t>WHIRLPOOL UK LIMITED</t>
  </si>
  <si>
    <t>209 PURLEY WAY, CROYDON</t>
  </si>
  <si>
    <t>WHIRLPOOL Appliances UK</t>
  </si>
  <si>
    <t>WHIRLPOOL HUNGARY</t>
  </si>
  <si>
    <t>Bercsenyi utca 25</t>
  </si>
  <si>
    <t>Whirlpool Europe s.r.l. Socio Unico</t>
  </si>
  <si>
    <t>INDESIT COMPANY SPA</t>
  </si>
  <si>
    <t>Italy</t>
  </si>
  <si>
    <t>Singapur</t>
  </si>
  <si>
    <t>Indesit Company Beyaz Esya</t>
  </si>
  <si>
    <t>Karahasan Sok. No.15 34349 Balmumcu</t>
  </si>
  <si>
    <t>Besiktas Istanbul</t>
  </si>
  <si>
    <t>Turecko</t>
  </si>
  <si>
    <t>WHIRLPOOL UK Limited</t>
  </si>
  <si>
    <t>WHIRLPOOL Appliances UK Limited</t>
  </si>
  <si>
    <t>WHIRLPOOL ELECTRODOMESTICA</t>
  </si>
  <si>
    <t>Zásoby, materiál</t>
  </si>
  <si>
    <t>Indesit Company Magyarország Kft</t>
  </si>
  <si>
    <t xml:space="preserve">Indesit Company </t>
  </si>
  <si>
    <t>Magyarország Kft</t>
  </si>
  <si>
    <t>Bercsényi utca 25. 4. em., Budapest</t>
  </si>
  <si>
    <t>Indesit Company Polska</t>
  </si>
  <si>
    <t>Sp. z o.o.</t>
  </si>
  <si>
    <t>J.Dabrowskiego 216</t>
  </si>
  <si>
    <t>93-231 Lodz</t>
  </si>
  <si>
    <t>Indesit Poland</t>
  </si>
  <si>
    <t>Whirlpool International Manufacturing S.a.r.l.</t>
  </si>
  <si>
    <t>Luxembursko</t>
  </si>
  <si>
    <t>Whirlpool International Manufacturing</t>
  </si>
  <si>
    <t>560A rue de Neudorf, Luxembourg</t>
  </si>
  <si>
    <t>Druh transakcie</t>
  </si>
  <si>
    <t>Výnosy (Predaj)</t>
  </si>
  <si>
    <t>Náklady (Nákup)</t>
  </si>
  <si>
    <t>Nehmotný majetok</t>
  </si>
  <si>
    <t>Hmotný majetok</t>
  </si>
  <si>
    <t>Finančný majetok</t>
  </si>
  <si>
    <t>Zásoby materiálu, výrobkov a tovaru</t>
  </si>
  <si>
    <t>Transakcie zahraničných závislých osôb - rok 2015</t>
  </si>
  <si>
    <t>(C10)</t>
  </si>
  <si>
    <t>(B10)</t>
  </si>
  <si>
    <t>(B5)</t>
  </si>
  <si>
    <t>(B4)</t>
  </si>
  <si>
    <t>(B3)</t>
  </si>
  <si>
    <t>(C5)</t>
  </si>
  <si>
    <t>(C4)</t>
  </si>
  <si>
    <t>(C8)</t>
  </si>
  <si>
    <t>(B8)</t>
  </si>
  <si>
    <t>(C3)</t>
  </si>
</sst>
</file>

<file path=xl/styles.xml><?xml version="1.0" encoding="utf-8"?>
<styleSheet xmlns="http://schemas.openxmlformats.org/spreadsheetml/2006/main">
  <numFmts count="2">
    <numFmt numFmtId="164" formatCode="_-* #,##0.00\ _S_k_-;\-* #,##0.00\ _S_k_-;_-* &quot;-&quot;??\ _S_k_-;_-@_-"/>
    <numFmt numFmtId="165" formatCode="#,##0.00\ ;\(#,##0.00\)"/>
  </numFmts>
  <fonts count="20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8" fillId="0" borderId="0"/>
    <xf numFmtId="0" fontId="1" fillId="0" borderId="0"/>
    <xf numFmtId="0" fontId="18" fillId="0" borderId="0"/>
  </cellStyleXfs>
  <cellXfs count="25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/>
    <xf numFmtId="0" fontId="4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4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Border="1"/>
    <xf numFmtId="3" fontId="4" fillId="0" borderId="1" xfId="0" applyNumberFormat="1" applyFont="1" applyBorder="1"/>
    <xf numFmtId="4" fontId="4" fillId="0" borderId="1" xfId="0" applyNumberFormat="1" applyFont="1" applyFill="1" applyBorder="1"/>
    <xf numFmtId="4" fontId="4" fillId="0" borderId="0" xfId="0" applyNumberFormat="1" applyFont="1"/>
    <xf numFmtId="4" fontId="3" fillId="2" borderId="1" xfId="0" applyNumberFormat="1" applyFont="1" applyFill="1" applyBorder="1" applyAlignment="1">
      <alignment horizontal="center"/>
    </xf>
    <xf numFmtId="4" fontId="4" fillId="0" borderId="1" xfId="0" applyNumberFormat="1" applyFont="1" applyBorder="1"/>
    <xf numFmtId="4" fontId="5" fillId="0" borderId="1" xfId="0" applyNumberFormat="1" applyFont="1" applyBorder="1"/>
    <xf numFmtId="4" fontId="5" fillId="0" borderId="1" xfId="0" applyNumberFormat="1" applyFont="1" applyFill="1" applyBorder="1"/>
    <xf numFmtId="4" fontId="3" fillId="0" borderId="1" xfId="0" applyNumberFormat="1" applyFont="1" applyFill="1" applyBorder="1"/>
    <xf numFmtId="4" fontId="4" fillId="0" borderId="0" xfId="0" applyNumberFormat="1" applyFont="1" applyBorder="1"/>
    <xf numFmtId="4" fontId="0" fillId="0" borderId="0" xfId="0" applyNumberFormat="1" applyBorder="1"/>
    <xf numFmtId="0" fontId="0" fillId="0" borderId="0" xfId="0" applyAlignment="1">
      <alignment wrapText="1"/>
    </xf>
    <xf numFmtId="4" fontId="0" fillId="0" borderId="0" xfId="0" applyNumberFormat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4" fontId="4" fillId="0" borderId="1" xfId="0" applyNumberFormat="1" applyFont="1" applyFill="1" applyBorder="1" applyAlignment="1">
      <alignment horizontal="right"/>
    </xf>
    <xf numFmtId="4" fontId="8" fillId="3" borderId="5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/>
    <xf numFmtId="4" fontId="8" fillId="0" borderId="6" xfId="0" applyNumberFormat="1" applyFont="1" applyBorder="1"/>
    <xf numFmtId="0" fontId="4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4" xfId="0" applyBorder="1"/>
    <xf numFmtId="0" fontId="0" fillId="0" borderId="2" xfId="0" applyBorder="1"/>
    <xf numFmtId="4" fontId="4" fillId="0" borderId="1" xfId="0" applyNumberFormat="1" applyFont="1" applyBorder="1" applyAlignment="1"/>
    <xf numFmtId="4" fontId="4" fillId="0" borderId="1" xfId="0" applyNumberFormat="1" applyFont="1" applyBorder="1" applyAlignment="1">
      <alignment wrapText="1"/>
    </xf>
    <xf numFmtId="0" fontId="0" fillId="0" borderId="7" xfId="0" applyBorder="1" applyAlignment="1">
      <alignment wrapText="1"/>
    </xf>
    <xf numFmtId="4" fontId="3" fillId="0" borderId="4" xfId="0" applyNumberFormat="1" applyFont="1" applyFill="1" applyBorder="1" applyAlignment="1">
      <alignment horizontal="center"/>
    </xf>
    <xf numFmtId="165" fontId="8" fillId="0" borderId="1" xfId="0" applyNumberFormat="1" applyFont="1" applyBorder="1"/>
    <xf numFmtId="0" fontId="4" fillId="2" borderId="4" xfId="0" applyFont="1" applyFill="1" applyBorder="1"/>
    <xf numFmtId="0" fontId="0" fillId="0" borderId="8" xfId="0" applyBorder="1"/>
    <xf numFmtId="0" fontId="2" fillId="0" borderId="0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8" xfId="0" applyFont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/>
    <xf numFmtId="4" fontId="5" fillId="0" borderId="0" xfId="0" applyNumberFormat="1" applyFont="1" applyBorder="1"/>
    <xf numFmtId="0" fontId="3" fillId="2" borderId="9" xfId="0" applyFont="1" applyFill="1" applyBorder="1" applyAlignment="1">
      <alignment horizontal="left" vertical="center" wrapText="1"/>
    </xf>
    <xf numFmtId="0" fontId="5" fillId="0" borderId="9" xfId="0" applyFont="1" applyBorder="1"/>
    <xf numFmtId="4" fontId="5" fillId="0" borderId="9" xfId="0" applyNumberFormat="1" applyFont="1" applyBorder="1"/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5" fillId="0" borderId="10" xfId="0" applyFont="1" applyBorder="1"/>
    <xf numFmtId="4" fontId="5" fillId="0" borderId="10" xfId="0" applyNumberFormat="1" applyFont="1" applyBorder="1"/>
    <xf numFmtId="0" fontId="3" fillId="0" borderId="0" xfId="0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/>
    <xf numFmtId="4" fontId="4" fillId="0" borderId="10" xfId="0" applyNumberFormat="1" applyFont="1" applyBorder="1"/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4" fillId="0" borderId="0" xfId="0" applyFont="1" applyBorder="1"/>
    <xf numFmtId="4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Border="1"/>
    <xf numFmtId="10" fontId="8" fillId="0" borderId="1" xfId="0" applyNumberFormat="1" applyFont="1" applyBorder="1" applyAlignment="1">
      <alignment horizontal="right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wrapText="1"/>
    </xf>
    <xf numFmtId="0" fontId="5" fillId="0" borderId="13" xfId="0" applyFont="1" applyBorder="1"/>
    <xf numFmtId="0" fontId="3" fillId="2" borderId="7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5" fillId="0" borderId="15" xfId="0" applyFont="1" applyBorder="1"/>
    <xf numFmtId="0" fontId="3" fillId="2" borderId="16" xfId="0" applyFont="1" applyFill="1" applyBorder="1" applyAlignment="1">
      <alignment horizontal="left" vertical="center" wrapText="1"/>
    </xf>
    <xf numFmtId="0" fontId="4" fillId="0" borderId="7" xfId="0" applyFont="1" applyBorder="1"/>
    <xf numFmtId="4" fontId="5" fillId="0" borderId="16" xfId="0" applyNumberFormat="1" applyFont="1" applyBorder="1"/>
    <xf numFmtId="0" fontId="3" fillId="2" borderId="17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Fill="1"/>
    <xf numFmtId="10" fontId="4" fillId="0" borderId="1" xfId="1" applyNumberFormat="1" applyFont="1" applyFill="1" applyBorder="1"/>
    <xf numFmtId="10" fontId="8" fillId="0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3" fillId="2" borderId="9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/>
    <xf numFmtId="0" fontId="8" fillId="0" borderId="8" xfId="0" applyFont="1" applyBorder="1"/>
    <xf numFmtId="2" fontId="4" fillId="0" borderId="1" xfId="0" applyNumberFormat="1" applyFont="1" applyFill="1" applyBorder="1" applyAlignment="1">
      <alignment horizontal="center"/>
    </xf>
    <xf numFmtId="0" fontId="5" fillId="0" borderId="2" xfId="0" applyFont="1" applyBorder="1"/>
    <xf numFmtId="4" fontId="5" fillId="0" borderId="2" xfId="0" applyNumberFormat="1" applyFont="1" applyBorder="1"/>
    <xf numFmtId="0" fontId="3" fillId="2" borderId="20" xfId="0" applyFont="1" applyFill="1" applyBorder="1" applyAlignment="1">
      <alignment horizontal="center" vertical="center"/>
    </xf>
    <xf numFmtId="0" fontId="5" fillId="0" borderId="21" xfId="0" applyFont="1" applyBorder="1"/>
    <xf numFmtId="0" fontId="10" fillId="0" borderId="0" xfId="0" applyFont="1"/>
    <xf numFmtId="0" fontId="11" fillId="0" borderId="0" xfId="0" applyFont="1" applyFill="1" applyAlignment="1"/>
    <xf numFmtId="4" fontId="4" fillId="0" borderId="6" xfId="0" applyNumberFormat="1" applyFont="1" applyBorder="1"/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0" xfId="0" applyFont="1"/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0" xfId="0" applyFont="1" applyBorder="1"/>
    <xf numFmtId="0" fontId="1" fillId="0" borderId="22" xfId="0" applyFont="1" applyBorder="1"/>
    <xf numFmtId="0" fontId="1" fillId="0" borderId="8" xfId="0" applyFont="1" applyFill="1" applyBorder="1"/>
    <xf numFmtId="0" fontId="1" fillId="0" borderId="0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4" fontId="4" fillId="3" borderId="5" xfId="0" applyNumberFormat="1" applyFont="1" applyFill="1" applyBorder="1" applyAlignment="1">
      <alignment horizontal="right"/>
    </xf>
    <xf numFmtId="4" fontId="12" fillId="0" borderId="0" xfId="0" applyNumberFormat="1" applyFont="1"/>
    <xf numFmtId="0" fontId="3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3" fillId="0" borderId="0" xfId="0" applyFont="1"/>
    <xf numFmtId="0" fontId="14" fillId="0" borderId="18" xfId="0" applyFont="1" applyBorder="1"/>
    <xf numFmtId="0" fontId="14" fillId="0" borderId="0" xfId="0" applyFont="1"/>
    <xf numFmtId="4" fontId="13" fillId="0" borderId="0" xfId="0" applyNumberFormat="1" applyFont="1" applyFill="1"/>
    <xf numFmtId="4" fontId="13" fillId="0" borderId="0" xfId="0" applyNumberFormat="1" applyFont="1"/>
    <xf numFmtId="4" fontId="14" fillId="0" borderId="0" xfId="0" applyNumberFormat="1" applyFont="1"/>
    <xf numFmtId="0" fontId="13" fillId="0" borderId="0" xfId="0" applyFont="1" applyFill="1"/>
    <xf numFmtId="4" fontId="15" fillId="0" borderId="0" xfId="0" applyNumberFormat="1" applyFont="1"/>
    <xf numFmtId="0" fontId="15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14" fillId="5" borderId="0" xfId="0" applyFont="1" applyFill="1"/>
    <xf numFmtId="4" fontId="13" fillId="5" borderId="0" xfId="0" applyNumberFormat="1" applyFont="1" applyFill="1"/>
    <xf numFmtId="4" fontId="14" fillId="5" borderId="0" xfId="0" applyNumberFormat="1" applyFont="1" applyFill="1"/>
    <xf numFmtId="0" fontId="3" fillId="2" borderId="4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/>
    <xf numFmtId="0" fontId="1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/>
    <xf numFmtId="0" fontId="4" fillId="5" borderId="7" xfId="0" applyFont="1" applyFill="1" applyBorder="1" applyAlignment="1"/>
    <xf numFmtId="0" fontId="4" fillId="2" borderId="2" xfId="0" applyFont="1" applyFill="1" applyBorder="1"/>
    <xf numFmtId="0" fontId="3" fillId="2" borderId="2" xfId="0" applyFont="1" applyFill="1" applyBorder="1" applyAlignment="1">
      <alignment horizontal="center" wrapText="1"/>
    </xf>
    <xf numFmtId="4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4" fontId="4" fillId="0" borderId="4" xfId="0" applyNumberFormat="1" applyFont="1" applyBorder="1"/>
    <xf numFmtId="0" fontId="4" fillId="0" borderId="4" xfId="0" applyFont="1" applyBorder="1"/>
    <xf numFmtId="0" fontId="3" fillId="0" borderId="27" xfId="0" applyFont="1" applyFill="1" applyBorder="1" applyAlignment="1">
      <alignment horizontal="center" wrapText="1"/>
    </xf>
    <xf numFmtId="4" fontId="3" fillId="0" borderId="27" xfId="0" applyNumberFormat="1" applyFont="1" applyFill="1" applyBorder="1" applyAlignment="1">
      <alignment horizontal="center" wrapText="1"/>
    </xf>
    <xf numFmtId="0" fontId="3" fillId="0" borderId="2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wrapText="1"/>
    </xf>
    <xf numFmtId="0" fontId="3" fillId="0" borderId="29" xfId="0" applyFont="1" applyFill="1" applyBorder="1" applyAlignment="1">
      <alignment horizontal="center"/>
    </xf>
    <xf numFmtId="4" fontId="4" fillId="0" borderId="9" xfId="0" applyNumberFormat="1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left" vertical="center" wrapText="1"/>
    </xf>
    <xf numFmtId="4" fontId="5" fillId="0" borderId="27" xfId="0" applyNumberFormat="1" applyFont="1" applyBorder="1"/>
    <xf numFmtId="0" fontId="5" fillId="0" borderId="28" xfId="0" applyFont="1" applyBorder="1"/>
    <xf numFmtId="0" fontId="5" fillId="0" borderId="29" xfId="0" applyFont="1" applyBorder="1"/>
    <xf numFmtId="2" fontId="13" fillId="0" borderId="0" xfId="0" applyNumberFormat="1" applyFont="1" applyFill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/>
    </xf>
    <xf numFmtId="0" fontId="13" fillId="4" borderId="0" xfId="0" applyFont="1" applyFill="1"/>
    <xf numFmtId="4" fontId="4" fillId="0" borderId="9" xfId="0" applyNumberFormat="1" applyFont="1" applyBorder="1"/>
    <xf numFmtId="0" fontId="18" fillId="0" borderId="0" xfId="6"/>
    <xf numFmtId="0" fontId="18" fillId="0" borderId="0" xfId="6" applyFill="1" applyBorder="1"/>
    <xf numFmtId="0" fontId="19" fillId="0" borderId="1" xfId="6" applyFont="1" applyBorder="1" applyAlignment="1">
      <alignment horizontal="center"/>
    </xf>
    <xf numFmtId="0" fontId="19" fillId="0" borderId="0" xfId="6" applyFont="1" applyFill="1" applyBorder="1" applyAlignment="1">
      <alignment horizontal="center"/>
    </xf>
    <xf numFmtId="0" fontId="18" fillId="0" borderId="1" xfId="6" applyBorder="1"/>
    <xf numFmtId="4" fontId="18" fillId="0" borderId="1" xfId="6" applyNumberFormat="1" applyFill="1" applyBorder="1"/>
    <xf numFmtId="0" fontId="19" fillId="0" borderId="1" xfId="6" applyFont="1" applyBorder="1" applyAlignment="1">
      <alignment horizontal="center" vertical="center" wrapText="1"/>
    </xf>
    <xf numFmtId="0" fontId="19" fillId="0" borderId="1" xfId="6" applyFont="1" applyBorder="1" applyAlignment="1">
      <alignment horizontal="center" vertical="center"/>
    </xf>
    <xf numFmtId="0" fontId="18" fillId="0" borderId="0" xfId="6" applyAlignment="1">
      <alignment vertical="center" wrapText="1"/>
    </xf>
    <xf numFmtId="0" fontId="19" fillId="0" borderId="0" xfId="6" applyFont="1" applyFill="1" applyBorder="1" applyAlignment="1">
      <alignment horizontal="center" vertical="center" wrapText="1"/>
    </xf>
    <xf numFmtId="0" fontId="18" fillId="0" borderId="1" xfId="6" applyFill="1" applyBorder="1"/>
    <xf numFmtId="4" fontId="18" fillId="0" borderId="0" xfId="6" applyNumberForma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19" fillId="0" borderId="3" xfId="6" applyFont="1" applyBorder="1" applyAlignment="1">
      <alignment horizontal="center"/>
    </xf>
    <xf numFmtId="0" fontId="19" fillId="0" borderId="34" xfId="6" applyFont="1" applyBorder="1" applyAlignment="1">
      <alignment horizontal="center"/>
    </xf>
    <xf numFmtId="0" fontId="19" fillId="0" borderId="7" xfId="6" applyFont="1" applyBorder="1" applyAlignment="1">
      <alignment horizontal="center"/>
    </xf>
    <xf numFmtId="0" fontId="19" fillId="0" borderId="0" xfId="6" applyFont="1" applyFill="1" applyBorder="1" applyAlignment="1">
      <alignment horizontal="center"/>
    </xf>
  </cellXfs>
  <cellStyles count="7">
    <cellStyle name="Comma 2" xfId="3"/>
    <cellStyle name="Normal" xfId="0" builtinId="0"/>
    <cellStyle name="Normal 2" xfId="2"/>
    <cellStyle name="Normal 3" xfId="4"/>
    <cellStyle name="Normal 3 2" xfId="5"/>
    <cellStyle name="Normal_Information for tax return reporting purposes" xfId="6"/>
    <cellStyle name="Percent" xfId="1" builtinId="5"/>
  </cellStyles>
  <dxfs count="0"/>
  <tableStyles count="0" defaultTableStyle="TableStyleMedium9" defaultPivotStyle="PivotStyleLight16"/>
  <colors>
    <mruColors>
      <color rgb="FFCCFFCC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zoomScaleNormal="100" workbookViewId="0">
      <selection activeCell="B10" sqref="B10"/>
    </sheetView>
  </sheetViews>
  <sheetFormatPr defaultColWidth="10" defaultRowHeight="12.75"/>
  <cols>
    <col min="1" max="1" width="32.7109375" style="201" customWidth="1"/>
    <col min="2" max="3" width="25.7109375" style="201" customWidth="1"/>
    <col min="4" max="16384" width="10" style="201"/>
  </cols>
  <sheetData>
    <row r="1" spans="1:9">
      <c r="A1" s="246" t="s">
        <v>250</v>
      </c>
      <c r="B1" s="247"/>
      <c r="C1" s="248"/>
      <c r="F1" s="249"/>
      <c r="G1" s="249"/>
      <c r="H1" s="249"/>
      <c r="I1" s="202"/>
    </row>
    <row r="2" spans="1:9">
      <c r="A2" s="203" t="s">
        <v>243</v>
      </c>
      <c r="B2" s="203" t="s">
        <v>244</v>
      </c>
      <c r="C2" s="203" t="s">
        <v>245</v>
      </c>
      <c r="F2" s="204"/>
      <c r="G2" s="204"/>
      <c r="H2" s="204"/>
      <c r="I2" s="202"/>
    </row>
    <row r="3" spans="1:9">
      <c r="A3" s="205" t="s">
        <v>8</v>
      </c>
      <c r="B3" s="206">
        <v>10829</v>
      </c>
      <c r="C3" s="206">
        <v>47002.66</v>
      </c>
      <c r="F3" s="202"/>
      <c r="G3" s="202"/>
      <c r="H3" s="202"/>
      <c r="I3" s="202"/>
    </row>
    <row r="4" spans="1:9">
      <c r="A4" s="205" t="s">
        <v>21</v>
      </c>
      <c r="B4" s="206">
        <v>654768.29</v>
      </c>
      <c r="C4" s="206">
        <v>10791082.609999999</v>
      </c>
      <c r="F4" s="202"/>
      <c r="G4" s="202"/>
      <c r="H4" s="202"/>
      <c r="I4" s="202"/>
    </row>
    <row r="5" spans="1:9">
      <c r="A5" s="205" t="s">
        <v>22</v>
      </c>
      <c r="B5" s="206">
        <v>2654282</v>
      </c>
      <c r="C5" s="206">
        <v>7121243.6699999999</v>
      </c>
      <c r="F5" s="202"/>
      <c r="G5" s="202"/>
      <c r="H5" s="202"/>
      <c r="I5" s="202"/>
    </row>
    <row r="6" spans="1:9" ht="60.75" customHeight="1">
      <c r="A6" s="207" t="s">
        <v>243</v>
      </c>
      <c r="B6" s="208" t="s">
        <v>244</v>
      </c>
      <c r="C6" s="208" t="s">
        <v>245</v>
      </c>
      <c r="D6" s="209"/>
      <c r="E6" s="209"/>
      <c r="F6" s="210"/>
      <c r="G6" s="210"/>
      <c r="H6" s="210"/>
      <c r="I6" s="202"/>
    </row>
    <row r="7" spans="1:9">
      <c r="A7" s="211" t="s">
        <v>246</v>
      </c>
      <c r="B7" s="206"/>
      <c r="C7" s="206"/>
      <c r="F7" s="202"/>
      <c r="G7" s="202"/>
      <c r="H7" s="202"/>
      <c r="I7" s="202"/>
    </row>
    <row r="8" spans="1:9">
      <c r="A8" s="211" t="s">
        <v>247</v>
      </c>
      <c r="B8" s="206"/>
      <c r="C8" s="206">
        <v>113385</v>
      </c>
      <c r="F8" s="202"/>
      <c r="G8" s="202"/>
      <c r="H8" s="202"/>
      <c r="I8" s="202"/>
    </row>
    <row r="9" spans="1:9">
      <c r="A9" s="211" t="s">
        <v>248</v>
      </c>
      <c r="B9" s="206"/>
      <c r="C9" s="206"/>
      <c r="F9" s="202"/>
      <c r="G9" s="202"/>
      <c r="H9" s="202"/>
      <c r="I9" s="202"/>
    </row>
    <row r="10" spans="1:9">
      <c r="A10" s="211" t="s">
        <v>249</v>
      </c>
      <c r="B10" s="206">
        <v>338376721.63</v>
      </c>
      <c r="C10" s="206">
        <v>41861827.979999997</v>
      </c>
      <c r="F10" s="202"/>
      <c r="G10" s="202"/>
      <c r="H10" s="202"/>
      <c r="I10" s="202"/>
    </row>
    <row r="12" spans="1:9">
      <c r="C12" s="212"/>
    </row>
  </sheetData>
  <mergeCells count="2">
    <mergeCell ref="A1:C1"/>
    <mergeCell ref="F1:H1"/>
  </mergeCells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&amp;CWHIRLPOOL SLOVAKIA spol. s r.o.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F54"/>
  <sheetViews>
    <sheetView showGridLines="0" workbookViewId="0">
      <selection activeCell="G48" sqref="G48"/>
    </sheetView>
  </sheetViews>
  <sheetFormatPr defaultColWidth="8.85546875" defaultRowHeight="12.75"/>
  <cols>
    <col min="1" max="1" width="3.7109375" style="3" bestFit="1" customWidth="1"/>
    <col min="2" max="2" width="19" style="3" bestFit="1" customWidth="1"/>
    <col min="3" max="3" width="28.28515625" style="3" bestFit="1" customWidth="1"/>
    <col min="4" max="4" width="12.42578125" style="3" bestFit="1" customWidth="1"/>
    <col min="5" max="5" width="13.28515625" style="3" customWidth="1"/>
    <col min="6" max="6" width="22.5703125" style="3" customWidth="1"/>
    <col min="7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 ht="30" customHeight="1">
      <c r="A2" s="4"/>
      <c r="B2" s="5" t="s">
        <v>51</v>
      </c>
      <c r="C2" s="51" t="s">
        <v>52</v>
      </c>
      <c r="D2" s="214" t="s">
        <v>34</v>
      </c>
      <c r="E2" s="214"/>
      <c r="F2" s="42">
        <v>2015</v>
      </c>
    </row>
    <row r="3" spans="1:6" ht="12.75" customHeight="1">
      <c r="A3" s="4"/>
      <c r="B3" s="5"/>
      <c r="C3" s="51"/>
      <c r="D3" s="42" t="s">
        <v>30</v>
      </c>
      <c r="E3" s="42" t="s">
        <v>31</v>
      </c>
      <c r="F3" s="42" t="s">
        <v>32</v>
      </c>
    </row>
    <row r="4" spans="1:6" ht="25.5">
      <c r="A4" s="4"/>
      <c r="B4" s="4"/>
      <c r="C4" s="4"/>
      <c r="D4" s="52" t="s">
        <v>140</v>
      </c>
      <c r="E4" s="52" t="s">
        <v>141</v>
      </c>
      <c r="F4" s="6" t="s">
        <v>53</v>
      </c>
    </row>
    <row r="5" spans="1:6">
      <c r="A5" s="213" t="s">
        <v>3</v>
      </c>
      <c r="B5" s="215" t="s">
        <v>16</v>
      </c>
      <c r="C5" s="23" t="s">
        <v>23</v>
      </c>
      <c r="D5" s="5"/>
      <c r="E5" s="5"/>
      <c r="F5" s="5"/>
    </row>
    <row r="6" spans="1:6">
      <c r="A6" s="213"/>
      <c r="B6" s="215"/>
      <c r="C6" s="23" t="s">
        <v>24</v>
      </c>
      <c r="D6" s="8"/>
      <c r="E6" s="8"/>
      <c r="F6" s="8"/>
    </row>
    <row r="7" spans="1:6">
      <c r="A7" s="14"/>
      <c r="B7" s="24"/>
      <c r="C7" s="25"/>
      <c r="D7" s="8"/>
      <c r="E7" s="8"/>
      <c r="F7" s="8"/>
    </row>
    <row r="8" spans="1:6">
      <c r="A8" s="9"/>
      <c r="B8" s="10"/>
      <c r="C8" s="25"/>
      <c r="D8" s="8"/>
      <c r="E8" s="8"/>
      <c r="F8" s="8"/>
    </row>
    <row r="9" spans="1:6">
      <c r="A9" s="18"/>
      <c r="B9" s="19"/>
      <c r="C9" s="19"/>
      <c r="D9" s="6"/>
      <c r="E9" s="6"/>
      <c r="F9" s="6"/>
    </row>
    <row r="10" spans="1:6">
      <c r="A10" s="213" t="s">
        <v>4</v>
      </c>
      <c r="B10" s="215" t="s">
        <v>17</v>
      </c>
      <c r="C10" s="23" t="s">
        <v>23</v>
      </c>
      <c r="D10" s="5"/>
      <c r="E10" s="5"/>
      <c r="F10" s="5"/>
    </row>
    <row r="11" spans="1:6">
      <c r="A11" s="213"/>
      <c r="B11" s="215"/>
      <c r="C11" s="23" t="s">
        <v>24</v>
      </c>
      <c r="D11" s="16"/>
      <c r="E11" s="118"/>
      <c r="F11" s="16"/>
    </row>
    <row r="12" spans="1:6">
      <c r="A12" s="14"/>
      <c r="B12" s="25"/>
      <c r="C12" s="25"/>
      <c r="D12" s="16"/>
      <c r="E12" s="16"/>
      <c r="F12" s="16"/>
    </row>
    <row r="13" spans="1:6">
      <c r="A13" s="20"/>
      <c r="B13" s="21"/>
      <c r="C13" s="21"/>
      <c r="D13" s="22"/>
      <c r="E13" s="22"/>
      <c r="F13" s="22"/>
    </row>
    <row r="14" spans="1:6">
      <c r="A14" s="18"/>
      <c r="B14" s="19"/>
      <c r="C14" s="19"/>
      <c r="D14" s="6"/>
      <c r="E14" s="6"/>
      <c r="F14" s="6"/>
    </row>
    <row r="15" spans="1:6">
      <c r="A15" s="218" t="s">
        <v>5</v>
      </c>
      <c r="B15" s="220" t="s">
        <v>18</v>
      </c>
      <c r="C15" s="23" t="s">
        <v>23</v>
      </c>
      <c r="D15" s="26"/>
      <c r="E15" s="26"/>
      <c r="F15" s="26"/>
    </row>
    <row r="16" spans="1:6">
      <c r="A16" s="219"/>
      <c r="B16" s="221"/>
      <c r="C16" s="23" t="s">
        <v>24</v>
      </c>
      <c r="D16" s="16"/>
      <c r="E16" s="16"/>
      <c r="F16" s="16"/>
    </row>
    <row r="17" spans="1:6">
      <c r="A17" s="14"/>
      <c r="B17" s="17"/>
      <c r="C17" s="17"/>
      <c r="D17" s="16"/>
      <c r="E17" s="16"/>
      <c r="F17" s="16"/>
    </row>
    <row r="18" spans="1:6">
      <c r="A18" s="9"/>
      <c r="B18" s="10"/>
      <c r="C18" s="10"/>
      <c r="D18" s="8"/>
      <c r="E18" s="8"/>
      <c r="F18" s="8"/>
    </row>
    <row r="19" spans="1:6">
      <c r="A19" s="18"/>
      <c r="B19" s="19"/>
      <c r="C19" s="19"/>
      <c r="D19" s="6"/>
      <c r="E19" s="6"/>
      <c r="F19" s="6"/>
    </row>
    <row r="20" spans="1:6">
      <c r="A20" s="218" t="s">
        <v>6</v>
      </c>
      <c r="B20" s="216" t="s">
        <v>8</v>
      </c>
      <c r="C20" s="11" t="s">
        <v>25</v>
      </c>
      <c r="D20" s="26"/>
      <c r="E20" s="26"/>
      <c r="F20" s="26"/>
    </row>
    <row r="21" spans="1:6">
      <c r="A21" s="219"/>
      <c r="B21" s="217"/>
      <c r="C21" s="11" t="s">
        <v>26</v>
      </c>
      <c r="D21" s="16"/>
      <c r="E21" s="16"/>
      <c r="F21" s="16"/>
    </row>
    <row r="22" spans="1:6">
      <c r="A22" s="14"/>
      <c r="B22" s="15"/>
      <c r="C22" s="15"/>
      <c r="D22" s="16"/>
      <c r="E22" s="16"/>
      <c r="F22" s="16"/>
    </row>
    <row r="23" spans="1:6">
      <c r="A23" s="12"/>
      <c r="B23" s="13"/>
      <c r="C23" s="13"/>
      <c r="D23" s="8"/>
      <c r="E23" s="8"/>
      <c r="F23" s="8"/>
    </row>
    <row r="24" spans="1:6">
      <c r="A24" s="1"/>
      <c r="B24" s="11"/>
      <c r="C24" s="11"/>
      <c r="D24" s="6"/>
      <c r="E24" s="6"/>
      <c r="F24" s="6"/>
    </row>
    <row r="25" spans="1:6">
      <c r="A25" s="1" t="s">
        <v>7</v>
      </c>
      <c r="B25" s="7" t="s">
        <v>19</v>
      </c>
      <c r="C25" s="23" t="s">
        <v>23</v>
      </c>
      <c r="D25" s="26"/>
      <c r="E25" s="26"/>
      <c r="F25" s="26"/>
    </row>
    <row r="26" spans="1:6">
      <c r="A26" s="1"/>
      <c r="B26" s="7"/>
      <c r="C26" s="23" t="s">
        <v>24</v>
      </c>
      <c r="D26" s="16"/>
      <c r="E26" s="16"/>
      <c r="F26" s="16"/>
    </row>
    <row r="27" spans="1:6">
      <c r="A27" s="14"/>
      <c r="B27" s="17"/>
      <c r="C27" s="17"/>
      <c r="D27" s="16"/>
      <c r="E27" s="16"/>
      <c r="F27" s="16"/>
    </row>
    <row r="28" spans="1:6">
      <c r="A28" s="12"/>
      <c r="B28" s="10"/>
      <c r="C28" s="10"/>
      <c r="D28" s="8"/>
      <c r="E28" s="8"/>
      <c r="F28" s="8"/>
    </row>
    <row r="29" spans="1:6">
      <c r="A29" s="1"/>
      <c r="B29" s="11"/>
      <c r="C29" s="11"/>
      <c r="D29" s="6"/>
      <c r="E29" s="6"/>
      <c r="F29" s="6"/>
    </row>
    <row r="30" spans="1:6">
      <c r="A30" s="218" t="s">
        <v>9</v>
      </c>
      <c r="B30" s="220" t="s">
        <v>20</v>
      </c>
      <c r="C30" s="23" t="s">
        <v>23</v>
      </c>
      <c r="D30" s="33">
        <v>8343610</v>
      </c>
      <c r="E30" s="5"/>
      <c r="F30" s="5"/>
    </row>
    <row r="31" spans="1:6">
      <c r="A31" s="219"/>
      <c r="B31" s="221"/>
      <c r="C31" s="23" t="s">
        <v>24</v>
      </c>
      <c r="D31" s="16"/>
      <c r="E31" s="16"/>
      <c r="F31" s="16"/>
    </row>
    <row r="32" spans="1:6">
      <c r="A32" s="14"/>
      <c r="B32" s="17"/>
      <c r="C32" s="17"/>
      <c r="D32" s="16"/>
      <c r="E32" s="16"/>
      <c r="F32" s="16"/>
    </row>
    <row r="33" spans="1:6">
      <c r="A33" s="12"/>
      <c r="B33" s="10"/>
      <c r="C33" s="10"/>
      <c r="D33" s="8"/>
      <c r="E33" s="8"/>
      <c r="F33" s="8"/>
    </row>
    <row r="34" spans="1:6">
      <c r="A34" s="1"/>
      <c r="B34" s="11"/>
      <c r="C34" s="11"/>
      <c r="D34" s="6"/>
      <c r="E34" s="6"/>
      <c r="F34" s="6"/>
    </row>
    <row r="35" spans="1:6">
      <c r="A35" s="213" t="s">
        <v>10</v>
      </c>
      <c r="B35" s="215" t="s">
        <v>21</v>
      </c>
      <c r="C35" s="23" t="s">
        <v>23</v>
      </c>
      <c r="D35" s="5"/>
      <c r="E35" s="5"/>
      <c r="F35" s="5"/>
    </row>
    <row r="36" spans="1:6">
      <c r="A36" s="213"/>
      <c r="B36" s="215"/>
      <c r="C36" s="23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16"/>
      <c r="F37" s="16"/>
    </row>
    <row r="38" spans="1:6" ht="13.15" customHeight="1">
      <c r="A38" s="12"/>
      <c r="B38" s="10"/>
      <c r="C38" s="10"/>
      <c r="D38" s="8"/>
      <c r="E38" s="8"/>
      <c r="F38" s="8"/>
    </row>
    <row r="39" spans="1:6">
      <c r="A39" s="1"/>
      <c r="B39" s="11"/>
      <c r="C39" s="11"/>
      <c r="D39" s="6"/>
      <c r="E39" s="6"/>
      <c r="F39" s="6"/>
    </row>
    <row r="40" spans="1:6">
      <c r="A40" s="213" t="s">
        <v>11</v>
      </c>
      <c r="B40" s="222" t="s">
        <v>12</v>
      </c>
      <c r="C40" s="11" t="s">
        <v>26</v>
      </c>
      <c r="D40" s="5"/>
      <c r="E40" s="5"/>
      <c r="F40" s="5"/>
    </row>
    <row r="41" spans="1:6">
      <c r="A41" s="213"/>
      <c r="B41" s="222"/>
      <c r="C41" s="11" t="s">
        <v>27</v>
      </c>
      <c r="D41" s="16"/>
      <c r="E41" s="16"/>
      <c r="F41" s="16"/>
    </row>
    <row r="42" spans="1:6">
      <c r="A42" s="14"/>
      <c r="B42" s="15"/>
      <c r="C42" s="15"/>
      <c r="D42" s="16"/>
      <c r="E42" s="16"/>
      <c r="F42" s="16"/>
    </row>
    <row r="43" spans="1:6">
      <c r="A43" s="12"/>
      <c r="B43" s="13"/>
      <c r="C43" s="13"/>
      <c r="D43" s="8"/>
      <c r="E43" s="8"/>
      <c r="F43" s="8"/>
    </row>
    <row r="44" spans="1:6">
      <c r="A44" s="1"/>
      <c r="B44" s="11"/>
      <c r="C44" s="11"/>
      <c r="D44" s="6"/>
      <c r="E44" s="6"/>
      <c r="F44" s="6" t="s">
        <v>56</v>
      </c>
    </row>
    <row r="45" spans="1:6">
      <c r="A45" s="213" t="s">
        <v>13</v>
      </c>
      <c r="B45" s="215" t="s">
        <v>22</v>
      </c>
      <c r="C45" s="23" t="s">
        <v>26</v>
      </c>
      <c r="D45" s="5"/>
      <c r="E45" s="5"/>
      <c r="F45" s="5"/>
    </row>
    <row r="46" spans="1:6" ht="16.5" customHeight="1">
      <c r="A46" s="213"/>
      <c r="B46" s="215"/>
      <c r="C46" s="23" t="s">
        <v>27</v>
      </c>
      <c r="D46" s="16"/>
      <c r="E46" s="47">
        <v>369013</v>
      </c>
      <c r="F46" s="104" t="s">
        <v>54</v>
      </c>
    </row>
    <row r="47" spans="1:6">
      <c r="A47" s="14"/>
      <c r="B47" s="25"/>
      <c r="C47" s="25"/>
      <c r="D47" s="16"/>
      <c r="E47" s="16"/>
      <c r="F47" s="16"/>
    </row>
    <row r="48" spans="1:6">
      <c r="A48" s="14"/>
      <c r="B48" s="15"/>
      <c r="C48" s="15"/>
      <c r="D48" s="8"/>
      <c r="E48" s="8"/>
      <c r="F48" s="8"/>
    </row>
    <row r="49" spans="1:6">
      <c r="A49" s="1"/>
      <c r="B49" s="11"/>
      <c r="C49" s="11"/>
      <c r="D49" s="6"/>
      <c r="E49" s="6"/>
      <c r="F49" s="6"/>
    </row>
    <row r="50" spans="1:6">
      <c r="A50" s="213" t="s">
        <v>14</v>
      </c>
      <c r="B50" s="215" t="s">
        <v>15</v>
      </c>
      <c r="C50" s="23" t="s">
        <v>23</v>
      </c>
      <c r="D50" s="5"/>
      <c r="E50" s="5"/>
      <c r="F50" s="5"/>
    </row>
    <row r="51" spans="1:6">
      <c r="A51" s="213"/>
      <c r="B51" s="215"/>
      <c r="C51" s="23" t="s">
        <v>24</v>
      </c>
      <c r="D51" s="8"/>
      <c r="E51" s="8"/>
      <c r="F51" s="8"/>
    </row>
    <row r="52" spans="1:6">
      <c r="A52" s="14"/>
      <c r="B52" s="25"/>
      <c r="C52" s="21"/>
      <c r="D52" s="8"/>
      <c r="E52" s="8"/>
      <c r="F52" s="8"/>
    </row>
    <row r="53" spans="1:6">
      <c r="A53" s="9"/>
      <c r="B53" s="10"/>
      <c r="C53" s="10"/>
      <c r="D53" s="8"/>
      <c r="E53" s="8"/>
      <c r="F53" s="8"/>
    </row>
    <row r="54" spans="1:6">
      <c r="A54" s="4"/>
      <c r="B54" s="4"/>
      <c r="C54" s="4"/>
      <c r="D54" s="32">
        <f>D50+D45+D40+D35+D30+D25+D15+D20+D10+D5</f>
        <v>8343610</v>
      </c>
      <c r="E54" s="32">
        <f>E6+E11+E16+E21+E26+E31+E36+E41+E46+E51</f>
        <v>369013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B15:B16"/>
    <mergeCell ref="A15:A16"/>
    <mergeCell ref="B20:B21"/>
    <mergeCell ref="A20:A21"/>
    <mergeCell ref="B30:B31"/>
    <mergeCell ref="A30:A31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8" orientation="portrait" r:id="rId1"/>
  <headerFooter alignWithMargins="0">
    <oddHeader xml:space="preserve">&amp;LWHIRLPOOL SLOVAKIA spol. s r.o.&amp;RDzP 2009
</oddHeader>
    <oddFooter>&amp;L&amp;F&amp;R&amp;A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H58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45" sqref="B45:B46"/>
    </sheetView>
  </sheetViews>
  <sheetFormatPr defaultColWidth="8.85546875" defaultRowHeight="12.75"/>
  <cols>
    <col min="1" max="1" width="3.7109375" style="3" bestFit="1" customWidth="1"/>
    <col min="2" max="2" width="22.42578125" style="3" bestFit="1" customWidth="1"/>
    <col min="3" max="3" width="32.140625" style="3" bestFit="1" customWidth="1"/>
    <col min="4" max="4" width="16.140625" style="3" customWidth="1"/>
    <col min="5" max="5" width="17" style="31" customWidth="1"/>
    <col min="6" max="6" width="16.710937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 ht="25.5">
      <c r="A2" s="4"/>
      <c r="B2" s="56" t="s">
        <v>60</v>
      </c>
      <c r="C2" s="39" t="s">
        <v>61</v>
      </c>
      <c r="D2" s="214" t="s">
        <v>34</v>
      </c>
      <c r="E2" s="214"/>
      <c r="F2" s="42">
        <v>2015</v>
      </c>
    </row>
    <row r="3" spans="1:6">
      <c r="A3" s="4"/>
      <c r="B3" s="57"/>
      <c r="C3"/>
      <c r="D3" s="54" t="s">
        <v>30</v>
      </c>
      <c r="E3" s="54" t="s">
        <v>31</v>
      </c>
      <c r="F3" s="6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23" t="s">
        <v>23</v>
      </c>
      <c r="D5" s="5"/>
      <c r="E5" s="33"/>
      <c r="F5" s="5"/>
    </row>
    <row r="6" spans="1:6">
      <c r="A6" s="213"/>
      <c r="B6" s="21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23" t="s">
        <v>23</v>
      </c>
      <c r="D10" s="5"/>
      <c r="E10" s="33"/>
      <c r="F10" s="5"/>
    </row>
    <row r="11" spans="1:6">
      <c r="A11" s="213"/>
      <c r="B11" s="215"/>
      <c r="C11" s="23" t="s">
        <v>24</v>
      </c>
      <c r="D11" s="16"/>
      <c r="E11" s="91">
        <v>113552.63</v>
      </c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23" t="s">
        <v>23</v>
      </c>
      <c r="D15" s="26"/>
      <c r="E15" s="30"/>
      <c r="F15" s="26"/>
    </row>
    <row r="16" spans="1:6">
      <c r="A16" s="219"/>
      <c r="B16" s="221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18" t="s">
        <v>6</v>
      </c>
      <c r="B20" s="216" t="s">
        <v>8</v>
      </c>
      <c r="C20" s="11" t="s">
        <v>25</v>
      </c>
      <c r="D20" s="26"/>
      <c r="E20" s="30"/>
      <c r="F20" s="26"/>
    </row>
    <row r="21" spans="1:8">
      <c r="A21" s="219"/>
      <c r="B21" s="217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</row>
    <row r="25" spans="1:8">
      <c r="A25" s="1" t="s">
        <v>7</v>
      </c>
      <c r="B25" s="7" t="s">
        <v>19</v>
      </c>
      <c r="C25" s="23" t="s">
        <v>23</v>
      </c>
      <c r="D25" s="30"/>
      <c r="E25" s="30"/>
      <c r="F25" s="26"/>
    </row>
    <row r="26" spans="1:8">
      <c r="A26" s="1"/>
      <c r="B26" s="7"/>
      <c r="C26" s="23" t="s">
        <v>24</v>
      </c>
      <c r="D26" s="16"/>
      <c r="E26" s="47"/>
      <c r="F26" s="16"/>
      <c r="H26" s="38"/>
    </row>
    <row r="27" spans="1:8">
      <c r="A27" s="14"/>
      <c r="B27" s="17"/>
      <c r="C27" s="17"/>
      <c r="D27" s="16"/>
      <c r="E27" s="27"/>
      <c r="F27" s="16"/>
    </row>
    <row r="28" spans="1:8">
      <c r="A28" s="12"/>
      <c r="B28" s="10"/>
      <c r="C28" s="10"/>
      <c r="D28" s="8"/>
      <c r="E28" s="34"/>
      <c r="F28" s="8"/>
    </row>
    <row r="29" spans="1:8">
      <c r="A29" s="1"/>
      <c r="B29" s="11"/>
      <c r="C29" s="11"/>
      <c r="D29" s="6"/>
      <c r="E29" s="32"/>
      <c r="F29" s="6"/>
    </row>
    <row r="30" spans="1:8">
      <c r="A30" s="218" t="s">
        <v>9</v>
      </c>
      <c r="B30" s="220" t="s">
        <v>20</v>
      </c>
      <c r="C30" s="23" t="s">
        <v>23</v>
      </c>
      <c r="D30" s="33">
        <f>37964991.74+166046.96</f>
        <v>38131038.700000003</v>
      </c>
      <c r="E30" s="33"/>
      <c r="F30" s="5"/>
    </row>
    <row r="31" spans="1:8">
      <c r="A31" s="219"/>
      <c r="B31" s="221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13" t="s">
        <v>10</v>
      </c>
      <c r="B35" s="215" t="s">
        <v>21</v>
      </c>
      <c r="C35" s="23" t="s">
        <v>23</v>
      </c>
      <c r="D35" s="33"/>
      <c r="E35" s="33"/>
      <c r="F35" s="5"/>
    </row>
    <row r="36" spans="1:6">
      <c r="A36" s="213"/>
      <c r="B36" s="215"/>
      <c r="C36" s="23" t="s">
        <v>24</v>
      </c>
      <c r="D36" s="16"/>
      <c r="E36" s="47">
        <f>7446+200</f>
        <v>7646</v>
      </c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13" t="s">
        <v>11</v>
      </c>
      <c r="B40" s="222" t="s">
        <v>12</v>
      </c>
      <c r="C40" s="11" t="s">
        <v>26</v>
      </c>
      <c r="D40" s="5"/>
      <c r="E40" s="33"/>
      <c r="F40" s="5"/>
    </row>
    <row r="41" spans="1:6">
      <c r="A41" s="213"/>
      <c r="B41" s="222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13" t="s">
        <v>13</v>
      </c>
      <c r="B45" s="215" t="s">
        <v>22</v>
      </c>
      <c r="C45" s="23" t="s">
        <v>26</v>
      </c>
      <c r="D45" s="29"/>
      <c r="E45" s="33"/>
      <c r="F45" s="5"/>
    </row>
    <row r="46" spans="1:6">
      <c r="A46" s="213"/>
      <c r="B46" s="215"/>
      <c r="C46" s="23" t="s">
        <v>27</v>
      </c>
      <c r="D46" s="16"/>
      <c r="E46" s="91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13" t="s">
        <v>14</v>
      </c>
      <c r="B50" s="215" t="s">
        <v>15</v>
      </c>
      <c r="C50" s="23" t="s">
        <v>23</v>
      </c>
      <c r="D50" s="5"/>
      <c r="E50" s="33"/>
      <c r="F50" s="5"/>
    </row>
    <row r="51" spans="1:6">
      <c r="A51" s="213"/>
      <c r="B51" s="21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38131038.700000003</v>
      </c>
      <c r="E54" s="32">
        <f>E6+E11+E16+E21+E26+E31+E36+E41+E46+E51</f>
        <v>121198.63</v>
      </c>
      <c r="F54" s="6"/>
    </row>
    <row r="56" spans="1:6">
      <c r="D56" s="31"/>
    </row>
    <row r="58" spans="1:6">
      <c r="D58" s="31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30:B31"/>
    <mergeCell ref="A30:A31"/>
    <mergeCell ref="A10:A11"/>
    <mergeCell ref="B10:B11"/>
    <mergeCell ref="B15:B16"/>
    <mergeCell ref="A15:A16"/>
    <mergeCell ref="D1:E1"/>
    <mergeCell ref="D2:E2"/>
    <mergeCell ref="A5:A6"/>
    <mergeCell ref="B5:B6"/>
    <mergeCell ref="B20:B21"/>
    <mergeCell ref="A20:A2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H54"/>
  <sheetViews>
    <sheetView showGridLines="0" workbookViewId="0">
      <pane xSplit="2" ySplit="4" topLeftCell="C8" activePane="bottomRight" state="frozen"/>
      <selection pane="topRight" activeCell="C1" sqref="C1"/>
      <selection pane="bottomLeft" activeCell="A5" sqref="A5"/>
      <selection pane="bottomRight" activeCell="D30" sqref="D30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39.140625" style="3" customWidth="1"/>
    <col min="4" max="4" width="13.42578125" style="3" bestFit="1" customWidth="1"/>
    <col min="5" max="5" width="13.28515625" style="31" bestFit="1" customWidth="1"/>
    <col min="6" max="6" width="16.710937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>
      <c r="A2" s="4"/>
      <c r="B2" s="131" t="s">
        <v>184</v>
      </c>
      <c r="C2" s="132" t="s">
        <v>185</v>
      </c>
      <c r="D2" s="214" t="s">
        <v>63</v>
      </c>
      <c r="E2" s="214"/>
      <c r="F2" s="42">
        <v>2015</v>
      </c>
    </row>
    <row r="3" spans="1:6">
      <c r="A3" s="4"/>
      <c r="B3" s="68" t="s">
        <v>216</v>
      </c>
      <c r="C3" s="132" t="s">
        <v>217</v>
      </c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23" t="s">
        <v>23</v>
      </c>
      <c r="D5" s="5"/>
      <c r="E5" s="33"/>
      <c r="F5" s="5"/>
    </row>
    <row r="6" spans="1:6">
      <c r="A6" s="213"/>
      <c r="B6" s="21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23" t="s">
        <v>23</v>
      </c>
      <c r="D10" s="5"/>
      <c r="E10" s="33"/>
      <c r="F10" s="5"/>
    </row>
    <row r="11" spans="1:6">
      <c r="A11" s="213"/>
      <c r="B11" s="21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23" t="s">
        <v>23</v>
      </c>
      <c r="D15" s="26"/>
      <c r="E15" s="30"/>
      <c r="F15" s="26"/>
    </row>
    <row r="16" spans="1:6">
      <c r="A16" s="219"/>
      <c r="B16" s="221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18" t="s">
        <v>6</v>
      </c>
      <c r="B20" s="216" t="s">
        <v>8</v>
      </c>
      <c r="C20" s="11" t="s">
        <v>25</v>
      </c>
      <c r="D20" s="26"/>
      <c r="E20" s="30"/>
      <c r="F20" s="26"/>
    </row>
    <row r="21" spans="1:8">
      <c r="A21" s="219"/>
      <c r="B21" s="217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</row>
    <row r="25" spans="1:8">
      <c r="A25" s="1" t="s">
        <v>7</v>
      </c>
      <c r="B25" s="7" t="s">
        <v>19</v>
      </c>
      <c r="C25" s="23" t="s">
        <v>23</v>
      </c>
      <c r="D25" s="36"/>
      <c r="E25" s="30"/>
      <c r="F25" s="26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</row>
    <row r="28" spans="1:8">
      <c r="A28" s="12"/>
      <c r="B28" s="10"/>
      <c r="C28" s="10"/>
      <c r="D28" s="8"/>
      <c r="E28" s="34"/>
      <c r="F28" s="8"/>
    </row>
    <row r="29" spans="1:8">
      <c r="A29" s="1"/>
      <c r="B29" s="11"/>
      <c r="C29" s="11"/>
      <c r="D29" s="6"/>
      <c r="E29" s="32"/>
      <c r="F29" s="6"/>
    </row>
    <row r="30" spans="1:8">
      <c r="A30" s="218" t="s">
        <v>9</v>
      </c>
      <c r="B30" s="220" t="s">
        <v>20</v>
      </c>
      <c r="C30" s="23" t="s">
        <v>23</v>
      </c>
      <c r="D30" s="59">
        <f>8412705.89-337936+18162121.74-567227.85</f>
        <v>25669663.779999997</v>
      </c>
      <c r="E30" s="33"/>
      <c r="F30" s="5"/>
    </row>
    <row r="31" spans="1:8">
      <c r="A31" s="219"/>
      <c r="B31" s="221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13" t="s">
        <v>10</v>
      </c>
      <c r="B35" s="215" t="s">
        <v>21</v>
      </c>
      <c r="C35" s="23" t="s">
        <v>23</v>
      </c>
      <c r="D35" s="92"/>
      <c r="E35" s="33"/>
      <c r="F35" s="5"/>
    </row>
    <row r="36" spans="1:6">
      <c r="A36" s="213"/>
      <c r="B36" s="215"/>
      <c r="C36" s="23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13" t="s">
        <v>11</v>
      </c>
      <c r="B40" s="222" t="s">
        <v>12</v>
      </c>
      <c r="C40" s="11" t="s">
        <v>26</v>
      </c>
      <c r="D40" s="5"/>
      <c r="E40" s="33"/>
      <c r="F40" s="5"/>
    </row>
    <row r="41" spans="1:6">
      <c r="A41" s="213"/>
      <c r="B41" s="222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13" t="s">
        <v>13</v>
      </c>
      <c r="B45" s="215" t="s">
        <v>22</v>
      </c>
      <c r="C45" s="23" t="s">
        <v>26</v>
      </c>
      <c r="D45" s="29"/>
      <c r="E45" s="33"/>
      <c r="F45" s="5"/>
    </row>
    <row r="46" spans="1:6">
      <c r="A46" s="213"/>
      <c r="B46" s="21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13" t="s">
        <v>14</v>
      </c>
      <c r="B50" s="215" t="s">
        <v>15</v>
      </c>
      <c r="C50" s="23" t="s">
        <v>23</v>
      </c>
      <c r="D50" s="5"/>
      <c r="E50" s="33"/>
      <c r="F50" s="5"/>
    </row>
    <row r="51" spans="1:6">
      <c r="A51" s="213"/>
      <c r="B51" s="21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25669663.779999997</v>
      </c>
      <c r="E54" s="32">
        <f>E6+E11+E16+E21+E26+E31+E36+E41+E46+E51</f>
        <v>0</v>
      </c>
      <c r="F54" s="6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30:B31"/>
    <mergeCell ref="A30:A31"/>
    <mergeCell ref="A10:A11"/>
    <mergeCell ref="B10:B11"/>
    <mergeCell ref="B15:B16"/>
    <mergeCell ref="A15:A16"/>
    <mergeCell ref="D1:E1"/>
    <mergeCell ref="D2:E2"/>
    <mergeCell ref="A5:A6"/>
    <mergeCell ref="B5:B6"/>
    <mergeCell ref="B20:B21"/>
    <mergeCell ref="A20:A2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8" orientation="portrait" r:id="rId1"/>
  <headerFooter alignWithMargins="0">
    <oddHeader>&amp;LWHIRLPOOL SLOVAKIA spol. s r.o.&amp;RDzP2009</oddHeader>
    <oddFooter>&amp;L&amp;F&amp;R&amp;A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9">
    <pageSetUpPr fitToPage="1"/>
  </sheetPr>
  <dimension ref="A1:H57"/>
  <sheetViews>
    <sheetView showGridLines="0" workbookViewId="0">
      <pane xSplit="2" ySplit="4" topLeftCell="C14" activePane="bottomRight" state="frozen"/>
      <selection pane="topRight" activeCell="C1" sqref="C1"/>
      <selection pane="bottomLeft" activeCell="A5" sqref="A5"/>
      <selection pane="bottomRight" activeCell="E36" sqref="E36"/>
    </sheetView>
  </sheetViews>
  <sheetFormatPr defaultColWidth="8.85546875" defaultRowHeight="12.75"/>
  <cols>
    <col min="1" max="1" width="3.7109375" style="3" bestFit="1" customWidth="1"/>
    <col min="2" max="2" width="24.28515625" style="3" bestFit="1" customWidth="1"/>
    <col min="3" max="3" width="30.42578125" style="3" bestFit="1" customWidth="1"/>
    <col min="4" max="4" width="14.8554687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 ht="25.5">
      <c r="A2" s="4"/>
      <c r="B2" s="56" t="s">
        <v>36</v>
      </c>
      <c r="C2" t="s">
        <v>37</v>
      </c>
      <c r="D2" s="214" t="s">
        <v>64</v>
      </c>
      <c r="E2" s="214"/>
      <c r="F2" s="42">
        <v>2015</v>
      </c>
    </row>
    <row r="3" spans="1:6">
      <c r="A3" s="4"/>
      <c r="B3" s="57"/>
      <c r="C3" s="132" t="s">
        <v>195</v>
      </c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171</v>
      </c>
      <c r="F4" s="6" t="s">
        <v>53</v>
      </c>
    </row>
    <row r="5" spans="1:6">
      <c r="A5" s="213" t="s">
        <v>3</v>
      </c>
      <c r="B5" s="215" t="s">
        <v>16</v>
      </c>
      <c r="C5" s="23" t="s">
        <v>23</v>
      </c>
      <c r="D5" s="5"/>
      <c r="E5" s="33"/>
      <c r="F5" s="5"/>
    </row>
    <row r="6" spans="1:6">
      <c r="A6" s="213"/>
      <c r="B6" s="21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23" t="s">
        <v>23</v>
      </c>
      <c r="D10" s="5"/>
      <c r="E10" s="33"/>
      <c r="F10" s="5"/>
    </row>
    <row r="11" spans="1:6">
      <c r="A11" s="213"/>
      <c r="B11" s="21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23" t="s">
        <v>23</v>
      </c>
      <c r="D15" s="26"/>
      <c r="E15" s="30"/>
      <c r="F15" s="26"/>
    </row>
    <row r="16" spans="1:6">
      <c r="A16" s="219"/>
      <c r="B16" s="221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18" t="s">
        <v>6</v>
      </c>
      <c r="B20" s="216" t="s">
        <v>8</v>
      </c>
      <c r="C20" s="11" t="s">
        <v>25</v>
      </c>
      <c r="D20" s="26"/>
      <c r="E20" s="30"/>
      <c r="F20" s="26"/>
    </row>
    <row r="21" spans="1:8">
      <c r="A21" s="219"/>
      <c r="B21" s="217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</row>
    <row r="25" spans="1:8">
      <c r="A25" s="1" t="s">
        <v>7</v>
      </c>
      <c r="B25" s="7" t="s">
        <v>19</v>
      </c>
      <c r="C25" s="23" t="s">
        <v>23</v>
      </c>
      <c r="D25" s="30"/>
      <c r="E25" s="30"/>
      <c r="F25" s="26"/>
    </row>
    <row r="26" spans="1:8">
      <c r="A26" s="1"/>
      <c r="B26" s="7"/>
      <c r="C26" s="23" t="s">
        <v>24</v>
      </c>
      <c r="D26" s="16"/>
      <c r="E26" s="91">
        <v>267643.73</v>
      </c>
      <c r="F26" s="16"/>
      <c r="H26" s="38"/>
    </row>
    <row r="27" spans="1:8">
      <c r="A27" s="14"/>
      <c r="B27" s="17"/>
      <c r="C27" s="17"/>
      <c r="D27" s="16"/>
      <c r="E27" s="27"/>
      <c r="F27" s="16"/>
    </row>
    <row r="28" spans="1:8">
      <c r="A28" s="12"/>
      <c r="B28" s="10"/>
      <c r="C28" s="10"/>
      <c r="D28" s="8"/>
      <c r="E28" s="34"/>
      <c r="F28" s="8"/>
    </row>
    <row r="29" spans="1:8">
      <c r="A29" s="1"/>
      <c r="B29" s="11"/>
      <c r="C29" s="11"/>
      <c r="D29" s="6"/>
      <c r="E29" s="32"/>
      <c r="F29" s="6"/>
    </row>
    <row r="30" spans="1:8">
      <c r="A30" s="218" t="s">
        <v>9</v>
      </c>
      <c r="B30" s="220" t="s">
        <v>20</v>
      </c>
      <c r="C30" s="23" t="s">
        <v>23</v>
      </c>
      <c r="D30" s="60">
        <v>23081499.129999999</v>
      </c>
      <c r="E30" s="33"/>
      <c r="F30" s="5"/>
    </row>
    <row r="31" spans="1:8">
      <c r="A31" s="219"/>
      <c r="B31" s="221"/>
      <c r="C31" s="23" t="s">
        <v>24</v>
      </c>
      <c r="D31" s="16"/>
      <c r="E31" s="47">
        <v>137175.07999999999</v>
      </c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13" t="s">
        <v>10</v>
      </c>
      <c r="B35" s="215" t="s">
        <v>21</v>
      </c>
      <c r="C35" s="23" t="s">
        <v>23</v>
      </c>
      <c r="D35" s="5"/>
      <c r="E35" s="33"/>
      <c r="F35" s="5"/>
    </row>
    <row r="36" spans="1:6">
      <c r="A36" s="213"/>
      <c r="B36" s="215"/>
      <c r="C36" s="23" t="s">
        <v>24</v>
      </c>
      <c r="D36" s="16"/>
      <c r="E36" s="47">
        <f>150335.54+74101.18</f>
        <v>224436.72</v>
      </c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13" t="s">
        <v>11</v>
      </c>
      <c r="B40" s="222" t="s">
        <v>12</v>
      </c>
      <c r="C40" s="11" t="s">
        <v>26</v>
      </c>
      <c r="D40" s="5"/>
      <c r="E40" s="33"/>
      <c r="F40" s="5"/>
    </row>
    <row r="41" spans="1:6">
      <c r="A41" s="213"/>
      <c r="B41" s="222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13" t="s">
        <v>13</v>
      </c>
      <c r="B45" s="215" t="s">
        <v>22</v>
      </c>
      <c r="C45" s="23" t="s">
        <v>26</v>
      </c>
      <c r="D45" s="29"/>
      <c r="E45" s="33"/>
      <c r="F45" s="5"/>
    </row>
    <row r="46" spans="1:6">
      <c r="A46" s="213"/>
      <c r="B46" s="21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13" t="s">
        <v>14</v>
      </c>
      <c r="B50" s="215" t="s">
        <v>15</v>
      </c>
      <c r="C50" s="23" t="s">
        <v>23</v>
      </c>
      <c r="D50" s="5"/>
      <c r="E50" s="33"/>
      <c r="F50" s="5"/>
    </row>
    <row r="51" spans="1:6">
      <c r="A51" s="213"/>
      <c r="B51" s="21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23081499.129999999</v>
      </c>
      <c r="E54" s="32">
        <f>E6+E11+E16+E21+E26+E31+E36+E41+E46+E51</f>
        <v>629255.52999999991</v>
      </c>
      <c r="F54" s="6"/>
    </row>
    <row r="57" spans="1:6">
      <c r="D57" s="31"/>
    </row>
  </sheetData>
  <mergeCells count="20">
    <mergeCell ref="D1:E1"/>
    <mergeCell ref="D2:E2"/>
    <mergeCell ref="A5:A6"/>
    <mergeCell ref="B5:B6"/>
    <mergeCell ref="A10:A11"/>
    <mergeCell ref="B10:B11"/>
    <mergeCell ref="B15:B16"/>
    <mergeCell ref="A15:A16"/>
    <mergeCell ref="B20:B21"/>
    <mergeCell ref="A20:A21"/>
    <mergeCell ref="B30:B31"/>
    <mergeCell ref="A30:A31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>
    <oddHeader>&amp;LWHIRLPOOL SLOVAKIA spol. s r.o.&amp;RDzP</oddHeader>
    <oddFooter>&amp;L&amp;F&amp;R&amp;A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7">
    <pageSetUpPr fitToPage="1"/>
  </sheetPr>
  <dimension ref="A1:H54"/>
  <sheetViews>
    <sheetView showGridLines="0" topLeftCell="A16" workbookViewId="0">
      <selection activeCell="E32" sqref="E32"/>
    </sheetView>
  </sheetViews>
  <sheetFormatPr defaultColWidth="8.85546875" defaultRowHeight="12.75"/>
  <cols>
    <col min="1" max="1" width="3.7109375" style="3" bestFit="1" customWidth="1"/>
    <col min="2" max="2" width="22" style="3" bestFit="1" customWidth="1"/>
    <col min="3" max="3" width="34.5703125" style="3" bestFit="1" customWidth="1"/>
    <col min="4" max="4" width="12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 ht="25.5">
      <c r="A2" s="4"/>
      <c r="B2" s="58" t="s">
        <v>46</v>
      </c>
      <c r="C2" s="39" t="s">
        <v>71</v>
      </c>
      <c r="D2" s="214" t="s">
        <v>64</v>
      </c>
      <c r="E2" s="214"/>
      <c r="F2" s="5">
        <v>2015</v>
      </c>
    </row>
    <row r="3" spans="1:6">
      <c r="A3" s="4"/>
      <c r="B3" s="57"/>
      <c r="C3" s="39"/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23" t="s">
        <v>23</v>
      </c>
      <c r="D5" s="5"/>
      <c r="E5" s="33"/>
      <c r="F5" s="5"/>
    </row>
    <row r="6" spans="1:6">
      <c r="A6" s="213"/>
      <c r="B6" s="21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23" t="s">
        <v>23</v>
      </c>
      <c r="D10" s="5"/>
      <c r="E10" s="33"/>
      <c r="F10" s="5"/>
    </row>
    <row r="11" spans="1:6">
      <c r="A11" s="213"/>
      <c r="B11" s="21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23" t="s">
        <v>23</v>
      </c>
      <c r="D15" s="26"/>
      <c r="E15" s="30"/>
      <c r="F15" s="26"/>
    </row>
    <row r="16" spans="1:6">
      <c r="A16" s="219"/>
      <c r="B16" s="221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18" t="s">
        <v>6</v>
      </c>
      <c r="B20" s="216" t="s">
        <v>8</v>
      </c>
      <c r="C20" s="11" t="s">
        <v>25</v>
      </c>
      <c r="D20" s="26"/>
      <c r="E20" s="30"/>
      <c r="F20" s="26"/>
    </row>
    <row r="21" spans="1:8">
      <c r="A21" s="219"/>
      <c r="B21" s="217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/>
      <c r="E25" s="30"/>
      <c r="F25" s="26"/>
      <c r="H25" s="37"/>
    </row>
    <row r="26" spans="1:8">
      <c r="A26" s="1"/>
      <c r="B26" s="7"/>
      <c r="C26" s="23" t="s">
        <v>24</v>
      </c>
      <c r="D26" s="16"/>
      <c r="E26" s="91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18" t="s">
        <v>9</v>
      </c>
      <c r="B30" s="220" t="s">
        <v>20</v>
      </c>
      <c r="C30" s="23" t="s">
        <v>23</v>
      </c>
      <c r="D30" s="5">
        <f>11355.6+353741.69</f>
        <v>365097.29</v>
      </c>
      <c r="E30" s="33"/>
      <c r="F30" s="5"/>
    </row>
    <row r="31" spans="1:8">
      <c r="A31" s="219"/>
      <c r="B31" s="221"/>
      <c r="C31" s="23" t="s">
        <v>24</v>
      </c>
      <c r="D31" s="16"/>
      <c r="E31" s="47">
        <v>16781838.440000001</v>
      </c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13" t="s">
        <v>10</v>
      </c>
      <c r="B35" s="215" t="s">
        <v>21</v>
      </c>
      <c r="C35" s="23" t="s">
        <v>23</v>
      </c>
      <c r="D35" s="46"/>
      <c r="E35" s="46"/>
      <c r="F35" s="5"/>
    </row>
    <row r="36" spans="1:6">
      <c r="A36" s="213"/>
      <c r="B36" s="215"/>
      <c r="C36" s="23" t="s">
        <v>24</v>
      </c>
      <c r="D36" s="43"/>
      <c r="E36" s="46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13" t="s">
        <v>11</v>
      </c>
      <c r="B40" s="222" t="s">
        <v>12</v>
      </c>
      <c r="C40" s="11" t="s">
        <v>26</v>
      </c>
      <c r="D40" s="5"/>
      <c r="E40" s="33"/>
      <c r="F40" s="5"/>
    </row>
    <row r="41" spans="1:6">
      <c r="A41" s="213"/>
      <c r="B41" s="222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13" t="s">
        <v>13</v>
      </c>
      <c r="B45" s="215" t="s">
        <v>22</v>
      </c>
      <c r="C45" s="23" t="s">
        <v>26</v>
      </c>
      <c r="D45" s="29"/>
      <c r="E45" s="33"/>
      <c r="F45" s="5"/>
    </row>
    <row r="46" spans="1:6">
      <c r="A46" s="213"/>
      <c r="B46" s="21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13" t="s">
        <v>14</v>
      </c>
      <c r="B50" s="215" t="s">
        <v>15</v>
      </c>
      <c r="C50" s="23" t="s">
        <v>23</v>
      </c>
      <c r="D50" s="5"/>
      <c r="E50" s="33"/>
      <c r="F50" s="5"/>
    </row>
    <row r="51" spans="1:6">
      <c r="A51" s="213"/>
      <c r="B51" s="21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365097.29</v>
      </c>
      <c r="E54" s="32">
        <f>E6+E11+E16+E21+E26+E31+E36+E41+E46+E51</f>
        <v>16781838.440000001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B15:B16"/>
    <mergeCell ref="A15:A16"/>
    <mergeCell ref="B20:B21"/>
    <mergeCell ref="A20:A21"/>
    <mergeCell ref="B30:B31"/>
    <mergeCell ref="A30:A31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H54"/>
  <sheetViews>
    <sheetView showGridLines="0" zoomScale="90" zoomScaleNormal="90" workbookViewId="0">
      <pane xSplit="2" ySplit="4" topLeftCell="C9" activePane="bottomRight" state="frozen"/>
      <selection pane="topRight" activeCell="C1" sqref="C1"/>
      <selection pane="bottomLeft" activeCell="A5" sqref="A5"/>
      <selection pane="bottomRight" activeCell="D30" sqref="D30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27.85546875" style="3" bestFit="1" customWidth="1"/>
    <col min="4" max="4" width="13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 ht="25.5">
      <c r="A2" s="4"/>
      <c r="B2" s="58" t="s">
        <v>38</v>
      </c>
      <c r="C2" s="39" t="s">
        <v>39</v>
      </c>
      <c r="D2" s="214" t="s">
        <v>66</v>
      </c>
      <c r="E2" s="214"/>
      <c r="F2" s="42">
        <v>2015</v>
      </c>
    </row>
    <row r="3" spans="1:6">
      <c r="A3" s="4"/>
      <c r="B3" s="57"/>
      <c r="C3"/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23" t="s">
        <v>23</v>
      </c>
      <c r="D5" s="5"/>
      <c r="E5" s="33"/>
      <c r="F5" s="5"/>
    </row>
    <row r="6" spans="1:6">
      <c r="A6" s="213"/>
      <c r="B6" s="21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23" t="s">
        <v>23</v>
      </c>
      <c r="D10" s="5"/>
      <c r="E10" s="33"/>
      <c r="F10" s="5"/>
    </row>
    <row r="11" spans="1:6">
      <c r="A11" s="213"/>
      <c r="B11" s="21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23" t="s">
        <v>23</v>
      </c>
      <c r="D15" s="26"/>
      <c r="E15" s="30"/>
      <c r="F15" s="26"/>
    </row>
    <row r="16" spans="1:6">
      <c r="A16" s="219"/>
      <c r="B16" s="221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18" t="s">
        <v>6</v>
      </c>
      <c r="B20" s="216" t="s">
        <v>8</v>
      </c>
      <c r="C20" s="11" t="s">
        <v>25</v>
      </c>
      <c r="D20" s="26"/>
      <c r="E20" s="30"/>
      <c r="F20" s="26"/>
    </row>
    <row r="21" spans="1:8">
      <c r="A21" s="219"/>
      <c r="B21" s="217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/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18" t="s">
        <v>9</v>
      </c>
      <c r="B30" s="220" t="s">
        <v>20</v>
      </c>
      <c r="C30" s="23" t="s">
        <v>23</v>
      </c>
      <c r="D30" s="33">
        <v>5545000.5</v>
      </c>
      <c r="E30" s="33"/>
      <c r="F30" s="5"/>
    </row>
    <row r="31" spans="1:8">
      <c r="A31" s="219"/>
      <c r="B31" s="221"/>
      <c r="C31" s="23" t="s">
        <v>24</v>
      </c>
      <c r="D31" s="16"/>
      <c r="E31" s="2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13" t="s">
        <v>10</v>
      </c>
      <c r="B35" s="215" t="s">
        <v>21</v>
      </c>
      <c r="C35" s="23" t="s">
        <v>23</v>
      </c>
      <c r="D35" s="5"/>
      <c r="E35" s="33"/>
      <c r="F35" s="5"/>
    </row>
    <row r="36" spans="1:6">
      <c r="A36" s="213"/>
      <c r="B36" s="215"/>
      <c r="C36" s="23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13" t="s">
        <v>11</v>
      </c>
      <c r="B40" s="222" t="s">
        <v>12</v>
      </c>
      <c r="C40" s="11" t="s">
        <v>26</v>
      </c>
      <c r="D40" s="5"/>
      <c r="E40" s="33"/>
      <c r="F40" s="5"/>
    </row>
    <row r="41" spans="1:6">
      <c r="A41" s="213"/>
      <c r="B41" s="222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13" t="s">
        <v>13</v>
      </c>
      <c r="B45" s="215" t="s">
        <v>22</v>
      </c>
      <c r="C45" s="23" t="s">
        <v>26</v>
      </c>
      <c r="D45" s="29"/>
      <c r="E45" s="33"/>
      <c r="F45" s="5"/>
    </row>
    <row r="46" spans="1:6">
      <c r="A46" s="213"/>
      <c r="B46" s="21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13" t="s">
        <v>14</v>
      </c>
      <c r="B50" s="215" t="s">
        <v>15</v>
      </c>
      <c r="C50" s="23" t="s">
        <v>23</v>
      </c>
      <c r="D50" s="5"/>
      <c r="E50" s="33"/>
      <c r="F50" s="5"/>
    </row>
    <row r="51" spans="1:6">
      <c r="A51" s="213"/>
      <c r="B51" s="21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5545000.5</v>
      </c>
      <c r="E54" s="32">
        <f>E6+E11+E16+E21+E26+E31+E36+E41+E46+E51</f>
        <v>0</v>
      </c>
      <c r="F54" s="6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30:B31"/>
    <mergeCell ref="A30:A31"/>
    <mergeCell ref="A10:A11"/>
    <mergeCell ref="B10:B11"/>
    <mergeCell ref="B15:B16"/>
    <mergeCell ref="A15:A16"/>
    <mergeCell ref="D1:E1"/>
    <mergeCell ref="D2:E2"/>
    <mergeCell ref="A5:A6"/>
    <mergeCell ref="B5:B6"/>
    <mergeCell ref="B20:B21"/>
    <mergeCell ref="A20:A2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25">
    <pageSetUpPr fitToPage="1"/>
  </sheetPr>
  <dimension ref="A1:H54"/>
  <sheetViews>
    <sheetView showGridLines="0" zoomScale="90" zoomScaleNormal="90" workbookViewId="0">
      <pane xSplit="2" ySplit="4" topLeftCell="C9" activePane="bottomRight" state="frozen"/>
      <selection pane="topRight" activeCell="C1" sqref="C1"/>
      <selection pane="bottomLeft" activeCell="A5" sqref="A5"/>
      <selection pane="bottomRight" activeCell="B2" sqref="B2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27.85546875" style="3" bestFit="1" customWidth="1"/>
    <col min="4" max="4" width="13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57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 ht="25.5">
      <c r="A2" s="4"/>
      <c r="B2" s="131" t="s">
        <v>210</v>
      </c>
      <c r="C2" s="134" t="s">
        <v>211</v>
      </c>
      <c r="D2" s="214" t="s">
        <v>66</v>
      </c>
      <c r="E2" s="214"/>
      <c r="F2" s="158">
        <v>2015</v>
      </c>
    </row>
    <row r="3" spans="1:6">
      <c r="A3" s="4"/>
      <c r="B3" s="57"/>
      <c r="C3"/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159" t="s">
        <v>23</v>
      </c>
      <c r="D5" s="5"/>
      <c r="E5" s="33"/>
      <c r="F5" s="5"/>
    </row>
    <row r="6" spans="1:6">
      <c r="A6" s="213"/>
      <c r="B6" s="215"/>
      <c r="C6" s="159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159" t="s">
        <v>23</v>
      </c>
      <c r="D10" s="5"/>
      <c r="E10" s="33"/>
      <c r="F10" s="5"/>
    </row>
    <row r="11" spans="1:6">
      <c r="A11" s="213"/>
      <c r="B11" s="215"/>
      <c r="C11" s="159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159" t="s">
        <v>23</v>
      </c>
      <c r="D15" s="26"/>
      <c r="E15" s="30"/>
      <c r="F15" s="26"/>
    </row>
    <row r="16" spans="1:6">
      <c r="A16" s="219"/>
      <c r="B16" s="221"/>
      <c r="C16" s="159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18" t="s">
        <v>6</v>
      </c>
      <c r="B20" s="216" t="s">
        <v>8</v>
      </c>
      <c r="C20" s="161" t="s">
        <v>25</v>
      </c>
      <c r="D20" s="26"/>
      <c r="E20" s="30"/>
      <c r="F20" s="26"/>
    </row>
    <row r="21" spans="1:8">
      <c r="A21" s="219"/>
      <c r="B21" s="217"/>
      <c r="C21" s="16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57"/>
      <c r="B24" s="161"/>
      <c r="C24" s="161"/>
      <c r="D24" s="6"/>
      <c r="E24" s="32"/>
      <c r="F24" s="6"/>
      <c r="H24" s="37"/>
    </row>
    <row r="25" spans="1:8">
      <c r="A25" s="157" t="s">
        <v>7</v>
      </c>
      <c r="B25" s="160" t="s">
        <v>19</v>
      </c>
      <c r="C25" s="159" t="s">
        <v>23</v>
      </c>
      <c r="D25" s="30"/>
      <c r="E25" s="30"/>
      <c r="F25" s="26"/>
      <c r="H25" s="37"/>
    </row>
    <row r="26" spans="1:8">
      <c r="A26" s="157"/>
      <c r="B26" s="160"/>
      <c r="C26" s="159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57"/>
      <c r="B29" s="161"/>
      <c r="C29" s="161"/>
      <c r="D29" s="6"/>
      <c r="E29" s="32"/>
      <c r="F29" s="6"/>
    </row>
    <row r="30" spans="1:8">
      <c r="A30" s="218" t="s">
        <v>9</v>
      </c>
      <c r="B30" s="220" t="s">
        <v>20</v>
      </c>
      <c r="C30" s="159" t="s">
        <v>23</v>
      </c>
      <c r="D30" s="33">
        <v>2577845.7400000002</v>
      </c>
      <c r="E30" s="33"/>
      <c r="F30" s="5"/>
    </row>
    <row r="31" spans="1:8">
      <c r="A31" s="219"/>
      <c r="B31" s="221"/>
      <c r="C31" s="159" t="s">
        <v>24</v>
      </c>
      <c r="D31" s="16"/>
      <c r="E31" s="2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57"/>
      <c r="B34" s="161"/>
      <c r="C34" s="161"/>
      <c r="D34" s="6"/>
      <c r="E34" s="32"/>
      <c r="F34" s="6"/>
    </row>
    <row r="35" spans="1:6">
      <c r="A35" s="213" t="s">
        <v>10</v>
      </c>
      <c r="B35" s="215" t="s">
        <v>21</v>
      </c>
      <c r="C35" s="159" t="s">
        <v>23</v>
      </c>
      <c r="D35" s="5"/>
      <c r="E35" s="33"/>
      <c r="F35" s="5"/>
    </row>
    <row r="36" spans="1:6">
      <c r="A36" s="213"/>
      <c r="B36" s="215"/>
      <c r="C36" s="159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57"/>
      <c r="B39" s="161"/>
      <c r="C39" s="161"/>
      <c r="D39" s="6"/>
      <c r="E39" s="32"/>
      <c r="F39" s="6"/>
    </row>
    <row r="40" spans="1:6">
      <c r="A40" s="213" t="s">
        <v>11</v>
      </c>
      <c r="B40" s="222" t="s">
        <v>12</v>
      </c>
      <c r="C40" s="161" t="s">
        <v>26</v>
      </c>
      <c r="D40" s="5"/>
      <c r="E40" s="33"/>
      <c r="F40" s="5"/>
    </row>
    <row r="41" spans="1:6">
      <c r="A41" s="213"/>
      <c r="B41" s="222"/>
      <c r="C41" s="16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57"/>
      <c r="B44" s="161"/>
      <c r="C44" s="161"/>
      <c r="D44" s="6"/>
      <c r="E44" s="32"/>
      <c r="F44" s="6"/>
    </row>
    <row r="45" spans="1:6">
      <c r="A45" s="213" t="s">
        <v>13</v>
      </c>
      <c r="B45" s="215" t="s">
        <v>22</v>
      </c>
      <c r="C45" s="159" t="s">
        <v>26</v>
      </c>
      <c r="D45" s="29"/>
      <c r="E45" s="33"/>
      <c r="F45" s="5"/>
    </row>
    <row r="46" spans="1:6">
      <c r="A46" s="213"/>
      <c r="B46" s="215"/>
      <c r="C46" s="159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57"/>
      <c r="B49" s="161"/>
      <c r="C49" s="161"/>
      <c r="D49" s="6"/>
      <c r="E49" s="32"/>
      <c r="F49" s="6"/>
    </row>
    <row r="50" spans="1:6">
      <c r="A50" s="213" t="s">
        <v>14</v>
      </c>
      <c r="B50" s="215" t="s">
        <v>15</v>
      </c>
      <c r="C50" s="159" t="s">
        <v>23</v>
      </c>
      <c r="D50" s="5"/>
      <c r="E50" s="33"/>
      <c r="F50" s="5"/>
    </row>
    <row r="51" spans="1:6">
      <c r="A51" s="213"/>
      <c r="B51" s="215"/>
      <c r="C51" s="159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2577845.7400000002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A15:A16"/>
    <mergeCell ref="B15:B16"/>
    <mergeCell ref="A20:A21"/>
    <mergeCell ref="B20:B21"/>
    <mergeCell ref="A30:A31"/>
    <mergeCell ref="B30:B31"/>
    <mergeCell ref="A50:A51"/>
    <mergeCell ref="B50:B51"/>
    <mergeCell ref="A35:A36"/>
    <mergeCell ref="B35:B36"/>
    <mergeCell ref="A40:A41"/>
    <mergeCell ref="B40:B41"/>
    <mergeCell ref="A45:A46"/>
    <mergeCell ref="B45:B4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1">
    <pageSetUpPr fitToPage="1"/>
  </sheetPr>
  <dimension ref="A1:H54"/>
  <sheetViews>
    <sheetView showGridLines="0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D30" sqref="D30"/>
    </sheetView>
  </sheetViews>
  <sheetFormatPr defaultColWidth="8.85546875" defaultRowHeight="12.75"/>
  <cols>
    <col min="1" max="1" width="3.7109375" style="3" bestFit="1" customWidth="1"/>
    <col min="2" max="2" width="25.7109375" style="3" bestFit="1" customWidth="1"/>
    <col min="3" max="3" width="23.42578125" style="3" bestFit="1" customWidth="1"/>
    <col min="4" max="4" width="13.42578125" style="3" bestFit="1" customWidth="1"/>
    <col min="5" max="5" width="13.42578125" style="31" bestFit="1" customWidth="1"/>
    <col min="6" max="6" width="14.8554687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 ht="25.5">
      <c r="A2" s="4"/>
      <c r="B2" s="58" t="s">
        <v>40</v>
      </c>
      <c r="C2" s="39" t="s">
        <v>41</v>
      </c>
      <c r="D2" s="214" t="s">
        <v>65</v>
      </c>
      <c r="E2" s="214"/>
      <c r="F2" s="42">
        <v>2015</v>
      </c>
    </row>
    <row r="3" spans="1:6">
      <c r="A3" s="4"/>
      <c r="B3" s="57"/>
      <c r="C3" s="39"/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23" t="s">
        <v>23</v>
      </c>
      <c r="D5" s="5"/>
      <c r="E5" s="33"/>
      <c r="F5" s="5"/>
    </row>
    <row r="6" spans="1:6">
      <c r="A6" s="213"/>
      <c r="B6" s="21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23" t="s">
        <v>23</v>
      </c>
      <c r="D10" s="5"/>
      <c r="E10" s="33"/>
      <c r="F10" s="5"/>
    </row>
    <row r="11" spans="1:6">
      <c r="A11" s="213"/>
      <c r="B11" s="21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23" t="s">
        <v>23</v>
      </c>
      <c r="D15" s="26"/>
      <c r="E15" s="30"/>
      <c r="F15" s="26"/>
    </row>
    <row r="16" spans="1:6">
      <c r="A16" s="219"/>
      <c r="B16" s="221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18" t="s">
        <v>6</v>
      </c>
      <c r="B20" s="216" t="s">
        <v>8</v>
      </c>
      <c r="C20" s="11" t="s">
        <v>25</v>
      </c>
      <c r="D20" s="26"/>
      <c r="E20" s="30"/>
      <c r="F20" s="26"/>
    </row>
    <row r="21" spans="1:8">
      <c r="A21" s="219"/>
      <c r="B21" s="217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/>
      <c r="E25" s="30"/>
      <c r="F25" s="26"/>
      <c r="H25" s="37"/>
    </row>
    <row r="26" spans="1:8">
      <c r="A26" s="1"/>
      <c r="B26" s="7"/>
      <c r="C26" s="23" t="s">
        <v>24</v>
      </c>
      <c r="D26" s="16"/>
      <c r="E26" s="4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18" t="s">
        <v>9</v>
      </c>
      <c r="B30" s="220" t="s">
        <v>20</v>
      </c>
      <c r="C30" s="23" t="s">
        <v>23</v>
      </c>
      <c r="D30" s="60">
        <f>7214036.54+2072805.65+24363159.92-126368.42</f>
        <v>33523633.689999998</v>
      </c>
      <c r="E30" s="33"/>
      <c r="F30" s="5"/>
    </row>
    <row r="31" spans="1:8">
      <c r="A31" s="219"/>
      <c r="B31" s="221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13" t="s">
        <v>10</v>
      </c>
      <c r="B35" s="215" t="s">
        <v>21</v>
      </c>
      <c r="C35" s="23" t="s">
        <v>23</v>
      </c>
      <c r="D35" s="5"/>
      <c r="E35" s="33"/>
      <c r="F35" s="5"/>
    </row>
    <row r="36" spans="1:6">
      <c r="A36" s="213"/>
      <c r="B36" s="215"/>
      <c r="C36" s="23" t="s">
        <v>24</v>
      </c>
      <c r="D36" s="16"/>
      <c r="E36" s="91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13" t="s">
        <v>11</v>
      </c>
      <c r="B40" s="222" t="s">
        <v>12</v>
      </c>
      <c r="C40" s="11" t="s">
        <v>26</v>
      </c>
      <c r="D40" s="5"/>
      <c r="E40" s="33"/>
      <c r="F40" s="5"/>
    </row>
    <row r="41" spans="1:6">
      <c r="A41" s="213"/>
      <c r="B41" s="222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13" t="s">
        <v>13</v>
      </c>
      <c r="B45" s="215" t="s">
        <v>22</v>
      </c>
      <c r="C45" s="23" t="s">
        <v>26</v>
      </c>
      <c r="D45" s="29"/>
      <c r="E45" s="33"/>
      <c r="F45" s="5"/>
    </row>
    <row r="46" spans="1:6">
      <c r="A46" s="213"/>
      <c r="B46" s="21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13" t="s">
        <v>14</v>
      </c>
      <c r="B50" s="215" t="s">
        <v>15</v>
      </c>
      <c r="C50" s="23" t="s">
        <v>23</v>
      </c>
      <c r="D50" s="5"/>
      <c r="E50" s="33"/>
      <c r="F50" s="5"/>
    </row>
    <row r="51" spans="1:6">
      <c r="A51" s="213"/>
      <c r="B51" s="21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33523633.689999998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B15:B16"/>
    <mergeCell ref="A15:A16"/>
    <mergeCell ref="B20:B21"/>
    <mergeCell ref="A20:A21"/>
    <mergeCell ref="B30:B31"/>
    <mergeCell ref="A30:A31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3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2">
    <pageSetUpPr fitToPage="1"/>
  </sheetPr>
  <dimension ref="A1:H54"/>
  <sheetViews>
    <sheetView showGridLines="0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E31" sqref="E31"/>
    </sheetView>
  </sheetViews>
  <sheetFormatPr defaultColWidth="8.85546875" defaultRowHeight="12.75"/>
  <cols>
    <col min="1" max="1" width="3.7109375" style="3" bestFit="1" customWidth="1"/>
    <col min="2" max="2" width="23.7109375" style="3" bestFit="1" customWidth="1"/>
    <col min="3" max="3" width="38" style="3" bestFit="1" customWidth="1"/>
    <col min="4" max="4" width="14.8554687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 ht="25.5">
      <c r="A2" s="4"/>
      <c r="B2" s="58" t="s">
        <v>42</v>
      </c>
      <c r="C2" s="61" t="s">
        <v>67</v>
      </c>
      <c r="D2" s="214" t="s">
        <v>62</v>
      </c>
      <c r="E2" s="214"/>
      <c r="F2" s="42">
        <v>2015</v>
      </c>
    </row>
    <row r="3" spans="1:6">
      <c r="A3" s="4"/>
      <c r="B3" s="57"/>
      <c r="C3" s="39" t="s">
        <v>68</v>
      </c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23" t="s">
        <v>23</v>
      </c>
      <c r="D5" s="5"/>
      <c r="E5" s="33"/>
      <c r="F5" s="5"/>
    </row>
    <row r="6" spans="1:6">
      <c r="A6" s="213"/>
      <c r="B6" s="21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23" t="s">
        <v>23</v>
      </c>
      <c r="D10" s="5"/>
      <c r="E10" s="33"/>
      <c r="F10" s="5"/>
    </row>
    <row r="11" spans="1:6">
      <c r="A11" s="213"/>
      <c r="B11" s="21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23" t="s">
        <v>23</v>
      </c>
      <c r="D15" s="26"/>
      <c r="E15" s="30"/>
      <c r="F15" s="26"/>
    </row>
    <row r="16" spans="1:6">
      <c r="A16" s="219"/>
      <c r="B16" s="221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18" t="s">
        <v>6</v>
      </c>
      <c r="B20" s="216" t="s">
        <v>8</v>
      </c>
      <c r="C20" s="11" t="s">
        <v>25</v>
      </c>
      <c r="D20" s="26"/>
      <c r="E20" s="30"/>
      <c r="F20" s="26"/>
    </row>
    <row r="21" spans="1:8">
      <c r="A21" s="219"/>
      <c r="B21" s="217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/>
      <c r="E25" s="30"/>
      <c r="F25" s="26"/>
      <c r="H25" s="37"/>
    </row>
    <row r="26" spans="1:8">
      <c r="A26" s="1"/>
      <c r="B26" s="7"/>
      <c r="C26" s="23" t="s">
        <v>24</v>
      </c>
      <c r="D26" s="91"/>
      <c r="E26" s="91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18" t="s">
        <v>9</v>
      </c>
      <c r="B30" s="220" t="s">
        <v>20</v>
      </c>
      <c r="C30" s="23" t="s">
        <v>23</v>
      </c>
      <c r="D30" s="33">
        <v>45465163.310000002</v>
      </c>
      <c r="E30" s="33"/>
      <c r="F30" s="5"/>
    </row>
    <row r="31" spans="1:8">
      <c r="A31" s="219"/>
      <c r="B31" s="221"/>
      <c r="C31" s="23" t="s">
        <v>24</v>
      </c>
      <c r="D31" s="27"/>
      <c r="E31" s="47">
        <v>4211211.74</v>
      </c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13" t="s">
        <v>10</v>
      </c>
      <c r="B35" s="215" t="s">
        <v>21</v>
      </c>
      <c r="C35" s="105" t="s">
        <v>23</v>
      </c>
      <c r="D35" s="33">
        <v>1451.32</v>
      </c>
      <c r="E35" s="33"/>
      <c r="F35" s="5"/>
    </row>
    <row r="36" spans="1:6">
      <c r="A36" s="213"/>
      <c r="B36" s="215"/>
      <c r="C36" s="23" t="s">
        <v>24</v>
      </c>
      <c r="D36" s="16"/>
      <c r="E36" s="47">
        <v>2513.21</v>
      </c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13" t="s">
        <v>11</v>
      </c>
      <c r="B40" s="222" t="s">
        <v>12</v>
      </c>
      <c r="C40" s="11" t="s">
        <v>26</v>
      </c>
      <c r="D40" s="5"/>
      <c r="E40" s="33"/>
      <c r="F40" s="5"/>
    </row>
    <row r="41" spans="1:6">
      <c r="A41" s="213"/>
      <c r="B41" s="222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13" t="s">
        <v>13</v>
      </c>
      <c r="B45" s="215" t="s">
        <v>22</v>
      </c>
      <c r="C45" s="23" t="s">
        <v>26</v>
      </c>
      <c r="D45" s="29"/>
      <c r="E45" s="33"/>
      <c r="F45" s="5"/>
    </row>
    <row r="46" spans="1:6">
      <c r="A46" s="213"/>
      <c r="B46" s="21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13" t="s">
        <v>14</v>
      </c>
      <c r="B50" s="215" t="s">
        <v>15</v>
      </c>
      <c r="C50" s="23" t="s">
        <v>23</v>
      </c>
      <c r="D50" s="5"/>
      <c r="E50" s="33"/>
      <c r="F50" s="5"/>
    </row>
    <row r="51" spans="1:6">
      <c r="A51" s="213"/>
      <c r="B51" s="21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45466614.630000003</v>
      </c>
      <c r="E54" s="32">
        <f>E6+E11+E16+E21+E26+E31+E36+E41+E46+E51</f>
        <v>4213724.95</v>
      </c>
      <c r="F54" s="6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30:B31"/>
    <mergeCell ref="A30:A31"/>
    <mergeCell ref="A10:A11"/>
    <mergeCell ref="B10:B11"/>
    <mergeCell ref="B15:B16"/>
    <mergeCell ref="A15:A16"/>
    <mergeCell ref="D1:E1"/>
    <mergeCell ref="D2:E2"/>
    <mergeCell ref="A5:A6"/>
    <mergeCell ref="B5:B6"/>
    <mergeCell ref="B20:B21"/>
    <mergeCell ref="A20:A2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6">
    <pageSetUpPr fitToPage="1"/>
  </sheetPr>
  <dimension ref="A1:H54"/>
  <sheetViews>
    <sheetView showGridLines="0" workbookViewId="0">
      <selection activeCell="D30" sqref="D30"/>
    </sheetView>
  </sheetViews>
  <sheetFormatPr defaultColWidth="8.85546875" defaultRowHeight="12.75"/>
  <cols>
    <col min="1" max="1" width="3.7109375" style="3" bestFit="1" customWidth="1"/>
    <col min="2" max="2" width="26.42578125" style="3" bestFit="1" customWidth="1"/>
    <col min="3" max="3" width="39" style="3" bestFit="1" customWidth="1"/>
    <col min="4" max="4" width="13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 ht="25.5">
      <c r="A2" s="4"/>
      <c r="B2" s="41" t="s">
        <v>45</v>
      </c>
      <c r="C2" s="39" t="s">
        <v>70</v>
      </c>
      <c r="D2" s="214" t="s">
        <v>69</v>
      </c>
      <c r="E2" s="214"/>
      <c r="F2" s="42">
        <v>2015</v>
      </c>
    </row>
    <row r="3" spans="1:6">
      <c r="A3" s="4"/>
      <c r="B3" s="41"/>
      <c r="C3" s="39"/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23" t="s">
        <v>23</v>
      </c>
      <c r="D5" s="5"/>
      <c r="E5" s="33"/>
      <c r="F5" s="5"/>
    </row>
    <row r="6" spans="1:6">
      <c r="A6" s="213"/>
      <c r="B6" s="21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23" t="s">
        <v>23</v>
      </c>
      <c r="D10" s="5"/>
      <c r="E10" s="33"/>
      <c r="F10" s="5"/>
    </row>
    <row r="11" spans="1:6">
      <c r="A11" s="213"/>
      <c r="B11" s="21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23" t="s">
        <v>23</v>
      </c>
      <c r="D15" s="26"/>
      <c r="E15" s="30"/>
      <c r="F15" s="26"/>
    </row>
    <row r="16" spans="1:6">
      <c r="A16" s="219"/>
      <c r="B16" s="221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18" t="s">
        <v>6</v>
      </c>
      <c r="B20" s="216" t="s">
        <v>8</v>
      </c>
      <c r="C20" s="11" t="s">
        <v>25</v>
      </c>
      <c r="D20" s="26"/>
      <c r="E20" s="30"/>
      <c r="F20" s="26"/>
    </row>
    <row r="21" spans="1:8">
      <c r="A21" s="219"/>
      <c r="B21" s="217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6"/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18" t="s">
        <v>9</v>
      </c>
      <c r="B30" s="220" t="s">
        <v>20</v>
      </c>
      <c r="C30" s="23" t="s">
        <v>23</v>
      </c>
      <c r="D30" s="33">
        <v>12199068.550000001</v>
      </c>
      <c r="E30" s="33"/>
      <c r="F30" s="5"/>
    </row>
    <row r="31" spans="1:8">
      <c r="A31" s="219"/>
      <c r="B31" s="221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13" t="s">
        <v>10</v>
      </c>
      <c r="B35" s="215" t="s">
        <v>21</v>
      </c>
      <c r="C35" s="23" t="s">
        <v>23</v>
      </c>
      <c r="D35" s="33"/>
      <c r="E35" s="33"/>
      <c r="F35" s="5"/>
    </row>
    <row r="36" spans="1:6">
      <c r="A36" s="213"/>
      <c r="B36" s="215"/>
      <c r="C36" s="23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13" t="s">
        <v>11</v>
      </c>
      <c r="B40" s="222" t="s">
        <v>12</v>
      </c>
      <c r="C40" s="11" t="s">
        <v>26</v>
      </c>
      <c r="D40" s="5"/>
      <c r="E40" s="33"/>
      <c r="F40" s="5"/>
    </row>
    <row r="41" spans="1:6">
      <c r="A41" s="213"/>
      <c r="B41" s="222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13" t="s">
        <v>13</v>
      </c>
      <c r="B45" s="215" t="s">
        <v>22</v>
      </c>
      <c r="C45" s="23" t="s">
        <v>26</v>
      </c>
      <c r="D45" s="29"/>
      <c r="E45" s="33"/>
      <c r="F45" s="5"/>
    </row>
    <row r="46" spans="1:6">
      <c r="A46" s="213"/>
      <c r="B46" s="21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13" t="s">
        <v>14</v>
      </c>
      <c r="B50" s="215" t="s">
        <v>15</v>
      </c>
      <c r="C50" s="23" t="s">
        <v>23</v>
      </c>
      <c r="D50" s="5"/>
      <c r="E50" s="33"/>
      <c r="F50" s="5"/>
    </row>
    <row r="51" spans="1:6">
      <c r="A51" s="213"/>
      <c r="B51" s="21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12199068.550000001</v>
      </c>
      <c r="E54" s="32">
        <f>E6+E11+E16+E21+E26+E31+E36+E41+E46+E51</f>
        <v>0</v>
      </c>
      <c r="F54" s="6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30:B31"/>
    <mergeCell ref="A30:A31"/>
    <mergeCell ref="A10:A11"/>
    <mergeCell ref="B10:B11"/>
    <mergeCell ref="B15:B16"/>
    <mergeCell ref="A15:A16"/>
    <mergeCell ref="D1:E1"/>
    <mergeCell ref="D2:E2"/>
    <mergeCell ref="A5:A6"/>
    <mergeCell ref="B5:B6"/>
    <mergeCell ref="B20:B21"/>
    <mergeCell ref="A20:A2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9" orientation="portrait" r:id="rId1"/>
  <headerFooter alignWithMargins="0">
    <oddHeader>&amp;LWHIRLPOOL SLOVAKIA spol. s r.o.&amp;RDzP</oddHeader>
    <oddFooter>&amp;L&amp;F&amp;R&amp;A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FF0000"/>
    <pageSetUpPr fitToPage="1"/>
  </sheetPr>
  <dimension ref="A1:R67"/>
  <sheetViews>
    <sheetView tabSelected="1" zoomScaleNormal="100" workbookViewId="0">
      <pane xSplit="2" ySplit="5" topLeftCell="C36" activePane="bottomRight" state="frozen"/>
      <selection pane="topRight" activeCell="C1" sqref="C1"/>
      <selection pane="bottomLeft" activeCell="A6" sqref="A6"/>
      <selection pane="bottomRight" activeCell="M39" sqref="M39"/>
    </sheetView>
  </sheetViews>
  <sheetFormatPr defaultColWidth="9.140625" defaultRowHeight="12.75"/>
  <cols>
    <col min="1" max="1" width="33.42578125" style="148" bestFit="1" customWidth="1"/>
    <col min="2" max="2" width="16.7109375" style="148" customWidth="1"/>
    <col min="3" max="3" width="13.85546875" style="148" customWidth="1"/>
    <col min="4" max="4" width="11.7109375" style="148" bestFit="1" customWidth="1"/>
    <col min="5" max="5" width="11.7109375" style="148" customWidth="1"/>
    <col min="6" max="6" width="12.140625" style="148" customWidth="1"/>
    <col min="7" max="8" width="10.140625" style="148" customWidth="1"/>
    <col min="9" max="9" width="13.85546875" style="148" customWidth="1"/>
    <col min="10" max="10" width="2" style="148" customWidth="1"/>
    <col min="11" max="11" width="12.7109375" style="148" customWidth="1"/>
    <col min="12" max="12" width="10.140625" style="148" customWidth="1"/>
    <col min="13" max="13" width="12.42578125" style="148" customWidth="1"/>
    <col min="14" max="14" width="11.7109375" style="148" customWidth="1"/>
    <col min="15" max="15" width="10.140625" style="148" customWidth="1"/>
    <col min="16" max="16" width="11.7109375" style="148" customWidth="1"/>
    <col min="17" max="17" width="12.7109375" style="148" customWidth="1"/>
    <col min="18" max="18" width="9.140625" style="148" customWidth="1"/>
    <col min="19" max="16384" width="9.140625" style="148"/>
  </cols>
  <sheetData>
    <row r="1" spans="1:17">
      <c r="A1" s="150" t="s">
        <v>138</v>
      </c>
    </row>
    <row r="2" spans="1:17" ht="13.5" thickBot="1"/>
    <row r="3" spans="1:17" ht="13.5" thickBot="1">
      <c r="C3" s="149" t="s">
        <v>167</v>
      </c>
      <c r="K3" s="149" t="s">
        <v>166</v>
      </c>
    </row>
    <row r="4" spans="1:17">
      <c r="C4" s="150"/>
    </row>
    <row r="5" spans="1:17" s="150" customFormat="1">
      <c r="A5" s="150" t="s">
        <v>134</v>
      </c>
      <c r="B5" s="150" t="s">
        <v>135</v>
      </c>
      <c r="C5" s="150" t="s">
        <v>156</v>
      </c>
      <c r="D5" s="150" t="s">
        <v>157</v>
      </c>
      <c r="E5" s="150" t="s">
        <v>21</v>
      </c>
      <c r="F5" s="150" t="s">
        <v>163</v>
      </c>
      <c r="G5" s="150" t="s">
        <v>162</v>
      </c>
      <c r="H5" s="150" t="s">
        <v>8</v>
      </c>
      <c r="I5" s="163" t="s">
        <v>168</v>
      </c>
      <c r="K5" s="150" t="s">
        <v>156</v>
      </c>
      <c r="L5" s="150" t="s">
        <v>164</v>
      </c>
      <c r="M5" s="150" t="s">
        <v>21</v>
      </c>
      <c r="N5" s="150" t="s">
        <v>165</v>
      </c>
      <c r="O5" s="150" t="s">
        <v>162</v>
      </c>
      <c r="P5" s="150" t="s">
        <v>8</v>
      </c>
      <c r="Q5" s="163" t="s">
        <v>169</v>
      </c>
    </row>
    <row r="6" spans="1:17">
      <c r="A6" s="199" t="str">
        <f>tab.DP_IT!B2</f>
        <v>Whirlpool Europe s.r.l.</v>
      </c>
      <c r="B6" s="199" t="s">
        <v>181</v>
      </c>
      <c r="C6" s="151">
        <f>tab.DP_IT!D30</f>
        <v>53815627.969999999</v>
      </c>
      <c r="D6" s="151">
        <f>tab.DP_IT!D25</f>
        <v>0</v>
      </c>
      <c r="E6" s="151">
        <f>tab.DP_IT!D35</f>
        <v>568966.29</v>
      </c>
      <c r="F6" s="151"/>
      <c r="G6" s="151">
        <f>tab.DP_IT!D10</f>
        <v>0</v>
      </c>
      <c r="H6" s="151"/>
      <c r="I6" s="164">
        <f>SUM(C6:G6)</f>
        <v>54384594.259999998</v>
      </c>
      <c r="K6" s="151">
        <f>tab.DP_IT!E31</f>
        <v>17959882.199999999</v>
      </c>
      <c r="L6" s="151">
        <f>tab.DP_IT!E26</f>
        <v>47147.51</v>
      </c>
      <c r="M6" s="151">
        <f>tab.DP_IT!E36</f>
        <v>10435129.089999998</v>
      </c>
      <c r="N6" s="151">
        <f>tab.DP_IT!E46</f>
        <v>0</v>
      </c>
      <c r="O6" s="151">
        <f>tab.DP_IT!E11</f>
        <v>0</v>
      </c>
      <c r="P6" s="151">
        <f>tab.DP_IT!E6</f>
        <v>0</v>
      </c>
      <c r="Q6" s="164">
        <f t="shared" ref="Q6:Q52" si="0">SUM(K6:P6)</f>
        <v>28442158.799999997</v>
      </c>
    </row>
    <row r="7" spans="1:17">
      <c r="A7" s="199" t="str">
        <f>'tab.DP_IT (2)'!B2</f>
        <v>Whirlpool Europe s.r.l. Socio Unico</v>
      </c>
      <c r="B7" s="199" t="s">
        <v>182</v>
      </c>
      <c r="C7" s="151">
        <f>'tab.DP_IT (2)'!D30</f>
        <v>214897.5</v>
      </c>
      <c r="D7" s="151">
        <f>'tab.DP_IT (2)'!D25</f>
        <v>0</v>
      </c>
      <c r="E7" s="151">
        <f>'tab.DP_IT (2)'!D35</f>
        <v>0</v>
      </c>
      <c r="F7" s="151"/>
      <c r="G7" s="151"/>
      <c r="H7" s="151"/>
      <c r="I7" s="164">
        <f t="shared" ref="I7:I52" si="1">SUM(C7:G7)</f>
        <v>214897.5</v>
      </c>
      <c r="K7" s="151">
        <f>'tab.DP_IT (2)'!E31</f>
        <v>789847.68</v>
      </c>
      <c r="L7" s="151">
        <f>'tab.DP_IT (2)'!E26</f>
        <v>0</v>
      </c>
      <c r="M7" s="151">
        <f>'tab.DP_IT (2)'!E36</f>
        <v>0</v>
      </c>
      <c r="N7" s="151">
        <f>'tab.DP_IT (2)'!E46</f>
        <v>0</v>
      </c>
      <c r="O7" s="151">
        <f>'tab.DP_IT (2)'!E11</f>
        <v>0</v>
      </c>
      <c r="P7" s="151"/>
      <c r="Q7" s="164">
        <f t="shared" si="0"/>
        <v>789847.68</v>
      </c>
    </row>
    <row r="8" spans="1:17">
      <c r="A8" s="148" t="str">
        <f>'tab.DP_IT (3)'!B2</f>
        <v>Whirlpool NAPOLI</v>
      </c>
      <c r="B8" s="148" t="s">
        <v>183</v>
      </c>
      <c r="C8" s="151">
        <f>'tab.DP_IT (3)'!D30</f>
        <v>229740.59</v>
      </c>
      <c r="D8" s="151">
        <f>'tab.DP_IT (3)'!D25</f>
        <v>0</v>
      </c>
      <c r="E8" s="151">
        <f>'tab.DP_IT (3)'!D35</f>
        <v>7448</v>
      </c>
      <c r="F8" s="151">
        <f>'tab.DP_IT (3)'!D45</f>
        <v>0</v>
      </c>
      <c r="G8" s="151">
        <f>'tab.DP_IT (3)'!D10</f>
        <v>0</v>
      </c>
      <c r="H8" s="151"/>
      <c r="I8" s="164">
        <f t="shared" si="1"/>
        <v>237188.59</v>
      </c>
      <c r="K8" s="151">
        <f>'tab.DP_IT (3)'!E31</f>
        <v>0</v>
      </c>
      <c r="L8" s="151">
        <f>'tab.DP_IT (3)'!E26</f>
        <v>94524.33</v>
      </c>
      <c r="M8" s="151">
        <f>'tab.DP_IT (3)'!E36</f>
        <v>0</v>
      </c>
      <c r="N8" s="151"/>
      <c r="O8" s="151">
        <f>'tab.DP_IT (3)'!E11</f>
        <v>0</v>
      </c>
      <c r="P8" s="151"/>
      <c r="Q8" s="164">
        <f t="shared" si="0"/>
        <v>94524.33</v>
      </c>
    </row>
    <row r="9" spans="1:17">
      <c r="A9" s="148" t="str">
        <f>'tab.DP_IT _VAT-SK'!B2</f>
        <v>Whirlpool Europe s.r.l.</v>
      </c>
      <c r="B9" s="154" t="s">
        <v>180</v>
      </c>
      <c r="C9" s="151">
        <f>'tab.DP_IT _VAT-SK'!D30</f>
        <v>18070751.189999998</v>
      </c>
      <c r="D9" s="151"/>
      <c r="E9" s="151"/>
      <c r="F9" s="151"/>
      <c r="G9" s="151"/>
      <c r="H9" s="151"/>
      <c r="I9" s="164">
        <f t="shared" si="1"/>
        <v>18070751.189999998</v>
      </c>
      <c r="K9" s="151">
        <f>'tab.DP_IT (3)'!E32</f>
        <v>0</v>
      </c>
      <c r="L9" s="151"/>
      <c r="M9" s="151"/>
      <c r="N9" s="151"/>
      <c r="O9" s="151"/>
      <c r="P9" s="151"/>
      <c r="Q9" s="164">
        <f t="shared" si="0"/>
        <v>0</v>
      </c>
    </row>
    <row r="10" spans="1:17">
      <c r="A10" s="148" t="str">
        <f>'tab. DP_US'!B2</f>
        <v>Whirlpool Corporation</v>
      </c>
      <c r="B10" s="148" t="s">
        <v>35</v>
      </c>
      <c r="C10" s="151">
        <f>'tab. DP_US'!D30</f>
        <v>550385.53</v>
      </c>
      <c r="D10" s="154"/>
      <c r="E10" s="151">
        <f>'tab. DP_US'!D35</f>
        <v>0</v>
      </c>
      <c r="F10" s="151">
        <f>'tab. DP_US'!D45</f>
        <v>2654282</v>
      </c>
      <c r="G10" s="154"/>
      <c r="H10" s="154"/>
      <c r="I10" s="164">
        <f t="shared" si="1"/>
        <v>3204667.5300000003</v>
      </c>
      <c r="K10" s="154"/>
      <c r="L10" s="154"/>
      <c r="M10" s="151">
        <f>'tab. DP_US'!E36</f>
        <v>7972.59</v>
      </c>
      <c r="N10" s="151">
        <f>'tab. DP_US'!E46</f>
        <v>4015847.67</v>
      </c>
      <c r="O10" s="154"/>
      <c r="P10" s="154"/>
      <c r="Q10" s="164">
        <f t="shared" si="0"/>
        <v>4023820.26</v>
      </c>
    </row>
    <row r="11" spans="1:17">
      <c r="A11" s="148" t="s">
        <v>226</v>
      </c>
      <c r="B11" s="148" t="s">
        <v>212</v>
      </c>
      <c r="C11" s="151">
        <f>tab.DP_UK!D30</f>
        <v>7848101.4199999999</v>
      </c>
      <c r="D11" s="154"/>
      <c r="E11" s="151"/>
      <c r="F11" s="151"/>
      <c r="G11" s="154"/>
      <c r="H11" s="154"/>
      <c r="I11" s="164">
        <f t="shared" si="1"/>
        <v>7848101.4199999999</v>
      </c>
      <c r="K11" s="154"/>
      <c r="L11" s="154"/>
      <c r="M11" s="151"/>
      <c r="N11" s="151"/>
      <c r="O11" s="154"/>
      <c r="P11" s="154"/>
      <c r="Q11" s="164">
        <f t="shared" si="0"/>
        <v>0</v>
      </c>
    </row>
    <row r="12" spans="1:17">
      <c r="A12" s="148" t="s">
        <v>227</v>
      </c>
      <c r="B12" s="148" t="s">
        <v>212</v>
      </c>
      <c r="C12" s="151">
        <f>'tab.DP_UK (2)'!D30</f>
        <v>1907834.29</v>
      </c>
      <c r="D12" s="154"/>
      <c r="E12" s="151"/>
      <c r="F12" s="151"/>
      <c r="G12" s="154"/>
      <c r="H12" s="154"/>
      <c r="I12" s="164">
        <f t="shared" si="1"/>
        <v>1907834.29</v>
      </c>
      <c r="K12" s="154"/>
      <c r="L12" s="154"/>
      <c r="M12" s="151"/>
      <c r="N12" s="151"/>
      <c r="O12" s="154"/>
      <c r="P12" s="154"/>
      <c r="Q12" s="164">
        <f t="shared" si="0"/>
        <v>0</v>
      </c>
    </row>
    <row r="13" spans="1:17">
      <c r="A13" s="148" t="str">
        <f>'tab. DP_GER(2)'!B2</f>
        <v>BAUKNECHT HAUSGER GMBH</v>
      </c>
      <c r="B13" s="148" t="s">
        <v>34</v>
      </c>
      <c r="C13" s="151">
        <f>'tab. DP_GER'!D30+'tab. DP_GER(2)'!D30</f>
        <v>46474648.700000003</v>
      </c>
      <c r="D13" s="151">
        <f>'tab. DP_GER(2)'!D25</f>
        <v>0</v>
      </c>
      <c r="E13" s="151">
        <f>'tab. DP_GER(2)'!D35+'tab. DP_GER'!D35</f>
        <v>0</v>
      </c>
      <c r="F13" s="151"/>
      <c r="G13" s="154"/>
      <c r="H13" s="154"/>
      <c r="I13" s="164">
        <f t="shared" si="1"/>
        <v>46474648.700000003</v>
      </c>
      <c r="K13" s="151">
        <f>'tab. DP_GER(2)'!E31</f>
        <v>0</v>
      </c>
      <c r="L13" s="154"/>
      <c r="M13" s="151">
        <f>'tab. DP_GER'!E36+'tab. DP_GER(2)'!E36</f>
        <v>7646</v>
      </c>
      <c r="N13" s="151">
        <f>'tab. DP_GER'!E46</f>
        <v>369013</v>
      </c>
      <c r="O13" s="151">
        <f>'tab. DP_GER'!E11+'tab. DP_GER(2)'!E11</f>
        <v>113552.63</v>
      </c>
      <c r="P13" s="154"/>
      <c r="Q13" s="164">
        <f t="shared" si="0"/>
        <v>490211.63</v>
      </c>
    </row>
    <row r="14" spans="1:17">
      <c r="A14" s="199" t="str">
        <f>tab.DP_HU!B2</f>
        <v>WHIRLPOOL MAGYARORSZAG KFT</v>
      </c>
      <c r="B14" s="199" t="s">
        <v>63</v>
      </c>
      <c r="C14" s="151">
        <f>tab.DP_HU!D30</f>
        <v>25669663.779999997</v>
      </c>
      <c r="D14" s="154"/>
      <c r="E14" s="191">
        <f>tab.DP_HU!D35</f>
        <v>0</v>
      </c>
      <c r="F14" s="191"/>
      <c r="G14" s="154"/>
      <c r="H14" s="154"/>
      <c r="I14" s="164">
        <f t="shared" si="1"/>
        <v>25669663.779999997</v>
      </c>
      <c r="K14" s="151">
        <f>tab.DP_HU!E31</f>
        <v>0</v>
      </c>
      <c r="L14" s="154"/>
      <c r="M14" s="154"/>
      <c r="N14" s="154"/>
      <c r="O14" s="154"/>
      <c r="P14" s="154"/>
      <c r="Q14" s="164">
        <f t="shared" si="0"/>
        <v>0</v>
      </c>
    </row>
    <row r="15" spans="1:17">
      <c r="A15" s="199" t="str">
        <f>tab.DP_PL!B2</f>
        <v>WHIRLPOOL POLSKA SP. Z.O.O.</v>
      </c>
      <c r="B15" s="199" t="s">
        <v>64</v>
      </c>
      <c r="C15" s="151">
        <f>tab.DP_PL!D30</f>
        <v>23081499.129999999</v>
      </c>
      <c r="D15" s="151">
        <f>tab.DP_PL!D25</f>
        <v>0</v>
      </c>
      <c r="E15" s="154">
        <f>tab.DP_PL!D35</f>
        <v>0</v>
      </c>
      <c r="F15" s="154"/>
      <c r="G15" s="154"/>
      <c r="H15" s="154"/>
      <c r="I15" s="164">
        <f t="shared" si="1"/>
        <v>23081499.129999999</v>
      </c>
      <c r="K15" s="151">
        <f>tab.DP_PL!E31</f>
        <v>137175.07999999999</v>
      </c>
      <c r="L15" s="151">
        <f>tab.DP_PL!E26</f>
        <v>267643.73</v>
      </c>
      <c r="M15" s="151">
        <f>tab.DP_PL!E36</f>
        <v>224436.72</v>
      </c>
      <c r="N15" s="154"/>
      <c r="O15" s="154"/>
      <c r="P15" s="154"/>
      <c r="Q15" s="164">
        <f t="shared" si="0"/>
        <v>629255.52999999991</v>
      </c>
    </row>
    <row r="16" spans="1:17">
      <c r="A16" s="148" t="str">
        <f>tab.DP_ESP!B2</f>
        <v>WHIRLPOOL  IBERIA</v>
      </c>
      <c r="B16" s="148" t="s">
        <v>66</v>
      </c>
      <c r="C16" s="151">
        <f>tab.DP_ESP!D30</f>
        <v>5545000.5</v>
      </c>
      <c r="D16" s="151">
        <f>tab.DP_ESP!D25</f>
        <v>0</v>
      </c>
      <c r="E16" s="154">
        <f>tab.DP_ESP!D35</f>
        <v>0</v>
      </c>
      <c r="F16" s="154"/>
      <c r="G16" s="154"/>
      <c r="H16" s="154"/>
      <c r="I16" s="164">
        <f t="shared" si="1"/>
        <v>5545000.5</v>
      </c>
      <c r="K16" s="154"/>
      <c r="L16" s="154"/>
      <c r="M16" s="154"/>
      <c r="N16" s="154"/>
      <c r="O16" s="154"/>
      <c r="P16" s="154"/>
      <c r="Q16" s="164">
        <f t="shared" si="0"/>
        <v>0</v>
      </c>
    </row>
    <row r="17" spans="1:17">
      <c r="A17" s="148" t="s">
        <v>228</v>
      </c>
      <c r="B17" s="148" t="s">
        <v>66</v>
      </c>
      <c r="C17" s="151">
        <f>'tab.DP_ESP (2)'!D30</f>
        <v>2577845.7400000002</v>
      </c>
      <c r="D17" s="151"/>
      <c r="E17" s="154"/>
      <c r="F17" s="154"/>
      <c r="G17" s="154"/>
      <c r="H17" s="154"/>
      <c r="I17" s="164">
        <f t="shared" si="1"/>
        <v>2577845.7400000002</v>
      </c>
      <c r="K17" s="154"/>
      <c r="L17" s="154"/>
      <c r="M17" s="154"/>
      <c r="N17" s="154"/>
      <c r="O17" s="154"/>
      <c r="P17" s="154"/>
      <c r="Q17" s="164">
        <f t="shared" si="0"/>
        <v>0</v>
      </c>
    </row>
    <row r="18" spans="1:17">
      <c r="A18" s="199" t="str">
        <f>tab.DP_CR!B2</f>
        <v>WHIRLPOOL CR, spol. s.r.o.</v>
      </c>
      <c r="B18" s="199" t="s">
        <v>65</v>
      </c>
      <c r="C18" s="151">
        <f>tab.DP_CR!D30</f>
        <v>33523633.689999998</v>
      </c>
      <c r="D18" s="151">
        <f>tab.DP_CR!D25</f>
        <v>0</v>
      </c>
      <c r="E18" s="154"/>
      <c r="F18" s="154"/>
      <c r="G18" s="154"/>
      <c r="H18" s="154"/>
      <c r="I18" s="164">
        <f t="shared" si="1"/>
        <v>33523633.689999998</v>
      </c>
      <c r="K18" s="151">
        <f>tab.DP_CR!E31</f>
        <v>0</v>
      </c>
      <c r="L18" s="154"/>
      <c r="M18" s="151">
        <f>tab.DP_CR!E36</f>
        <v>0</v>
      </c>
      <c r="N18" s="154"/>
      <c r="O18" s="154"/>
      <c r="P18" s="154"/>
      <c r="Q18" s="164">
        <f t="shared" si="0"/>
        <v>0</v>
      </c>
    </row>
    <row r="19" spans="1:17">
      <c r="A19" s="199" t="str">
        <f>tab.DP_FR!B2</f>
        <v>WHIRLPOOL FRANCE SA</v>
      </c>
      <c r="B19" s="199" t="s">
        <v>62</v>
      </c>
      <c r="C19" s="151">
        <f>tab.DP_FR!D30</f>
        <v>45465163.310000002</v>
      </c>
      <c r="D19" s="151">
        <f>tab.DP_FR!D25</f>
        <v>0</v>
      </c>
      <c r="E19" s="151">
        <f>tab.DP_FR!D35</f>
        <v>1451.32</v>
      </c>
      <c r="F19" s="151"/>
      <c r="G19" s="154"/>
      <c r="H19" s="154"/>
      <c r="I19" s="164">
        <f t="shared" si="1"/>
        <v>45466614.630000003</v>
      </c>
      <c r="K19" s="151">
        <f>tab.DP_FR!E31</f>
        <v>4211211.74</v>
      </c>
      <c r="L19" s="151">
        <f>tab.DP_FR!E26</f>
        <v>0</v>
      </c>
      <c r="M19" s="151">
        <f>tab.DP_FR!E36</f>
        <v>2513.21</v>
      </c>
      <c r="N19" s="154"/>
      <c r="O19" s="154"/>
      <c r="P19" s="154"/>
      <c r="Q19" s="164">
        <f t="shared" si="0"/>
        <v>4213724.95</v>
      </c>
    </row>
    <row r="20" spans="1:17">
      <c r="A20" s="148" t="str">
        <f>tab.DP_RO!B2</f>
        <v>WHIRLPOOL ROMANIA  SRL</v>
      </c>
      <c r="B20" s="148" t="s">
        <v>69</v>
      </c>
      <c r="C20" s="151">
        <f>tab.DP_RO!D30</f>
        <v>12199068.550000001</v>
      </c>
      <c r="D20" s="154"/>
      <c r="E20" s="151">
        <f>tab.DP_RO!D35</f>
        <v>0</v>
      </c>
      <c r="F20" s="151"/>
      <c r="G20" s="154"/>
      <c r="H20" s="154"/>
      <c r="I20" s="164">
        <f t="shared" si="1"/>
        <v>12199068.550000001</v>
      </c>
      <c r="K20" s="151">
        <f>tab.DP_RO!E31</f>
        <v>0</v>
      </c>
      <c r="L20" s="154"/>
      <c r="M20" s="154"/>
      <c r="N20" s="154"/>
      <c r="O20" s="154"/>
      <c r="P20" s="154"/>
      <c r="Q20" s="164">
        <f t="shared" si="0"/>
        <v>0</v>
      </c>
    </row>
    <row r="21" spans="1:17">
      <c r="A21" s="199" t="str">
        <f>tab.DP_PL_polar!B2</f>
        <v>POLAR SA, WROCLAW</v>
      </c>
      <c r="B21" s="199" t="s">
        <v>64</v>
      </c>
      <c r="C21" s="151">
        <f>tab.DP_PL_polar!D30</f>
        <v>365097.29</v>
      </c>
      <c r="D21" s="151">
        <f>tab.DP_PL_polar!D25</f>
        <v>0</v>
      </c>
      <c r="E21" s="151">
        <f>tab.DP_PL_polar!D35</f>
        <v>0</v>
      </c>
      <c r="F21" s="151"/>
      <c r="G21" s="154"/>
      <c r="H21" s="154"/>
      <c r="I21" s="164">
        <f t="shared" si="1"/>
        <v>365097.29</v>
      </c>
      <c r="K21" s="151">
        <f>tab.DP_PL_polar!E31</f>
        <v>16781838.440000001</v>
      </c>
      <c r="L21" s="151">
        <f>tab.DP_PL_polar!E26</f>
        <v>0</v>
      </c>
      <c r="M21" s="151">
        <f>tab.DP_PL_polar!E36</f>
        <v>0</v>
      </c>
      <c r="N21" s="154"/>
      <c r="O21" s="154"/>
      <c r="P21" s="154"/>
      <c r="Q21" s="164">
        <f t="shared" si="0"/>
        <v>16781838.440000001</v>
      </c>
    </row>
    <row r="22" spans="1:17">
      <c r="A22" s="148" t="str">
        <f>'tab.DP_WH ost_nak_predaj'!B2</f>
        <v>INDESIT COMPANY SPA</v>
      </c>
      <c r="B22" s="152" t="str">
        <f>'tab.DP_WH ost_nak_predaj'!D2</f>
        <v>Italy</v>
      </c>
      <c r="C22" s="151">
        <f>'tab.DP_WH ost_nak_predaj'!D7</f>
        <v>2225.5300000000002</v>
      </c>
      <c r="D22" s="151"/>
      <c r="E22" s="154">
        <f>'tab.DP_WH ost_nak_predaj'!D9</f>
        <v>0</v>
      </c>
      <c r="F22" s="154"/>
      <c r="G22" s="154"/>
      <c r="H22" s="154"/>
      <c r="I22" s="164">
        <f t="shared" si="1"/>
        <v>2225.5300000000002</v>
      </c>
      <c r="K22" s="151">
        <f>'tab.DP_WH ost_nak_predaj'!E8</f>
        <v>0</v>
      </c>
      <c r="L22" s="151">
        <f>'tab.DP_WH ost_nak_predaj'!E6</f>
        <v>0</v>
      </c>
      <c r="M22" s="154"/>
      <c r="N22" s="154"/>
      <c r="O22" s="154"/>
      <c r="P22" s="154"/>
      <c r="Q22" s="164">
        <f t="shared" si="0"/>
        <v>0</v>
      </c>
    </row>
    <row r="23" spans="1:17">
      <c r="A23" s="148" t="str">
        <f>'tab.DP_WH ost_nak_predaj'!B12</f>
        <v>Whirlpool Marocco</v>
      </c>
      <c r="B23" s="148" t="s">
        <v>84</v>
      </c>
      <c r="C23" s="151">
        <f>'tab.DP_WH ost_nak_predaj'!D15</f>
        <v>3553751.3000000003</v>
      </c>
      <c r="D23" s="154"/>
      <c r="E23" s="154"/>
      <c r="F23" s="154"/>
      <c r="G23" s="154"/>
      <c r="H23" s="154"/>
      <c r="I23" s="164">
        <f t="shared" si="1"/>
        <v>3553751.3000000003</v>
      </c>
      <c r="K23" s="154"/>
      <c r="L23" s="154"/>
      <c r="M23" s="154"/>
      <c r="N23" s="154"/>
      <c r="O23" s="154"/>
      <c r="P23" s="154"/>
      <c r="Q23" s="164">
        <f t="shared" si="0"/>
        <v>0</v>
      </c>
    </row>
    <row r="24" spans="1:17">
      <c r="A24" s="148" t="str">
        <f>'tab.DP_WH ost_nak_predaj'!B21</f>
        <v>Whirlpool Hellas S.A.</v>
      </c>
      <c r="B24" s="148" t="s">
        <v>90</v>
      </c>
      <c r="C24" s="151">
        <f>'tab.DP_WH ost_nak_predaj'!D24</f>
        <v>3182992.41</v>
      </c>
      <c r="D24" s="154"/>
      <c r="E24" s="151">
        <f>'tab.DP_WH ost_nak_predaj'!D26</f>
        <v>0</v>
      </c>
      <c r="F24" s="151"/>
      <c r="G24" s="154"/>
      <c r="H24" s="154"/>
      <c r="I24" s="164">
        <f t="shared" si="1"/>
        <v>3182992.41</v>
      </c>
      <c r="K24" s="154"/>
      <c r="L24" s="154"/>
      <c r="M24" s="154"/>
      <c r="N24" s="154"/>
      <c r="O24" s="154"/>
      <c r="P24" s="154"/>
      <c r="Q24" s="164">
        <f t="shared" si="0"/>
        <v>0</v>
      </c>
    </row>
    <row r="25" spans="1:17">
      <c r="A25" s="148" t="str">
        <f>'tab.DP_WH ost_nak_predaj'!B29</f>
        <v>Whirlpool Austria Gmbh</v>
      </c>
      <c r="B25" s="148" t="s">
        <v>94</v>
      </c>
      <c r="C25" s="151">
        <f>'tab.DP_WH ost_nak_predaj'!D32</f>
        <v>0</v>
      </c>
      <c r="D25" s="154"/>
      <c r="E25" s="151">
        <f>'tab.DP_WH ost_nak_predaj'!D34</f>
        <v>1358.35</v>
      </c>
      <c r="F25" s="154"/>
      <c r="G25" s="154"/>
      <c r="H25" s="154"/>
      <c r="I25" s="164">
        <f t="shared" si="1"/>
        <v>1358.35</v>
      </c>
      <c r="K25" s="151">
        <f>'tab.DP_WH ost_nak_predaj'!E33</f>
        <v>0</v>
      </c>
      <c r="L25" s="154"/>
      <c r="M25" s="154"/>
      <c r="N25" s="154"/>
      <c r="O25" s="154"/>
      <c r="P25" s="154"/>
      <c r="Q25" s="164">
        <f t="shared" si="0"/>
        <v>0</v>
      </c>
    </row>
    <row r="26" spans="1:17">
      <c r="A26" s="148" t="str">
        <f>'tab.DP_WH ost_nak_predaj'!B37</f>
        <v>WHIRLPOOL CROATIA D.O.O.</v>
      </c>
      <c r="B26" s="148" t="s">
        <v>95</v>
      </c>
      <c r="C26" s="151">
        <f>'tab.DP_WH ost_nak_predaj'!D40</f>
        <v>1090951.72</v>
      </c>
      <c r="D26" s="154"/>
      <c r="E26" s="151">
        <f>'tab.DP_WH ost_nak_predaj'!D42</f>
        <v>0</v>
      </c>
      <c r="F26" s="154"/>
      <c r="G26" s="154"/>
      <c r="H26" s="154"/>
      <c r="I26" s="164">
        <f t="shared" si="1"/>
        <v>1090951.72</v>
      </c>
      <c r="K26" s="154"/>
      <c r="L26" s="154"/>
      <c r="M26" s="151">
        <f>'tab.DP_WH ost_nak_predaj'!E43</f>
        <v>0</v>
      </c>
      <c r="N26" s="154"/>
      <c r="O26" s="154"/>
      <c r="P26" s="154"/>
      <c r="Q26" s="164">
        <f t="shared" si="0"/>
        <v>0</v>
      </c>
    </row>
    <row r="27" spans="1:17">
      <c r="A27" s="148" t="str">
        <f>'tab.DP_WH ost_nak_predaj'!B46</f>
        <v>WHIRLPOOL DOO BEOGRAD</v>
      </c>
      <c r="B27" s="148" t="s">
        <v>102</v>
      </c>
      <c r="C27" s="151">
        <f>'tab.DP_WH ost_nak_predaj'!D49</f>
        <v>1089853.06</v>
      </c>
      <c r="D27" s="154"/>
      <c r="E27" s="154"/>
      <c r="F27" s="154"/>
      <c r="G27" s="154"/>
      <c r="H27" s="154"/>
      <c r="I27" s="164">
        <f t="shared" si="1"/>
        <v>1089853.06</v>
      </c>
      <c r="K27" s="154"/>
      <c r="L27" s="154"/>
      <c r="M27" s="154"/>
      <c r="N27" s="154"/>
      <c r="O27" s="154"/>
      <c r="P27" s="154"/>
      <c r="Q27" s="164">
        <f t="shared" si="0"/>
        <v>0</v>
      </c>
    </row>
    <row r="28" spans="1:17">
      <c r="A28" s="148" t="str">
        <f>'tab.DP_WH ost_nak_predaj'!B53</f>
        <v>WHIRLPOOL IRELAND LTD</v>
      </c>
      <c r="B28" s="148" t="s">
        <v>105</v>
      </c>
      <c r="C28" s="151">
        <f>'tab.DP_WH ost_nak_predaj'!D56</f>
        <v>2281643.14</v>
      </c>
      <c r="D28" s="154"/>
      <c r="E28" s="151">
        <f>'tab.DP_WH ost_nak_predaj'!D58</f>
        <v>0</v>
      </c>
      <c r="F28" s="154"/>
      <c r="G28" s="154"/>
      <c r="H28" s="154"/>
      <c r="I28" s="164">
        <f t="shared" si="1"/>
        <v>2281643.14</v>
      </c>
      <c r="K28" s="151">
        <f>'tab.DP_WH ost_nak_predaj'!E57</f>
        <v>0</v>
      </c>
      <c r="L28" s="154"/>
      <c r="M28" s="154"/>
      <c r="N28" s="154"/>
      <c r="O28" s="154"/>
      <c r="P28" s="154"/>
      <c r="Q28" s="164">
        <f t="shared" si="0"/>
        <v>0</v>
      </c>
    </row>
    <row r="29" spans="1:17">
      <c r="A29" s="148" t="str">
        <f>'tab.DP_WH ost_nak_predaj'!B62</f>
        <v>WHIRLPOOL ARGENTINA S.A.</v>
      </c>
      <c r="B29" s="148" t="s">
        <v>136</v>
      </c>
      <c r="C29" s="151">
        <f>'tab.DP_WH ost_nak_predaj'!D65</f>
        <v>155.41</v>
      </c>
      <c r="D29" s="154"/>
      <c r="E29" s="151">
        <f>'tab.DP_WH ost_nak_predaj'!D67</f>
        <v>0</v>
      </c>
      <c r="F29" s="151"/>
      <c r="G29" s="154"/>
      <c r="H29" s="154"/>
      <c r="I29" s="164">
        <f t="shared" si="1"/>
        <v>155.41</v>
      </c>
      <c r="K29" s="154"/>
      <c r="L29" s="154"/>
      <c r="M29" s="154"/>
      <c r="N29" s="154"/>
      <c r="O29" s="154"/>
      <c r="P29" s="154"/>
      <c r="Q29" s="164">
        <f t="shared" si="0"/>
        <v>0</v>
      </c>
    </row>
    <row r="30" spans="1:17">
      <c r="A30" s="148" t="str">
        <f>'tab.DP_WH ost_nak_predaj'!B70</f>
        <v>WHIRLPOOL PORTUGAL Lda.</v>
      </c>
      <c r="B30" s="148" t="s">
        <v>111</v>
      </c>
      <c r="C30" s="151">
        <f>'tab.DP_WH ost_nak_predaj'!D73</f>
        <v>2532460.5099999998</v>
      </c>
      <c r="D30" s="154"/>
      <c r="E30" s="154"/>
      <c r="F30" s="154"/>
      <c r="G30" s="154"/>
      <c r="H30" s="154"/>
      <c r="I30" s="164">
        <f t="shared" si="1"/>
        <v>2532460.5099999998</v>
      </c>
      <c r="K30" s="154"/>
      <c r="L30" s="154"/>
      <c r="M30" s="154"/>
      <c r="N30" s="154"/>
      <c r="O30" s="154"/>
      <c r="P30" s="154"/>
      <c r="Q30" s="164">
        <f t="shared" si="0"/>
        <v>0</v>
      </c>
    </row>
    <row r="31" spans="1:17">
      <c r="A31" s="148" t="str">
        <f>'tab.DP_WH ost_nak_predaj'!B78</f>
        <v>WHIRLPOOL SOUTHEAST ASIA PTE</v>
      </c>
      <c r="B31" s="148" t="s">
        <v>118</v>
      </c>
      <c r="C31" s="151">
        <f>'tab.DP_WH ost_nak_predaj'!D81</f>
        <v>125953.28</v>
      </c>
      <c r="D31" s="154"/>
      <c r="E31" s="151">
        <f>'tab.DP_WH ost_nak_predaj'!D83</f>
        <v>0</v>
      </c>
      <c r="F31" s="154"/>
      <c r="G31" s="154"/>
      <c r="H31" s="154"/>
      <c r="I31" s="164">
        <f t="shared" si="1"/>
        <v>125953.28</v>
      </c>
      <c r="K31" s="154"/>
      <c r="L31" s="154"/>
      <c r="M31" s="154"/>
      <c r="N31" s="154"/>
      <c r="O31" s="154"/>
      <c r="P31" s="154"/>
      <c r="Q31" s="164">
        <f t="shared" si="0"/>
        <v>0</v>
      </c>
    </row>
    <row r="32" spans="1:17">
      <c r="A32" s="148" t="str">
        <f>'tab.DP_WH ost_nak_predaj'!B86</f>
        <v>WHIRLPOOL BENELUX N.V. / S.A.</v>
      </c>
      <c r="B32" s="148" t="s">
        <v>121</v>
      </c>
      <c r="C32" s="151">
        <f>'tab.DP_WH ost_nak_predaj'!D89</f>
        <v>1145823.71</v>
      </c>
      <c r="D32" s="154"/>
      <c r="E32" s="151">
        <f>'tab.DP_WH ost_nak_predaj'!D91</f>
        <v>0</v>
      </c>
      <c r="F32" s="154"/>
      <c r="G32" s="154"/>
      <c r="H32" s="154"/>
      <c r="I32" s="164">
        <f t="shared" si="1"/>
        <v>1145823.71</v>
      </c>
      <c r="K32" s="154"/>
      <c r="L32" s="154"/>
      <c r="M32" s="154"/>
      <c r="N32" s="154"/>
      <c r="O32" s="154"/>
      <c r="P32" s="154"/>
      <c r="Q32" s="164">
        <f t="shared" si="0"/>
        <v>0</v>
      </c>
    </row>
    <row r="33" spans="1:17">
      <c r="A33" s="199" t="str">
        <f>'tab.DP_WH ost_nak_predaj'!B95</f>
        <v>WHIRLPOOL(HONG KONG) LTD.</v>
      </c>
      <c r="B33" s="199" t="s">
        <v>126</v>
      </c>
      <c r="C33" s="151">
        <f>'tab.DP_WH ost_nak_predaj'!D100</f>
        <v>5711511.5300000003</v>
      </c>
      <c r="D33" s="151">
        <f>'tab.DP_WH ost_nak_predaj'!D98</f>
        <v>0</v>
      </c>
      <c r="E33" s="151">
        <f>'tab.DP_WH ost_nak_predaj'!D102</f>
        <v>0</v>
      </c>
      <c r="F33" s="154"/>
      <c r="G33" s="154"/>
      <c r="H33" s="154"/>
      <c r="I33" s="164">
        <f t="shared" si="1"/>
        <v>5711511.5300000003</v>
      </c>
      <c r="K33" s="151">
        <f>'tab.DP_WH ost_nak_predaj'!$E$101</f>
        <v>1225826.1499999999</v>
      </c>
      <c r="L33" s="154"/>
      <c r="M33" s="154"/>
      <c r="N33" s="154"/>
      <c r="O33" s="154"/>
      <c r="P33" s="154"/>
      <c r="Q33" s="164">
        <f t="shared" si="0"/>
        <v>1225826.1499999999</v>
      </c>
    </row>
    <row r="34" spans="1:17">
      <c r="A34" s="148" t="s">
        <v>158</v>
      </c>
      <c r="B34" s="148" t="s">
        <v>33</v>
      </c>
      <c r="C34" s="151">
        <f>'tab.DP_WH ost_nak_predaj'!D108</f>
        <v>0</v>
      </c>
      <c r="D34" s="154"/>
      <c r="E34" s="154"/>
      <c r="F34" s="154"/>
      <c r="G34" s="154"/>
      <c r="H34" s="154"/>
      <c r="I34" s="164">
        <f t="shared" si="1"/>
        <v>0</v>
      </c>
      <c r="K34" s="151">
        <f>'tab.DP_WH ost_nak_predaj'!E109</f>
        <v>0</v>
      </c>
      <c r="L34" s="154"/>
      <c r="M34" s="154"/>
      <c r="N34" s="154"/>
      <c r="O34" s="154"/>
      <c r="P34" s="154"/>
      <c r="Q34" s="164">
        <f t="shared" si="0"/>
        <v>0</v>
      </c>
    </row>
    <row r="35" spans="1:17">
      <c r="A35" s="148" t="s">
        <v>194</v>
      </c>
      <c r="B35" s="148" t="s">
        <v>159</v>
      </c>
      <c r="C35" s="151">
        <f>'tab.DP_WH ost_nak_predaj'!D115</f>
        <v>1081.97</v>
      </c>
      <c r="D35" s="151"/>
      <c r="E35" s="151">
        <f>'tab.DP_WH ost_nak_predaj'!D117</f>
        <v>0</v>
      </c>
      <c r="F35" s="154"/>
      <c r="G35" s="154"/>
      <c r="H35" s="154"/>
      <c r="I35" s="164">
        <f t="shared" si="1"/>
        <v>1081.97</v>
      </c>
      <c r="K35" s="151">
        <f>'tab.DP_WH ost_nak_predaj'!E116</f>
        <v>0</v>
      </c>
      <c r="L35" s="154"/>
      <c r="M35" s="154"/>
      <c r="N35" s="154"/>
      <c r="O35" s="154"/>
      <c r="P35" s="154"/>
      <c r="Q35" s="164">
        <f t="shared" si="0"/>
        <v>0</v>
      </c>
    </row>
    <row r="36" spans="1:17">
      <c r="A36" s="148" t="str">
        <f>'tab.DP_WH ost_nak_predaj'!B121</f>
        <v>Whirlpool S.A.S.</v>
      </c>
      <c r="B36" s="148" t="s">
        <v>133</v>
      </c>
      <c r="C36" s="151">
        <f>'tab.DP_WH ost_nak_predaj'!D124</f>
        <v>786.18</v>
      </c>
      <c r="D36" s="154"/>
      <c r="E36" s="154"/>
      <c r="F36" s="154"/>
      <c r="G36" s="154"/>
      <c r="H36" s="154"/>
      <c r="I36" s="164">
        <f t="shared" si="1"/>
        <v>786.18</v>
      </c>
      <c r="K36" s="151">
        <f>'tab.DP_WH ost_nak_predaj'!E125</f>
        <v>0</v>
      </c>
      <c r="L36" s="154"/>
      <c r="M36" s="154"/>
      <c r="N36" s="154"/>
      <c r="O36" s="154"/>
      <c r="P36" s="154"/>
      <c r="Q36" s="164">
        <f t="shared" si="0"/>
        <v>0</v>
      </c>
    </row>
    <row r="37" spans="1:17">
      <c r="A37" s="148" t="s">
        <v>160</v>
      </c>
      <c r="B37" s="148" t="s">
        <v>147</v>
      </c>
      <c r="C37" s="151">
        <f>'tab.DP_WH ost_nak_predaj'!D133</f>
        <v>11903908.93</v>
      </c>
      <c r="D37" s="151">
        <f>'tab.DP_WH ost_nak_predaj'!D131</f>
        <v>0</v>
      </c>
      <c r="E37" s="154"/>
      <c r="F37" s="154"/>
      <c r="G37" s="154"/>
      <c r="H37" s="154"/>
      <c r="I37" s="164">
        <f t="shared" si="1"/>
        <v>11903908.93</v>
      </c>
      <c r="K37" s="154"/>
      <c r="L37" s="154"/>
      <c r="M37" s="154"/>
      <c r="N37" s="154"/>
      <c r="O37" s="154"/>
      <c r="P37" s="154"/>
      <c r="Q37" s="164">
        <f t="shared" si="0"/>
        <v>0</v>
      </c>
    </row>
    <row r="38" spans="1:17">
      <c r="A38" s="148" t="s">
        <v>161</v>
      </c>
      <c r="B38" s="148" t="s">
        <v>149</v>
      </c>
      <c r="C38" s="151">
        <f>'tab.DP_WH ost_nak_predaj'!D140</f>
        <v>775608.89</v>
      </c>
      <c r="D38" s="154"/>
      <c r="E38" s="151">
        <f>'tab.DP_WH ost_nak_predaj'!D142</f>
        <v>6288.7</v>
      </c>
      <c r="F38" s="154"/>
      <c r="G38" s="154"/>
      <c r="H38" s="154"/>
      <c r="I38" s="164">
        <f t="shared" si="1"/>
        <v>781897.59</v>
      </c>
      <c r="K38" s="154"/>
      <c r="L38" s="154"/>
      <c r="M38" s="154"/>
      <c r="N38" s="154"/>
      <c r="O38" s="154"/>
      <c r="P38" s="154"/>
      <c r="Q38" s="164">
        <f t="shared" si="0"/>
        <v>0</v>
      </c>
    </row>
    <row r="39" spans="1:17">
      <c r="A39" s="148" t="str">
        <f>'tab.DP_WH ost_nak_predaj'!B146</f>
        <v>Whirlpool SOUTH AFRICA</v>
      </c>
      <c r="B39" s="148" t="s">
        <v>152</v>
      </c>
      <c r="C39" s="151">
        <f>'tab.DP_WH ost_nak_predaj'!D151</f>
        <v>64078.26</v>
      </c>
      <c r="D39" s="151">
        <f>'tab.DP_WH ost_nak_predaj'!D149</f>
        <v>0</v>
      </c>
      <c r="E39" s="151">
        <f>'tab.DP_WH ost_nak_predaj'!D153</f>
        <v>2725.63</v>
      </c>
      <c r="F39" s="154"/>
      <c r="G39" s="154"/>
      <c r="H39" s="154"/>
      <c r="I39" s="164">
        <f t="shared" si="1"/>
        <v>66803.89</v>
      </c>
      <c r="K39" s="154"/>
      <c r="L39" s="154"/>
      <c r="M39" s="154"/>
      <c r="N39" s="154"/>
      <c r="O39" s="154"/>
      <c r="P39" s="154"/>
      <c r="Q39" s="164">
        <f t="shared" si="0"/>
        <v>0</v>
      </c>
    </row>
    <row r="40" spans="1:17">
      <c r="A40" s="148" t="str">
        <f>'tab.DP_WH ost_nak_predaj'!B157</f>
        <v>Whirlpool India ltd</v>
      </c>
      <c r="B40" s="148" t="s">
        <v>155</v>
      </c>
      <c r="C40" s="151">
        <f>'tab.DP_WH ost_nak_predaj'!D160</f>
        <v>0</v>
      </c>
      <c r="D40" s="154"/>
      <c r="E40" s="151"/>
      <c r="F40" s="151"/>
      <c r="G40" s="154"/>
      <c r="H40" s="154"/>
      <c r="I40" s="164">
        <f t="shared" si="1"/>
        <v>0</v>
      </c>
      <c r="K40" s="154"/>
      <c r="L40" s="154"/>
      <c r="M40" s="154"/>
      <c r="N40" s="154"/>
      <c r="O40" s="154"/>
      <c r="P40" s="154"/>
      <c r="Q40" s="164">
        <f t="shared" si="0"/>
        <v>0</v>
      </c>
    </row>
    <row r="41" spans="1:17">
      <c r="A41" s="148" t="str">
        <f>'tab.DP_WH ost_nak_predaj'!B165</f>
        <v>Whirlpool Austria Gmbh</v>
      </c>
      <c r="B41" s="154" t="s">
        <v>180</v>
      </c>
      <c r="C41" s="151">
        <f>'tab.DP_WH ost_nak_predaj'!D168</f>
        <v>0</v>
      </c>
      <c r="D41" s="154"/>
      <c r="E41" s="151"/>
      <c r="F41" s="151"/>
      <c r="G41" s="154"/>
      <c r="H41" s="154"/>
      <c r="I41" s="164">
        <f t="shared" si="1"/>
        <v>0</v>
      </c>
      <c r="K41" s="154"/>
      <c r="L41" s="154"/>
      <c r="M41" s="154"/>
      <c r="N41" s="154"/>
      <c r="O41" s="154"/>
      <c r="P41" s="154"/>
      <c r="Q41" s="164">
        <f t="shared" si="0"/>
        <v>0</v>
      </c>
    </row>
    <row r="42" spans="1:17">
      <c r="A42" s="148" t="str">
        <f>'tab.DP_WH ost_nak_predaj'!B190</f>
        <v>WHIRLPOOL CHILE LTDA</v>
      </c>
      <c r="B42" s="154" t="s">
        <v>207</v>
      </c>
      <c r="C42" s="151">
        <f>'tab.DP_WH ost_nak_predaj'!D193</f>
        <v>651365.69999999995</v>
      </c>
      <c r="D42" s="154"/>
      <c r="E42" s="151"/>
      <c r="F42" s="151"/>
      <c r="G42" s="154"/>
      <c r="H42" s="154"/>
      <c r="I42" s="164">
        <f t="shared" si="1"/>
        <v>651365.69999999995</v>
      </c>
      <c r="K42" s="154"/>
      <c r="L42" s="154"/>
      <c r="M42" s="154"/>
      <c r="N42" s="154"/>
      <c r="O42" s="154"/>
      <c r="P42" s="154"/>
      <c r="Q42" s="164">
        <f t="shared" si="0"/>
        <v>0</v>
      </c>
    </row>
    <row r="43" spans="1:17">
      <c r="A43" s="148" t="str">
        <f>'tab.DP_WH ost_nak_predaj'!B199</f>
        <v>Indesit Company Beyaz Esya</v>
      </c>
      <c r="B43" s="154" t="s">
        <v>225</v>
      </c>
      <c r="C43" s="151">
        <f>'tab.DP_WH ost_nak_predaj'!D202</f>
        <v>234800</v>
      </c>
      <c r="D43" s="154"/>
      <c r="E43" s="151"/>
      <c r="F43" s="151"/>
      <c r="G43" s="154"/>
      <c r="H43" s="154"/>
      <c r="I43" s="164">
        <f t="shared" si="1"/>
        <v>234800</v>
      </c>
      <c r="K43" s="154"/>
      <c r="L43" s="154"/>
      <c r="M43" s="154"/>
      <c r="N43" s="154"/>
      <c r="O43" s="154"/>
      <c r="P43" s="154"/>
      <c r="Q43" s="164">
        <f t="shared" si="0"/>
        <v>0</v>
      </c>
    </row>
    <row r="44" spans="1:17">
      <c r="A44" s="148" t="str">
        <f>'tab.DP_WH ost_nak_predaj'!B172</f>
        <v>WHIRLPOOL UKRAINE LLC</v>
      </c>
      <c r="B44" s="154" t="s">
        <v>192</v>
      </c>
      <c r="C44" s="151">
        <f>'tab.DP_WH ost_nak_predaj'!D175</f>
        <v>5107844.1399999997</v>
      </c>
      <c r="D44" s="154"/>
      <c r="E44" s="151">
        <f>'tab.DP_WH ost_nak_predaj'!D177</f>
        <v>0</v>
      </c>
      <c r="F44" s="151"/>
      <c r="G44" s="154"/>
      <c r="H44" s="154"/>
      <c r="I44" s="164">
        <f t="shared" si="1"/>
        <v>5107844.1399999997</v>
      </c>
      <c r="K44" s="154"/>
      <c r="L44" s="154"/>
      <c r="M44" s="154"/>
      <c r="N44" s="154"/>
      <c r="O44" s="154"/>
      <c r="P44" s="154"/>
      <c r="Q44" s="164">
        <f t="shared" si="0"/>
        <v>0</v>
      </c>
    </row>
    <row r="45" spans="1:17">
      <c r="A45" s="148" t="str">
        <f>tab.DP_NOR!B2</f>
        <v>WHIRLPOOL NORDIC OY</v>
      </c>
      <c r="B45" s="148" t="s">
        <v>82</v>
      </c>
      <c r="C45" s="151">
        <f>tab.DP_NOR!D30</f>
        <v>202183.42</v>
      </c>
      <c r="D45" s="151">
        <f>tab.DP_NOR!D25</f>
        <v>0</v>
      </c>
      <c r="E45" s="151">
        <f>tab.DP_NOR!D35</f>
        <v>0</v>
      </c>
      <c r="F45" s="151"/>
      <c r="G45" s="154"/>
      <c r="H45" s="154"/>
      <c r="I45" s="164">
        <f t="shared" si="1"/>
        <v>202183.42</v>
      </c>
      <c r="K45" s="151">
        <f>tab.DP_NOR!E31</f>
        <v>0</v>
      </c>
      <c r="L45" s="154"/>
      <c r="M45" s="154"/>
      <c r="N45" s="154"/>
      <c r="O45" s="154"/>
      <c r="P45" s="154"/>
      <c r="Q45" s="164">
        <f t="shared" si="0"/>
        <v>0</v>
      </c>
    </row>
    <row r="46" spans="1:17">
      <c r="A46" s="148" t="str">
        <f>tab.DP_DEN!B2</f>
        <v>WHIRLPOOL NORDIC OY</v>
      </c>
      <c r="B46" s="148" t="s">
        <v>81</v>
      </c>
      <c r="C46" s="151">
        <f>tab.DP_DEN!D30</f>
        <v>1661648.61</v>
      </c>
      <c r="D46" s="151">
        <f>tab.DP_DEN!D25</f>
        <v>0</v>
      </c>
      <c r="E46" s="154"/>
      <c r="F46" s="154"/>
      <c r="G46" s="154"/>
      <c r="H46" s="154"/>
      <c r="I46" s="164">
        <f t="shared" si="1"/>
        <v>1661648.61</v>
      </c>
      <c r="K46" s="154"/>
      <c r="L46" s="154"/>
      <c r="M46" s="154"/>
      <c r="N46" s="154"/>
      <c r="O46" s="154"/>
      <c r="P46" s="154"/>
      <c r="Q46" s="164">
        <f t="shared" si="0"/>
        <v>0</v>
      </c>
    </row>
    <row r="47" spans="1:17">
      <c r="A47" s="148" t="str">
        <f>tab.DP_FIN!B2</f>
        <v>WHIRLPOOL NORDIC OY</v>
      </c>
      <c r="B47" s="148" t="s">
        <v>79</v>
      </c>
      <c r="C47" s="151">
        <f>tab.DP_FIN!D30</f>
        <v>2337319.0699999998</v>
      </c>
      <c r="D47" s="151">
        <f>tab.DP_FIN!D25</f>
        <v>0</v>
      </c>
      <c r="E47" s="154"/>
      <c r="F47" s="154"/>
      <c r="G47" s="154"/>
      <c r="H47" s="154"/>
      <c r="I47" s="164">
        <f t="shared" si="1"/>
        <v>2337319.0699999998</v>
      </c>
      <c r="K47" s="154"/>
      <c r="L47" s="154"/>
      <c r="M47" s="154"/>
      <c r="N47" s="154"/>
      <c r="O47" s="154"/>
      <c r="P47" s="154"/>
      <c r="Q47" s="164">
        <f t="shared" si="0"/>
        <v>0</v>
      </c>
    </row>
    <row r="48" spans="1:17">
      <c r="A48" s="148" t="str">
        <f>tab.DP_SWE!B3</f>
        <v>WHIRLPOOL NORDIC OY</v>
      </c>
      <c r="B48" s="148" t="s">
        <v>72</v>
      </c>
      <c r="C48" s="151">
        <f>tab.DP_SWE!D30</f>
        <v>11331264</v>
      </c>
      <c r="D48" s="151">
        <f>tab.DP_SWE!D25</f>
        <v>0</v>
      </c>
      <c r="E48" s="151">
        <f>tab.DP_SWE!D35</f>
        <v>0</v>
      </c>
      <c r="F48" s="151"/>
      <c r="G48" s="154"/>
      <c r="H48" s="154"/>
      <c r="I48" s="164">
        <f t="shared" si="1"/>
        <v>11331264</v>
      </c>
      <c r="K48" s="151">
        <f>tab.DP_SWE!E31</f>
        <v>0</v>
      </c>
      <c r="L48" s="154"/>
      <c r="M48" s="154"/>
      <c r="N48" s="154"/>
      <c r="O48" s="154"/>
      <c r="P48" s="154"/>
      <c r="Q48" s="164">
        <f t="shared" si="0"/>
        <v>0</v>
      </c>
    </row>
    <row r="49" spans="1:18">
      <c r="A49" s="148" t="str">
        <f>'tabuľka k DP_Finance_NL '!B3</f>
        <v>WHIRLPOOL Nederland B.V.</v>
      </c>
      <c r="B49" s="148" t="s">
        <v>73</v>
      </c>
      <c r="C49" s="151">
        <f>'tabuľka k DP_Finance_NL '!D30</f>
        <v>5848551.6799999997</v>
      </c>
      <c r="D49" s="154"/>
      <c r="E49" s="154"/>
      <c r="F49" s="154"/>
      <c r="G49" s="154"/>
      <c r="H49" s="151">
        <f>'tabuľka k DP_Finance_NL '!D20</f>
        <v>10829</v>
      </c>
      <c r="I49" s="164">
        <f t="shared" si="1"/>
        <v>5848551.6799999997</v>
      </c>
      <c r="K49" s="151">
        <f>'tabuľka k DP_Finance_NL '!E31</f>
        <v>0</v>
      </c>
      <c r="L49" s="154"/>
      <c r="M49" s="151">
        <f>'tabuľka k DP_Finance_NL '!E36</f>
        <v>0</v>
      </c>
      <c r="N49" s="151">
        <f>'tabuľka k DP_Finance_NL '!E46</f>
        <v>2736383</v>
      </c>
      <c r="O49" s="154"/>
      <c r="P49" s="151">
        <f>'tabuľka k DP_Finance_NL '!E21</f>
        <v>47002.66</v>
      </c>
      <c r="Q49" s="164">
        <f t="shared" si="0"/>
        <v>2783385.66</v>
      </c>
    </row>
    <row r="50" spans="1:18">
      <c r="A50" s="199" t="s">
        <v>238</v>
      </c>
      <c r="B50" s="199" t="s">
        <v>64</v>
      </c>
      <c r="C50" s="151"/>
      <c r="D50" s="154"/>
      <c r="E50" s="154"/>
      <c r="F50" s="154"/>
      <c r="G50" s="154"/>
      <c r="H50" s="154"/>
      <c r="I50" s="164">
        <f t="shared" si="1"/>
        <v>0</v>
      </c>
      <c r="K50" s="151">
        <f>'tabuľka k DP_Indesit Poland'!$E$31</f>
        <v>346731.12</v>
      </c>
      <c r="L50" s="154"/>
      <c r="M50" s="151"/>
      <c r="N50" s="151"/>
      <c r="O50" s="154"/>
      <c r="P50" s="154"/>
      <c r="Q50" s="164">
        <f t="shared" si="0"/>
        <v>346731.12</v>
      </c>
    </row>
    <row r="51" spans="1:18">
      <c r="A51" s="199" t="s">
        <v>230</v>
      </c>
      <c r="B51" s="199" t="s">
        <v>63</v>
      </c>
      <c r="C51" s="151"/>
      <c r="D51" s="154"/>
      <c r="E51" s="151">
        <f>'tabuľka k DP_Indesit Hungary'!$D$35</f>
        <v>66530</v>
      </c>
      <c r="F51" s="154"/>
      <c r="G51" s="154"/>
      <c r="H51" s="154"/>
      <c r="I51" s="164">
        <f t="shared" si="1"/>
        <v>66530</v>
      </c>
      <c r="K51" s="151"/>
      <c r="L51" s="154"/>
      <c r="M51" s="151"/>
      <c r="N51" s="151"/>
      <c r="O51" s="154"/>
      <c r="P51" s="154"/>
      <c r="Q51" s="164">
        <f t="shared" si="0"/>
        <v>0</v>
      </c>
    </row>
    <row r="52" spans="1:18">
      <c r="A52" s="199" t="s">
        <v>239</v>
      </c>
      <c r="B52" s="199" t="s">
        <v>240</v>
      </c>
      <c r="C52" s="151"/>
      <c r="D52" s="154"/>
      <c r="E52" s="151"/>
      <c r="F52" s="154"/>
      <c r="G52" s="154"/>
      <c r="H52" s="154"/>
      <c r="I52" s="164">
        <f t="shared" si="1"/>
        <v>0</v>
      </c>
      <c r="K52" s="151"/>
      <c r="L52" s="154"/>
      <c r="M52" s="151">
        <f>'tab.DP_WH ost_nak_predaj'!$E$215</f>
        <v>113385</v>
      </c>
      <c r="N52" s="151"/>
      <c r="O52" s="154"/>
      <c r="P52" s="154"/>
      <c r="Q52" s="164">
        <f t="shared" si="0"/>
        <v>113385</v>
      </c>
    </row>
    <row r="53" spans="1:18">
      <c r="A53" s="150" t="s">
        <v>137</v>
      </c>
      <c r="B53" s="150"/>
      <c r="C53" s="153">
        <f>SUM(C6:C52)</f>
        <v>338376721.63</v>
      </c>
      <c r="D53" s="153">
        <f>SUM(D6:D52)</f>
        <v>0</v>
      </c>
      <c r="E53" s="153">
        <f>SUM(E6:E52)</f>
        <v>654768.28999999992</v>
      </c>
      <c r="F53" s="153">
        <f>SUM(F6:F52)</f>
        <v>2654282</v>
      </c>
      <c r="G53" s="153">
        <f>SUM(G6:G52)</f>
        <v>0</v>
      </c>
      <c r="H53" s="153">
        <f>SUM(H6:H52)</f>
        <v>10829</v>
      </c>
      <c r="I53" s="165">
        <f t="shared" ref="I53" si="2">SUM(C53:G53)</f>
        <v>341685771.92000002</v>
      </c>
      <c r="K53" s="153">
        <f t="shared" ref="K53:Q53" si="3">SUM(K6:K52)</f>
        <v>41452512.409999996</v>
      </c>
      <c r="L53" s="153">
        <f t="shared" si="3"/>
        <v>409315.56999999995</v>
      </c>
      <c r="M53" s="153">
        <f t="shared" si="3"/>
        <v>10791082.609999999</v>
      </c>
      <c r="N53" s="153">
        <f t="shared" si="3"/>
        <v>7121243.6699999999</v>
      </c>
      <c r="O53" s="153">
        <f t="shared" si="3"/>
        <v>113552.63</v>
      </c>
      <c r="P53" s="153">
        <f t="shared" si="3"/>
        <v>47002.66</v>
      </c>
      <c r="Q53" s="165">
        <f t="shared" si="3"/>
        <v>59934709.550000004</v>
      </c>
    </row>
    <row r="55" spans="1:18" hidden="1">
      <c r="I55" s="155">
        <f>tab.DP_IT!D54+'tab.DP_IT (2)'!D54+'tab.DP_IT (3)'!D54+'tab.DP_IT _VAT-SK'!D54+'tab. DP_US'!D54+'tab. DP_GER'!D54+'tab. DP_GER(2)'!D54+tab.DP_HU!D54+tab.DP_PL!D54+tab.DP_ESP!D54+tab.DP_CR!D54+tab.DP_FR!D54+tab.DP_RO!D54+tab.DP_PL_polar!D54+'tab.DP_WH ost_nak_predaj'!D209+tab.DP_NOR!D54+tab.DP_DEN!D54+tab.DP_FIN!D54+tab.DP_SWE!D54+'tabuľka k DP_WECC_BEL'!D54+'tabuľka k DP_Finance_NL '!D54</f>
        <v>330437398.43000001</v>
      </c>
      <c r="J55" s="156"/>
      <c r="Q55" s="155">
        <f>tab.DP_IT!E54+'tab.DP_IT (2)'!E54+'tab.DP_IT (3)'!E54+'tab.DP_IT _VAT-SK'!E54+'tab. DP_US'!E54+'tab. DP_GER'!E54+'tab. DP_GER(2)'!E54+tab.DP_HU!E54+tab.DP_PL!E54+tab.DP_ESP!E54+tab.DP_CR!E54+tab.DP_FR!E54+tab.DP_RO!E54+tab.DP_PL_polar!E54+'tab.DP_WH ost_nak_predaj'!E209+tab.DP_NOR!E54+tab.DP_DEN!E54+tab.DP_FIN!E54+tab.DP_SWE!E54+'tabuľka k DP_WECC_BEL'!E54+'tab.DP_WH ost_nak_predaj'!E43</f>
        <v>55465381.620000005</v>
      </c>
    </row>
    <row r="56" spans="1:18" hidden="1">
      <c r="C56" s="152"/>
      <c r="I56" s="155"/>
      <c r="J56" s="156"/>
      <c r="Q56" s="155">
        <f>tab.DP_DEN!E54+tab.DP_FIN!E54+tab.DP_SWE!E54+'tabuľka k DP_Finance_NL '!E54</f>
        <v>2783385.66</v>
      </c>
    </row>
    <row r="57" spans="1:18" hidden="1">
      <c r="C57" s="151"/>
      <c r="D57" s="154"/>
      <c r="E57" s="151"/>
      <c r="I57" s="155"/>
      <c r="J57" s="156" t="s">
        <v>142</v>
      </c>
      <c r="Q57" s="155">
        <f>SUM(Q55:Q56)</f>
        <v>58248767.280000001</v>
      </c>
    </row>
    <row r="58" spans="1:18" hidden="1">
      <c r="C58" s="151"/>
      <c r="D58" s="154"/>
      <c r="E58" s="154"/>
      <c r="I58" s="155">
        <f>I55+I56-I57</f>
        <v>330437398.43000001</v>
      </c>
      <c r="J58" s="156"/>
      <c r="Q58" s="156">
        <f>'tabuľka k DP_Finance_NL '!E21</f>
        <v>47002.66</v>
      </c>
      <c r="R58" s="148" t="s">
        <v>142</v>
      </c>
    </row>
    <row r="59" spans="1:18" hidden="1">
      <c r="C59" s="151"/>
      <c r="D59" s="154"/>
      <c r="E59" s="151"/>
      <c r="I59" s="155">
        <f>I53-I58</f>
        <v>11248373.49000001</v>
      </c>
      <c r="J59" s="156"/>
      <c r="Q59" s="155">
        <f>Q57-Q58</f>
        <v>58201764.620000005</v>
      </c>
    </row>
    <row r="60" spans="1:18" hidden="1">
      <c r="C60" s="154"/>
      <c r="D60" s="154"/>
      <c r="E60" s="151"/>
      <c r="Q60" s="155">
        <f>Q53-Q59</f>
        <v>1732944.9299999997</v>
      </c>
    </row>
    <row r="61" spans="1:18" hidden="1">
      <c r="A61" s="148" t="s">
        <v>139</v>
      </c>
      <c r="C61" s="154"/>
      <c r="D61" s="154"/>
      <c r="E61" s="154"/>
    </row>
    <row r="63" spans="1:18">
      <c r="C63" s="152">
        <f>H53</f>
        <v>10829</v>
      </c>
      <c r="D63" s="148" t="s">
        <v>255</v>
      </c>
      <c r="K63" s="152">
        <f>P53</f>
        <v>47002.66</v>
      </c>
      <c r="L63" s="148" t="s">
        <v>260</v>
      </c>
    </row>
    <row r="64" spans="1:18">
      <c r="C64" s="152">
        <f>E53</f>
        <v>654768.28999999992</v>
      </c>
      <c r="D64" s="148" t="s">
        <v>254</v>
      </c>
      <c r="K64" s="152">
        <f>N53</f>
        <v>7121243.6699999999</v>
      </c>
      <c r="L64" s="148" t="s">
        <v>257</v>
      </c>
    </row>
    <row r="65" spans="3:12">
      <c r="C65" s="152">
        <f>F53</f>
        <v>2654282</v>
      </c>
      <c r="D65" s="148" t="s">
        <v>253</v>
      </c>
      <c r="K65" s="152">
        <f>M53</f>
        <v>10791082.609999999</v>
      </c>
      <c r="L65" s="148" t="s">
        <v>256</v>
      </c>
    </row>
    <row r="66" spans="3:12">
      <c r="C66" s="152">
        <f>G53</f>
        <v>0</v>
      </c>
      <c r="D66" s="148" t="s">
        <v>259</v>
      </c>
      <c r="K66" s="152">
        <f>O53</f>
        <v>113552.63</v>
      </c>
      <c r="L66" s="148" t="s">
        <v>258</v>
      </c>
    </row>
    <row r="67" spans="3:12">
      <c r="C67" s="152">
        <f>C53+D53</f>
        <v>338376721.63</v>
      </c>
      <c r="D67" s="148" t="s">
        <v>252</v>
      </c>
      <c r="K67" s="152">
        <f>K53+L53</f>
        <v>41861827.979999997</v>
      </c>
      <c r="L67" s="152" t="s">
        <v>251</v>
      </c>
    </row>
  </sheetData>
  <autoFilter ref="A5:R53">
    <filterColumn colId="7"/>
  </autoFilter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1" orientation="landscape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4"/>
  <dimension ref="A1:H215"/>
  <sheetViews>
    <sheetView showGridLines="0" topLeftCell="A190" workbookViewId="0">
      <selection activeCell="E215" sqref="E215"/>
    </sheetView>
  </sheetViews>
  <sheetFormatPr defaultColWidth="8.85546875" defaultRowHeight="12.75"/>
  <cols>
    <col min="1" max="1" width="3.7109375" style="3" bestFit="1" customWidth="1"/>
    <col min="2" max="2" width="33.42578125" style="3" bestFit="1" customWidth="1"/>
    <col min="3" max="3" width="34.5703125" style="3" bestFit="1" customWidth="1"/>
    <col min="4" max="4" width="12.42578125" style="3" bestFit="1" customWidth="1"/>
    <col min="5" max="5" width="13.28515625" style="31" bestFit="1" customWidth="1"/>
    <col min="6" max="6" width="14.5703125" style="3" bestFit="1" customWidth="1"/>
    <col min="7" max="7" width="8.85546875" style="3"/>
    <col min="8" max="8" width="26.85546875" style="3" bestFit="1" customWidth="1"/>
    <col min="9" max="16384" width="8.85546875" style="3"/>
  </cols>
  <sheetData>
    <row r="1" spans="1:7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  <c r="G1" s="107"/>
    </row>
    <row r="2" spans="1:7">
      <c r="A2" s="4"/>
      <c r="B2" s="131" t="s">
        <v>219</v>
      </c>
      <c r="C2" s="66"/>
      <c r="D2" s="173" t="s">
        <v>220</v>
      </c>
      <c r="E2" s="174"/>
      <c r="F2" s="42">
        <v>2015</v>
      </c>
      <c r="G2" s="107"/>
    </row>
    <row r="3" spans="1:7">
      <c r="A3" s="4"/>
      <c r="B3" s="57"/>
      <c r="C3" s="39"/>
      <c r="D3" s="54" t="s">
        <v>30</v>
      </c>
      <c r="E3" s="54" t="s">
        <v>31</v>
      </c>
      <c r="F3" s="54" t="s">
        <v>32</v>
      </c>
      <c r="G3" s="107"/>
    </row>
    <row r="4" spans="1:7" ht="26.25" thickBot="1">
      <c r="A4" s="175"/>
      <c r="B4" s="175"/>
      <c r="C4" s="175"/>
      <c r="D4" s="176" t="s">
        <v>140</v>
      </c>
      <c r="E4" s="177" t="s">
        <v>141</v>
      </c>
      <c r="F4" s="178" t="s">
        <v>53</v>
      </c>
      <c r="G4" s="107"/>
    </row>
    <row r="5" spans="1:7">
      <c r="A5" s="241" t="s">
        <v>7</v>
      </c>
      <c r="B5" s="243" t="s">
        <v>229</v>
      </c>
      <c r="C5" s="187" t="s">
        <v>23</v>
      </c>
      <c r="D5" s="181"/>
      <c r="E5" s="182"/>
      <c r="F5" s="183"/>
      <c r="G5" s="107"/>
    </row>
    <row r="6" spans="1:7" ht="13.5" thickBot="1">
      <c r="A6" s="242"/>
      <c r="B6" s="244"/>
      <c r="C6" s="167" t="s">
        <v>24</v>
      </c>
      <c r="D6" s="184"/>
      <c r="E6" s="186"/>
      <c r="F6" s="185"/>
      <c r="G6" s="107"/>
    </row>
    <row r="7" spans="1:7">
      <c r="A7" s="219" t="s">
        <v>9</v>
      </c>
      <c r="B7" s="221" t="s">
        <v>77</v>
      </c>
      <c r="C7" s="166" t="s">
        <v>23</v>
      </c>
      <c r="D7" s="179">
        <v>2225.5300000000002</v>
      </c>
      <c r="E7" s="179"/>
      <c r="F7" s="180"/>
      <c r="G7" s="107"/>
    </row>
    <row r="8" spans="1:7" ht="13.5" thickBot="1">
      <c r="A8" s="218"/>
      <c r="B8" s="220"/>
      <c r="C8" s="113" t="s">
        <v>24</v>
      </c>
      <c r="D8" s="119"/>
      <c r="E8" s="120"/>
      <c r="F8" s="119"/>
      <c r="G8" s="107"/>
    </row>
    <row r="9" spans="1:7" ht="13.5" thickBot="1">
      <c r="A9" s="121" t="s">
        <v>10</v>
      </c>
      <c r="B9" s="100" t="s">
        <v>21</v>
      </c>
      <c r="C9" s="100" t="s">
        <v>23</v>
      </c>
      <c r="D9" s="102"/>
      <c r="E9" s="102"/>
      <c r="F9" s="122"/>
      <c r="G9" s="107"/>
    </row>
    <row r="10" spans="1:7">
      <c r="A10" s="70"/>
      <c r="B10" s="71"/>
      <c r="C10" s="72"/>
      <c r="D10" s="73"/>
      <c r="E10" s="74"/>
      <c r="F10" s="73"/>
      <c r="G10" s="107"/>
    </row>
    <row r="11" spans="1:7">
      <c r="A11" s="78"/>
      <c r="B11" s="79"/>
      <c r="C11" s="80"/>
      <c r="D11" s="81"/>
      <c r="E11" s="82"/>
      <c r="F11" s="81"/>
      <c r="G11" s="107"/>
    </row>
    <row r="12" spans="1:7">
      <c r="A12" s="64"/>
      <c r="B12" s="65" t="s">
        <v>83</v>
      </c>
      <c r="C12" s="66" t="s">
        <v>85</v>
      </c>
      <c r="D12" s="238" t="s">
        <v>84</v>
      </c>
      <c r="E12" s="238"/>
      <c r="F12" s="44">
        <v>2015</v>
      </c>
      <c r="G12" s="107"/>
    </row>
    <row r="13" spans="1:7">
      <c r="A13" s="4"/>
      <c r="B13" s="57"/>
      <c r="C13" s="39" t="s">
        <v>86</v>
      </c>
      <c r="D13" s="54" t="s">
        <v>30</v>
      </c>
      <c r="E13" s="54" t="s">
        <v>31</v>
      </c>
      <c r="F13" s="54" t="s">
        <v>32</v>
      </c>
      <c r="G13" s="107"/>
    </row>
    <row r="14" spans="1:7" ht="25.5">
      <c r="A14" s="4"/>
      <c r="B14" s="4"/>
      <c r="C14" s="4"/>
      <c r="D14" s="52" t="s">
        <v>140</v>
      </c>
      <c r="E14" s="55" t="s">
        <v>141</v>
      </c>
      <c r="F14" s="6" t="s">
        <v>53</v>
      </c>
      <c r="G14" s="107"/>
    </row>
    <row r="15" spans="1:7">
      <c r="A15" s="213" t="s">
        <v>9</v>
      </c>
      <c r="B15" s="215" t="s">
        <v>77</v>
      </c>
      <c r="C15" s="23" t="s">
        <v>23</v>
      </c>
      <c r="D15" s="33">
        <f>3568769.47-15018.17</f>
        <v>3553751.3000000003</v>
      </c>
      <c r="E15" s="33"/>
      <c r="F15" s="5"/>
      <c r="G15" s="107"/>
    </row>
    <row r="16" spans="1:7" ht="13.5" thickBot="1">
      <c r="A16" s="232"/>
      <c r="B16" s="233"/>
      <c r="C16" s="75" t="s">
        <v>24</v>
      </c>
      <c r="D16" s="76"/>
      <c r="E16" s="77"/>
      <c r="F16" s="76"/>
      <c r="G16" s="107"/>
    </row>
    <row r="17" spans="1:8">
      <c r="A17" s="218" t="s">
        <v>10</v>
      </c>
      <c r="B17" s="229" t="s">
        <v>21</v>
      </c>
      <c r="C17" s="171" t="s">
        <v>23</v>
      </c>
      <c r="D17" s="34"/>
      <c r="E17" s="34"/>
      <c r="F17" s="8"/>
    </row>
    <row r="18" spans="1:8">
      <c r="A18" s="219"/>
      <c r="B18" s="230"/>
      <c r="C18" s="171" t="s">
        <v>24</v>
      </c>
      <c r="D18" s="8"/>
      <c r="E18" s="34"/>
      <c r="F18" s="8"/>
    </row>
    <row r="19" spans="1:8">
      <c r="A19" s="70"/>
      <c r="B19" s="72"/>
      <c r="C19" s="72"/>
      <c r="D19" s="83"/>
      <c r="E19" s="84"/>
      <c r="F19" s="83"/>
      <c r="G19" s="107"/>
    </row>
    <row r="20" spans="1:8">
      <c r="A20" s="78"/>
      <c r="B20" s="79"/>
      <c r="C20" s="79"/>
      <c r="D20" s="81"/>
      <c r="E20" s="82"/>
      <c r="F20" s="81"/>
      <c r="G20" s="107"/>
    </row>
    <row r="21" spans="1:8">
      <c r="A21" s="64"/>
      <c r="B21" s="65" t="s">
        <v>87</v>
      </c>
      <c r="C21" s="66" t="s">
        <v>88</v>
      </c>
      <c r="D21" s="238" t="s">
        <v>90</v>
      </c>
      <c r="E21" s="238"/>
      <c r="F21" s="44">
        <v>2015</v>
      </c>
      <c r="G21" s="107"/>
    </row>
    <row r="22" spans="1:8">
      <c r="A22" s="4"/>
      <c r="B22" s="57"/>
      <c r="C22" s="66" t="s">
        <v>89</v>
      </c>
      <c r="D22" s="54" t="s">
        <v>30</v>
      </c>
      <c r="E22" s="54" t="s">
        <v>31</v>
      </c>
      <c r="F22" s="54" t="s">
        <v>32</v>
      </c>
      <c r="G22" s="107"/>
    </row>
    <row r="23" spans="1:8" ht="25.5">
      <c r="A23" s="4"/>
      <c r="B23" s="4"/>
      <c r="C23" s="4"/>
      <c r="D23" s="52" t="s">
        <v>140</v>
      </c>
      <c r="E23" s="55" t="s">
        <v>141</v>
      </c>
      <c r="F23" s="6" t="s">
        <v>53</v>
      </c>
      <c r="G23" s="107"/>
    </row>
    <row r="24" spans="1:8">
      <c r="A24" s="239" t="s">
        <v>9</v>
      </c>
      <c r="B24" s="215" t="s">
        <v>77</v>
      </c>
      <c r="C24" s="97" t="s">
        <v>23</v>
      </c>
      <c r="D24" s="33">
        <v>3182992.41</v>
      </c>
      <c r="E24" s="33"/>
      <c r="F24" s="101"/>
      <c r="G24" s="107"/>
    </row>
    <row r="25" spans="1:8" ht="13.5" thickBot="1">
      <c r="A25" s="240"/>
      <c r="B25" s="233"/>
      <c r="C25" s="103" t="s">
        <v>24</v>
      </c>
      <c r="D25" s="76"/>
      <c r="E25" s="77"/>
      <c r="F25" s="99"/>
      <c r="G25" s="107"/>
    </row>
    <row r="26" spans="1:8" ht="13.5" thickBot="1">
      <c r="A26" s="94"/>
      <c r="B26" s="100" t="s">
        <v>21</v>
      </c>
      <c r="C26" s="95" t="s">
        <v>23</v>
      </c>
      <c r="D26" s="102"/>
      <c r="E26" s="102"/>
      <c r="F26" s="96"/>
      <c r="G26" s="107"/>
    </row>
    <row r="27" spans="1:8">
      <c r="A27" s="70"/>
      <c r="B27" s="72"/>
      <c r="C27" s="72"/>
      <c r="D27" s="83"/>
      <c r="E27" s="84"/>
      <c r="F27" s="83"/>
      <c r="G27" s="107"/>
    </row>
    <row r="28" spans="1:8">
      <c r="A28" s="85"/>
      <c r="B28" s="79"/>
      <c r="C28" s="79"/>
      <c r="D28" s="81"/>
      <c r="E28" s="82"/>
      <c r="F28" s="81"/>
      <c r="G28" s="107"/>
    </row>
    <row r="29" spans="1:8" ht="14.25" customHeight="1">
      <c r="A29" s="64"/>
      <c r="B29" s="65" t="s">
        <v>91</v>
      </c>
      <c r="C29" s="67" t="s">
        <v>92</v>
      </c>
      <c r="D29" s="238" t="s">
        <v>94</v>
      </c>
      <c r="E29" s="238"/>
      <c r="F29" s="44">
        <v>2015</v>
      </c>
      <c r="G29" s="107"/>
    </row>
    <row r="30" spans="1:8" ht="15.75" customHeight="1">
      <c r="A30" s="4"/>
      <c r="B30" s="57"/>
      <c r="C30" s="67" t="s">
        <v>93</v>
      </c>
      <c r="D30" s="54" t="s">
        <v>30</v>
      </c>
      <c r="E30" s="54" t="s">
        <v>31</v>
      </c>
      <c r="F30" s="54" t="s">
        <v>32</v>
      </c>
      <c r="G30" s="107"/>
    </row>
    <row r="31" spans="1:8" ht="25.5">
      <c r="A31" s="4"/>
      <c r="B31" s="4"/>
      <c r="C31" s="4"/>
      <c r="D31" s="52" t="s">
        <v>140</v>
      </c>
      <c r="E31" s="55" t="s">
        <v>141</v>
      </c>
      <c r="F31" s="6" t="s">
        <v>53</v>
      </c>
      <c r="G31" s="107"/>
      <c r="H31" s="40"/>
    </row>
    <row r="32" spans="1:8">
      <c r="A32" s="213" t="s">
        <v>9</v>
      </c>
      <c r="B32" s="215" t="s">
        <v>77</v>
      </c>
      <c r="C32" s="23" t="s">
        <v>23</v>
      </c>
      <c r="D32" s="33"/>
      <c r="E32" s="33"/>
      <c r="F32" s="5"/>
      <c r="G32" s="107"/>
    </row>
    <row r="33" spans="1:7" ht="15.75" customHeight="1" thickBot="1">
      <c r="A33" s="232"/>
      <c r="B33" s="233"/>
      <c r="C33" s="75" t="s">
        <v>24</v>
      </c>
      <c r="D33" s="76"/>
      <c r="E33" s="77"/>
      <c r="F33" s="76"/>
      <c r="G33" s="107"/>
    </row>
    <row r="34" spans="1:7" ht="15" customHeight="1" thickBot="1">
      <c r="A34" s="121" t="s">
        <v>10</v>
      </c>
      <c r="B34" s="100" t="s">
        <v>21</v>
      </c>
      <c r="C34" s="100" t="s">
        <v>23</v>
      </c>
      <c r="D34" s="102">
        <v>1358.35</v>
      </c>
      <c r="E34" s="102"/>
      <c r="F34" s="122"/>
      <c r="G34" s="107"/>
    </row>
    <row r="35" spans="1:7">
      <c r="A35" s="70"/>
      <c r="B35" s="72"/>
      <c r="C35" s="72"/>
      <c r="D35" s="83"/>
      <c r="E35" s="84"/>
      <c r="F35" s="83"/>
      <c r="G35" s="107"/>
    </row>
    <row r="36" spans="1:7" ht="13.15" customHeight="1">
      <c r="A36" s="85"/>
      <c r="B36" s="79"/>
      <c r="C36" s="79"/>
      <c r="D36" s="81"/>
      <c r="E36" s="82"/>
      <c r="F36" s="81"/>
      <c r="G36" s="107"/>
    </row>
    <row r="37" spans="1:7" ht="15.75" customHeight="1">
      <c r="A37" s="64"/>
      <c r="B37" s="69" t="s">
        <v>96</v>
      </c>
      <c r="C37" s="67" t="s">
        <v>97</v>
      </c>
      <c r="D37" s="238" t="s">
        <v>95</v>
      </c>
      <c r="E37" s="238"/>
      <c r="F37" s="44">
        <v>2015</v>
      </c>
      <c r="G37" s="107"/>
    </row>
    <row r="38" spans="1:7" ht="16.5" customHeight="1">
      <c r="A38" s="4"/>
      <c r="B38" s="68"/>
      <c r="C38" s="67" t="s">
        <v>98</v>
      </c>
      <c r="D38" s="54" t="s">
        <v>30</v>
      </c>
      <c r="E38" s="54" t="s">
        <v>31</v>
      </c>
      <c r="F38" s="54" t="s">
        <v>32</v>
      </c>
      <c r="G38" s="107"/>
    </row>
    <row r="39" spans="1:7" ht="25.5">
      <c r="A39" s="4"/>
      <c r="B39" s="4"/>
      <c r="C39" s="4"/>
      <c r="D39" s="52" t="s">
        <v>140</v>
      </c>
      <c r="E39" s="55" t="s">
        <v>141</v>
      </c>
      <c r="F39" s="6" t="s">
        <v>53</v>
      </c>
      <c r="G39" s="107"/>
    </row>
    <row r="40" spans="1:7">
      <c r="A40" s="213" t="s">
        <v>9</v>
      </c>
      <c r="B40" s="215" t="s">
        <v>77</v>
      </c>
      <c r="C40" s="23" t="s">
        <v>23</v>
      </c>
      <c r="D40" s="33">
        <v>1090951.72</v>
      </c>
      <c r="E40" s="33"/>
      <c r="F40" s="5"/>
      <c r="G40" s="107"/>
    </row>
    <row r="41" spans="1:7" ht="13.5" thickBot="1">
      <c r="A41" s="232"/>
      <c r="B41" s="233"/>
      <c r="C41" s="75" t="s">
        <v>24</v>
      </c>
      <c r="D41" s="76"/>
      <c r="E41" s="77"/>
      <c r="F41" s="76"/>
      <c r="G41" s="107"/>
    </row>
    <row r="42" spans="1:7">
      <c r="A42" s="218" t="s">
        <v>10</v>
      </c>
      <c r="B42" s="229" t="s">
        <v>21</v>
      </c>
      <c r="C42" s="129" t="s">
        <v>23</v>
      </c>
      <c r="D42" s="34"/>
      <c r="E42" s="34"/>
      <c r="F42" s="8"/>
    </row>
    <row r="43" spans="1:7">
      <c r="A43" s="219"/>
      <c r="B43" s="230"/>
      <c r="C43" s="129" t="s">
        <v>24</v>
      </c>
      <c r="D43" s="8"/>
      <c r="E43" s="34"/>
      <c r="F43" s="8"/>
    </row>
    <row r="44" spans="1:7">
      <c r="A44" s="70"/>
      <c r="B44" s="72"/>
      <c r="C44" s="72"/>
      <c r="D44" s="83"/>
      <c r="E44" s="84"/>
      <c r="F44" s="83"/>
      <c r="G44" s="107"/>
    </row>
    <row r="45" spans="1:7">
      <c r="A45" s="88"/>
      <c r="B45" s="89"/>
      <c r="C45" s="89"/>
      <c r="D45" s="81"/>
      <c r="E45" s="82"/>
      <c r="F45" s="81"/>
      <c r="G45" s="107"/>
    </row>
    <row r="46" spans="1:7">
      <c r="A46" s="64"/>
      <c r="B46" s="69" t="s">
        <v>99</v>
      </c>
      <c r="C46" s="67" t="s">
        <v>100</v>
      </c>
      <c r="D46" s="238" t="s">
        <v>102</v>
      </c>
      <c r="E46" s="238"/>
      <c r="F46" s="106">
        <v>2015</v>
      </c>
      <c r="G46" s="107"/>
    </row>
    <row r="47" spans="1:7">
      <c r="A47" s="4"/>
      <c r="B47" s="57"/>
      <c r="C47" s="39" t="s">
        <v>101</v>
      </c>
      <c r="D47" s="54" t="s">
        <v>30</v>
      </c>
      <c r="E47" s="54" t="s">
        <v>31</v>
      </c>
      <c r="F47" s="54" t="s">
        <v>32</v>
      </c>
      <c r="G47" s="107"/>
    </row>
    <row r="48" spans="1:7" ht="25.5">
      <c r="A48" s="4"/>
      <c r="B48" s="4"/>
      <c r="C48" s="4"/>
      <c r="D48" s="52" t="s">
        <v>140</v>
      </c>
      <c r="E48" s="55" t="s">
        <v>141</v>
      </c>
      <c r="F48" s="6" t="s">
        <v>53</v>
      </c>
      <c r="G48" s="107"/>
    </row>
    <row r="49" spans="1:7">
      <c r="A49" s="213" t="s">
        <v>9</v>
      </c>
      <c r="B49" s="215" t="s">
        <v>77</v>
      </c>
      <c r="C49" s="23" t="s">
        <v>23</v>
      </c>
      <c r="D49" s="33">
        <v>1089853.06</v>
      </c>
      <c r="E49" s="33"/>
      <c r="F49" s="5"/>
      <c r="G49" s="107"/>
    </row>
    <row r="50" spans="1:7" ht="13.5" thickBot="1">
      <c r="A50" s="232"/>
      <c r="B50" s="233"/>
      <c r="C50" s="75" t="s">
        <v>24</v>
      </c>
      <c r="D50" s="76"/>
      <c r="E50" s="77"/>
      <c r="F50" s="76"/>
      <c r="G50" s="107"/>
    </row>
    <row r="51" spans="1:7">
      <c r="A51" s="90"/>
      <c r="B51" s="90"/>
      <c r="C51" s="90"/>
      <c r="D51" s="90"/>
      <c r="E51" s="37"/>
      <c r="F51" s="90"/>
      <c r="G51" s="107"/>
    </row>
    <row r="52" spans="1:7">
      <c r="A52" s="86"/>
      <c r="B52" s="86"/>
      <c r="C52" s="86"/>
      <c r="D52" s="86"/>
      <c r="E52" s="87"/>
      <c r="F52" s="86"/>
      <c r="G52" s="107"/>
    </row>
    <row r="53" spans="1:7">
      <c r="A53" s="64"/>
      <c r="B53" s="69" t="s">
        <v>103</v>
      </c>
      <c r="C53" s="67" t="s">
        <v>104</v>
      </c>
      <c r="D53" s="238" t="s">
        <v>105</v>
      </c>
      <c r="E53" s="238"/>
      <c r="F53" s="44">
        <v>2015</v>
      </c>
      <c r="G53" s="107"/>
    </row>
    <row r="54" spans="1:7">
      <c r="A54" s="4"/>
      <c r="B54" s="57"/>
      <c r="C54" s="39" t="s">
        <v>106</v>
      </c>
      <c r="D54" s="54" t="s">
        <v>30</v>
      </c>
      <c r="E54" s="54" t="s">
        <v>31</v>
      </c>
      <c r="F54" s="54" t="s">
        <v>32</v>
      </c>
    </row>
    <row r="55" spans="1:7" ht="25.5">
      <c r="A55" s="4"/>
      <c r="B55" s="4"/>
      <c r="C55" s="4"/>
      <c r="D55" s="52" t="s">
        <v>140</v>
      </c>
      <c r="E55" s="55" t="s">
        <v>141</v>
      </c>
      <c r="F55" s="6" t="s">
        <v>53</v>
      </c>
    </row>
    <row r="56" spans="1:7">
      <c r="A56" s="213" t="s">
        <v>9</v>
      </c>
      <c r="B56" s="215" t="s">
        <v>77</v>
      </c>
      <c r="C56" s="23" t="s">
        <v>23</v>
      </c>
      <c r="D56" s="33">
        <v>2281643.14</v>
      </c>
      <c r="E56" s="33"/>
      <c r="F56" s="5"/>
    </row>
    <row r="57" spans="1:7" ht="13.5" thickBot="1">
      <c r="A57" s="232"/>
      <c r="B57" s="233"/>
      <c r="C57" s="75" t="s">
        <v>24</v>
      </c>
      <c r="D57" s="76"/>
      <c r="E57" s="77"/>
      <c r="F57" s="76"/>
    </row>
    <row r="58" spans="1:7">
      <c r="A58" s="218" t="s">
        <v>10</v>
      </c>
      <c r="B58" s="229" t="s">
        <v>21</v>
      </c>
      <c r="C58" s="129" t="s">
        <v>23</v>
      </c>
      <c r="D58" s="34"/>
      <c r="E58" s="34"/>
      <c r="F58" s="8"/>
    </row>
    <row r="59" spans="1:7">
      <c r="A59" s="219"/>
      <c r="B59" s="230"/>
      <c r="C59" s="129" t="s">
        <v>24</v>
      </c>
      <c r="D59" s="8"/>
      <c r="E59" s="34"/>
      <c r="F59" s="8"/>
    </row>
    <row r="60" spans="1:7">
      <c r="A60" s="70"/>
      <c r="B60" s="72"/>
      <c r="C60" s="72"/>
      <c r="D60" s="83"/>
      <c r="E60" s="84"/>
      <c r="F60" s="83"/>
    </row>
    <row r="61" spans="1:7">
      <c r="A61" s="85"/>
      <c r="B61" s="79"/>
      <c r="C61" s="79"/>
      <c r="D61" s="81"/>
      <c r="E61" s="82"/>
      <c r="F61" s="81"/>
    </row>
    <row r="62" spans="1:7">
      <c r="A62" s="64"/>
      <c r="B62" s="69" t="s">
        <v>107</v>
      </c>
      <c r="C62" s="67" t="s">
        <v>108</v>
      </c>
      <c r="D62" s="238" t="s">
        <v>110</v>
      </c>
      <c r="E62" s="238"/>
      <c r="F62" s="44">
        <v>2015</v>
      </c>
    </row>
    <row r="63" spans="1:7">
      <c r="A63" s="4"/>
      <c r="B63" s="57"/>
      <c r="C63" s="67" t="s">
        <v>109</v>
      </c>
      <c r="D63" s="54" t="s">
        <v>30</v>
      </c>
      <c r="E63" s="54" t="s">
        <v>31</v>
      </c>
      <c r="F63" s="54" t="s">
        <v>32</v>
      </c>
    </row>
    <row r="64" spans="1:7" ht="25.5">
      <c r="A64" s="4"/>
      <c r="B64" s="4"/>
      <c r="C64" s="4"/>
      <c r="D64" s="52" t="s">
        <v>140</v>
      </c>
      <c r="E64" s="55" t="s">
        <v>141</v>
      </c>
      <c r="F64" s="6" t="s">
        <v>53</v>
      </c>
    </row>
    <row r="65" spans="1:7">
      <c r="A65" s="213" t="s">
        <v>9</v>
      </c>
      <c r="B65" s="215" t="s">
        <v>77</v>
      </c>
      <c r="C65" s="23" t="s">
        <v>23</v>
      </c>
      <c r="D65" s="30">
        <v>155.41</v>
      </c>
      <c r="E65" s="33"/>
      <c r="F65" s="101"/>
      <c r="G65" s="107"/>
    </row>
    <row r="66" spans="1:7" ht="13.5" thickBot="1">
      <c r="A66" s="232"/>
      <c r="B66" s="233"/>
      <c r="C66" s="75" t="s">
        <v>24</v>
      </c>
      <c r="D66" s="76"/>
      <c r="E66" s="77"/>
      <c r="F66" s="99"/>
    </row>
    <row r="67" spans="1:7" ht="13.5" thickBot="1">
      <c r="A67" s="94"/>
      <c r="B67" s="98" t="s">
        <v>21</v>
      </c>
      <c r="C67" s="100" t="s">
        <v>23</v>
      </c>
      <c r="D67" s="102"/>
      <c r="E67" s="102"/>
      <c r="F67" s="96"/>
    </row>
    <row r="68" spans="1:7">
      <c r="A68" s="70"/>
      <c r="B68" s="72"/>
      <c r="C68" s="72"/>
      <c r="D68" s="83"/>
      <c r="E68" s="84"/>
      <c r="F68" s="83"/>
    </row>
    <row r="69" spans="1:7" ht="13.15" customHeight="1">
      <c r="A69" s="85"/>
      <c r="B69" s="79"/>
      <c r="C69" s="79"/>
      <c r="D69" s="81"/>
      <c r="E69" s="82"/>
      <c r="F69" s="81"/>
    </row>
    <row r="70" spans="1:7">
      <c r="A70" s="64"/>
      <c r="B70" s="69" t="s">
        <v>112</v>
      </c>
      <c r="C70" s="67" t="s">
        <v>113</v>
      </c>
      <c r="D70" s="238" t="s">
        <v>111</v>
      </c>
      <c r="E70" s="238"/>
      <c r="F70" s="44">
        <v>2015</v>
      </c>
      <c r="G70" s="107"/>
    </row>
    <row r="71" spans="1:7">
      <c r="A71" s="4"/>
      <c r="B71" s="57"/>
      <c r="C71" s="67" t="s">
        <v>114</v>
      </c>
      <c r="D71" s="54" t="s">
        <v>30</v>
      </c>
      <c r="E71" s="54" t="s">
        <v>31</v>
      </c>
      <c r="F71" s="54" t="s">
        <v>32</v>
      </c>
    </row>
    <row r="72" spans="1:7" ht="25.5">
      <c r="A72" s="4"/>
      <c r="B72" s="4"/>
      <c r="C72" s="4"/>
      <c r="D72" s="52" t="s">
        <v>140</v>
      </c>
      <c r="E72" s="55" t="s">
        <v>141</v>
      </c>
      <c r="F72" s="6" t="s">
        <v>53</v>
      </c>
    </row>
    <row r="73" spans="1:7">
      <c r="A73" s="213" t="s">
        <v>9</v>
      </c>
      <c r="B73" s="215" t="s">
        <v>77</v>
      </c>
      <c r="C73" s="23" t="s">
        <v>23</v>
      </c>
      <c r="D73" s="33">
        <v>2532460.5099999998</v>
      </c>
      <c r="E73" s="33"/>
      <c r="F73" s="5"/>
    </row>
    <row r="74" spans="1:7" ht="13.5" thickBot="1">
      <c r="A74" s="232"/>
      <c r="B74" s="233"/>
      <c r="C74" s="75" t="s">
        <v>24</v>
      </c>
      <c r="D74" s="76"/>
      <c r="E74" s="77"/>
      <c r="F74" s="76"/>
    </row>
    <row r="75" spans="1:7">
      <c r="A75" s="70"/>
      <c r="B75" s="72"/>
      <c r="C75" s="72"/>
      <c r="D75" s="83"/>
      <c r="E75" s="84"/>
      <c r="F75" s="83"/>
    </row>
    <row r="76" spans="1:7">
      <c r="A76" s="70"/>
      <c r="B76" s="72"/>
      <c r="C76" s="72"/>
      <c r="D76" s="83"/>
      <c r="E76" s="84"/>
      <c r="F76" s="83"/>
    </row>
    <row r="77" spans="1:7">
      <c r="A77" s="88"/>
      <c r="B77" s="89"/>
      <c r="C77" s="89"/>
      <c r="D77" s="81"/>
      <c r="E77" s="82"/>
      <c r="F77" s="81"/>
    </row>
    <row r="78" spans="1:7">
      <c r="A78" s="64"/>
      <c r="B78" s="69" t="s">
        <v>115</v>
      </c>
      <c r="C78" s="67" t="s">
        <v>116</v>
      </c>
      <c r="D78" s="238" t="s">
        <v>221</v>
      </c>
      <c r="E78" s="238"/>
      <c r="F78" s="44">
        <v>2015</v>
      </c>
      <c r="G78" s="107"/>
    </row>
    <row r="79" spans="1:7">
      <c r="A79" s="4"/>
      <c r="B79" s="57"/>
      <c r="C79" s="67" t="s">
        <v>117</v>
      </c>
      <c r="D79" s="54" t="s">
        <v>30</v>
      </c>
      <c r="E79" s="54" t="s">
        <v>31</v>
      </c>
      <c r="F79" s="54" t="s">
        <v>32</v>
      </c>
    </row>
    <row r="80" spans="1:7" ht="25.5">
      <c r="A80" s="4"/>
      <c r="B80" s="4"/>
      <c r="C80" s="4"/>
      <c r="D80" s="52" t="s">
        <v>140</v>
      </c>
      <c r="E80" s="55" t="s">
        <v>141</v>
      </c>
      <c r="F80" s="6" t="s">
        <v>53</v>
      </c>
    </row>
    <row r="81" spans="1:6">
      <c r="A81" s="213" t="s">
        <v>9</v>
      </c>
      <c r="B81" s="215" t="s">
        <v>77</v>
      </c>
      <c r="C81" s="23" t="s">
        <v>23</v>
      </c>
      <c r="D81" s="33">
        <v>125953.28</v>
      </c>
      <c r="E81" s="33"/>
      <c r="F81" s="5"/>
    </row>
    <row r="82" spans="1:6" ht="13.5" thickBot="1">
      <c r="A82" s="232"/>
      <c r="B82" s="233"/>
      <c r="C82" s="75" t="s">
        <v>24</v>
      </c>
      <c r="D82" s="76"/>
      <c r="E82" s="77"/>
      <c r="F82" s="76"/>
    </row>
    <row r="83" spans="1:6" ht="13.5" thickBot="1">
      <c r="A83" s="94"/>
      <c r="B83" s="98" t="s">
        <v>21</v>
      </c>
      <c r="C83" s="100" t="s">
        <v>23</v>
      </c>
      <c r="D83" s="102"/>
      <c r="E83" s="102"/>
      <c r="F83" s="96"/>
    </row>
    <row r="84" spans="1:6">
      <c r="A84" s="90"/>
      <c r="B84" s="90"/>
      <c r="C84" s="90"/>
      <c r="D84" s="90"/>
      <c r="E84" s="37"/>
      <c r="F84" s="90"/>
    </row>
    <row r="85" spans="1:6">
      <c r="A85" s="86"/>
      <c r="B85" s="86"/>
      <c r="C85" s="86"/>
      <c r="D85" s="86"/>
      <c r="E85" s="87"/>
      <c r="F85" s="86"/>
    </row>
    <row r="86" spans="1:6">
      <c r="A86" s="64"/>
      <c r="B86" s="69" t="s">
        <v>119</v>
      </c>
      <c r="C86" s="67" t="s">
        <v>120</v>
      </c>
      <c r="D86" s="238" t="s">
        <v>121</v>
      </c>
      <c r="E86" s="238"/>
      <c r="F86" s="44">
        <v>2015</v>
      </c>
    </row>
    <row r="87" spans="1:6">
      <c r="A87" s="4"/>
      <c r="B87" s="57"/>
      <c r="C87" s="67" t="s">
        <v>122</v>
      </c>
      <c r="D87" s="54" t="s">
        <v>30</v>
      </c>
      <c r="E87" s="54" t="s">
        <v>31</v>
      </c>
      <c r="F87" s="54" t="s">
        <v>32</v>
      </c>
    </row>
    <row r="88" spans="1:6" ht="25.5">
      <c r="A88" s="4"/>
      <c r="B88" s="4"/>
      <c r="C88" s="4"/>
      <c r="D88" s="52" t="s">
        <v>140</v>
      </c>
      <c r="E88" s="55" t="s">
        <v>141</v>
      </c>
      <c r="F88" s="6" t="s">
        <v>53</v>
      </c>
    </row>
    <row r="89" spans="1:6">
      <c r="A89" s="213" t="s">
        <v>9</v>
      </c>
      <c r="B89" s="215" t="s">
        <v>77</v>
      </c>
      <c r="C89" s="23" t="s">
        <v>23</v>
      </c>
      <c r="D89" s="33">
        <v>1145823.71</v>
      </c>
      <c r="E89" s="33"/>
      <c r="F89" s="5"/>
    </row>
    <row r="90" spans="1:6">
      <c r="A90" s="213"/>
      <c r="B90" s="215"/>
      <c r="C90" s="130" t="s">
        <v>24</v>
      </c>
      <c r="D90" s="119"/>
      <c r="E90" s="120"/>
      <c r="F90" s="119"/>
    </row>
    <row r="91" spans="1:6">
      <c r="A91" s="218" t="s">
        <v>10</v>
      </c>
      <c r="B91" s="229" t="s">
        <v>21</v>
      </c>
      <c r="C91" s="129" t="s">
        <v>23</v>
      </c>
      <c r="D91" s="34"/>
      <c r="E91" s="34"/>
      <c r="F91" s="8"/>
    </row>
    <row r="92" spans="1:6">
      <c r="A92" s="219"/>
      <c r="B92" s="230"/>
      <c r="C92" s="129" t="s">
        <v>24</v>
      </c>
      <c r="D92" s="8"/>
      <c r="E92" s="34"/>
      <c r="F92" s="8"/>
    </row>
    <row r="93" spans="1:6">
      <c r="A93" s="90"/>
      <c r="B93" s="90"/>
      <c r="C93" s="90"/>
      <c r="D93" s="90"/>
      <c r="E93" s="37"/>
      <c r="F93" s="90"/>
    </row>
    <row r="94" spans="1:6">
      <c r="A94" s="86"/>
      <c r="B94" s="86"/>
      <c r="C94" s="86"/>
      <c r="D94" s="86"/>
      <c r="E94" s="87"/>
      <c r="F94" s="86"/>
    </row>
    <row r="95" spans="1:6">
      <c r="A95" s="64"/>
      <c r="B95" s="69" t="s">
        <v>123</v>
      </c>
      <c r="C95" s="67" t="s">
        <v>124</v>
      </c>
      <c r="D95" s="238" t="s">
        <v>126</v>
      </c>
      <c r="E95" s="238"/>
      <c r="F95" s="44">
        <v>2015</v>
      </c>
    </row>
    <row r="96" spans="1:6">
      <c r="A96" s="4"/>
      <c r="B96" s="57"/>
      <c r="C96" s="67" t="s">
        <v>125</v>
      </c>
      <c r="D96" s="54" t="s">
        <v>30</v>
      </c>
      <c r="E96" s="54" t="s">
        <v>31</v>
      </c>
      <c r="F96" s="54" t="s">
        <v>32</v>
      </c>
    </row>
    <row r="97" spans="1:8" ht="25.5">
      <c r="A97" s="4"/>
      <c r="B97" s="4"/>
      <c r="C97" s="4"/>
      <c r="D97" s="52" t="s">
        <v>140</v>
      </c>
      <c r="E97" s="55" t="s">
        <v>141</v>
      </c>
      <c r="F97" s="6" t="s">
        <v>53</v>
      </c>
      <c r="G97" s="107"/>
      <c r="H97" s="107"/>
    </row>
    <row r="98" spans="1:8">
      <c r="A98" s="213" t="s">
        <v>7</v>
      </c>
      <c r="B98" s="215" t="s">
        <v>175</v>
      </c>
      <c r="C98" s="110" t="s">
        <v>23</v>
      </c>
      <c r="D98" s="33"/>
      <c r="E98" s="33"/>
      <c r="F98" s="5"/>
      <c r="G98" s="107"/>
      <c r="H98" s="107"/>
    </row>
    <row r="99" spans="1:8" ht="13.5" thickBot="1">
      <c r="A99" s="232"/>
      <c r="B99" s="233"/>
      <c r="C99" s="115" t="s">
        <v>24</v>
      </c>
      <c r="D99" s="76"/>
      <c r="E99" s="77"/>
      <c r="F99" s="76"/>
      <c r="G99" s="107"/>
      <c r="H99" s="107"/>
    </row>
    <row r="100" spans="1:8">
      <c r="A100" s="213" t="s">
        <v>9</v>
      </c>
      <c r="B100" s="215" t="s">
        <v>77</v>
      </c>
      <c r="C100" s="23" t="s">
        <v>23</v>
      </c>
      <c r="D100" s="33">
        <v>5711511.5300000003</v>
      </c>
      <c r="E100" s="33"/>
      <c r="F100" s="5"/>
      <c r="G100" s="107"/>
      <c r="H100" s="107"/>
    </row>
    <row r="101" spans="1:8" ht="13.5" thickBot="1">
      <c r="A101" s="232"/>
      <c r="B101" s="233"/>
      <c r="C101" s="75" t="s">
        <v>24</v>
      </c>
      <c r="D101" s="76"/>
      <c r="E101" s="200">
        <v>1225826.1499999999</v>
      </c>
      <c r="F101" s="76"/>
      <c r="G101" s="107"/>
      <c r="H101" s="107"/>
    </row>
    <row r="102" spans="1:8" ht="13.5" thickBot="1">
      <c r="A102" s="94"/>
      <c r="B102" s="98" t="s">
        <v>21</v>
      </c>
      <c r="C102" s="100" t="s">
        <v>23</v>
      </c>
      <c r="D102" s="102"/>
      <c r="E102" s="102"/>
      <c r="F102" s="96"/>
    </row>
    <row r="104" spans="1:8">
      <c r="A104" s="86"/>
      <c r="B104" s="86"/>
      <c r="C104" s="86"/>
      <c r="D104" s="86"/>
      <c r="E104" s="87"/>
      <c r="F104" s="86"/>
    </row>
    <row r="105" spans="1:8">
      <c r="A105" s="64"/>
      <c r="B105" s="69" t="s">
        <v>127</v>
      </c>
      <c r="C105" s="67" t="s">
        <v>128</v>
      </c>
      <c r="D105" s="245" t="s">
        <v>33</v>
      </c>
      <c r="E105" s="245"/>
      <c r="F105" s="44">
        <v>2015</v>
      </c>
    </row>
    <row r="106" spans="1:8">
      <c r="A106" s="4"/>
      <c r="B106" s="57"/>
      <c r="C106" s="67" t="s">
        <v>129</v>
      </c>
      <c r="D106" s="54" t="s">
        <v>30</v>
      </c>
      <c r="E106" s="54" t="s">
        <v>31</v>
      </c>
      <c r="F106" s="54" t="s">
        <v>32</v>
      </c>
    </row>
    <row r="107" spans="1:8" ht="25.5">
      <c r="A107" s="4"/>
      <c r="B107" s="4"/>
      <c r="C107" s="4"/>
      <c r="D107" s="52" t="s">
        <v>140</v>
      </c>
      <c r="E107" s="55" t="s">
        <v>141</v>
      </c>
      <c r="F107" s="6" t="s">
        <v>53</v>
      </c>
    </row>
    <row r="108" spans="1:8">
      <c r="A108" s="213" t="s">
        <v>9</v>
      </c>
      <c r="B108" s="215" t="s">
        <v>77</v>
      </c>
      <c r="C108" s="23" t="s">
        <v>23</v>
      </c>
      <c r="D108" s="33"/>
      <c r="E108" s="33"/>
      <c r="F108" s="5"/>
    </row>
    <row r="109" spans="1:8" ht="13.5" thickBot="1">
      <c r="A109" s="232"/>
      <c r="B109" s="233"/>
      <c r="C109" s="75" t="s">
        <v>24</v>
      </c>
      <c r="D109" s="76"/>
      <c r="E109" s="77"/>
      <c r="F109" s="76"/>
    </row>
    <row r="111" spans="1:8">
      <c r="A111" s="86"/>
      <c r="B111" s="86"/>
      <c r="C111" s="86"/>
      <c r="D111" s="86"/>
      <c r="E111" s="87"/>
      <c r="F111" s="86"/>
    </row>
    <row r="112" spans="1:8">
      <c r="A112" s="64"/>
      <c r="B112" s="137"/>
      <c r="C112" s="137" t="s">
        <v>209</v>
      </c>
      <c r="D112" s="238" t="s">
        <v>130</v>
      </c>
      <c r="E112" s="238"/>
      <c r="F112" s="44">
        <v>2015</v>
      </c>
    </row>
    <row r="113" spans="1:7">
      <c r="A113" s="4"/>
      <c r="B113" s="169" t="s">
        <v>208</v>
      </c>
      <c r="C113" s="138"/>
      <c r="D113" s="54" t="s">
        <v>30</v>
      </c>
      <c r="E113" s="54" t="s">
        <v>31</v>
      </c>
      <c r="F113" s="54" t="s">
        <v>32</v>
      </c>
    </row>
    <row r="114" spans="1:7" ht="25.5">
      <c r="A114" s="4"/>
      <c r="B114" s="4"/>
      <c r="C114" s="4"/>
      <c r="D114" s="52" t="s">
        <v>140</v>
      </c>
      <c r="E114" s="55" t="s">
        <v>141</v>
      </c>
      <c r="F114" s="6" t="s">
        <v>53</v>
      </c>
    </row>
    <row r="115" spans="1:7">
      <c r="A115" s="213" t="s">
        <v>9</v>
      </c>
      <c r="B115" s="215" t="s">
        <v>197</v>
      </c>
      <c r="C115" s="23" t="s">
        <v>23</v>
      </c>
      <c r="D115" s="33">
        <v>1081.97</v>
      </c>
      <c r="E115" s="33"/>
      <c r="F115" s="5"/>
    </row>
    <row r="116" spans="1:7" ht="13.5" thickBot="1">
      <c r="A116" s="232"/>
      <c r="B116" s="233"/>
      <c r="C116" s="75" t="s">
        <v>24</v>
      </c>
      <c r="D116" s="76"/>
      <c r="E116" s="77"/>
      <c r="F116" s="76"/>
    </row>
    <row r="117" spans="1:7">
      <c r="A117" s="218" t="s">
        <v>10</v>
      </c>
      <c r="B117" s="229" t="s">
        <v>21</v>
      </c>
      <c r="C117" s="129" t="s">
        <v>23</v>
      </c>
      <c r="D117" s="34"/>
      <c r="E117" s="34"/>
      <c r="F117" s="8"/>
    </row>
    <row r="118" spans="1:7">
      <c r="A118" s="219"/>
      <c r="B118" s="230"/>
      <c r="C118" s="129" t="s">
        <v>24</v>
      </c>
      <c r="D118" s="8"/>
      <c r="E118" s="34"/>
      <c r="F118" s="8"/>
    </row>
    <row r="120" spans="1:7">
      <c r="A120" s="86"/>
      <c r="B120" s="86"/>
      <c r="C120" s="86"/>
      <c r="D120" s="86"/>
      <c r="E120" s="87"/>
      <c r="F120" s="86"/>
    </row>
    <row r="121" spans="1:7">
      <c r="A121" s="64"/>
      <c r="B121" s="69" t="s">
        <v>131</v>
      </c>
      <c r="C121" s="168" t="s">
        <v>203</v>
      </c>
      <c r="D121" s="238" t="s">
        <v>133</v>
      </c>
      <c r="E121" s="238"/>
      <c r="F121" s="44">
        <v>2015</v>
      </c>
    </row>
    <row r="122" spans="1:7">
      <c r="A122" s="4"/>
      <c r="B122" s="57" t="s">
        <v>132</v>
      </c>
      <c r="C122" s="168" t="s">
        <v>204</v>
      </c>
      <c r="D122" s="54" t="s">
        <v>30</v>
      </c>
      <c r="E122" s="54" t="s">
        <v>31</v>
      </c>
      <c r="F122" s="54" t="s">
        <v>32</v>
      </c>
    </row>
    <row r="123" spans="1:7" ht="25.5">
      <c r="A123" s="4"/>
      <c r="B123" s="4"/>
      <c r="C123" s="4"/>
      <c r="D123" s="52" t="s">
        <v>140</v>
      </c>
      <c r="E123" s="55" t="s">
        <v>141</v>
      </c>
      <c r="F123" s="6" t="s">
        <v>53</v>
      </c>
    </row>
    <row r="124" spans="1:7">
      <c r="A124" s="213" t="s">
        <v>9</v>
      </c>
      <c r="B124" s="215" t="s">
        <v>77</v>
      </c>
      <c r="C124" s="23" t="s">
        <v>23</v>
      </c>
      <c r="D124" s="33">
        <v>786.18</v>
      </c>
      <c r="E124" s="33"/>
      <c r="F124" s="5"/>
    </row>
    <row r="125" spans="1:7" ht="13.5" thickBot="1">
      <c r="A125" s="232"/>
      <c r="B125" s="233"/>
      <c r="C125" s="75" t="s">
        <v>24</v>
      </c>
      <c r="D125" s="76"/>
      <c r="E125" s="77"/>
      <c r="F125" s="76"/>
    </row>
    <row r="127" spans="1:7">
      <c r="A127" s="86"/>
      <c r="B127" s="86"/>
      <c r="C127" s="86"/>
      <c r="D127" s="86"/>
      <c r="E127" s="87"/>
      <c r="F127" s="86"/>
    </row>
    <row r="128" spans="1:7">
      <c r="A128" s="64"/>
      <c r="B128" s="69" t="s">
        <v>143</v>
      </c>
      <c r="C128" s="67" t="s">
        <v>145</v>
      </c>
      <c r="D128" s="238" t="s">
        <v>147</v>
      </c>
      <c r="E128" s="238"/>
      <c r="F128" s="44">
        <v>2015</v>
      </c>
      <c r="G128" s="107"/>
    </row>
    <row r="129" spans="1:8">
      <c r="A129" s="4"/>
      <c r="B129" s="57" t="s">
        <v>144</v>
      </c>
      <c r="C129" s="67" t="s">
        <v>146</v>
      </c>
      <c r="D129" s="54" t="s">
        <v>30</v>
      </c>
      <c r="E129" s="54" t="s">
        <v>31</v>
      </c>
      <c r="F129" s="54" t="s">
        <v>32</v>
      </c>
    </row>
    <row r="130" spans="1:8" ht="25.5">
      <c r="A130" s="4"/>
      <c r="B130" s="4"/>
      <c r="C130" s="4"/>
      <c r="D130" s="52" t="s">
        <v>140</v>
      </c>
      <c r="E130" s="55" t="s">
        <v>141</v>
      </c>
      <c r="F130" s="6" t="s">
        <v>53</v>
      </c>
    </row>
    <row r="131" spans="1:8" ht="11.25" customHeight="1">
      <c r="A131" s="213" t="s">
        <v>7</v>
      </c>
      <c r="B131" s="215" t="s">
        <v>175</v>
      </c>
      <c r="C131" s="110" t="s">
        <v>23</v>
      </c>
      <c r="D131" s="33"/>
      <c r="E131" s="33"/>
      <c r="F131" s="5"/>
      <c r="G131" s="107"/>
      <c r="H131" s="107"/>
    </row>
    <row r="132" spans="1:8" ht="13.5" thickBot="1">
      <c r="A132" s="232"/>
      <c r="B132" s="233"/>
      <c r="C132" s="115" t="s">
        <v>24</v>
      </c>
      <c r="D132" s="76"/>
      <c r="E132" s="77"/>
      <c r="F132" s="76"/>
      <c r="G132" s="107"/>
      <c r="H132" s="107"/>
    </row>
    <row r="133" spans="1:8">
      <c r="A133" s="213" t="s">
        <v>9</v>
      </c>
      <c r="B133" s="215" t="s">
        <v>77</v>
      </c>
      <c r="C133" s="23" t="s">
        <v>23</v>
      </c>
      <c r="D133" s="33">
        <v>11903908.93</v>
      </c>
      <c r="E133" s="33"/>
      <c r="F133" s="5"/>
    </row>
    <row r="134" spans="1:8" ht="13.5" thickBot="1">
      <c r="A134" s="232"/>
      <c r="B134" s="233"/>
      <c r="C134" s="75" t="s">
        <v>24</v>
      </c>
      <c r="D134" s="76"/>
      <c r="E134" s="77"/>
      <c r="F134" s="76"/>
    </row>
    <row r="136" spans="1:8">
      <c r="A136" s="86"/>
      <c r="B136" s="86"/>
      <c r="C136" s="86"/>
      <c r="D136" s="86"/>
      <c r="E136" s="87"/>
      <c r="F136" s="86"/>
    </row>
    <row r="137" spans="1:8">
      <c r="A137" s="64"/>
      <c r="B137" s="69" t="s">
        <v>148</v>
      </c>
      <c r="C137" s="67" t="s">
        <v>150</v>
      </c>
      <c r="D137" s="238" t="s">
        <v>149</v>
      </c>
      <c r="E137" s="238"/>
      <c r="F137" s="44">
        <v>2015</v>
      </c>
      <c r="G137" s="107"/>
    </row>
    <row r="138" spans="1:8">
      <c r="A138" s="4"/>
      <c r="B138" s="57" t="s">
        <v>149</v>
      </c>
      <c r="C138" s="67" t="s">
        <v>151</v>
      </c>
      <c r="D138" s="54" t="s">
        <v>30</v>
      </c>
      <c r="E138" s="54" t="s">
        <v>31</v>
      </c>
      <c r="F138" s="54" t="s">
        <v>32</v>
      </c>
    </row>
    <row r="139" spans="1:8" ht="25.5">
      <c r="A139" s="4"/>
      <c r="B139" s="4"/>
      <c r="C139" s="4"/>
      <c r="D139" s="52" t="s">
        <v>140</v>
      </c>
      <c r="E139" s="55" t="s">
        <v>141</v>
      </c>
      <c r="F139" s="6" t="s">
        <v>53</v>
      </c>
    </row>
    <row r="140" spans="1:8">
      <c r="A140" s="213" t="s">
        <v>9</v>
      </c>
      <c r="B140" s="215" t="s">
        <v>77</v>
      </c>
      <c r="C140" s="23" t="s">
        <v>23</v>
      </c>
      <c r="D140" s="33">
        <v>775608.89</v>
      </c>
      <c r="E140" s="33"/>
      <c r="F140" s="5"/>
    </row>
    <row r="141" spans="1:8" ht="13.5" thickBot="1">
      <c r="A141" s="232"/>
      <c r="B141" s="233"/>
      <c r="C141" s="75" t="s">
        <v>24</v>
      </c>
      <c r="D141" s="76"/>
      <c r="E141" s="77"/>
      <c r="F141" s="76"/>
    </row>
    <row r="142" spans="1:8">
      <c r="A142" s="218" t="s">
        <v>10</v>
      </c>
      <c r="B142" s="229" t="s">
        <v>21</v>
      </c>
      <c r="C142" s="129" t="s">
        <v>23</v>
      </c>
      <c r="D142" s="34">
        <v>6288.7</v>
      </c>
      <c r="E142" s="34"/>
      <c r="F142" s="8"/>
    </row>
    <row r="143" spans="1:8">
      <c r="A143" s="219"/>
      <c r="B143" s="230"/>
      <c r="C143" s="129" t="s">
        <v>24</v>
      </c>
      <c r="D143" s="8"/>
      <c r="E143" s="34"/>
      <c r="F143" s="8"/>
    </row>
    <row r="145" spans="1:8">
      <c r="A145" s="86"/>
      <c r="B145" s="86"/>
      <c r="C145" s="86"/>
      <c r="D145" s="86"/>
      <c r="E145" s="87"/>
      <c r="F145" s="86"/>
    </row>
    <row r="146" spans="1:8">
      <c r="A146" s="64"/>
      <c r="B146" s="117" t="s">
        <v>174</v>
      </c>
      <c r="C146" s="67" t="s">
        <v>200</v>
      </c>
      <c r="D146" s="238" t="s">
        <v>152</v>
      </c>
      <c r="E146" s="238"/>
      <c r="F146" s="44">
        <v>2015</v>
      </c>
      <c r="G146" s="107"/>
    </row>
    <row r="147" spans="1:8">
      <c r="A147" s="4"/>
      <c r="B147" s="57"/>
      <c r="C147" s="67" t="s">
        <v>153</v>
      </c>
      <c r="D147" s="54" t="s">
        <v>30</v>
      </c>
      <c r="E147" s="54" t="s">
        <v>31</v>
      </c>
      <c r="F147" s="54" t="s">
        <v>32</v>
      </c>
      <c r="G147" s="107"/>
    </row>
    <row r="148" spans="1:8" ht="25.5">
      <c r="A148" s="4"/>
      <c r="B148" s="4"/>
      <c r="C148" s="4"/>
      <c r="D148" s="52" t="s">
        <v>140</v>
      </c>
      <c r="E148" s="55" t="s">
        <v>141</v>
      </c>
      <c r="F148" s="6" t="s">
        <v>53</v>
      </c>
      <c r="G148" s="107"/>
    </row>
    <row r="149" spans="1:8" ht="11.25" customHeight="1">
      <c r="A149" s="213" t="s">
        <v>7</v>
      </c>
      <c r="B149" s="215" t="s">
        <v>175</v>
      </c>
      <c r="C149" s="110" t="s">
        <v>23</v>
      </c>
      <c r="D149" s="33"/>
      <c r="E149" s="33"/>
      <c r="F149" s="5"/>
      <c r="G149" s="107"/>
      <c r="H149" s="107"/>
    </row>
    <row r="150" spans="1:8" ht="13.5" thickBot="1">
      <c r="A150" s="232"/>
      <c r="B150" s="233"/>
      <c r="C150" s="115" t="s">
        <v>24</v>
      </c>
      <c r="D150" s="76"/>
      <c r="E150" s="77"/>
      <c r="F150" s="76"/>
      <c r="G150" s="107"/>
      <c r="H150" s="107"/>
    </row>
    <row r="151" spans="1:8">
      <c r="A151" s="213" t="s">
        <v>9</v>
      </c>
      <c r="B151" s="215" t="s">
        <v>77</v>
      </c>
      <c r="C151" s="23" t="s">
        <v>23</v>
      </c>
      <c r="D151" s="33">
        <v>64078.26</v>
      </c>
      <c r="E151" s="33"/>
      <c r="F151" s="5"/>
      <c r="G151" s="107"/>
    </row>
    <row r="152" spans="1:8" ht="13.5" thickBot="1">
      <c r="A152" s="232"/>
      <c r="B152" s="233"/>
      <c r="C152" s="75" t="s">
        <v>24</v>
      </c>
      <c r="D152" s="76"/>
      <c r="E152" s="77"/>
      <c r="F152" s="76"/>
      <c r="G152" s="107"/>
    </row>
    <row r="153" spans="1:8">
      <c r="A153" s="234" t="s">
        <v>10</v>
      </c>
      <c r="B153" s="236" t="s">
        <v>21</v>
      </c>
      <c r="C153" s="187" t="s">
        <v>23</v>
      </c>
      <c r="D153" s="188">
        <v>2725.63</v>
      </c>
      <c r="E153" s="188"/>
      <c r="F153" s="189"/>
    </row>
    <row r="154" spans="1:8" ht="13.5" thickBot="1">
      <c r="A154" s="235"/>
      <c r="B154" s="237"/>
      <c r="C154" s="172" t="s">
        <v>24</v>
      </c>
      <c r="D154" s="76"/>
      <c r="E154" s="77"/>
      <c r="F154" s="190"/>
    </row>
    <row r="156" spans="1:8">
      <c r="A156" s="86"/>
      <c r="B156" s="86"/>
      <c r="C156" s="86"/>
      <c r="D156" s="86"/>
      <c r="E156" s="87"/>
      <c r="F156" s="86"/>
    </row>
    <row r="157" spans="1:8">
      <c r="A157" s="64"/>
      <c r="B157" s="69" t="s">
        <v>154</v>
      </c>
      <c r="C157" s="67" t="s">
        <v>198</v>
      </c>
      <c r="D157" s="245" t="s">
        <v>155</v>
      </c>
      <c r="E157" s="245"/>
      <c r="F157" s="44">
        <v>2015</v>
      </c>
    </row>
    <row r="158" spans="1:8">
      <c r="A158" s="4"/>
      <c r="B158" s="57"/>
      <c r="C158" s="67" t="s">
        <v>199</v>
      </c>
      <c r="D158" s="54" t="s">
        <v>30</v>
      </c>
      <c r="E158" s="54" t="s">
        <v>31</v>
      </c>
      <c r="F158" s="54" t="s">
        <v>32</v>
      </c>
    </row>
    <row r="159" spans="1:8" ht="25.5">
      <c r="A159" s="4"/>
      <c r="B159" s="4"/>
      <c r="C159" s="4"/>
      <c r="D159" s="52" t="s">
        <v>140</v>
      </c>
      <c r="E159" s="55" t="s">
        <v>141</v>
      </c>
      <c r="F159" s="6" t="s">
        <v>53</v>
      </c>
    </row>
    <row r="160" spans="1:8">
      <c r="A160" s="213">
        <v>7</v>
      </c>
      <c r="B160" s="215" t="s">
        <v>77</v>
      </c>
      <c r="C160" s="23" t="s">
        <v>23</v>
      </c>
      <c r="D160" s="33"/>
      <c r="E160" s="33"/>
      <c r="F160" s="5"/>
    </row>
    <row r="161" spans="1:6" ht="13.5" thickBot="1">
      <c r="A161" s="232"/>
      <c r="B161" s="233"/>
      <c r="C161" s="75" t="s">
        <v>24</v>
      </c>
      <c r="D161" s="76"/>
      <c r="E161" s="77"/>
      <c r="F161" s="76"/>
    </row>
    <row r="164" spans="1:6">
      <c r="A164" s="123" t="s">
        <v>176</v>
      </c>
      <c r="B164" s="123"/>
    </row>
    <row r="165" spans="1:6">
      <c r="A165" s="4"/>
      <c r="B165" s="58" t="s">
        <v>91</v>
      </c>
      <c r="C165" s="136" t="s">
        <v>92</v>
      </c>
      <c r="D165" s="214" t="s">
        <v>94</v>
      </c>
      <c r="E165" s="214"/>
      <c r="F165" s="127">
        <v>2015</v>
      </c>
    </row>
    <row r="166" spans="1:6">
      <c r="A166" s="4"/>
      <c r="B166" s="57"/>
      <c r="C166" s="135" t="s">
        <v>93</v>
      </c>
      <c r="D166" s="54" t="s">
        <v>30</v>
      </c>
      <c r="E166" s="54" t="s">
        <v>31</v>
      </c>
      <c r="F166" s="54" t="s">
        <v>32</v>
      </c>
    </row>
    <row r="167" spans="1:6" ht="25.5">
      <c r="A167" s="4"/>
      <c r="B167" s="4"/>
      <c r="C167" s="4"/>
      <c r="D167" s="52" t="s">
        <v>140</v>
      </c>
      <c r="E167" s="55" t="s">
        <v>141</v>
      </c>
      <c r="F167" s="6" t="s">
        <v>53</v>
      </c>
    </row>
    <row r="168" spans="1:6">
      <c r="A168" s="213" t="s">
        <v>9</v>
      </c>
      <c r="B168" s="215" t="s">
        <v>77</v>
      </c>
      <c r="C168" s="110" t="s">
        <v>23</v>
      </c>
      <c r="D168" s="33"/>
      <c r="E168" s="33"/>
      <c r="F168" s="5"/>
    </row>
    <row r="169" spans="1:6" ht="13.5" thickBot="1">
      <c r="A169" s="232"/>
      <c r="B169" s="233"/>
      <c r="C169" s="115" t="s">
        <v>24</v>
      </c>
      <c r="D169" s="76"/>
      <c r="E169" s="77"/>
      <c r="F169" s="76"/>
    </row>
    <row r="172" spans="1:6">
      <c r="A172" s="4"/>
      <c r="B172" s="131" t="s">
        <v>189</v>
      </c>
      <c r="C172" s="136" t="s">
        <v>190</v>
      </c>
      <c r="D172" s="231" t="s">
        <v>192</v>
      </c>
      <c r="E172" s="231"/>
      <c r="F172" s="127">
        <v>2015</v>
      </c>
    </row>
    <row r="173" spans="1:6">
      <c r="A173" s="4"/>
      <c r="B173" s="57"/>
      <c r="C173" s="135" t="s">
        <v>191</v>
      </c>
      <c r="D173" s="54" t="s">
        <v>30</v>
      </c>
      <c r="E173" s="54" t="s">
        <v>31</v>
      </c>
      <c r="F173" s="54" t="s">
        <v>32</v>
      </c>
    </row>
    <row r="174" spans="1:6" ht="25.5">
      <c r="A174" s="4"/>
      <c r="B174" s="4"/>
      <c r="C174" s="4"/>
      <c r="D174" s="52" t="s">
        <v>140</v>
      </c>
      <c r="E174" s="55" t="s">
        <v>141</v>
      </c>
      <c r="F174" s="6" t="s">
        <v>53</v>
      </c>
    </row>
    <row r="175" spans="1:6">
      <c r="A175" s="213" t="s">
        <v>9</v>
      </c>
      <c r="B175" s="215" t="s">
        <v>77</v>
      </c>
      <c r="C175" s="126" t="s">
        <v>23</v>
      </c>
      <c r="D175" s="33">
        <v>5107844.1399999997</v>
      </c>
      <c r="E175" s="33"/>
      <c r="F175" s="5"/>
    </row>
    <row r="176" spans="1:6" ht="13.5" thickBot="1">
      <c r="A176" s="232"/>
      <c r="B176" s="233"/>
      <c r="C176" s="128" t="s">
        <v>24</v>
      </c>
      <c r="D176" s="76"/>
      <c r="E176" s="77"/>
      <c r="F176" s="76"/>
    </row>
    <row r="177" spans="1:6">
      <c r="A177" s="213" t="s">
        <v>10</v>
      </c>
      <c r="B177" s="215" t="s">
        <v>21</v>
      </c>
      <c r="C177" s="146" t="s">
        <v>23</v>
      </c>
      <c r="D177" s="33"/>
      <c r="E177" s="33"/>
      <c r="F177" s="5"/>
    </row>
    <row r="178" spans="1:6" ht="13.5" thickBot="1">
      <c r="A178" s="232"/>
      <c r="B178" s="233"/>
      <c r="C178" s="147" t="s">
        <v>24</v>
      </c>
      <c r="D178" s="76"/>
      <c r="E178" s="77"/>
      <c r="F178" s="76"/>
    </row>
    <row r="181" spans="1:6">
      <c r="A181" s="4"/>
      <c r="B181" s="131" t="s">
        <v>201</v>
      </c>
      <c r="C181" s="136" t="s">
        <v>190</v>
      </c>
      <c r="D181" s="231" t="s">
        <v>110</v>
      </c>
      <c r="E181" s="231"/>
      <c r="F181" s="158">
        <v>2015</v>
      </c>
    </row>
    <row r="182" spans="1:6">
      <c r="A182" s="4"/>
      <c r="B182" s="57"/>
      <c r="C182" s="135" t="s">
        <v>191</v>
      </c>
      <c r="D182" s="54" t="s">
        <v>30</v>
      </c>
      <c r="E182" s="54" t="s">
        <v>31</v>
      </c>
      <c r="F182" s="54" t="s">
        <v>32</v>
      </c>
    </row>
    <row r="183" spans="1:6" ht="25.5">
      <c r="A183" s="4"/>
      <c r="B183" s="4"/>
      <c r="C183" s="4"/>
      <c r="D183" s="52" t="s">
        <v>140</v>
      </c>
      <c r="E183" s="55" t="s">
        <v>141</v>
      </c>
      <c r="F183" s="6" t="s">
        <v>53</v>
      </c>
    </row>
    <row r="184" spans="1:6">
      <c r="A184" s="213" t="s">
        <v>9</v>
      </c>
      <c r="B184" s="215" t="s">
        <v>77</v>
      </c>
      <c r="C184" s="159" t="s">
        <v>23</v>
      </c>
      <c r="D184" s="33">
        <v>155.41</v>
      </c>
      <c r="E184" s="33"/>
      <c r="F184" s="5"/>
    </row>
    <row r="185" spans="1:6" ht="13.5" thickBot="1">
      <c r="A185" s="232"/>
      <c r="B185" s="233"/>
      <c r="C185" s="162" t="s">
        <v>24</v>
      </c>
      <c r="D185" s="76"/>
      <c r="E185" s="77"/>
      <c r="F185" s="76"/>
    </row>
    <row r="186" spans="1:6">
      <c r="A186" s="213" t="s">
        <v>10</v>
      </c>
      <c r="B186" s="215" t="s">
        <v>21</v>
      </c>
      <c r="C186" s="159" t="s">
        <v>23</v>
      </c>
      <c r="D186" s="33"/>
      <c r="E186" s="33"/>
      <c r="F186" s="5"/>
    </row>
    <row r="187" spans="1:6" ht="13.5" thickBot="1">
      <c r="A187" s="232"/>
      <c r="B187" s="233"/>
      <c r="C187" s="162" t="s">
        <v>24</v>
      </c>
      <c r="D187" s="76"/>
      <c r="E187" s="77"/>
      <c r="F187" s="76"/>
    </row>
    <row r="190" spans="1:6">
      <c r="A190" s="4"/>
      <c r="B190" s="131" t="s">
        <v>205</v>
      </c>
      <c r="C190" s="136" t="s">
        <v>206</v>
      </c>
      <c r="D190" s="223" t="s">
        <v>207</v>
      </c>
      <c r="E190" s="224"/>
      <c r="F190" s="158">
        <v>2015</v>
      </c>
    </row>
    <row r="191" spans="1:6">
      <c r="A191" s="4"/>
      <c r="B191" s="57"/>
      <c r="C191" s="135"/>
      <c r="D191" s="54" t="s">
        <v>30</v>
      </c>
      <c r="E191" s="54" t="s">
        <v>31</v>
      </c>
      <c r="F191" s="54" t="s">
        <v>32</v>
      </c>
    </row>
    <row r="192" spans="1:6" ht="25.5">
      <c r="A192" s="4"/>
      <c r="B192" s="4"/>
      <c r="C192" s="4"/>
      <c r="D192" s="52" t="s">
        <v>140</v>
      </c>
      <c r="E192" s="55" t="s">
        <v>141</v>
      </c>
      <c r="F192" s="6" t="s">
        <v>53</v>
      </c>
    </row>
    <row r="193" spans="1:6">
      <c r="A193" s="218" t="s">
        <v>9</v>
      </c>
      <c r="B193" s="220" t="s">
        <v>77</v>
      </c>
      <c r="C193" s="159" t="s">
        <v>23</v>
      </c>
      <c r="D193" s="33">
        <v>651365.69999999995</v>
      </c>
      <c r="E193" s="33"/>
      <c r="F193" s="5"/>
    </row>
    <row r="194" spans="1:6" ht="13.5" thickBot="1">
      <c r="A194" s="226"/>
      <c r="B194" s="228"/>
      <c r="C194" s="162" t="s">
        <v>24</v>
      </c>
      <c r="D194" s="76"/>
      <c r="E194" s="77"/>
      <c r="F194" s="76"/>
    </row>
    <row r="195" spans="1:6">
      <c r="A195" s="225" t="s">
        <v>10</v>
      </c>
      <c r="B195" s="227" t="s">
        <v>21</v>
      </c>
      <c r="C195" s="159" t="s">
        <v>23</v>
      </c>
      <c r="D195" s="33"/>
      <c r="E195" s="33"/>
      <c r="F195" s="5"/>
    </row>
    <row r="196" spans="1:6" ht="13.5" thickBot="1">
      <c r="A196" s="226"/>
      <c r="B196" s="228"/>
      <c r="C196" s="162" t="s">
        <v>24</v>
      </c>
      <c r="D196" s="76"/>
      <c r="E196" s="77"/>
      <c r="F196" s="76"/>
    </row>
    <row r="199" spans="1:6">
      <c r="A199" s="4"/>
      <c r="B199" s="131" t="s">
        <v>222</v>
      </c>
      <c r="C199" s="136" t="s">
        <v>223</v>
      </c>
      <c r="D199" s="223" t="s">
        <v>225</v>
      </c>
      <c r="E199" s="224"/>
      <c r="F199" s="158">
        <v>2015</v>
      </c>
    </row>
    <row r="200" spans="1:6">
      <c r="A200" s="4"/>
      <c r="B200" s="57"/>
      <c r="C200" s="135" t="s">
        <v>224</v>
      </c>
      <c r="D200" s="54" t="s">
        <v>30</v>
      </c>
      <c r="E200" s="54" t="s">
        <v>31</v>
      </c>
      <c r="F200" s="54" t="s">
        <v>32</v>
      </c>
    </row>
    <row r="201" spans="1:6" ht="25.5">
      <c r="A201" s="4"/>
      <c r="B201" s="4"/>
      <c r="C201" s="4"/>
      <c r="D201" s="52" t="s">
        <v>140</v>
      </c>
      <c r="E201" s="55" t="s">
        <v>141</v>
      </c>
      <c r="F201" s="6" t="s">
        <v>53</v>
      </c>
    </row>
    <row r="202" spans="1:6">
      <c r="A202" s="218" t="s">
        <v>9</v>
      </c>
      <c r="B202" s="220" t="s">
        <v>77</v>
      </c>
      <c r="C202" s="159" t="s">
        <v>23</v>
      </c>
      <c r="D202" s="33">
        <v>234800</v>
      </c>
      <c r="E202" s="33"/>
      <c r="F202" s="5"/>
    </row>
    <row r="203" spans="1:6" ht="13.5" thickBot="1">
      <c r="A203" s="226"/>
      <c r="B203" s="228"/>
      <c r="C203" s="162" t="s">
        <v>24</v>
      </c>
      <c r="D203" s="76"/>
      <c r="E203" s="77"/>
      <c r="F203" s="76"/>
    </row>
    <row r="204" spans="1:6">
      <c r="A204" s="225" t="s">
        <v>10</v>
      </c>
      <c r="B204" s="227" t="s">
        <v>21</v>
      </c>
      <c r="C204" s="159" t="s">
        <v>23</v>
      </c>
      <c r="D204" s="33"/>
      <c r="E204" s="33"/>
      <c r="F204" s="5"/>
    </row>
    <row r="205" spans="1:6" ht="13.5" thickBot="1">
      <c r="A205" s="226"/>
      <c r="B205" s="228"/>
      <c r="C205" s="162" t="s">
        <v>24</v>
      </c>
      <c r="D205" s="76"/>
      <c r="E205" s="77"/>
      <c r="F205" s="76"/>
    </row>
    <row r="209" spans="1:6">
      <c r="D209" s="31">
        <f>D168+D160+D151+D149+D140+D133+D131+D100+D98+D81+D73+D65+D56+D49+D40+D32+D24+D15+D9+D7+D102+D83+D67+D175+D89+D142+D117+D91+D58+D42+D26+D115+D177+D184+D186+D193+D195+D202+D204</f>
        <v>39462453.600000001</v>
      </c>
      <c r="E209" s="31">
        <f>E168+E160+E151+E149+E140+E133+E131+E100+E98+E81+E73+E65+E56+E49+E40+E32+E24+E15+E9+E7</f>
        <v>0</v>
      </c>
    </row>
    <row r="211" spans="1:6">
      <c r="A211" s="4"/>
      <c r="B211" s="131" t="s">
        <v>241</v>
      </c>
      <c r="C211" s="136" t="s">
        <v>242</v>
      </c>
      <c r="D211" s="223" t="s">
        <v>240</v>
      </c>
      <c r="E211" s="224"/>
      <c r="F211" s="193">
        <v>2015</v>
      </c>
    </row>
    <row r="212" spans="1:6">
      <c r="A212" s="4"/>
      <c r="B212" s="57"/>
      <c r="C212" s="135"/>
      <c r="D212" s="54" t="s">
        <v>30</v>
      </c>
      <c r="E212" s="54" t="s">
        <v>31</v>
      </c>
      <c r="F212" s="54" t="s">
        <v>32</v>
      </c>
    </row>
    <row r="213" spans="1:6" ht="26.25" thickBot="1">
      <c r="A213" s="4"/>
      <c r="B213" s="4"/>
      <c r="C213" s="4"/>
      <c r="D213" s="52" t="s">
        <v>140</v>
      </c>
      <c r="E213" s="55" t="s">
        <v>141</v>
      </c>
      <c r="F213" s="6" t="s">
        <v>53</v>
      </c>
    </row>
    <row r="214" spans="1:6">
      <c r="A214" s="225" t="s">
        <v>10</v>
      </c>
      <c r="B214" s="227" t="s">
        <v>21</v>
      </c>
      <c r="C214" s="194" t="s">
        <v>23</v>
      </c>
      <c r="D214" s="33"/>
      <c r="E214" s="33"/>
      <c r="F214" s="5"/>
    </row>
    <row r="215" spans="1:6" ht="13.5" thickBot="1">
      <c r="A215" s="226"/>
      <c r="B215" s="228"/>
      <c r="C215" s="197" t="s">
        <v>24</v>
      </c>
      <c r="D215" s="76"/>
      <c r="E215" s="200">
        <v>113385</v>
      </c>
      <c r="F215" s="76"/>
    </row>
  </sheetData>
  <mergeCells count="105">
    <mergeCell ref="A177:A178"/>
    <mergeCell ref="B177:B178"/>
    <mergeCell ref="D172:E172"/>
    <mergeCell ref="A175:A176"/>
    <mergeCell ref="B175:B176"/>
    <mergeCell ref="D165:E165"/>
    <mergeCell ref="A168:A169"/>
    <mergeCell ref="B168:B169"/>
    <mergeCell ref="D121:E121"/>
    <mergeCell ref="D128:E128"/>
    <mergeCell ref="A133:A134"/>
    <mergeCell ref="B133:B134"/>
    <mergeCell ref="D137:E137"/>
    <mergeCell ref="A124:A125"/>
    <mergeCell ref="B124:B125"/>
    <mergeCell ref="A131:A132"/>
    <mergeCell ref="D146:E146"/>
    <mergeCell ref="A151:A152"/>
    <mergeCell ref="B151:B152"/>
    <mergeCell ref="A160:A161"/>
    <mergeCell ref="B160:B161"/>
    <mergeCell ref="D157:E157"/>
    <mergeCell ref="A149:A150"/>
    <mergeCell ref="B149:B150"/>
    <mergeCell ref="D105:E105"/>
    <mergeCell ref="A81:A82"/>
    <mergeCell ref="A56:A57"/>
    <mergeCell ref="B56:B57"/>
    <mergeCell ref="A32:A33"/>
    <mergeCell ref="B32:B33"/>
    <mergeCell ref="B65:B66"/>
    <mergeCell ref="D86:E86"/>
    <mergeCell ref="D95:E95"/>
    <mergeCell ref="B91:B92"/>
    <mergeCell ref="A91:A92"/>
    <mergeCell ref="D37:E37"/>
    <mergeCell ref="A40:A41"/>
    <mergeCell ref="B40:B41"/>
    <mergeCell ref="D53:E53"/>
    <mergeCell ref="D78:E78"/>
    <mergeCell ref="D62:E62"/>
    <mergeCell ref="A65:A66"/>
    <mergeCell ref="B81:B82"/>
    <mergeCell ref="D1:E1"/>
    <mergeCell ref="A7:A8"/>
    <mergeCell ref="B7:B8"/>
    <mergeCell ref="A115:A116"/>
    <mergeCell ref="D46:E46"/>
    <mergeCell ref="D12:E12"/>
    <mergeCell ref="A15:A16"/>
    <mergeCell ref="B15:B16"/>
    <mergeCell ref="A89:A90"/>
    <mergeCell ref="B89:B90"/>
    <mergeCell ref="A49:A50"/>
    <mergeCell ref="B49:B50"/>
    <mergeCell ref="D21:E21"/>
    <mergeCell ref="A24:A25"/>
    <mergeCell ref="B24:B25"/>
    <mergeCell ref="D29:E29"/>
    <mergeCell ref="A5:A6"/>
    <mergeCell ref="B5:B6"/>
    <mergeCell ref="D70:E70"/>
    <mergeCell ref="A58:A59"/>
    <mergeCell ref="B58:B59"/>
    <mergeCell ref="D112:E112"/>
    <mergeCell ref="B115:B116"/>
    <mergeCell ref="A100:A101"/>
    <mergeCell ref="A117:A118"/>
    <mergeCell ref="A153:A154"/>
    <mergeCell ref="B153:B154"/>
    <mergeCell ref="B117:B118"/>
    <mergeCell ref="A140:A141"/>
    <mergeCell ref="B140:B141"/>
    <mergeCell ref="B100:B101"/>
    <mergeCell ref="A73:A74"/>
    <mergeCell ref="B73:B74"/>
    <mergeCell ref="B131:B132"/>
    <mergeCell ref="A108:A109"/>
    <mergeCell ref="B108:B109"/>
    <mergeCell ref="A98:A99"/>
    <mergeCell ref="B98:B99"/>
    <mergeCell ref="D211:E211"/>
    <mergeCell ref="A214:A215"/>
    <mergeCell ref="B214:B215"/>
    <mergeCell ref="A17:A18"/>
    <mergeCell ref="B17:B18"/>
    <mergeCell ref="D199:E199"/>
    <mergeCell ref="A202:A203"/>
    <mergeCell ref="B202:B203"/>
    <mergeCell ref="A204:A205"/>
    <mergeCell ref="B204:B205"/>
    <mergeCell ref="D190:E190"/>
    <mergeCell ref="A193:A194"/>
    <mergeCell ref="B193:B194"/>
    <mergeCell ref="A195:A196"/>
    <mergeCell ref="B195:B196"/>
    <mergeCell ref="D181:E181"/>
    <mergeCell ref="A184:A185"/>
    <mergeCell ref="B184:B185"/>
    <mergeCell ref="A186:A187"/>
    <mergeCell ref="B186:B187"/>
    <mergeCell ref="A142:A143"/>
    <mergeCell ref="B142:B143"/>
    <mergeCell ref="A42:A43"/>
    <mergeCell ref="B42:B43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5" fitToWidth="2" fitToHeight="2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15">
    <pageSetUpPr fitToPage="1"/>
  </sheetPr>
  <dimension ref="A1:H5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30" sqref="D30"/>
    </sheetView>
  </sheetViews>
  <sheetFormatPr defaultColWidth="8.85546875" defaultRowHeight="12.75"/>
  <cols>
    <col min="1" max="1" width="3.7109375" style="3" bestFit="1" customWidth="1"/>
    <col min="2" max="2" width="28" style="3" bestFit="1" customWidth="1"/>
    <col min="3" max="3" width="29" style="3" bestFit="1" customWidth="1"/>
    <col min="4" max="4" width="12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 ht="29.25" customHeight="1">
      <c r="A2" s="4"/>
      <c r="B2" s="56" t="s">
        <v>43</v>
      </c>
      <c r="C2" s="39" t="s">
        <v>80</v>
      </c>
      <c r="D2" s="214" t="s">
        <v>82</v>
      </c>
      <c r="E2" s="214"/>
      <c r="F2" s="42">
        <v>2015</v>
      </c>
    </row>
    <row r="3" spans="1:6">
      <c r="A3" s="4"/>
      <c r="B3" s="57"/>
      <c r="C3" s="39"/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23" t="s">
        <v>23</v>
      </c>
      <c r="D5" s="5"/>
      <c r="E5" s="33"/>
      <c r="F5" s="5"/>
    </row>
    <row r="6" spans="1:6">
      <c r="A6" s="213"/>
      <c r="B6" s="21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23" t="s">
        <v>23</v>
      </c>
      <c r="D10" s="5"/>
      <c r="E10" s="33"/>
      <c r="F10" s="5"/>
    </row>
    <row r="11" spans="1:6">
      <c r="A11" s="213"/>
      <c r="B11" s="21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23" t="s">
        <v>23</v>
      </c>
      <c r="D15" s="26"/>
      <c r="E15" s="30"/>
      <c r="F15" s="26"/>
    </row>
    <row r="16" spans="1:6">
      <c r="A16" s="219"/>
      <c r="B16" s="221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18" t="s">
        <v>6</v>
      </c>
      <c r="B20" s="216" t="s">
        <v>8</v>
      </c>
      <c r="C20" s="11" t="s">
        <v>25</v>
      </c>
      <c r="D20" s="26"/>
      <c r="E20" s="30"/>
      <c r="F20" s="26"/>
    </row>
    <row r="21" spans="1:8">
      <c r="A21" s="219"/>
      <c r="B21" s="217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/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18" t="s">
        <v>9</v>
      </c>
      <c r="B30" s="220" t="s">
        <v>20</v>
      </c>
      <c r="C30" s="23" t="s">
        <v>23</v>
      </c>
      <c r="D30" s="33">
        <f>202378.42-195</f>
        <v>202183.42</v>
      </c>
      <c r="E30" s="33"/>
      <c r="F30" s="5"/>
    </row>
    <row r="31" spans="1:8">
      <c r="A31" s="219"/>
      <c r="B31" s="221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13" t="s">
        <v>10</v>
      </c>
      <c r="B35" s="215" t="s">
        <v>21</v>
      </c>
      <c r="C35" s="23" t="s">
        <v>23</v>
      </c>
      <c r="D35" s="33"/>
      <c r="E35" s="33"/>
      <c r="F35" s="5"/>
    </row>
    <row r="36" spans="1:6">
      <c r="A36" s="213"/>
      <c r="B36" s="215"/>
      <c r="C36" s="23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13" t="s">
        <v>11</v>
      </c>
      <c r="B40" s="222" t="s">
        <v>12</v>
      </c>
      <c r="C40" s="11" t="s">
        <v>26</v>
      </c>
      <c r="D40" s="5"/>
      <c r="E40" s="33"/>
      <c r="F40" s="5"/>
    </row>
    <row r="41" spans="1:6">
      <c r="A41" s="213"/>
      <c r="B41" s="222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13" t="s">
        <v>13</v>
      </c>
      <c r="B45" s="215" t="s">
        <v>22</v>
      </c>
      <c r="C45" s="23" t="s">
        <v>26</v>
      </c>
      <c r="D45" s="29"/>
      <c r="E45" s="33"/>
      <c r="F45" s="5"/>
    </row>
    <row r="46" spans="1:6">
      <c r="A46" s="213"/>
      <c r="B46" s="21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13" t="s">
        <v>14</v>
      </c>
      <c r="B50" s="215" t="s">
        <v>15</v>
      </c>
      <c r="C50" s="23" t="s">
        <v>23</v>
      </c>
      <c r="D50" s="5"/>
      <c r="E50" s="33"/>
      <c r="F50" s="5"/>
    </row>
    <row r="51" spans="1:6">
      <c r="A51" s="213"/>
      <c r="B51" s="21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202183.42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A15:A16"/>
    <mergeCell ref="B15:B16"/>
    <mergeCell ref="A20:A21"/>
    <mergeCell ref="B20:B21"/>
    <mergeCell ref="A30:A31"/>
    <mergeCell ref="B30:B31"/>
    <mergeCell ref="A50:A51"/>
    <mergeCell ref="B50:B51"/>
    <mergeCell ref="A35:A36"/>
    <mergeCell ref="B35:B36"/>
    <mergeCell ref="A40:A41"/>
    <mergeCell ref="B40:B41"/>
    <mergeCell ref="A45:A46"/>
    <mergeCell ref="B45:B46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19">
    <pageSetUpPr fitToPage="1"/>
  </sheetPr>
  <dimension ref="A1:H54"/>
  <sheetViews>
    <sheetView showGridLines="0" zoomScale="90" zoomScaleNormal="90" workbookViewId="0">
      <pane xSplit="2" ySplit="4" topLeftCell="C8" activePane="bottomRight" state="frozen"/>
      <selection pane="topRight" activeCell="C1" sqref="C1"/>
      <selection pane="bottomLeft" activeCell="A5" sqref="A5"/>
      <selection pane="bottomRight" activeCell="E30" sqref="E30"/>
    </sheetView>
  </sheetViews>
  <sheetFormatPr defaultColWidth="8.85546875" defaultRowHeight="12.75"/>
  <cols>
    <col min="1" max="1" width="3.7109375" style="3" bestFit="1" customWidth="1"/>
    <col min="2" max="2" width="28" style="3" bestFit="1" customWidth="1"/>
    <col min="3" max="3" width="29" style="3" bestFit="1" customWidth="1"/>
    <col min="4" max="4" width="12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 ht="29.25" customHeight="1">
      <c r="A2" s="4"/>
      <c r="B2" s="56" t="s">
        <v>43</v>
      </c>
      <c r="C2" s="39" t="s">
        <v>80</v>
      </c>
      <c r="D2" s="214" t="s">
        <v>81</v>
      </c>
      <c r="E2" s="214"/>
      <c r="F2" s="42">
        <v>2015</v>
      </c>
    </row>
    <row r="3" spans="1:6">
      <c r="A3" s="4"/>
      <c r="B3" s="57"/>
      <c r="C3" s="39"/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23" t="s">
        <v>23</v>
      </c>
      <c r="D5" s="5"/>
      <c r="E5" s="33"/>
      <c r="F5" s="5"/>
    </row>
    <row r="6" spans="1:6">
      <c r="A6" s="213"/>
      <c r="B6" s="21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23" t="s">
        <v>23</v>
      </c>
      <c r="D10" s="5"/>
      <c r="E10" s="33"/>
      <c r="F10" s="5"/>
    </row>
    <row r="11" spans="1:6">
      <c r="A11" s="213"/>
      <c r="B11" s="21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23" t="s">
        <v>23</v>
      </c>
      <c r="D15" s="26"/>
      <c r="E15" s="30"/>
      <c r="F15" s="26"/>
    </row>
    <row r="16" spans="1:6">
      <c r="A16" s="219"/>
      <c r="B16" s="221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18" t="s">
        <v>6</v>
      </c>
      <c r="B20" s="216" t="s">
        <v>8</v>
      </c>
      <c r="C20" s="11" t="s">
        <v>25</v>
      </c>
      <c r="D20" s="26"/>
      <c r="E20" s="30"/>
      <c r="F20" s="26"/>
    </row>
    <row r="21" spans="1:8">
      <c r="A21" s="219"/>
      <c r="B21" s="217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/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18" t="s">
        <v>9</v>
      </c>
      <c r="B30" s="220" t="s">
        <v>20</v>
      </c>
      <c r="C30" s="23" t="s">
        <v>23</v>
      </c>
      <c r="D30" s="33">
        <v>1661648.61</v>
      </c>
      <c r="E30" s="33"/>
      <c r="F30" s="5"/>
    </row>
    <row r="31" spans="1:8">
      <c r="A31" s="219"/>
      <c r="B31" s="221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13" t="s">
        <v>10</v>
      </c>
      <c r="B35" s="215" t="s">
        <v>21</v>
      </c>
      <c r="C35" s="23" t="s">
        <v>23</v>
      </c>
      <c r="D35" s="33"/>
      <c r="E35" s="33"/>
      <c r="F35" s="5"/>
    </row>
    <row r="36" spans="1:6">
      <c r="A36" s="213"/>
      <c r="B36" s="215"/>
      <c r="C36" s="23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13" t="s">
        <v>11</v>
      </c>
      <c r="B40" s="222" t="s">
        <v>12</v>
      </c>
      <c r="C40" s="11" t="s">
        <v>26</v>
      </c>
      <c r="D40" s="5"/>
      <c r="E40" s="33"/>
      <c r="F40" s="5"/>
    </row>
    <row r="41" spans="1:6">
      <c r="A41" s="213"/>
      <c r="B41" s="222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13" t="s">
        <v>13</v>
      </c>
      <c r="B45" s="215" t="s">
        <v>22</v>
      </c>
      <c r="C45" s="23" t="s">
        <v>26</v>
      </c>
      <c r="D45" s="29"/>
      <c r="E45" s="33"/>
      <c r="F45" s="5"/>
    </row>
    <row r="46" spans="1:6">
      <c r="A46" s="213"/>
      <c r="B46" s="21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13" t="s">
        <v>14</v>
      </c>
      <c r="B50" s="215" t="s">
        <v>15</v>
      </c>
      <c r="C50" s="23" t="s">
        <v>23</v>
      </c>
      <c r="D50" s="5"/>
      <c r="E50" s="33"/>
      <c r="F50" s="5"/>
    </row>
    <row r="51" spans="1:6">
      <c r="A51" s="213"/>
      <c r="B51" s="21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1661648.61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A15:A16"/>
    <mergeCell ref="B15:B16"/>
    <mergeCell ref="A20:A21"/>
    <mergeCell ref="B20:B21"/>
    <mergeCell ref="A30:A31"/>
    <mergeCell ref="B30:B31"/>
    <mergeCell ref="A50:A51"/>
    <mergeCell ref="B50:B51"/>
    <mergeCell ref="A35:A36"/>
    <mergeCell ref="B35:B36"/>
    <mergeCell ref="A40:A41"/>
    <mergeCell ref="B40:B41"/>
    <mergeCell ref="A45:A46"/>
    <mergeCell ref="B45:B46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0">
    <pageSetUpPr fitToPage="1"/>
  </sheetPr>
  <dimension ref="A1:H5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30" sqref="D30"/>
    </sheetView>
  </sheetViews>
  <sheetFormatPr defaultColWidth="8.85546875" defaultRowHeight="12.75"/>
  <cols>
    <col min="1" max="1" width="3.7109375" style="3" bestFit="1" customWidth="1"/>
    <col min="2" max="2" width="28" style="3" bestFit="1" customWidth="1"/>
    <col min="3" max="3" width="29" style="3" bestFit="1" customWidth="1"/>
    <col min="4" max="4" width="12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 ht="29.25" customHeight="1">
      <c r="A2" s="4"/>
      <c r="B2" s="56" t="s">
        <v>43</v>
      </c>
      <c r="C2" s="39" t="s">
        <v>78</v>
      </c>
      <c r="D2" s="214" t="s">
        <v>79</v>
      </c>
      <c r="E2" s="214"/>
      <c r="F2" s="42">
        <v>2015</v>
      </c>
    </row>
    <row r="3" spans="1:6">
      <c r="A3" s="4"/>
      <c r="B3" s="57"/>
      <c r="C3" s="39"/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23" t="s">
        <v>23</v>
      </c>
      <c r="D5" s="5"/>
      <c r="E5" s="33"/>
      <c r="F5" s="5"/>
    </row>
    <row r="6" spans="1:6">
      <c r="A6" s="213"/>
      <c r="B6" s="21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23" t="s">
        <v>23</v>
      </c>
      <c r="D10" s="5"/>
      <c r="E10" s="33"/>
      <c r="F10" s="5"/>
    </row>
    <row r="11" spans="1:6">
      <c r="A11" s="213"/>
      <c r="B11" s="21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23" t="s">
        <v>23</v>
      </c>
      <c r="D15" s="26"/>
      <c r="E15" s="30"/>
      <c r="F15" s="26"/>
    </row>
    <row r="16" spans="1:6">
      <c r="A16" s="219"/>
      <c r="B16" s="221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18" t="s">
        <v>6</v>
      </c>
      <c r="B20" s="216" t="s">
        <v>8</v>
      </c>
      <c r="C20" s="11" t="s">
        <v>25</v>
      </c>
      <c r="D20" s="26"/>
      <c r="E20" s="30"/>
      <c r="F20" s="26"/>
    </row>
    <row r="21" spans="1:8">
      <c r="A21" s="219"/>
      <c r="B21" s="217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/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18" t="s">
        <v>9</v>
      </c>
      <c r="B30" s="220" t="s">
        <v>20</v>
      </c>
      <c r="C30" s="23" t="s">
        <v>23</v>
      </c>
      <c r="D30" s="33">
        <v>2337319.0699999998</v>
      </c>
      <c r="E30" s="33"/>
      <c r="F30" s="5"/>
    </row>
    <row r="31" spans="1:8">
      <c r="A31" s="219"/>
      <c r="B31" s="221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13" t="s">
        <v>10</v>
      </c>
      <c r="B35" s="215" t="s">
        <v>21</v>
      </c>
      <c r="C35" s="23" t="s">
        <v>23</v>
      </c>
      <c r="D35" s="33"/>
      <c r="E35" s="33"/>
      <c r="F35" s="5"/>
    </row>
    <row r="36" spans="1:6">
      <c r="A36" s="213"/>
      <c r="B36" s="215"/>
      <c r="C36" s="23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13" t="s">
        <v>11</v>
      </c>
      <c r="B40" s="222" t="s">
        <v>12</v>
      </c>
      <c r="C40" s="11" t="s">
        <v>26</v>
      </c>
      <c r="D40" s="5"/>
      <c r="E40" s="33"/>
      <c r="F40" s="5"/>
    </row>
    <row r="41" spans="1:6">
      <c r="A41" s="213"/>
      <c r="B41" s="222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13" t="s">
        <v>13</v>
      </c>
      <c r="B45" s="215" t="s">
        <v>22</v>
      </c>
      <c r="C45" s="23" t="s">
        <v>26</v>
      </c>
      <c r="D45" s="29"/>
      <c r="E45" s="33"/>
      <c r="F45" s="5"/>
    </row>
    <row r="46" spans="1:6">
      <c r="A46" s="213"/>
      <c r="B46" s="21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13" t="s">
        <v>14</v>
      </c>
      <c r="B50" s="215" t="s">
        <v>15</v>
      </c>
      <c r="C50" s="23" t="s">
        <v>23</v>
      </c>
      <c r="D50" s="5"/>
      <c r="E50" s="33"/>
      <c r="F50" s="5"/>
    </row>
    <row r="51" spans="1:6">
      <c r="A51" s="213"/>
      <c r="B51" s="21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2337319.0699999998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A15:A16"/>
    <mergeCell ref="B15:B16"/>
    <mergeCell ref="A20:A21"/>
    <mergeCell ref="B20:B21"/>
    <mergeCell ref="A30:A31"/>
    <mergeCell ref="B30:B31"/>
    <mergeCell ref="A50:A51"/>
    <mergeCell ref="B50:B51"/>
    <mergeCell ref="A35:A36"/>
    <mergeCell ref="B35:B36"/>
    <mergeCell ref="A40:A41"/>
    <mergeCell ref="B40:B41"/>
    <mergeCell ref="A45:A46"/>
    <mergeCell ref="B45:B46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18">
    <pageSetUpPr fitToPage="1"/>
  </sheetPr>
  <dimension ref="A1:H5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30" sqref="E30"/>
    </sheetView>
  </sheetViews>
  <sheetFormatPr defaultColWidth="8.85546875" defaultRowHeight="12.75"/>
  <cols>
    <col min="1" max="1" width="3.7109375" style="3" bestFit="1" customWidth="1"/>
    <col min="2" max="2" width="28" style="3" bestFit="1" customWidth="1"/>
    <col min="3" max="3" width="29" style="3" bestFit="1" customWidth="1"/>
    <col min="4" max="4" width="13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 ht="29.25" customHeight="1">
      <c r="A2" s="4"/>
      <c r="B2" s="133" t="s">
        <v>186</v>
      </c>
      <c r="C2" s="134" t="s">
        <v>187</v>
      </c>
      <c r="D2" s="214" t="s">
        <v>72</v>
      </c>
      <c r="E2" s="214"/>
      <c r="F2" s="42">
        <v>2015</v>
      </c>
    </row>
    <row r="3" spans="1:6">
      <c r="A3" s="4"/>
      <c r="B3" s="68" t="s">
        <v>43</v>
      </c>
      <c r="C3" s="134" t="s">
        <v>188</v>
      </c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23" t="s">
        <v>23</v>
      </c>
      <c r="D5" s="5"/>
      <c r="E5" s="33"/>
      <c r="F5" s="5"/>
    </row>
    <row r="6" spans="1:6">
      <c r="A6" s="213"/>
      <c r="B6" s="21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23" t="s">
        <v>23</v>
      </c>
      <c r="D10" s="5"/>
      <c r="E10" s="33"/>
      <c r="F10" s="5"/>
    </row>
    <row r="11" spans="1:6">
      <c r="A11" s="213"/>
      <c r="B11" s="21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23" t="s">
        <v>23</v>
      </c>
      <c r="D15" s="26"/>
      <c r="E15" s="30"/>
      <c r="F15" s="26"/>
    </row>
    <row r="16" spans="1:6">
      <c r="A16" s="219"/>
      <c r="B16" s="221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18" t="s">
        <v>6</v>
      </c>
      <c r="B20" s="216" t="s">
        <v>8</v>
      </c>
      <c r="C20" s="11" t="s">
        <v>25</v>
      </c>
      <c r="D20" s="26"/>
      <c r="E20" s="30"/>
      <c r="F20" s="26"/>
    </row>
    <row r="21" spans="1:8">
      <c r="A21" s="219"/>
      <c r="B21" s="217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/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18" t="s">
        <v>9</v>
      </c>
      <c r="B30" s="220" t="s">
        <v>20</v>
      </c>
      <c r="C30" s="23" t="s">
        <v>23</v>
      </c>
      <c r="D30" s="33">
        <v>11331264</v>
      </c>
      <c r="E30" s="33"/>
      <c r="F30" s="5"/>
    </row>
    <row r="31" spans="1:8">
      <c r="A31" s="219"/>
      <c r="B31" s="221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13" t="s">
        <v>10</v>
      </c>
      <c r="B35" s="215" t="s">
        <v>21</v>
      </c>
      <c r="C35" s="23" t="s">
        <v>23</v>
      </c>
      <c r="D35" s="33"/>
      <c r="E35" s="33"/>
      <c r="F35" s="5"/>
    </row>
    <row r="36" spans="1:6">
      <c r="A36" s="213"/>
      <c r="B36" s="215"/>
      <c r="C36" s="23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13" t="s">
        <v>11</v>
      </c>
      <c r="B40" s="222" t="s">
        <v>12</v>
      </c>
      <c r="C40" s="11" t="s">
        <v>26</v>
      </c>
      <c r="D40" s="5"/>
      <c r="E40" s="33"/>
      <c r="F40" s="5"/>
    </row>
    <row r="41" spans="1:6">
      <c r="A41" s="213"/>
      <c r="B41" s="222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13" t="s">
        <v>13</v>
      </c>
      <c r="B45" s="215" t="s">
        <v>22</v>
      </c>
      <c r="C45" s="23" t="s">
        <v>26</v>
      </c>
      <c r="D45" s="29"/>
      <c r="E45" s="33"/>
      <c r="F45" s="5"/>
    </row>
    <row r="46" spans="1:6">
      <c r="A46" s="213"/>
      <c r="B46" s="21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13" t="s">
        <v>14</v>
      </c>
      <c r="B50" s="215" t="s">
        <v>15</v>
      </c>
      <c r="C50" s="23" t="s">
        <v>23</v>
      </c>
      <c r="D50" s="5"/>
      <c r="E50" s="33"/>
      <c r="F50" s="5"/>
    </row>
    <row r="51" spans="1:6">
      <c r="A51" s="213"/>
      <c r="B51" s="21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11331264</v>
      </c>
      <c r="E54" s="32">
        <f>E6+E11+E16+E21+E26+E31+E36+E41+E46+E51</f>
        <v>0</v>
      </c>
      <c r="F54" s="6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30:B31"/>
    <mergeCell ref="A30:A31"/>
    <mergeCell ref="A10:A11"/>
    <mergeCell ref="B10:B11"/>
    <mergeCell ref="B15:B16"/>
    <mergeCell ref="A15:A16"/>
    <mergeCell ref="D1:E1"/>
    <mergeCell ref="D2:E2"/>
    <mergeCell ref="A5:A6"/>
    <mergeCell ref="B5:B6"/>
    <mergeCell ref="B20:B21"/>
    <mergeCell ref="A20:A2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&amp;LWHILRPOOL SLOVAKIA spol. s r.o.&amp;RDzP 2009</oddHeader>
    <oddFooter>&amp;L&amp;F&amp;R&amp;A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2">
    <pageSetUpPr fitToPage="1"/>
  </sheetPr>
  <dimension ref="A1:H54"/>
  <sheetViews>
    <sheetView showGridLines="0" topLeftCell="A4" workbookViewId="0">
      <selection activeCell="E30" sqref="E30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39.140625" style="3" customWidth="1"/>
    <col min="4" max="4" width="13.42578125" style="3" bestFit="1" customWidth="1"/>
    <col min="5" max="5" width="14.42578125" style="31" bestFit="1" customWidth="1"/>
    <col min="6" max="6" width="15.1406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>
      <c r="A2" s="4"/>
      <c r="B2" s="58" t="s">
        <v>202</v>
      </c>
      <c r="C2" s="39" t="s">
        <v>172</v>
      </c>
      <c r="D2" s="231" t="s">
        <v>121</v>
      </c>
      <c r="E2" s="231"/>
      <c r="F2" s="42">
        <v>2015</v>
      </c>
    </row>
    <row r="3" spans="1:6">
      <c r="A3" s="4"/>
      <c r="B3" s="57"/>
      <c r="C3" s="39"/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23" t="s">
        <v>23</v>
      </c>
      <c r="D5" s="5"/>
      <c r="E5" s="33"/>
      <c r="F5" s="5"/>
    </row>
    <row r="6" spans="1:6">
      <c r="A6" s="213"/>
      <c r="B6" s="21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23" t="s">
        <v>23</v>
      </c>
      <c r="D10" s="5"/>
      <c r="E10" s="33"/>
      <c r="F10" s="5"/>
    </row>
    <row r="11" spans="1:6">
      <c r="A11" s="213"/>
      <c r="B11" s="21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23" t="s">
        <v>23</v>
      </c>
      <c r="D15" s="26"/>
      <c r="E15" s="30"/>
      <c r="F15" s="26"/>
    </row>
    <row r="16" spans="1:6">
      <c r="A16" s="219"/>
      <c r="B16" s="221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 t="s">
        <v>49</v>
      </c>
    </row>
    <row r="20" spans="1:8">
      <c r="A20" s="218" t="s">
        <v>6</v>
      </c>
      <c r="B20" s="216" t="s">
        <v>8</v>
      </c>
      <c r="C20" s="11" t="s">
        <v>25</v>
      </c>
      <c r="D20" s="30"/>
      <c r="E20" s="30"/>
      <c r="F20" s="116"/>
    </row>
    <row r="21" spans="1:8">
      <c r="A21" s="219"/>
      <c r="B21" s="217"/>
      <c r="C21" s="11" t="s">
        <v>74</v>
      </c>
      <c r="D21" s="16"/>
      <c r="E21" s="63"/>
      <c r="F21" s="93"/>
    </row>
    <row r="22" spans="1:8">
      <c r="A22" s="14"/>
      <c r="B22" s="15"/>
      <c r="C22" s="15"/>
      <c r="D22" s="16"/>
      <c r="E22" s="62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6"/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18" t="s">
        <v>9</v>
      </c>
      <c r="B30" s="220" t="s">
        <v>20</v>
      </c>
      <c r="C30" s="23" t="s">
        <v>23</v>
      </c>
      <c r="D30" s="33">
        <v>1145823.71</v>
      </c>
      <c r="E30" s="33"/>
      <c r="F30" s="5"/>
    </row>
    <row r="31" spans="1:8">
      <c r="A31" s="219"/>
      <c r="B31" s="221"/>
      <c r="C31" s="23" t="s">
        <v>24</v>
      </c>
      <c r="D31" s="16"/>
      <c r="E31" s="91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13" t="s">
        <v>10</v>
      </c>
      <c r="B35" s="215" t="s">
        <v>21</v>
      </c>
      <c r="C35" s="23" t="s">
        <v>23</v>
      </c>
      <c r="D35" s="28"/>
      <c r="E35" s="33"/>
      <c r="F35" s="5"/>
    </row>
    <row r="36" spans="1:6">
      <c r="A36" s="213"/>
      <c r="B36" s="215"/>
      <c r="C36" s="23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13" t="s">
        <v>11</v>
      </c>
      <c r="B40" s="222" t="s">
        <v>12</v>
      </c>
      <c r="C40" s="11" t="s">
        <v>26</v>
      </c>
      <c r="D40" s="5"/>
      <c r="E40" s="33"/>
      <c r="F40" s="5"/>
    </row>
    <row r="41" spans="1:6">
      <c r="A41" s="213"/>
      <c r="B41" s="222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13" t="s">
        <v>13</v>
      </c>
      <c r="B45" s="215" t="s">
        <v>22</v>
      </c>
      <c r="C45" s="23" t="s">
        <v>26</v>
      </c>
      <c r="D45" s="29"/>
      <c r="E45" s="33"/>
      <c r="F45" s="5"/>
    </row>
    <row r="46" spans="1:6">
      <c r="A46" s="213"/>
      <c r="B46" s="21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13" t="s">
        <v>14</v>
      </c>
      <c r="B50" s="215" t="s">
        <v>15</v>
      </c>
      <c r="C50" s="23" t="s">
        <v>23</v>
      </c>
      <c r="D50" s="5"/>
      <c r="E50" s="33"/>
      <c r="F50" s="5"/>
    </row>
    <row r="51" spans="1:6">
      <c r="A51" s="213"/>
      <c r="B51" s="21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1145823.71</v>
      </c>
      <c r="E54" s="32">
        <f>E6+E11+E16+E21+E26+E31+E36+E41+E46+E51</f>
        <v>0</v>
      </c>
      <c r="F54" s="6"/>
    </row>
  </sheetData>
  <mergeCells count="20">
    <mergeCell ref="A45:A46"/>
    <mergeCell ref="B45:B46"/>
    <mergeCell ref="A50:A51"/>
    <mergeCell ref="B50:B51"/>
    <mergeCell ref="A35:A36"/>
    <mergeCell ref="B35:B36"/>
    <mergeCell ref="A40:A41"/>
    <mergeCell ref="B40:B41"/>
    <mergeCell ref="A30:A31"/>
    <mergeCell ref="B30:B31"/>
    <mergeCell ref="A10:A11"/>
    <mergeCell ref="B10:B11"/>
    <mergeCell ref="A15:A16"/>
    <mergeCell ref="B15:B16"/>
    <mergeCell ref="D1:E1"/>
    <mergeCell ref="D2:E2"/>
    <mergeCell ref="A5:A6"/>
    <mergeCell ref="B5:B6"/>
    <mergeCell ref="A20:A21"/>
    <mergeCell ref="B20:B2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78" orientation="portrait" r:id="rId1"/>
  <headerFooter alignWithMargins="0">
    <oddHeader>&amp;LWHIRLPOOL SLOVAKIA spol. s r.o.&amp;RDZP2009</oddHeader>
    <oddFooter>&amp;L&amp;F&amp;R&amp;A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1">
    <pageSetUpPr fitToPage="1"/>
  </sheetPr>
  <dimension ref="A1:H5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3" sqref="D23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39.140625" style="3" customWidth="1"/>
    <col min="4" max="4" width="13.42578125" style="3" bestFit="1" customWidth="1"/>
    <col min="5" max="5" width="14.42578125" style="31" bestFit="1" customWidth="1"/>
    <col min="6" max="6" width="15.1406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>
      <c r="A2" s="4"/>
      <c r="B2" s="58" t="s">
        <v>75</v>
      </c>
      <c r="C2" s="39" t="s">
        <v>76</v>
      </c>
      <c r="D2" s="214" t="s">
        <v>73</v>
      </c>
      <c r="E2" s="214"/>
      <c r="F2" s="42">
        <v>2015</v>
      </c>
    </row>
    <row r="3" spans="1:6">
      <c r="A3" s="4"/>
      <c r="B3" s="57" t="s">
        <v>173</v>
      </c>
      <c r="C3" s="39"/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23" t="s">
        <v>23</v>
      </c>
      <c r="D5" s="5"/>
      <c r="E5" s="33"/>
      <c r="F5" s="5"/>
    </row>
    <row r="6" spans="1:6">
      <c r="A6" s="213"/>
      <c r="B6" s="21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23" t="s">
        <v>23</v>
      </c>
      <c r="D10" s="5"/>
      <c r="E10" s="33"/>
      <c r="F10" s="5"/>
    </row>
    <row r="11" spans="1:6">
      <c r="A11" s="213"/>
      <c r="B11" s="21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23" t="s">
        <v>23</v>
      </c>
      <c r="D15" s="26"/>
      <c r="E15" s="30"/>
      <c r="F15" s="26"/>
    </row>
    <row r="16" spans="1:6">
      <c r="A16" s="219"/>
      <c r="B16" s="221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18" t="s">
        <v>6</v>
      </c>
      <c r="B20" s="216" t="s">
        <v>8</v>
      </c>
      <c r="C20" s="11" t="s">
        <v>25</v>
      </c>
      <c r="D20" s="26">
        <v>10829</v>
      </c>
      <c r="E20" s="30"/>
      <c r="F20" s="108"/>
    </row>
    <row r="21" spans="1:8">
      <c r="A21" s="219"/>
      <c r="B21" s="217"/>
      <c r="C21" s="11" t="s">
        <v>74</v>
      </c>
      <c r="D21" s="16"/>
      <c r="E21" s="63">
        <v>47002.66</v>
      </c>
      <c r="F21" s="109"/>
    </row>
    <row r="22" spans="1:8">
      <c r="A22" s="14"/>
      <c r="B22" s="15"/>
      <c r="C22" s="15"/>
      <c r="D22" s="16"/>
      <c r="E22" s="62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6"/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18" t="s">
        <v>9</v>
      </c>
      <c r="B30" s="220" t="s">
        <v>20</v>
      </c>
      <c r="C30" s="23" t="s">
        <v>23</v>
      </c>
      <c r="D30" s="33">
        <v>5848551.6799999997</v>
      </c>
      <c r="E30" s="33"/>
      <c r="F30" s="5"/>
    </row>
    <row r="31" spans="1:8">
      <c r="A31" s="219"/>
      <c r="B31" s="221"/>
      <c r="C31" s="23" t="s">
        <v>24</v>
      </c>
      <c r="D31" s="16"/>
      <c r="E31" s="91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13" t="s">
        <v>10</v>
      </c>
      <c r="B35" s="215" t="s">
        <v>21</v>
      </c>
      <c r="C35" s="23" t="s">
        <v>23</v>
      </c>
      <c r="D35" s="28"/>
      <c r="E35" s="33"/>
      <c r="F35" s="5"/>
    </row>
    <row r="36" spans="1:6">
      <c r="A36" s="213"/>
      <c r="B36" s="215"/>
      <c r="C36" s="23" t="s">
        <v>24</v>
      </c>
      <c r="D36" s="16"/>
      <c r="E36" s="91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13" t="s">
        <v>11</v>
      </c>
      <c r="B40" s="222" t="s">
        <v>12</v>
      </c>
      <c r="C40" s="11" t="s">
        <v>26</v>
      </c>
      <c r="D40" s="5"/>
      <c r="E40" s="33"/>
      <c r="F40" s="5"/>
    </row>
    <row r="41" spans="1:6">
      <c r="A41" s="213"/>
      <c r="B41" s="222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13" t="s">
        <v>13</v>
      </c>
      <c r="B45" s="215" t="s">
        <v>22</v>
      </c>
      <c r="C45" s="23" t="s">
        <v>26</v>
      </c>
      <c r="D45" s="29"/>
      <c r="E45" s="33"/>
      <c r="F45" s="5"/>
    </row>
    <row r="46" spans="1:6">
      <c r="A46" s="213"/>
      <c r="B46" s="215"/>
      <c r="C46" s="23" t="s">
        <v>27</v>
      </c>
      <c r="D46" s="16"/>
      <c r="E46" s="91">
        <v>2736383</v>
      </c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13" t="s">
        <v>14</v>
      </c>
      <c r="B50" s="215" t="s">
        <v>15</v>
      </c>
      <c r="C50" s="23" t="s">
        <v>23</v>
      </c>
      <c r="D50" s="5"/>
      <c r="E50" s="33"/>
      <c r="F50" s="5"/>
    </row>
    <row r="51" spans="1:6">
      <c r="A51" s="213"/>
      <c r="B51" s="21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5859380.6799999997</v>
      </c>
      <c r="E54" s="32">
        <f>E6+E11+E16+E21+E26+E31+E36+E41+E46+E51</f>
        <v>2783385.66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B15:B16"/>
    <mergeCell ref="A15:A16"/>
    <mergeCell ref="B20:B21"/>
    <mergeCell ref="A20:A21"/>
    <mergeCell ref="B30:B31"/>
    <mergeCell ref="A30:A31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8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showGridLines="0" workbookViewId="0">
      <pane xSplit="2" ySplit="4" topLeftCell="C29" activePane="bottomRight" state="frozen"/>
      <selection pane="topRight" activeCell="C1" sqref="C1"/>
      <selection pane="bottomLeft" activeCell="A5" sqref="A5"/>
      <selection pane="bottomRight" activeCell="C57" sqref="C57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39.140625" style="3" customWidth="1"/>
    <col min="4" max="4" width="13.42578125" style="3" bestFit="1" customWidth="1"/>
    <col min="5" max="5" width="14.42578125" style="31" bestFit="1" customWidth="1"/>
    <col min="6" max="6" width="15.1406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92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>
      <c r="A2" s="4"/>
      <c r="B2" s="131" t="s">
        <v>231</v>
      </c>
      <c r="C2" s="134" t="s">
        <v>233</v>
      </c>
      <c r="D2" s="214" t="s">
        <v>63</v>
      </c>
      <c r="E2" s="214"/>
      <c r="F2" s="193">
        <v>2015</v>
      </c>
    </row>
    <row r="3" spans="1:6">
      <c r="A3" s="4"/>
      <c r="B3" s="57" t="s">
        <v>232</v>
      </c>
      <c r="C3" s="39"/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194" t="s">
        <v>23</v>
      </c>
      <c r="D5" s="5"/>
      <c r="E5" s="33"/>
      <c r="F5" s="5"/>
    </row>
    <row r="6" spans="1:6">
      <c r="A6" s="213"/>
      <c r="B6" s="215"/>
      <c r="C6" s="194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194" t="s">
        <v>23</v>
      </c>
      <c r="D10" s="5"/>
      <c r="E10" s="33"/>
      <c r="F10" s="5"/>
    </row>
    <row r="11" spans="1:6">
      <c r="A11" s="213"/>
      <c r="B11" s="215"/>
      <c r="C11" s="194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194" t="s">
        <v>23</v>
      </c>
      <c r="D15" s="26"/>
      <c r="E15" s="30"/>
      <c r="F15" s="26"/>
    </row>
    <row r="16" spans="1:6">
      <c r="A16" s="219"/>
      <c r="B16" s="221"/>
      <c r="C16" s="194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 t="s">
        <v>49</v>
      </c>
    </row>
    <row r="20" spans="1:8">
      <c r="A20" s="218" t="s">
        <v>6</v>
      </c>
      <c r="B20" s="216" t="s">
        <v>8</v>
      </c>
      <c r="C20" s="196" t="s">
        <v>25</v>
      </c>
      <c r="D20" s="26"/>
      <c r="E20" s="30"/>
      <c r="F20" s="108"/>
    </row>
    <row r="21" spans="1:8">
      <c r="A21" s="219"/>
      <c r="B21" s="217"/>
      <c r="C21" s="196" t="s">
        <v>74</v>
      </c>
      <c r="D21" s="16"/>
      <c r="E21" s="63"/>
      <c r="F21" s="109"/>
    </row>
    <row r="22" spans="1:8">
      <c r="A22" s="14"/>
      <c r="B22" s="15"/>
      <c r="C22" s="15"/>
      <c r="D22" s="16"/>
      <c r="E22" s="62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92"/>
      <c r="B24" s="196"/>
      <c r="C24" s="196"/>
      <c r="D24" s="6"/>
      <c r="E24" s="32"/>
      <c r="F24" s="6"/>
      <c r="H24" s="37"/>
    </row>
    <row r="25" spans="1:8">
      <c r="A25" s="192" t="s">
        <v>7</v>
      </c>
      <c r="B25" s="195" t="s">
        <v>19</v>
      </c>
      <c r="C25" s="194" t="s">
        <v>23</v>
      </c>
      <c r="D25" s="36"/>
      <c r="E25" s="30"/>
      <c r="F25" s="26"/>
      <c r="H25" s="37"/>
    </row>
    <row r="26" spans="1:8">
      <c r="A26" s="192"/>
      <c r="B26" s="195"/>
      <c r="C26" s="194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92"/>
      <c r="B29" s="196"/>
      <c r="C29" s="196"/>
      <c r="D29" s="6"/>
      <c r="E29" s="32"/>
      <c r="F29" s="6"/>
    </row>
    <row r="30" spans="1:8">
      <c r="A30" s="218" t="s">
        <v>9</v>
      </c>
      <c r="B30" s="220" t="s">
        <v>20</v>
      </c>
      <c r="C30" s="194" t="s">
        <v>23</v>
      </c>
      <c r="D30" s="33"/>
      <c r="E30" s="33"/>
      <c r="F30" s="5"/>
    </row>
    <row r="31" spans="1:8">
      <c r="A31" s="219"/>
      <c r="B31" s="221"/>
      <c r="C31" s="194" t="s">
        <v>24</v>
      </c>
      <c r="D31" s="16"/>
      <c r="E31" s="91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92"/>
      <c r="B34" s="196"/>
      <c r="C34" s="196"/>
      <c r="D34" s="6"/>
      <c r="E34" s="32"/>
      <c r="F34" s="6"/>
    </row>
    <row r="35" spans="1:6">
      <c r="A35" s="213" t="s">
        <v>10</v>
      </c>
      <c r="B35" s="215" t="s">
        <v>21</v>
      </c>
      <c r="C35" s="194" t="s">
        <v>23</v>
      </c>
      <c r="D35" s="28">
        <v>66530</v>
      </c>
      <c r="E35" s="33"/>
      <c r="F35" s="5"/>
    </row>
    <row r="36" spans="1:6">
      <c r="A36" s="213"/>
      <c r="B36" s="215"/>
      <c r="C36" s="194" t="s">
        <v>24</v>
      </c>
      <c r="D36" s="16"/>
      <c r="E36" s="91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92"/>
      <c r="B39" s="196"/>
      <c r="C39" s="196"/>
      <c r="D39" s="6"/>
      <c r="E39" s="32"/>
      <c r="F39" s="6"/>
    </row>
    <row r="40" spans="1:6">
      <c r="A40" s="213" t="s">
        <v>11</v>
      </c>
      <c r="B40" s="222" t="s">
        <v>12</v>
      </c>
      <c r="C40" s="196" t="s">
        <v>26</v>
      </c>
      <c r="D40" s="5"/>
      <c r="E40" s="33"/>
      <c r="F40" s="5"/>
    </row>
    <row r="41" spans="1:6">
      <c r="A41" s="213"/>
      <c r="B41" s="222"/>
      <c r="C41" s="196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92"/>
      <c r="B44" s="196"/>
      <c r="C44" s="196"/>
      <c r="D44" s="6"/>
      <c r="E44" s="32"/>
      <c r="F44" s="6"/>
    </row>
    <row r="45" spans="1:6">
      <c r="A45" s="213" t="s">
        <v>13</v>
      </c>
      <c r="B45" s="215" t="s">
        <v>22</v>
      </c>
      <c r="C45" s="194" t="s">
        <v>26</v>
      </c>
      <c r="D45" s="29"/>
      <c r="E45" s="33"/>
      <c r="F45" s="5"/>
    </row>
    <row r="46" spans="1:6">
      <c r="A46" s="213"/>
      <c r="B46" s="215"/>
      <c r="C46" s="194" t="s">
        <v>27</v>
      </c>
      <c r="D46" s="16"/>
      <c r="E46" s="91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92"/>
      <c r="B49" s="196"/>
      <c r="C49" s="196"/>
      <c r="D49" s="6"/>
      <c r="E49" s="32"/>
      <c r="F49" s="6"/>
    </row>
    <row r="50" spans="1:6">
      <c r="A50" s="213" t="s">
        <v>14</v>
      </c>
      <c r="B50" s="215" t="s">
        <v>15</v>
      </c>
      <c r="C50" s="194" t="s">
        <v>23</v>
      </c>
      <c r="D50" s="5"/>
      <c r="E50" s="33"/>
      <c r="F50" s="5"/>
    </row>
    <row r="51" spans="1:6">
      <c r="A51" s="213"/>
      <c r="B51" s="215"/>
      <c r="C51" s="194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66530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A15:A16"/>
    <mergeCell ref="B15:B16"/>
    <mergeCell ref="A20:A21"/>
    <mergeCell ref="B20:B21"/>
    <mergeCell ref="A30:A31"/>
    <mergeCell ref="B30:B31"/>
    <mergeCell ref="A50:A51"/>
    <mergeCell ref="B50:B51"/>
    <mergeCell ref="A35:A36"/>
    <mergeCell ref="B35:B36"/>
    <mergeCell ref="A40:A41"/>
    <mergeCell ref="B40:B41"/>
    <mergeCell ref="A45:A46"/>
    <mergeCell ref="B45:B4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8" orientation="portrait" r:id="rId1"/>
  <headerFooter alignWithMargins="0">
    <oddHeader>&amp;LWHIRLPOOL SLOVAKIA spol. s r.o.&amp;RDzP 2009</oddHeader>
    <oddFooter>&amp;L&amp;F&amp;R&amp;A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showGridLines="0" workbookViewId="0">
      <pane xSplit="2" ySplit="4" topLeftCell="C14" activePane="bottomRight" state="frozen"/>
      <selection pane="topRight" activeCell="C1" sqref="C1"/>
      <selection pane="bottomLeft" activeCell="A5" sqref="A5"/>
      <selection pane="bottomRight" activeCell="E31" sqref="E31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39.140625" style="3" customWidth="1"/>
    <col min="4" max="4" width="13.42578125" style="3" bestFit="1" customWidth="1"/>
    <col min="5" max="5" width="14.42578125" style="31" bestFit="1" customWidth="1"/>
    <col min="6" max="6" width="15.1406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92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>
      <c r="A2" s="4"/>
      <c r="B2" s="131" t="s">
        <v>234</v>
      </c>
      <c r="C2" s="134" t="s">
        <v>236</v>
      </c>
      <c r="D2" s="214" t="s">
        <v>64</v>
      </c>
      <c r="E2" s="214"/>
      <c r="F2" s="193">
        <v>2015</v>
      </c>
    </row>
    <row r="3" spans="1:6">
      <c r="A3" s="4"/>
      <c r="B3" s="68" t="s">
        <v>235</v>
      </c>
      <c r="C3" s="134" t="s">
        <v>237</v>
      </c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194" t="s">
        <v>23</v>
      </c>
      <c r="D5" s="5"/>
      <c r="E5" s="33"/>
      <c r="F5" s="5"/>
    </row>
    <row r="6" spans="1:6">
      <c r="A6" s="213"/>
      <c r="B6" s="215"/>
      <c r="C6" s="194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194" t="s">
        <v>23</v>
      </c>
      <c r="D10" s="5"/>
      <c r="E10" s="33"/>
      <c r="F10" s="5"/>
    </row>
    <row r="11" spans="1:6">
      <c r="A11" s="213"/>
      <c r="B11" s="215"/>
      <c r="C11" s="194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194" t="s">
        <v>23</v>
      </c>
      <c r="D15" s="26"/>
      <c r="E15" s="30"/>
      <c r="F15" s="26"/>
    </row>
    <row r="16" spans="1:6">
      <c r="A16" s="219"/>
      <c r="B16" s="221"/>
      <c r="C16" s="194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 t="s">
        <v>49</v>
      </c>
    </row>
    <row r="20" spans="1:8">
      <c r="A20" s="218" t="s">
        <v>6</v>
      </c>
      <c r="B20" s="216" t="s">
        <v>8</v>
      </c>
      <c r="C20" s="196" t="s">
        <v>25</v>
      </c>
      <c r="D20" s="26"/>
      <c r="E20" s="30"/>
      <c r="F20" s="108"/>
    </row>
    <row r="21" spans="1:8">
      <c r="A21" s="219"/>
      <c r="B21" s="217"/>
      <c r="C21" s="196" t="s">
        <v>74</v>
      </c>
      <c r="D21" s="16"/>
      <c r="E21" s="63"/>
      <c r="F21" s="109"/>
    </row>
    <row r="22" spans="1:8">
      <c r="A22" s="14"/>
      <c r="B22" s="15"/>
      <c r="C22" s="15"/>
      <c r="D22" s="16"/>
      <c r="E22" s="62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92"/>
      <c r="B24" s="196"/>
      <c r="C24" s="196"/>
      <c r="D24" s="6"/>
      <c r="E24" s="32"/>
      <c r="F24" s="6"/>
      <c r="H24" s="37"/>
    </row>
    <row r="25" spans="1:8">
      <c r="A25" s="192" t="s">
        <v>7</v>
      </c>
      <c r="B25" s="195" t="s">
        <v>19</v>
      </c>
      <c r="C25" s="194" t="s">
        <v>23</v>
      </c>
      <c r="D25" s="36"/>
      <c r="E25" s="30"/>
      <c r="F25" s="26"/>
      <c r="H25" s="37"/>
    </row>
    <row r="26" spans="1:8">
      <c r="A26" s="192"/>
      <c r="B26" s="195"/>
      <c r="C26" s="194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92"/>
      <c r="B29" s="196"/>
      <c r="C29" s="196"/>
      <c r="D29" s="6"/>
      <c r="E29" s="32"/>
      <c r="F29" s="6"/>
    </row>
    <row r="30" spans="1:8">
      <c r="A30" s="218" t="s">
        <v>9</v>
      </c>
      <c r="B30" s="220" t="s">
        <v>20</v>
      </c>
      <c r="C30" s="194" t="s">
        <v>23</v>
      </c>
      <c r="D30" s="33"/>
      <c r="E30" s="33"/>
      <c r="F30" s="5"/>
    </row>
    <row r="31" spans="1:8">
      <c r="A31" s="219"/>
      <c r="B31" s="221"/>
      <c r="C31" s="194" t="s">
        <v>24</v>
      </c>
      <c r="D31" s="16"/>
      <c r="E31" s="198">
        <f>55092.6+291638.52</f>
        <v>346731.12</v>
      </c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92"/>
      <c r="B34" s="196"/>
      <c r="C34" s="196"/>
      <c r="D34" s="6"/>
      <c r="E34" s="32"/>
      <c r="F34" s="6"/>
    </row>
    <row r="35" spans="1:6">
      <c r="A35" s="213" t="s">
        <v>10</v>
      </c>
      <c r="B35" s="215" t="s">
        <v>21</v>
      </c>
      <c r="C35" s="194" t="s">
        <v>23</v>
      </c>
      <c r="D35" s="28"/>
      <c r="E35" s="33"/>
      <c r="F35" s="5"/>
    </row>
    <row r="36" spans="1:6">
      <c r="A36" s="213"/>
      <c r="B36" s="215"/>
      <c r="C36" s="194" t="s">
        <v>24</v>
      </c>
      <c r="D36" s="16"/>
      <c r="E36" s="91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92"/>
      <c r="B39" s="196"/>
      <c r="C39" s="196"/>
      <c r="D39" s="6"/>
      <c r="E39" s="32"/>
      <c r="F39" s="6"/>
    </row>
    <row r="40" spans="1:6">
      <c r="A40" s="213" t="s">
        <v>11</v>
      </c>
      <c r="B40" s="222" t="s">
        <v>12</v>
      </c>
      <c r="C40" s="196" t="s">
        <v>26</v>
      </c>
      <c r="D40" s="5"/>
      <c r="E40" s="33"/>
      <c r="F40" s="5"/>
    </row>
    <row r="41" spans="1:6">
      <c r="A41" s="213"/>
      <c r="B41" s="222"/>
      <c r="C41" s="196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92"/>
      <c r="B44" s="196"/>
      <c r="C44" s="196"/>
      <c r="D44" s="6"/>
      <c r="E44" s="32"/>
      <c r="F44" s="6"/>
    </row>
    <row r="45" spans="1:6">
      <c r="A45" s="213" t="s">
        <v>13</v>
      </c>
      <c r="B45" s="215" t="s">
        <v>22</v>
      </c>
      <c r="C45" s="194" t="s">
        <v>26</v>
      </c>
      <c r="D45" s="29"/>
      <c r="E45" s="33"/>
      <c r="F45" s="5"/>
    </row>
    <row r="46" spans="1:6">
      <c r="A46" s="213"/>
      <c r="B46" s="215"/>
      <c r="C46" s="194" t="s">
        <v>27</v>
      </c>
      <c r="D46" s="16"/>
      <c r="E46" s="91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92"/>
      <c r="B49" s="196"/>
      <c r="C49" s="196"/>
      <c r="D49" s="6"/>
      <c r="E49" s="32"/>
      <c r="F49" s="6"/>
    </row>
    <row r="50" spans="1:6">
      <c r="A50" s="213" t="s">
        <v>14</v>
      </c>
      <c r="B50" s="215" t="s">
        <v>15</v>
      </c>
      <c r="C50" s="194" t="s">
        <v>23</v>
      </c>
      <c r="D50" s="5"/>
      <c r="E50" s="33"/>
      <c r="F50" s="5"/>
    </row>
    <row r="51" spans="1:6">
      <c r="A51" s="213"/>
      <c r="B51" s="215"/>
      <c r="C51" s="194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0</v>
      </c>
      <c r="E54" s="32">
        <f>E6+E11+E16+E21+E26+E31+E36+E41+E46+E51</f>
        <v>346731.12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A15:A16"/>
    <mergeCell ref="B15:B16"/>
    <mergeCell ref="A20:A21"/>
    <mergeCell ref="B20:B21"/>
    <mergeCell ref="A30:A31"/>
    <mergeCell ref="B30:B31"/>
    <mergeCell ref="A50:A51"/>
    <mergeCell ref="B50:B51"/>
    <mergeCell ref="A35:A36"/>
    <mergeCell ref="B35:B36"/>
    <mergeCell ref="A40:A41"/>
    <mergeCell ref="B40:B41"/>
    <mergeCell ref="A45:A46"/>
    <mergeCell ref="B45:B4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8" orientation="portrait" r:id="rId1"/>
  <headerFooter alignWithMargins="0">
    <oddHeader>&amp;LWHIRLPOOL SLOVAKIA spol. s r.o.&amp;RDzP 2009</oddHeader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H57"/>
  <sheetViews>
    <sheetView showGridLines="0"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E36" sqref="E36"/>
    </sheetView>
  </sheetViews>
  <sheetFormatPr defaultColWidth="8.85546875" defaultRowHeight="12.75"/>
  <cols>
    <col min="1" max="1" width="3.7109375" style="3" bestFit="1" customWidth="1"/>
    <col min="2" max="2" width="27.7109375" style="3" customWidth="1"/>
    <col min="3" max="3" width="36.5703125" style="3" bestFit="1" customWidth="1"/>
    <col min="4" max="4" width="14.85546875" style="3" bestFit="1" customWidth="1"/>
    <col min="5" max="5" width="14.7109375" style="3" customWidth="1"/>
    <col min="6" max="6" width="16.140625" style="3" customWidth="1"/>
    <col min="7" max="7" width="14" style="3" customWidth="1"/>
    <col min="8" max="8" width="17.28515625" style="31" customWidth="1"/>
    <col min="9" max="16384" width="8.85546875" style="3"/>
  </cols>
  <sheetData>
    <row r="1" spans="1:6" ht="25.5">
      <c r="A1" s="140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>
      <c r="A2" s="4"/>
      <c r="B2" s="5" t="s">
        <v>47</v>
      </c>
      <c r="C2" s="5" t="s">
        <v>48</v>
      </c>
      <c r="D2" s="214" t="s">
        <v>33</v>
      </c>
      <c r="E2" s="214"/>
      <c r="F2" s="143">
        <v>2015</v>
      </c>
    </row>
    <row r="3" spans="1:6">
      <c r="A3" s="4"/>
      <c r="B3" s="26"/>
      <c r="C3" s="26"/>
      <c r="D3" s="6" t="s">
        <v>30</v>
      </c>
      <c r="E3" s="6" t="s">
        <v>31</v>
      </c>
      <c r="F3" s="6" t="s">
        <v>32</v>
      </c>
    </row>
    <row r="4" spans="1:6" ht="25.5">
      <c r="A4" s="4"/>
      <c r="B4" s="4"/>
      <c r="C4" s="4"/>
      <c r="D4" s="52" t="s">
        <v>140</v>
      </c>
      <c r="E4" s="52" t="s">
        <v>141</v>
      </c>
      <c r="F4" s="6" t="s">
        <v>53</v>
      </c>
    </row>
    <row r="5" spans="1:6">
      <c r="A5" s="213" t="s">
        <v>3</v>
      </c>
      <c r="B5" s="215" t="s">
        <v>16</v>
      </c>
      <c r="C5" s="139" t="s">
        <v>23</v>
      </c>
      <c r="D5" s="5"/>
      <c r="E5" s="5"/>
      <c r="F5" s="5"/>
    </row>
    <row r="6" spans="1:6">
      <c r="A6" s="213"/>
      <c r="B6" s="215"/>
      <c r="C6" s="139" t="s">
        <v>24</v>
      </c>
      <c r="D6" s="8"/>
      <c r="E6" s="46"/>
      <c r="F6" s="8"/>
    </row>
    <row r="7" spans="1:6">
      <c r="A7" s="14"/>
      <c r="B7" s="24"/>
      <c r="C7" s="25"/>
      <c r="D7" s="8"/>
      <c r="E7" s="8"/>
      <c r="F7" s="8"/>
    </row>
    <row r="8" spans="1:6">
      <c r="A8" s="9"/>
      <c r="B8" s="10"/>
      <c r="C8" s="25"/>
      <c r="D8" s="8"/>
      <c r="E8" s="8"/>
      <c r="F8" s="8"/>
    </row>
    <row r="9" spans="1:6">
      <c r="A9" s="18"/>
      <c r="B9" s="19"/>
      <c r="C9" s="19"/>
      <c r="D9" s="6"/>
      <c r="E9" s="6"/>
      <c r="F9" s="6"/>
    </row>
    <row r="10" spans="1:6">
      <c r="A10" s="213" t="s">
        <v>4</v>
      </c>
      <c r="B10" s="215" t="s">
        <v>17</v>
      </c>
      <c r="C10" s="139" t="s">
        <v>23</v>
      </c>
      <c r="D10" s="33"/>
      <c r="E10" s="5"/>
      <c r="F10" s="5"/>
    </row>
    <row r="11" spans="1:6">
      <c r="A11" s="213"/>
      <c r="B11" s="215"/>
      <c r="C11" s="139" t="s">
        <v>24</v>
      </c>
      <c r="D11" s="16"/>
      <c r="E11" s="47"/>
      <c r="F11" s="16"/>
    </row>
    <row r="12" spans="1:6">
      <c r="A12" s="14"/>
      <c r="B12" s="25"/>
      <c r="C12" s="25"/>
      <c r="D12" s="16"/>
      <c r="E12" s="16"/>
      <c r="F12" s="16"/>
    </row>
    <row r="13" spans="1:6">
      <c r="A13" s="20"/>
      <c r="B13" s="21"/>
      <c r="C13" s="21"/>
      <c r="D13" s="22"/>
      <c r="E13" s="22"/>
      <c r="F13" s="22"/>
    </row>
    <row r="14" spans="1:6">
      <c r="A14" s="18"/>
      <c r="B14" s="19"/>
      <c r="C14" s="19"/>
      <c r="D14" s="6"/>
      <c r="E14" s="6"/>
      <c r="F14" s="6"/>
    </row>
    <row r="15" spans="1:6">
      <c r="A15" s="218" t="s">
        <v>5</v>
      </c>
      <c r="B15" s="220" t="s">
        <v>18</v>
      </c>
      <c r="C15" s="139" t="s">
        <v>23</v>
      </c>
      <c r="D15" s="26"/>
      <c r="E15" s="26"/>
      <c r="F15" s="26"/>
    </row>
    <row r="16" spans="1:6">
      <c r="A16" s="219"/>
      <c r="B16" s="221"/>
      <c r="C16" s="139" t="s">
        <v>24</v>
      </c>
      <c r="D16" s="16"/>
      <c r="E16" s="16"/>
      <c r="F16" s="16"/>
    </row>
    <row r="17" spans="1:6">
      <c r="A17" s="14"/>
      <c r="B17" s="17"/>
      <c r="C17" s="17"/>
      <c r="D17" s="16"/>
      <c r="E17" s="16"/>
      <c r="F17" s="16"/>
    </row>
    <row r="18" spans="1:6">
      <c r="A18" s="9"/>
      <c r="B18" s="10"/>
      <c r="C18" s="10"/>
      <c r="D18" s="8"/>
      <c r="E18" s="8"/>
      <c r="F18" s="8"/>
    </row>
    <row r="19" spans="1:6">
      <c r="A19" s="18"/>
      <c r="B19" s="19"/>
      <c r="C19" s="19"/>
      <c r="D19" s="6"/>
      <c r="E19" s="6"/>
      <c r="F19" s="6" t="s">
        <v>49</v>
      </c>
    </row>
    <row r="20" spans="1:6">
      <c r="A20" s="218" t="s">
        <v>6</v>
      </c>
      <c r="B20" s="216" t="s">
        <v>8</v>
      </c>
      <c r="C20" s="141" t="s">
        <v>50</v>
      </c>
      <c r="D20" s="59"/>
      <c r="E20" s="43"/>
      <c r="F20" s="144"/>
    </row>
    <row r="21" spans="1:6">
      <c r="A21" s="219"/>
      <c r="B21" s="217"/>
      <c r="C21" s="141" t="s">
        <v>26</v>
      </c>
      <c r="D21" s="16"/>
      <c r="E21" s="16"/>
      <c r="F21" s="45"/>
    </row>
    <row r="22" spans="1:6">
      <c r="A22" s="14"/>
      <c r="B22" s="15"/>
      <c r="C22" s="15"/>
      <c r="D22" s="16"/>
      <c r="E22" s="16"/>
      <c r="F22" s="16"/>
    </row>
    <row r="23" spans="1:6">
      <c r="A23" s="12"/>
      <c r="B23" s="13"/>
      <c r="C23" s="13"/>
      <c r="D23" s="8"/>
      <c r="E23" s="8"/>
      <c r="F23" s="8"/>
    </row>
    <row r="24" spans="1:6">
      <c r="A24" s="140"/>
      <c r="B24" s="141"/>
      <c r="C24" s="141"/>
      <c r="D24" s="6"/>
      <c r="E24" s="6"/>
      <c r="F24" s="6"/>
    </row>
    <row r="25" spans="1:6">
      <c r="A25" s="140" t="s">
        <v>7</v>
      </c>
      <c r="B25" s="142" t="s">
        <v>19</v>
      </c>
      <c r="C25" s="139" t="s">
        <v>23</v>
      </c>
      <c r="D25" s="30"/>
      <c r="E25" s="26"/>
      <c r="F25" s="26"/>
    </row>
    <row r="26" spans="1:6">
      <c r="A26" s="140"/>
      <c r="B26" s="142"/>
      <c r="C26" s="139" t="s">
        <v>24</v>
      </c>
      <c r="D26" s="53"/>
      <c r="E26" s="125">
        <f>40069.44+7078.07</f>
        <v>47147.51</v>
      </c>
      <c r="F26" s="16"/>
    </row>
    <row r="27" spans="1:6">
      <c r="A27" s="14"/>
      <c r="B27" s="17"/>
      <c r="C27" s="17"/>
      <c r="D27" s="16"/>
      <c r="E27" s="16"/>
      <c r="F27" s="16"/>
    </row>
    <row r="28" spans="1:6">
      <c r="A28" s="12"/>
      <c r="B28" s="10"/>
      <c r="C28" s="10"/>
      <c r="D28" s="8"/>
      <c r="E28" s="8"/>
      <c r="F28" s="8"/>
    </row>
    <row r="29" spans="1:6">
      <c r="A29" s="140"/>
      <c r="B29" s="141"/>
      <c r="C29" s="141"/>
      <c r="D29" s="6"/>
      <c r="E29" s="6"/>
      <c r="F29" s="6"/>
    </row>
    <row r="30" spans="1:6">
      <c r="A30" s="218" t="s">
        <v>9</v>
      </c>
      <c r="B30" s="220" t="s">
        <v>20</v>
      </c>
      <c r="C30" s="139" t="s">
        <v>23</v>
      </c>
      <c r="D30" s="33">
        <f>7399920.16+3009955.97+17030119.39+26375632.45</f>
        <v>53815627.969999999</v>
      </c>
      <c r="E30" s="33"/>
      <c r="F30" s="5"/>
    </row>
    <row r="31" spans="1:6">
      <c r="A31" s="219"/>
      <c r="B31" s="221"/>
      <c r="C31" s="139" t="s">
        <v>24</v>
      </c>
      <c r="D31" s="47"/>
      <c r="E31" s="47">
        <v>17959882.199999999</v>
      </c>
      <c r="F31" s="16"/>
    </row>
    <row r="32" spans="1:6">
      <c r="A32" s="14"/>
      <c r="B32" s="17"/>
      <c r="C32" s="17"/>
      <c r="D32" s="16"/>
      <c r="E32" s="16"/>
      <c r="F32" s="16"/>
    </row>
    <row r="33" spans="1:8">
      <c r="A33" s="12"/>
      <c r="B33" s="10"/>
      <c r="C33" s="10"/>
      <c r="D33" s="8"/>
      <c r="E33" s="8"/>
      <c r="F33" s="8"/>
    </row>
    <row r="34" spans="1:8">
      <c r="A34" s="140"/>
      <c r="B34" s="141"/>
      <c r="C34" s="141"/>
      <c r="D34" s="6"/>
      <c r="E34" s="6"/>
      <c r="F34" s="6"/>
    </row>
    <row r="35" spans="1:8">
      <c r="A35" s="213" t="s">
        <v>10</v>
      </c>
      <c r="B35" s="215" t="s">
        <v>21</v>
      </c>
      <c r="C35" s="139" t="s">
        <v>23</v>
      </c>
      <c r="D35" s="33">
        <f>568169.51+796.78</f>
        <v>568966.29</v>
      </c>
      <c r="E35" s="5"/>
      <c r="F35" s="5"/>
    </row>
    <row r="36" spans="1:8">
      <c r="A36" s="213"/>
      <c r="B36" s="215"/>
      <c r="C36" s="139" t="s">
        <v>24</v>
      </c>
      <c r="D36" s="16"/>
      <c r="E36" s="47">
        <f>249538.21+17244+8934000.53+1234346.35</f>
        <v>10435129.089999998</v>
      </c>
      <c r="F36" s="16"/>
      <c r="H36" s="145"/>
    </row>
    <row r="37" spans="1:8">
      <c r="A37" s="14"/>
      <c r="B37" s="25"/>
      <c r="C37" s="25"/>
      <c r="D37" s="16"/>
      <c r="E37" s="16"/>
      <c r="F37" s="16"/>
    </row>
    <row r="38" spans="1:8" ht="13.15" customHeight="1">
      <c r="A38" s="12"/>
      <c r="B38" s="10"/>
      <c r="C38" s="10"/>
      <c r="D38" s="8"/>
      <c r="E38" s="8"/>
      <c r="F38" s="8"/>
    </row>
    <row r="39" spans="1:8">
      <c r="A39" s="140"/>
      <c r="B39" s="141"/>
      <c r="C39" s="141"/>
      <c r="D39" s="6"/>
      <c r="E39" s="6"/>
      <c r="F39" s="6"/>
    </row>
    <row r="40" spans="1:8">
      <c r="A40" s="213" t="s">
        <v>11</v>
      </c>
      <c r="B40" s="222" t="s">
        <v>12</v>
      </c>
      <c r="C40" s="141" t="s">
        <v>26</v>
      </c>
      <c r="D40" s="5"/>
      <c r="E40" s="5"/>
      <c r="F40" s="5"/>
    </row>
    <row r="41" spans="1:8">
      <c r="A41" s="213"/>
      <c r="B41" s="222"/>
      <c r="C41" s="141" t="s">
        <v>27</v>
      </c>
      <c r="D41" s="16"/>
      <c r="E41" s="16"/>
      <c r="F41" s="16"/>
    </row>
    <row r="42" spans="1:8">
      <c r="A42" s="14"/>
      <c r="B42" s="15"/>
      <c r="C42" s="15"/>
      <c r="D42" s="16"/>
      <c r="E42" s="16"/>
      <c r="F42" s="16"/>
    </row>
    <row r="43" spans="1:8">
      <c r="A43" s="12"/>
      <c r="B43" s="13"/>
      <c r="C43" s="13"/>
      <c r="D43" s="8"/>
      <c r="E43" s="8"/>
      <c r="F43" s="8"/>
    </row>
    <row r="44" spans="1:8">
      <c r="A44" s="140"/>
      <c r="B44" s="141"/>
      <c r="C44" s="141"/>
      <c r="D44" s="6"/>
      <c r="E44" s="6"/>
      <c r="F44" s="6" t="s">
        <v>56</v>
      </c>
    </row>
    <row r="45" spans="1:8">
      <c r="A45" s="213" t="s">
        <v>13</v>
      </c>
      <c r="B45" s="215" t="s">
        <v>22</v>
      </c>
      <c r="C45" s="139" t="s">
        <v>26</v>
      </c>
      <c r="D45" s="5"/>
      <c r="E45" s="5"/>
      <c r="F45" s="5"/>
    </row>
    <row r="46" spans="1:8">
      <c r="A46" s="213"/>
      <c r="B46" s="215"/>
      <c r="C46" s="139" t="s">
        <v>27</v>
      </c>
      <c r="D46" s="16"/>
      <c r="E46" s="47"/>
      <c r="F46" s="53" t="s">
        <v>55</v>
      </c>
    </row>
    <row r="47" spans="1:8">
      <c r="A47" s="14"/>
      <c r="B47" s="25"/>
      <c r="C47" s="25"/>
      <c r="D47" s="16"/>
      <c r="E47" s="16"/>
      <c r="F47" s="16"/>
    </row>
    <row r="48" spans="1:8">
      <c r="A48" s="14"/>
      <c r="B48" s="15"/>
      <c r="C48" s="15"/>
      <c r="D48" s="8"/>
      <c r="E48" s="8"/>
      <c r="F48" s="8"/>
    </row>
    <row r="49" spans="1:6">
      <c r="A49" s="140"/>
      <c r="B49" s="141"/>
      <c r="C49" s="141"/>
      <c r="D49" s="6"/>
      <c r="E49" s="6"/>
      <c r="F49" s="6"/>
    </row>
    <row r="50" spans="1:6">
      <c r="A50" s="213" t="s">
        <v>14</v>
      </c>
      <c r="B50" s="215" t="s">
        <v>15</v>
      </c>
      <c r="C50" s="139" t="s">
        <v>23</v>
      </c>
      <c r="D50" s="5"/>
      <c r="E50" s="5"/>
      <c r="F50" s="5"/>
    </row>
    <row r="51" spans="1:6">
      <c r="A51" s="213"/>
      <c r="B51" s="215"/>
      <c r="C51" s="139" t="s">
        <v>24</v>
      </c>
      <c r="D51" s="8"/>
      <c r="E51" s="8"/>
      <c r="F51" s="8"/>
    </row>
    <row r="52" spans="1:6">
      <c r="A52" s="14"/>
      <c r="B52" s="25"/>
      <c r="C52" s="21"/>
      <c r="D52" s="8"/>
      <c r="E52" s="8"/>
      <c r="F52" s="8"/>
    </row>
    <row r="53" spans="1:6">
      <c r="A53" s="9"/>
      <c r="B53" s="10"/>
      <c r="C53" s="10"/>
      <c r="D53" s="8"/>
      <c r="E53" s="8"/>
      <c r="F53" s="8"/>
    </row>
    <row r="54" spans="1:6">
      <c r="A54" s="4"/>
      <c r="B54" s="4"/>
      <c r="C54" s="4"/>
      <c r="D54" s="32">
        <f>SUM(D5:D53)</f>
        <v>54384594.259999998</v>
      </c>
      <c r="E54" s="32">
        <f>SUM(E5:E53)</f>
        <v>28442158.799999997</v>
      </c>
      <c r="F54" s="6"/>
    </row>
    <row r="56" spans="1:6">
      <c r="D56" s="31">
        <f>D20</f>
        <v>0</v>
      </c>
    </row>
    <row r="57" spans="1:6">
      <c r="D57" s="31">
        <f>D54-D56</f>
        <v>54384594.259999998</v>
      </c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30:B31"/>
    <mergeCell ref="A30:A31"/>
    <mergeCell ref="A10:A11"/>
    <mergeCell ref="B10:B11"/>
    <mergeCell ref="B15:B16"/>
    <mergeCell ref="A15:A16"/>
    <mergeCell ref="D1:E1"/>
    <mergeCell ref="D2:E2"/>
    <mergeCell ref="A5:A6"/>
    <mergeCell ref="B5:B6"/>
    <mergeCell ref="B20:B21"/>
    <mergeCell ref="A20:A2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7" orientation="portrait" r:id="rId1"/>
  <headerFooter alignWithMargins="0">
    <oddHeader xml:space="preserve">&amp;LWHIRLPOOL SLOVAKIA spol. s r.o.&amp;RDzP 2009
</oddHeader>
    <oddFooter>&amp;L&amp;F&amp;R&amp;A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H57"/>
  <sheetViews>
    <sheetView showGridLines="0" workbookViewId="0">
      <pane xSplit="2" ySplit="3" topLeftCell="C10" activePane="bottomRight" state="frozen"/>
      <selection pane="topRight" activeCell="C1" sqref="C1"/>
      <selection pane="bottomLeft" activeCell="A4" sqref="A4"/>
      <selection pane="bottomRight" activeCell="E31" sqref="E31"/>
    </sheetView>
  </sheetViews>
  <sheetFormatPr defaultColWidth="8.85546875" defaultRowHeight="12.75"/>
  <cols>
    <col min="1" max="1" width="3.7109375" style="3" bestFit="1" customWidth="1"/>
    <col min="2" max="2" width="27.7109375" style="3" customWidth="1"/>
    <col min="3" max="3" width="36.5703125" style="3" bestFit="1" customWidth="1"/>
    <col min="4" max="4" width="14.85546875" style="3" bestFit="1" customWidth="1"/>
    <col min="5" max="5" width="14.7109375" style="3" customWidth="1"/>
    <col min="6" max="6" width="16.140625" style="3" customWidth="1"/>
    <col min="7" max="7" width="14" style="3" customWidth="1"/>
    <col min="8" max="8" width="17.28515625" style="31" customWidth="1"/>
    <col min="9" max="16384" width="8.85546875" style="3"/>
  </cols>
  <sheetData>
    <row r="1" spans="1:6" ht="25.5">
      <c r="A1" s="11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>
      <c r="A2" s="4"/>
      <c r="B2" s="5" t="s">
        <v>218</v>
      </c>
      <c r="C2" s="124" t="s">
        <v>177</v>
      </c>
      <c r="D2" s="214" t="s">
        <v>33</v>
      </c>
      <c r="E2" s="214"/>
      <c r="F2" s="114">
        <v>2015</v>
      </c>
    </row>
    <row r="3" spans="1:6">
      <c r="A3" s="4"/>
      <c r="B3" s="26"/>
      <c r="C3" s="26" t="s">
        <v>178</v>
      </c>
      <c r="D3" s="6" t="s">
        <v>30</v>
      </c>
      <c r="E3" s="6" t="s">
        <v>31</v>
      </c>
      <c r="F3" s="6" t="s">
        <v>32</v>
      </c>
    </row>
    <row r="4" spans="1:6" ht="25.5">
      <c r="A4" s="4"/>
      <c r="B4" s="4"/>
      <c r="C4" s="4"/>
      <c r="D4" s="52" t="s">
        <v>140</v>
      </c>
      <c r="E4" s="52" t="s">
        <v>141</v>
      </c>
      <c r="F4" s="6" t="s">
        <v>53</v>
      </c>
    </row>
    <row r="5" spans="1:6">
      <c r="A5" s="213" t="s">
        <v>3</v>
      </c>
      <c r="B5" s="215" t="s">
        <v>16</v>
      </c>
      <c r="C5" s="110" t="s">
        <v>23</v>
      </c>
      <c r="D5" s="5"/>
      <c r="E5" s="5"/>
      <c r="F5" s="5"/>
    </row>
    <row r="6" spans="1:6">
      <c r="A6" s="213"/>
      <c r="B6" s="215"/>
      <c r="C6" s="110" t="s">
        <v>24</v>
      </c>
      <c r="D6" s="8"/>
      <c r="E6" s="46"/>
      <c r="F6" s="8"/>
    </row>
    <row r="7" spans="1:6">
      <c r="A7" s="14"/>
      <c r="B7" s="24"/>
      <c r="C7" s="25"/>
      <c r="D7" s="8"/>
      <c r="E7" s="8"/>
      <c r="F7" s="8"/>
    </row>
    <row r="8" spans="1:6">
      <c r="A8" s="9"/>
      <c r="B8" s="10"/>
      <c r="C8" s="25"/>
      <c r="D8" s="8"/>
      <c r="E8" s="8"/>
      <c r="F8" s="8"/>
    </row>
    <row r="9" spans="1:6">
      <c r="A9" s="18"/>
      <c r="B9" s="19"/>
      <c r="C9" s="19"/>
      <c r="D9" s="6"/>
      <c r="E9" s="6"/>
      <c r="F9" s="6"/>
    </row>
    <row r="10" spans="1:6">
      <c r="A10" s="213" t="s">
        <v>4</v>
      </c>
      <c r="B10" s="215" t="s">
        <v>17</v>
      </c>
      <c r="C10" s="110" t="s">
        <v>23</v>
      </c>
      <c r="D10" s="33"/>
      <c r="E10" s="5"/>
      <c r="F10" s="5"/>
    </row>
    <row r="11" spans="1:6">
      <c r="A11" s="213"/>
      <c r="B11" s="215"/>
      <c r="C11" s="110" t="s">
        <v>24</v>
      </c>
      <c r="D11" s="16"/>
      <c r="E11" s="47"/>
      <c r="F11" s="16"/>
    </row>
    <row r="12" spans="1:6">
      <c r="A12" s="14"/>
      <c r="B12" s="25"/>
      <c r="C12" s="25"/>
      <c r="D12" s="16"/>
      <c r="E12" s="16"/>
      <c r="F12" s="16"/>
    </row>
    <row r="13" spans="1:6">
      <c r="A13" s="20"/>
      <c r="B13" s="21"/>
      <c r="C13" s="21"/>
      <c r="D13" s="22"/>
      <c r="E13" s="22"/>
      <c r="F13" s="22"/>
    </row>
    <row r="14" spans="1:6">
      <c r="A14" s="18"/>
      <c r="B14" s="19"/>
      <c r="C14" s="19"/>
      <c r="D14" s="6"/>
      <c r="E14" s="6"/>
      <c r="F14" s="6"/>
    </row>
    <row r="15" spans="1:6">
      <c r="A15" s="218" t="s">
        <v>5</v>
      </c>
      <c r="B15" s="220" t="s">
        <v>18</v>
      </c>
      <c r="C15" s="110" t="s">
        <v>23</v>
      </c>
      <c r="D15" s="26"/>
      <c r="E15" s="26"/>
      <c r="F15" s="26"/>
    </row>
    <row r="16" spans="1:6">
      <c r="A16" s="219"/>
      <c r="B16" s="221"/>
      <c r="C16" s="110" t="s">
        <v>24</v>
      </c>
      <c r="D16" s="16"/>
      <c r="E16" s="16"/>
      <c r="F16" s="16"/>
    </row>
    <row r="17" spans="1:6">
      <c r="A17" s="14"/>
      <c r="B17" s="17"/>
      <c r="C17" s="17"/>
      <c r="D17" s="16"/>
      <c r="E17" s="16"/>
      <c r="F17" s="16"/>
    </row>
    <row r="18" spans="1:6">
      <c r="A18" s="9"/>
      <c r="B18" s="10"/>
      <c r="C18" s="10"/>
      <c r="D18" s="8"/>
      <c r="E18" s="8"/>
      <c r="F18" s="8"/>
    </row>
    <row r="19" spans="1:6">
      <c r="A19" s="18"/>
      <c r="B19" s="19"/>
      <c r="C19" s="19"/>
      <c r="D19" s="6"/>
      <c r="E19" s="6"/>
      <c r="F19" s="6" t="s">
        <v>49</v>
      </c>
    </row>
    <row r="20" spans="1:6">
      <c r="A20" s="218" t="s">
        <v>6</v>
      </c>
      <c r="B20" s="216" t="s">
        <v>8</v>
      </c>
      <c r="C20" s="112" t="s">
        <v>50</v>
      </c>
      <c r="D20" s="49"/>
      <c r="E20" s="43"/>
      <c r="F20" s="48"/>
    </row>
    <row r="21" spans="1:6">
      <c r="A21" s="219"/>
      <c r="B21" s="217"/>
      <c r="C21" s="112" t="s">
        <v>26</v>
      </c>
      <c r="D21" s="16"/>
      <c r="E21" s="16"/>
      <c r="F21" s="45"/>
    </row>
    <row r="22" spans="1:6">
      <c r="A22" s="14"/>
      <c r="B22" s="15"/>
      <c r="C22" s="15"/>
      <c r="D22" s="16"/>
      <c r="E22" s="16"/>
      <c r="F22" s="16"/>
    </row>
    <row r="23" spans="1:6">
      <c r="A23" s="12"/>
      <c r="B23" s="13"/>
      <c r="C23" s="13"/>
      <c r="D23" s="8"/>
      <c r="E23" s="8"/>
      <c r="F23" s="8"/>
    </row>
    <row r="24" spans="1:6">
      <c r="A24" s="111"/>
      <c r="B24" s="112"/>
      <c r="C24" s="112"/>
      <c r="D24" s="6"/>
      <c r="E24" s="6"/>
      <c r="F24" s="6"/>
    </row>
    <row r="25" spans="1:6">
      <c r="A25" s="111" t="s">
        <v>7</v>
      </c>
      <c r="B25" s="113" t="s">
        <v>19</v>
      </c>
      <c r="C25" s="110" t="s">
        <v>23</v>
      </c>
      <c r="D25" s="30"/>
      <c r="E25" s="26"/>
      <c r="F25" s="26"/>
    </row>
    <row r="26" spans="1:6">
      <c r="A26" s="111"/>
      <c r="B26" s="113"/>
      <c r="C26" s="110" t="s">
        <v>24</v>
      </c>
      <c r="D26" s="16"/>
      <c r="E26" s="50"/>
      <c r="F26" s="16"/>
    </row>
    <row r="27" spans="1:6">
      <c r="A27" s="14"/>
      <c r="B27" s="17"/>
      <c r="C27" s="17"/>
      <c r="D27" s="16"/>
      <c r="E27" s="16"/>
      <c r="F27" s="16"/>
    </row>
    <row r="28" spans="1:6">
      <c r="A28" s="12"/>
      <c r="B28" s="10"/>
      <c r="C28" s="10"/>
      <c r="D28" s="8"/>
      <c r="E28" s="8"/>
      <c r="F28" s="8"/>
    </row>
    <row r="29" spans="1:6">
      <c r="A29" s="111"/>
      <c r="B29" s="112"/>
      <c r="C29" s="112"/>
      <c r="D29" s="6"/>
      <c r="E29" s="6"/>
      <c r="F29" s="6"/>
    </row>
    <row r="30" spans="1:6">
      <c r="A30" s="218" t="s">
        <v>9</v>
      </c>
      <c r="B30" s="220" t="s">
        <v>20</v>
      </c>
      <c r="C30" s="110" t="s">
        <v>23</v>
      </c>
      <c r="D30" s="33">
        <f>214765.7+131.8</f>
        <v>214897.5</v>
      </c>
      <c r="E30" s="33"/>
      <c r="F30" s="5"/>
    </row>
    <row r="31" spans="1:6">
      <c r="A31" s="219"/>
      <c r="B31" s="221"/>
      <c r="C31" s="110" t="s">
        <v>24</v>
      </c>
      <c r="D31" s="47"/>
      <c r="E31" s="47">
        <v>789847.68</v>
      </c>
      <c r="F31" s="16"/>
    </row>
    <row r="32" spans="1:6">
      <c r="A32" s="14"/>
      <c r="B32" s="17"/>
      <c r="C32" s="17"/>
      <c r="D32" s="16"/>
      <c r="E32" s="16"/>
      <c r="F32" s="16"/>
    </row>
    <row r="33" spans="1:6">
      <c r="A33" s="12"/>
      <c r="B33" s="10"/>
      <c r="C33" s="10"/>
      <c r="D33" s="8"/>
      <c r="E33" s="8"/>
      <c r="F33" s="8"/>
    </row>
    <row r="34" spans="1:6">
      <c r="A34" s="111"/>
      <c r="B34" s="112"/>
      <c r="C34" s="112"/>
      <c r="D34" s="6"/>
      <c r="E34" s="6"/>
      <c r="F34" s="6"/>
    </row>
    <row r="35" spans="1:6">
      <c r="A35" s="213" t="s">
        <v>10</v>
      </c>
      <c r="B35" s="215" t="s">
        <v>21</v>
      </c>
      <c r="C35" s="110" t="s">
        <v>23</v>
      </c>
      <c r="D35" s="33"/>
      <c r="E35" s="5"/>
      <c r="F35" s="5"/>
    </row>
    <row r="36" spans="1:6">
      <c r="A36" s="213"/>
      <c r="B36" s="215"/>
      <c r="C36" s="110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16"/>
      <c r="F37" s="16"/>
    </row>
    <row r="38" spans="1:6" ht="13.15" customHeight="1">
      <c r="A38" s="12"/>
      <c r="B38" s="10"/>
      <c r="C38" s="10"/>
      <c r="D38" s="8"/>
      <c r="E38" s="8"/>
      <c r="F38" s="8"/>
    </row>
    <row r="39" spans="1:6">
      <c r="A39" s="111"/>
      <c r="B39" s="112"/>
      <c r="C39" s="112"/>
      <c r="D39" s="6"/>
      <c r="E39" s="6"/>
      <c r="F39" s="6"/>
    </row>
    <row r="40" spans="1:6">
      <c r="A40" s="213" t="s">
        <v>11</v>
      </c>
      <c r="B40" s="222" t="s">
        <v>12</v>
      </c>
      <c r="C40" s="112" t="s">
        <v>26</v>
      </c>
      <c r="D40" s="5"/>
      <c r="E40" s="5"/>
      <c r="F40" s="5"/>
    </row>
    <row r="41" spans="1:6">
      <c r="A41" s="213"/>
      <c r="B41" s="222"/>
      <c r="C41" s="112" t="s">
        <v>27</v>
      </c>
      <c r="D41" s="16"/>
      <c r="E41" s="16"/>
      <c r="F41" s="16"/>
    </row>
    <row r="42" spans="1:6">
      <c r="A42" s="14"/>
      <c r="B42" s="15"/>
      <c r="C42" s="15"/>
      <c r="D42" s="16"/>
      <c r="E42" s="16"/>
      <c r="F42" s="16"/>
    </row>
    <row r="43" spans="1:6">
      <c r="A43" s="12"/>
      <c r="B43" s="13"/>
      <c r="C43" s="13"/>
      <c r="D43" s="8"/>
      <c r="E43" s="8"/>
      <c r="F43" s="8"/>
    </row>
    <row r="44" spans="1:6">
      <c r="A44" s="111"/>
      <c r="B44" s="112"/>
      <c r="C44" s="112"/>
      <c r="D44" s="6"/>
      <c r="E44" s="6"/>
      <c r="F44" s="6" t="s">
        <v>56</v>
      </c>
    </row>
    <row r="45" spans="1:6">
      <c r="A45" s="213" t="s">
        <v>13</v>
      </c>
      <c r="B45" s="215" t="s">
        <v>22</v>
      </c>
      <c r="C45" s="110" t="s">
        <v>26</v>
      </c>
      <c r="D45" s="5"/>
      <c r="E45" s="5"/>
      <c r="F45" s="5"/>
    </row>
    <row r="46" spans="1:6">
      <c r="A46" s="213"/>
      <c r="B46" s="215"/>
      <c r="C46" s="110" t="s">
        <v>27</v>
      </c>
      <c r="D46" s="16"/>
      <c r="E46" s="47"/>
      <c r="F46" s="53"/>
    </row>
    <row r="47" spans="1:6">
      <c r="A47" s="14"/>
      <c r="B47" s="25"/>
      <c r="C47" s="25"/>
      <c r="D47" s="16"/>
      <c r="E47" s="16"/>
      <c r="F47" s="16"/>
    </row>
    <row r="48" spans="1:6">
      <c r="A48" s="14"/>
      <c r="B48" s="15"/>
      <c r="C48" s="15"/>
      <c r="D48" s="8"/>
      <c r="E48" s="8"/>
      <c r="F48" s="8"/>
    </row>
    <row r="49" spans="1:6">
      <c r="A49" s="111"/>
      <c r="B49" s="112"/>
      <c r="C49" s="112"/>
      <c r="D49" s="6"/>
      <c r="E49" s="6"/>
      <c r="F49" s="6"/>
    </row>
    <row r="50" spans="1:6">
      <c r="A50" s="213" t="s">
        <v>14</v>
      </c>
      <c r="B50" s="215" t="s">
        <v>15</v>
      </c>
      <c r="C50" s="110" t="s">
        <v>23</v>
      </c>
      <c r="D50" s="5"/>
      <c r="E50" s="5"/>
      <c r="F50" s="5"/>
    </row>
    <row r="51" spans="1:6">
      <c r="A51" s="213"/>
      <c r="B51" s="215"/>
      <c r="C51" s="110" t="s">
        <v>24</v>
      </c>
      <c r="D51" s="8"/>
      <c r="E51" s="8"/>
      <c r="F51" s="8"/>
    </row>
    <row r="52" spans="1:6">
      <c r="A52" s="14"/>
      <c r="B52" s="25"/>
      <c r="C52" s="21"/>
      <c r="D52" s="8"/>
      <c r="E52" s="8"/>
      <c r="F52" s="8"/>
    </row>
    <row r="53" spans="1:6">
      <c r="A53" s="9"/>
      <c r="B53" s="10"/>
      <c r="C53" s="10"/>
      <c r="D53" s="8"/>
      <c r="E53" s="8"/>
      <c r="F53" s="8"/>
    </row>
    <row r="54" spans="1:6">
      <c r="A54" s="4"/>
      <c r="B54" s="4"/>
      <c r="C54" s="4"/>
      <c r="D54" s="32">
        <f>D50+D45+D40+D35+D30+D25+D15+D20+D10+D5</f>
        <v>214897.5</v>
      </c>
      <c r="E54" s="32">
        <f>E6+E11+E16+E21+E26+E31+E36+E41+E46+E51</f>
        <v>789847.68</v>
      </c>
      <c r="F54" s="6"/>
    </row>
    <row r="56" spans="1:6">
      <c r="D56" s="31">
        <f>D20</f>
        <v>0</v>
      </c>
    </row>
    <row r="57" spans="1:6">
      <c r="D57" s="31">
        <f>D54-D56</f>
        <v>214897.5</v>
      </c>
    </row>
  </sheetData>
  <mergeCells count="20">
    <mergeCell ref="A50:A51"/>
    <mergeCell ref="B50:B51"/>
    <mergeCell ref="A35:A36"/>
    <mergeCell ref="B35:B36"/>
    <mergeCell ref="A40:A41"/>
    <mergeCell ref="B40:B41"/>
    <mergeCell ref="A45:A46"/>
    <mergeCell ref="B45:B46"/>
    <mergeCell ref="A15:A16"/>
    <mergeCell ref="B15:B16"/>
    <mergeCell ref="A20:A21"/>
    <mergeCell ref="B20:B21"/>
    <mergeCell ref="A30:A31"/>
    <mergeCell ref="B30:B31"/>
    <mergeCell ref="D1:E1"/>
    <mergeCell ref="D2:E2"/>
    <mergeCell ref="A5:A6"/>
    <mergeCell ref="B5:B6"/>
    <mergeCell ref="A10:A11"/>
    <mergeCell ref="B10:B1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7" orientation="portrait" r:id="rId1"/>
  <headerFooter alignWithMargins="0">
    <oddHeader xml:space="preserve">&amp;LWHIRLPOOL SLOVAKIA spol. s r.o.&amp;RDzP 2009
</oddHeader>
    <oddFooter>&amp;L&amp;F&amp;R&amp;A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7">
    <pageSetUpPr fitToPage="1"/>
  </sheetPr>
  <dimension ref="A1:H57"/>
  <sheetViews>
    <sheetView showGridLines="0" workbookViewId="0">
      <pane xSplit="2" ySplit="3" topLeftCell="C7" activePane="bottomRight" state="frozen"/>
      <selection pane="topRight" activeCell="C1" sqref="C1"/>
      <selection pane="bottomLeft" activeCell="A4" sqref="A4"/>
      <selection pane="bottomRight" activeCell="E35" sqref="E35"/>
    </sheetView>
  </sheetViews>
  <sheetFormatPr defaultColWidth="8.85546875" defaultRowHeight="12.75"/>
  <cols>
    <col min="1" max="1" width="3.7109375" style="3" bestFit="1" customWidth="1"/>
    <col min="2" max="2" width="27.7109375" style="3" customWidth="1"/>
    <col min="3" max="3" width="36.5703125" style="3" bestFit="1" customWidth="1"/>
    <col min="4" max="4" width="14.85546875" style="3" bestFit="1" customWidth="1"/>
    <col min="5" max="5" width="14.7109375" style="3" customWidth="1"/>
    <col min="6" max="6" width="16.140625" style="3" customWidth="1"/>
    <col min="7" max="7" width="14" style="3" customWidth="1"/>
    <col min="8" max="8" width="17.28515625" style="31" customWidth="1"/>
    <col min="9" max="16384" width="8.85546875" style="3"/>
  </cols>
  <sheetData>
    <row r="1" spans="1:6" ht="25.5">
      <c r="A1" s="11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>
      <c r="A2" s="4"/>
      <c r="B2" s="5" t="s">
        <v>179</v>
      </c>
      <c r="C2" s="124" t="s">
        <v>196</v>
      </c>
      <c r="D2" s="214" t="s">
        <v>33</v>
      </c>
      <c r="E2" s="214"/>
      <c r="F2" s="114">
        <v>2015</v>
      </c>
    </row>
    <row r="3" spans="1:6">
      <c r="A3" s="4"/>
      <c r="B3" s="26"/>
      <c r="C3" s="26"/>
      <c r="D3" s="6" t="s">
        <v>30</v>
      </c>
      <c r="E3" s="6" t="s">
        <v>31</v>
      </c>
      <c r="F3" s="6" t="s">
        <v>32</v>
      </c>
    </row>
    <row r="4" spans="1:6" ht="25.5">
      <c r="A4" s="4"/>
      <c r="B4" s="4"/>
      <c r="C4" s="4"/>
      <c r="D4" s="52" t="s">
        <v>140</v>
      </c>
      <c r="E4" s="52" t="s">
        <v>141</v>
      </c>
      <c r="F4" s="6" t="s">
        <v>53</v>
      </c>
    </row>
    <row r="5" spans="1:6">
      <c r="A5" s="213" t="s">
        <v>3</v>
      </c>
      <c r="B5" s="215" t="s">
        <v>16</v>
      </c>
      <c r="C5" s="110" t="s">
        <v>23</v>
      </c>
      <c r="D5" s="5"/>
      <c r="E5" s="5"/>
      <c r="F5" s="5"/>
    </row>
    <row r="6" spans="1:6">
      <c r="A6" s="213"/>
      <c r="B6" s="215"/>
      <c r="C6" s="110" t="s">
        <v>24</v>
      </c>
      <c r="D6" s="8"/>
      <c r="E6" s="46"/>
      <c r="F6" s="8"/>
    </row>
    <row r="7" spans="1:6">
      <c r="A7" s="14"/>
      <c r="B7" s="24"/>
      <c r="C7" s="25"/>
      <c r="D7" s="8"/>
      <c r="E7" s="8"/>
      <c r="F7" s="8"/>
    </row>
    <row r="8" spans="1:6">
      <c r="A8" s="9"/>
      <c r="B8" s="10"/>
      <c r="C8" s="25"/>
      <c r="D8" s="8"/>
      <c r="E8" s="8"/>
      <c r="F8" s="8"/>
    </row>
    <row r="9" spans="1:6">
      <c r="A9" s="18"/>
      <c r="B9" s="19"/>
      <c r="C9" s="19"/>
      <c r="D9" s="6"/>
      <c r="E9" s="6"/>
      <c r="F9" s="6"/>
    </row>
    <row r="10" spans="1:6">
      <c r="A10" s="213" t="s">
        <v>4</v>
      </c>
      <c r="B10" s="215" t="s">
        <v>17</v>
      </c>
      <c r="C10" s="110" t="s">
        <v>23</v>
      </c>
      <c r="D10" s="33"/>
      <c r="E10" s="5"/>
      <c r="F10" s="5"/>
    </row>
    <row r="11" spans="1:6">
      <c r="A11" s="213"/>
      <c r="B11" s="215"/>
      <c r="C11" s="110" t="s">
        <v>24</v>
      </c>
      <c r="D11" s="16"/>
      <c r="E11" s="47"/>
      <c r="F11" s="16"/>
    </row>
    <row r="12" spans="1:6">
      <c r="A12" s="14"/>
      <c r="B12" s="25"/>
      <c r="C12" s="25"/>
      <c r="D12" s="16"/>
      <c r="E12" s="16"/>
      <c r="F12" s="16"/>
    </row>
    <row r="13" spans="1:6">
      <c r="A13" s="20"/>
      <c r="B13" s="21"/>
      <c r="C13" s="21"/>
      <c r="D13" s="22"/>
      <c r="E13" s="22"/>
      <c r="F13" s="22"/>
    </row>
    <row r="14" spans="1:6">
      <c r="A14" s="18"/>
      <c r="B14" s="19"/>
      <c r="C14" s="19"/>
      <c r="D14" s="6"/>
      <c r="E14" s="6"/>
      <c r="F14" s="6"/>
    </row>
    <row r="15" spans="1:6">
      <c r="A15" s="218" t="s">
        <v>5</v>
      </c>
      <c r="B15" s="220" t="s">
        <v>18</v>
      </c>
      <c r="C15" s="110" t="s">
        <v>23</v>
      </c>
      <c r="D15" s="26"/>
      <c r="E15" s="26"/>
      <c r="F15" s="26"/>
    </row>
    <row r="16" spans="1:6">
      <c r="A16" s="219"/>
      <c r="B16" s="221"/>
      <c r="C16" s="110" t="s">
        <v>24</v>
      </c>
      <c r="D16" s="16"/>
      <c r="E16" s="16"/>
      <c r="F16" s="16"/>
    </row>
    <row r="17" spans="1:6">
      <c r="A17" s="14"/>
      <c r="B17" s="17"/>
      <c r="C17" s="17"/>
      <c r="D17" s="16"/>
      <c r="E17" s="16"/>
      <c r="F17" s="16"/>
    </row>
    <row r="18" spans="1:6">
      <c r="A18" s="9"/>
      <c r="B18" s="10"/>
      <c r="C18" s="10"/>
      <c r="D18" s="8"/>
      <c r="E18" s="8"/>
      <c r="F18" s="8"/>
    </row>
    <row r="19" spans="1:6">
      <c r="A19" s="18"/>
      <c r="B19" s="19"/>
      <c r="C19" s="19"/>
      <c r="D19" s="6"/>
      <c r="E19" s="6"/>
      <c r="F19" s="6" t="s">
        <v>49</v>
      </c>
    </row>
    <row r="20" spans="1:6">
      <c r="A20" s="218" t="s">
        <v>6</v>
      </c>
      <c r="B20" s="216" t="s">
        <v>8</v>
      </c>
      <c r="C20" s="112" t="s">
        <v>50</v>
      </c>
      <c r="D20" s="49"/>
      <c r="E20" s="43"/>
      <c r="F20" s="48"/>
    </row>
    <row r="21" spans="1:6">
      <c r="A21" s="219"/>
      <c r="B21" s="217"/>
      <c r="C21" s="112" t="s">
        <v>26</v>
      </c>
      <c r="D21" s="16"/>
      <c r="E21" s="16"/>
      <c r="F21" s="45"/>
    </row>
    <row r="22" spans="1:6">
      <c r="A22" s="14"/>
      <c r="B22" s="15"/>
      <c r="C22" s="15"/>
      <c r="D22" s="16"/>
      <c r="E22" s="16"/>
      <c r="F22" s="16"/>
    </row>
    <row r="23" spans="1:6">
      <c r="A23" s="12"/>
      <c r="B23" s="13"/>
      <c r="C23" s="13"/>
      <c r="D23" s="8"/>
      <c r="E23" s="8"/>
      <c r="F23" s="8"/>
    </row>
    <row r="24" spans="1:6">
      <c r="A24" s="111"/>
      <c r="B24" s="112"/>
      <c r="C24" s="112"/>
      <c r="D24" s="6"/>
      <c r="E24" s="6"/>
      <c r="F24" s="6"/>
    </row>
    <row r="25" spans="1:6">
      <c r="A25" s="111" t="s">
        <v>7</v>
      </c>
      <c r="B25" s="113" t="s">
        <v>19</v>
      </c>
      <c r="C25" s="110" t="s">
        <v>23</v>
      </c>
      <c r="D25" s="30"/>
      <c r="E25" s="26"/>
      <c r="F25" s="26"/>
    </row>
    <row r="26" spans="1:6">
      <c r="A26" s="111"/>
      <c r="B26" s="113"/>
      <c r="C26" s="110" t="s">
        <v>24</v>
      </c>
      <c r="D26" s="47"/>
      <c r="E26" s="125">
        <f>8903.98+85620.35</f>
        <v>94524.33</v>
      </c>
      <c r="F26" s="16"/>
    </row>
    <row r="27" spans="1:6">
      <c r="A27" s="14"/>
      <c r="B27" s="17"/>
      <c r="C27" s="17"/>
      <c r="D27" s="16"/>
      <c r="E27" s="16"/>
      <c r="F27" s="16"/>
    </row>
    <row r="28" spans="1:6">
      <c r="A28" s="12"/>
      <c r="B28" s="10"/>
      <c r="C28" s="10"/>
      <c r="D28" s="8"/>
      <c r="E28" s="8"/>
      <c r="F28" s="8"/>
    </row>
    <row r="29" spans="1:6">
      <c r="A29" s="111"/>
      <c r="B29" s="112"/>
      <c r="C29" s="112"/>
      <c r="D29" s="6"/>
      <c r="E29" s="6"/>
      <c r="F29" s="6"/>
    </row>
    <row r="30" spans="1:6">
      <c r="A30" s="218" t="s">
        <v>9</v>
      </c>
      <c r="B30" s="220" t="s">
        <v>20</v>
      </c>
      <c r="C30" s="110" t="s">
        <v>23</v>
      </c>
      <c r="D30" s="33">
        <v>229740.59</v>
      </c>
      <c r="E30" s="33"/>
      <c r="F30" s="5"/>
    </row>
    <row r="31" spans="1:6">
      <c r="A31" s="219"/>
      <c r="B31" s="221"/>
      <c r="C31" s="110" t="s">
        <v>24</v>
      </c>
      <c r="D31" s="47"/>
      <c r="E31" s="47"/>
      <c r="F31" s="16"/>
    </row>
    <row r="32" spans="1:6">
      <c r="A32" s="14"/>
      <c r="B32" s="17"/>
      <c r="C32" s="17"/>
      <c r="D32" s="16"/>
      <c r="E32" s="16"/>
      <c r="F32" s="16"/>
    </row>
    <row r="33" spans="1:6">
      <c r="A33" s="12"/>
      <c r="B33" s="10"/>
      <c r="C33" s="10"/>
      <c r="D33" s="8"/>
      <c r="E33" s="8"/>
      <c r="F33" s="8"/>
    </row>
    <row r="34" spans="1:6">
      <c r="A34" s="111"/>
      <c r="B34" s="112"/>
      <c r="C34" s="112"/>
      <c r="D34" s="6"/>
      <c r="E34" s="6"/>
      <c r="F34" s="6"/>
    </row>
    <row r="35" spans="1:6">
      <c r="A35" s="213" t="s">
        <v>10</v>
      </c>
      <c r="B35" s="215" t="s">
        <v>21</v>
      </c>
      <c r="C35" s="110" t="s">
        <v>23</v>
      </c>
      <c r="D35" s="33">
        <v>7448</v>
      </c>
      <c r="E35" s="5"/>
      <c r="F35" s="5"/>
    </row>
    <row r="36" spans="1:6">
      <c r="A36" s="213"/>
      <c r="B36" s="215"/>
      <c r="C36" s="110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16"/>
      <c r="F37" s="16"/>
    </row>
    <row r="38" spans="1:6" ht="13.15" customHeight="1">
      <c r="A38" s="12"/>
      <c r="B38" s="10"/>
      <c r="C38" s="10"/>
      <c r="D38" s="8"/>
      <c r="E38" s="8"/>
      <c r="F38" s="8"/>
    </row>
    <row r="39" spans="1:6">
      <c r="A39" s="111"/>
      <c r="B39" s="112"/>
      <c r="C39" s="112"/>
      <c r="D39" s="6"/>
      <c r="E39" s="6"/>
      <c r="F39" s="6"/>
    </row>
    <row r="40" spans="1:6">
      <c r="A40" s="213" t="s">
        <v>11</v>
      </c>
      <c r="B40" s="222" t="s">
        <v>12</v>
      </c>
      <c r="C40" s="112" t="s">
        <v>26</v>
      </c>
      <c r="D40" s="5"/>
      <c r="E40" s="5"/>
      <c r="F40" s="5"/>
    </row>
    <row r="41" spans="1:6">
      <c r="A41" s="213"/>
      <c r="B41" s="222"/>
      <c r="C41" s="112" t="s">
        <v>27</v>
      </c>
      <c r="D41" s="16"/>
      <c r="E41" s="16"/>
      <c r="F41" s="16"/>
    </row>
    <row r="42" spans="1:6">
      <c r="A42" s="14"/>
      <c r="B42" s="15"/>
      <c r="C42" s="15"/>
      <c r="D42" s="16"/>
      <c r="E42" s="16"/>
      <c r="F42" s="16"/>
    </row>
    <row r="43" spans="1:6">
      <c r="A43" s="12"/>
      <c r="B43" s="13"/>
      <c r="C43" s="13"/>
      <c r="D43" s="8"/>
      <c r="E43" s="8"/>
      <c r="F43" s="8"/>
    </row>
    <row r="44" spans="1:6">
      <c r="A44" s="111"/>
      <c r="B44" s="112"/>
      <c r="C44" s="112"/>
      <c r="D44" s="6"/>
      <c r="E44" s="6"/>
      <c r="F44" s="6" t="s">
        <v>56</v>
      </c>
    </row>
    <row r="45" spans="1:6">
      <c r="A45" s="213" t="s">
        <v>13</v>
      </c>
      <c r="B45" s="215" t="s">
        <v>22</v>
      </c>
      <c r="C45" s="110" t="s">
        <v>26</v>
      </c>
      <c r="D45" s="5"/>
      <c r="E45" s="5"/>
      <c r="F45" s="5"/>
    </row>
    <row r="46" spans="1:6">
      <c r="A46" s="213"/>
      <c r="B46" s="215"/>
      <c r="C46" s="110" t="s">
        <v>27</v>
      </c>
      <c r="D46" s="16"/>
      <c r="E46" s="47"/>
      <c r="F46" s="53"/>
    </row>
    <row r="47" spans="1:6">
      <c r="A47" s="14"/>
      <c r="B47" s="25"/>
      <c r="C47" s="25"/>
      <c r="D47" s="16"/>
      <c r="E47" s="16"/>
      <c r="F47" s="16"/>
    </row>
    <row r="48" spans="1:6">
      <c r="A48" s="14"/>
      <c r="B48" s="15"/>
      <c r="C48" s="15"/>
      <c r="D48" s="8"/>
      <c r="E48" s="8"/>
      <c r="F48" s="8"/>
    </row>
    <row r="49" spans="1:6">
      <c r="A49" s="111"/>
      <c r="B49" s="112"/>
      <c r="C49" s="112"/>
      <c r="D49" s="6"/>
      <c r="E49" s="6"/>
      <c r="F49" s="6"/>
    </row>
    <row r="50" spans="1:6">
      <c r="A50" s="213" t="s">
        <v>14</v>
      </c>
      <c r="B50" s="215" t="s">
        <v>15</v>
      </c>
      <c r="C50" s="110" t="s">
        <v>23</v>
      </c>
      <c r="D50" s="5"/>
      <c r="E50" s="5"/>
      <c r="F50" s="5"/>
    </row>
    <row r="51" spans="1:6">
      <c r="A51" s="213"/>
      <c r="B51" s="215"/>
      <c r="C51" s="110" t="s">
        <v>24</v>
      </c>
      <c r="D51" s="8"/>
      <c r="E51" s="8"/>
      <c r="F51" s="8"/>
    </row>
    <row r="52" spans="1:6">
      <c r="A52" s="14"/>
      <c r="B52" s="25"/>
      <c r="C52" s="21"/>
      <c r="D52" s="8"/>
      <c r="E52" s="8"/>
      <c r="F52" s="8"/>
    </row>
    <row r="53" spans="1:6">
      <c r="A53" s="9"/>
      <c r="B53" s="10"/>
      <c r="C53" s="10"/>
      <c r="D53" s="8"/>
      <c r="E53" s="8"/>
      <c r="F53" s="8"/>
    </row>
    <row r="54" spans="1:6">
      <c r="A54" s="4"/>
      <c r="B54" s="4"/>
      <c r="C54" s="4"/>
      <c r="D54" s="32">
        <f>D50+D45+D40+D35+D30+D25+D15+D20+D10+D5</f>
        <v>237188.59</v>
      </c>
      <c r="E54" s="32">
        <f>E6+E11+E16+E21+E26+E31+E36+E41+E46+E51</f>
        <v>94524.33</v>
      </c>
      <c r="F54" s="6"/>
    </row>
    <row r="56" spans="1:6">
      <c r="D56" s="31">
        <f>D20</f>
        <v>0</v>
      </c>
    </row>
    <row r="57" spans="1:6">
      <c r="D57" s="31">
        <f>D54-D56</f>
        <v>237188.59</v>
      </c>
    </row>
  </sheetData>
  <mergeCells count="20">
    <mergeCell ref="A50:A51"/>
    <mergeCell ref="B50:B51"/>
    <mergeCell ref="A35:A36"/>
    <mergeCell ref="B35:B36"/>
    <mergeCell ref="A40:A41"/>
    <mergeCell ref="B40:B41"/>
    <mergeCell ref="A45:A46"/>
    <mergeCell ref="B45:B46"/>
    <mergeCell ref="A15:A16"/>
    <mergeCell ref="B15:B16"/>
    <mergeCell ref="A20:A21"/>
    <mergeCell ref="B20:B21"/>
    <mergeCell ref="A30:A31"/>
    <mergeCell ref="B30:B31"/>
    <mergeCell ref="D1:E1"/>
    <mergeCell ref="D2:E2"/>
    <mergeCell ref="A5:A6"/>
    <mergeCell ref="B5:B6"/>
    <mergeCell ref="A10:A11"/>
    <mergeCell ref="B10:B1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7" orientation="portrait" r:id="rId1"/>
  <headerFooter alignWithMargins="0">
    <oddHeader xml:space="preserve">&amp;LWHIRLPOOL SLOVAKIA spol. s r.o.&amp;RDzP 2009
</oddHeader>
    <oddFooter>&amp;L&amp;F&amp;R&amp;A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3">
    <pageSetUpPr fitToPage="1"/>
  </sheetPr>
  <dimension ref="A1:H57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30" sqref="D30"/>
    </sheetView>
  </sheetViews>
  <sheetFormatPr defaultColWidth="8.85546875" defaultRowHeight="12.75"/>
  <cols>
    <col min="1" max="1" width="3.7109375" style="3" bestFit="1" customWidth="1"/>
    <col min="2" max="2" width="27.7109375" style="3" customWidth="1"/>
    <col min="3" max="3" width="36.5703125" style="3" bestFit="1" customWidth="1"/>
    <col min="4" max="4" width="14.85546875" style="3" bestFit="1" customWidth="1"/>
    <col min="5" max="5" width="14.7109375" style="3" customWidth="1"/>
    <col min="6" max="6" width="16.140625" style="3" customWidth="1"/>
    <col min="7" max="7" width="14" style="3" customWidth="1"/>
    <col min="8" max="8" width="17.28515625" style="31" customWidth="1"/>
    <col min="9" max="16384" width="8.85546875" style="3"/>
  </cols>
  <sheetData>
    <row r="1" spans="1:6" ht="25.5">
      <c r="A1" s="11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>
      <c r="A2" s="4"/>
      <c r="B2" s="5" t="s">
        <v>47</v>
      </c>
      <c r="C2" s="5" t="s">
        <v>48</v>
      </c>
      <c r="D2" s="214" t="s">
        <v>193</v>
      </c>
      <c r="E2" s="214"/>
      <c r="F2" s="114">
        <v>2015</v>
      </c>
    </row>
    <row r="3" spans="1:6">
      <c r="A3" s="4"/>
      <c r="B3" s="26"/>
      <c r="C3" s="26"/>
      <c r="D3" s="6" t="s">
        <v>30</v>
      </c>
      <c r="E3" s="6" t="s">
        <v>31</v>
      </c>
      <c r="F3" s="6" t="s">
        <v>32</v>
      </c>
    </row>
    <row r="4" spans="1:6" ht="25.5">
      <c r="A4" s="4"/>
      <c r="B4" s="4"/>
      <c r="C4" s="4"/>
      <c r="D4" s="52" t="s">
        <v>140</v>
      </c>
      <c r="E4" s="52" t="s">
        <v>141</v>
      </c>
      <c r="F4" s="6" t="s">
        <v>53</v>
      </c>
    </row>
    <row r="5" spans="1:6">
      <c r="A5" s="213" t="s">
        <v>3</v>
      </c>
      <c r="B5" s="215" t="s">
        <v>16</v>
      </c>
      <c r="C5" s="110" t="s">
        <v>23</v>
      </c>
      <c r="D5" s="5"/>
      <c r="E5" s="5"/>
      <c r="F5" s="5"/>
    </row>
    <row r="6" spans="1:6">
      <c r="A6" s="213"/>
      <c r="B6" s="215"/>
      <c r="C6" s="110" t="s">
        <v>24</v>
      </c>
      <c r="D6" s="8"/>
      <c r="E6" s="46"/>
      <c r="F6" s="8"/>
    </row>
    <row r="7" spans="1:6">
      <c r="A7" s="14"/>
      <c r="B7" s="24"/>
      <c r="C7" s="25"/>
      <c r="D7" s="8"/>
      <c r="E7" s="8"/>
      <c r="F7" s="8"/>
    </row>
    <row r="8" spans="1:6">
      <c r="A8" s="9"/>
      <c r="B8" s="10"/>
      <c r="C8" s="25"/>
      <c r="D8" s="8"/>
      <c r="E8" s="8"/>
      <c r="F8" s="8"/>
    </row>
    <row r="9" spans="1:6">
      <c r="A9" s="18"/>
      <c r="B9" s="19"/>
      <c r="C9" s="19"/>
      <c r="D9" s="6"/>
      <c r="E9" s="6"/>
      <c r="F9" s="6"/>
    </row>
    <row r="10" spans="1:6">
      <c r="A10" s="213" t="s">
        <v>4</v>
      </c>
      <c r="B10" s="215" t="s">
        <v>17</v>
      </c>
      <c r="C10" s="110" t="s">
        <v>23</v>
      </c>
      <c r="D10" s="33"/>
      <c r="E10" s="5"/>
      <c r="F10" s="5"/>
    </row>
    <row r="11" spans="1:6">
      <c r="A11" s="213"/>
      <c r="B11" s="215"/>
      <c r="C11" s="110" t="s">
        <v>24</v>
      </c>
      <c r="D11" s="16"/>
      <c r="E11" s="47"/>
      <c r="F11" s="16"/>
    </row>
    <row r="12" spans="1:6">
      <c r="A12" s="14"/>
      <c r="B12" s="25"/>
      <c r="C12" s="25"/>
      <c r="D12" s="16"/>
      <c r="E12" s="16"/>
      <c r="F12" s="16"/>
    </row>
    <row r="13" spans="1:6">
      <c r="A13" s="20"/>
      <c r="B13" s="21"/>
      <c r="C13" s="21"/>
      <c r="D13" s="22"/>
      <c r="E13" s="22"/>
      <c r="F13" s="22"/>
    </row>
    <row r="14" spans="1:6">
      <c r="A14" s="18"/>
      <c r="B14" s="19"/>
      <c r="C14" s="19"/>
      <c r="D14" s="6"/>
      <c r="E14" s="6"/>
      <c r="F14" s="6"/>
    </row>
    <row r="15" spans="1:6">
      <c r="A15" s="218" t="s">
        <v>5</v>
      </c>
      <c r="B15" s="220" t="s">
        <v>18</v>
      </c>
      <c r="C15" s="110" t="s">
        <v>23</v>
      </c>
      <c r="D15" s="26"/>
      <c r="E15" s="26"/>
      <c r="F15" s="26"/>
    </row>
    <row r="16" spans="1:6">
      <c r="A16" s="219"/>
      <c r="B16" s="221"/>
      <c r="C16" s="110" t="s">
        <v>24</v>
      </c>
      <c r="D16" s="16"/>
      <c r="E16" s="16"/>
      <c r="F16" s="16"/>
    </row>
    <row r="17" spans="1:6">
      <c r="A17" s="14"/>
      <c r="B17" s="17"/>
      <c r="C17" s="17"/>
      <c r="D17" s="16"/>
      <c r="E17" s="16"/>
      <c r="F17" s="16"/>
    </row>
    <row r="18" spans="1:6">
      <c r="A18" s="9"/>
      <c r="B18" s="10"/>
      <c r="C18" s="10"/>
      <c r="D18" s="8"/>
      <c r="E18" s="8"/>
      <c r="F18" s="8"/>
    </row>
    <row r="19" spans="1:6">
      <c r="A19" s="18"/>
      <c r="B19" s="19"/>
      <c r="C19" s="19"/>
      <c r="D19" s="6"/>
      <c r="E19" s="6"/>
      <c r="F19" s="6" t="s">
        <v>49</v>
      </c>
    </row>
    <row r="20" spans="1:6">
      <c r="A20" s="218" t="s">
        <v>6</v>
      </c>
      <c r="B20" s="216" t="s">
        <v>8</v>
      </c>
      <c r="C20" s="112" t="s">
        <v>50</v>
      </c>
      <c r="D20" s="49"/>
      <c r="E20" s="43"/>
      <c r="F20" s="48"/>
    </row>
    <row r="21" spans="1:6">
      <c r="A21" s="219"/>
      <c r="B21" s="217"/>
      <c r="C21" s="112" t="s">
        <v>26</v>
      </c>
      <c r="D21" s="16"/>
      <c r="E21" s="16"/>
      <c r="F21" s="45"/>
    </row>
    <row r="22" spans="1:6">
      <c r="A22" s="14"/>
      <c r="B22" s="15"/>
      <c r="C22" s="15"/>
      <c r="D22" s="16"/>
      <c r="E22" s="16"/>
      <c r="F22" s="16"/>
    </row>
    <row r="23" spans="1:6">
      <c r="A23" s="12"/>
      <c r="B23" s="13"/>
      <c r="C23" s="13"/>
      <c r="D23" s="8"/>
      <c r="E23" s="8"/>
      <c r="F23" s="8"/>
    </row>
    <row r="24" spans="1:6">
      <c r="A24" s="111"/>
      <c r="B24" s="112"/>
      <c r="C24" s="112"/>
      <c r="D24" s="6"/>
      <c r="E24" s="6"/>
      <c r="F24" s="6"/>
    </row>
    <row r="25" spans="1:6">
      <c r="A25" s="111" t="s">
        <v>7</v>
      </c>
      <c r="B25" s="113" t="s">
        <v>19</v>
      </c>
      <c r="C25" s="110" t="s">
        <v>23</v>
      </c>
      <c r="D25" s="30"/>
      <c r="E25" s="26"/>
      <c r="F25" s="26"/>
    </row>
    <row r="26" spans="1:6">
      <c r="A26" s="111"/>
      <c r="B26" s="113"/>
      <c r="C26" s="110" t="s">
        <v>24</v>
      </c>
      <c r="D26" s="16"/>
      <c r="E26" s="50"/>
      <c r="F26" s="16"/>
    </row>
    <row r="27" spans="1:6">
      <c r="A27" s="14"/>
      <c r="B27" s="17"/>
      <c r="C27" s="17"/>
      <c r="D27" s="16"/>
      <c r="E27" s="16"/>
      <c r="F27" s="16"/>
    </row>
    <row r="28" spans="1:6">
      <c r="A28" s="12"/>
      <c r="B28" s="10"/>
      <c r="C28" s="10"/>
      <c r="D28" s="8"/>
      <c r="E28" s="8"/>
      <c r="F28" s="8"/>
    </row>
    <row r="29" spans="1:6">
      <c r="A29" s="111"/>
      <c r="B29" s="112"/>
      <c r="C29" s="112"/>
      <c r="D29" s="6"/>
      <c r="E29" s="6"/>
      <c r="F29" s="6"/>
    </row>
    <row r="30" spans="1:6">
      <c r="A30" s="218" t="s">
        <v>9</v>
      </c>
      <c r="B30" s="220" t="s">
        <v>20</v>
      </c>
      <c r="C30" s="110" t="s">
        <v>23</v>
      </c>
      <c r="D30" s="33">
        <f>428301.65+17642449.54</f>
        <v>18070751.189999998</v>
      </c>
      <c r="E30" s="33"/>
      <c r="F30" s="5"/>
    </row>
    <row r="31" spans="1:6">
      <c r="A31" s="219"/>
      <c r="B31" s="221"/>
      <c r="C31" s="110" t="s">
        <v>24</v>
      </c>
      <c r="D31" s="47"/>
      <c r="E31" s="47"/>
      <c r="F31" s="16"/>
    </row>
    <row r="32" spans="1:6">
      <c r="A32" s="14"/>
      <c r="B32" s="17"/>
      <c r="C32" s="17"/>
      <c r="D32" s="16"/>
      <c r="E32" s="16"/>
      <c r="F32" s="16"/>
    </row>
    <row r="33" spans="1:6">
      <c r="A33" s="12"/>
      <c r="B33" s="10"/>
      <c r="C33" s="10"/>
      <c r="D33" s="8"/>
      <c r="E33" s="8"/>
      <c r="F33" s="8"/>
    </row>
    <row r="34" spans="1:6">
      <c r="A34" s="111"/>
      <c r="B34" s="112"/>
      <c r="C34" s="112"/>
      <c r="D34" s="6"/>
      <c r="E34" s="6"/>
      <c r="F34" s="6"/>
    </row>
    <row r="35" spans="1:6">
      <c r="A35" s="213" t="s">
        <v>10</v>
      </c>
      <c r="B35" s="215" t="s">
        <v>21</v>
      </c>
      <c r="C35" s="110" t="s">
        <v>23</v>
      </c>
      <c r="D35" s="33"/>
      <c r="E35" s="5"/>
      <c r="F35" s="5"/>
    </row>
    <row r="36" spans="1:6">
      <c r="A36" s="213"/>
      <c r="B36" s="215"/>
      <c r="C36" s="110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16"/>
      <c r="F37" s="16"/>
    </row>
    <row r="38" spans="1:6" ht="13.15" customHeight="1">
      <c r="A38" s="12"/>
      <c r="B38" s="10"/>
      <c r="C38" s="10"/>
      <c r="D38" s="8"/>
      <c r="E38" s="8"/>
      <c r="F38" s="8"/>
    </row>
    <row r="39" spans="1:6">
      <c r="A39" s="111"/>
      <c r="B39" s="112"/>
      <c r="C39" s="112"/>
      <c r="D39" s="6"/>
      <c r="E39" s="6"/>
      <c r="F39" s="6"/>
    </row>
    <row r="40" spans="1:6">
      <c r="A40" s="213" t="s">
        <v>11</v>
      </c>
      <c r="B40" s="222" t="s">
        <v>12</v>
      </c>
      <c r="C40" s="112" t="s">
        <v>26</v>
      </c>
      <c r="D40" s="5"/>
      <c r="E40" s="5"/>
      <c r="F40" s="5"/>
    </row>
    <row r="41" spans="1:6">
      <c r="A41" s="213"/>
      <c r="B41" s="222"/>
      <c r="C41" s="112" t="s">
        <v>27</v>
      </c>
      <c r="D41" s="16"/>
      <c r="E41" s="16"/>
      <c r="F41" s="16"/>
    </row>
    <row r="42" spans="1:6">
      <c r="A42" s="14"/>
      <c r="B42" s="15"/>
      <c r="C42" s="15"/>
      <c r="D42" s="16"/>
      <c r="E42" s="16"/>
      <c r="F42" s="16"/>
    </row>
    <row r="43" spans="1:6">
      <c r="A43" s="12"/>
      <c r="B43" s="13"/>
      <c r="C43" s="13"/>
      <c r="D43" s="8"/>
      <c r="E43" s="8"/>
      <c r="F43" s="8"/>
    </row>
    <row r="44" spans="1:6">
      <c r="A44" s="111"/>
      <c r="B44" s="112"/>
      <c r="C44" s="112"/>
      <c r="D44" s="6"/>
      <c r="E44" s="6"/>
      <c r="F44" s="6" t="s">
        <v>56</v>
      </c>
    </row>
    <row r="45" spans="1:6">
      <c r="A45" s="213" t="s">
        <v>13</v>
      </c>
      <c r="B45" s="215" t="s">
        <v>22</v>
      </c>
      <c r="C45" s="110" t="s">
        <v>26</v>
      </c>
      <c r="D45" s="5"/>
      <c r="E45" s="5"/>
      <c r="F45" s="5"/>
    </row>
    <row r="46" spans="1:6">
      <c r="A46" s="213"/>
      <c r="B46" s="215"/>
      <c r="C46" s="110" t="s">
        <v>27</v>
      </c>
      <c r="D46" s="16"/>
      <c r="E46" s="47"/>
      <c r="F46" s="53"/>
    </row>
    <row r="47" spans="1:6">
      <c r="A47" s="14"/>
      <c r="B47" s="25"/>
      <c r="C47" s="25"/>
      <c r="D47" s="16"/>
      <c r="E47" s="16"/>
      <c r="F47" s="16"/>
    </row>
    <row r="48" spans="1:6">
      <c r="A48" s="14"/>
      <c r="B48" s="15"/>
      <c r="C48" s="15"/>
      <c r="D48" s="8"/>
      <c r="E48" s="8"/>
      <c r="F48" s="8"/>
    </row>
    <row r="49" spans="1:6">
      <c r="A49" s="111"/>
      <c r="B49" s="112"/>
      <c r="C49" s="112"/>
      <c r="D49" s="6"/>
      <c r="E49" s="6"/>
      <c r="F49" s="6"/>
    </row>
    <row r="50" spans="1:6">
      <c r="A50" s="213" t="s">
        <v>14</v>
      </c>
      <c r="B50" s="215" t="s">
        <v>15</v>
      </c>
      <c r="C50" s="110" t="s">
        <v>23</v>
      </c>
      <c r="D50" s="5"/>
      <c r="E50" s="5"/>
      <c r="F50" s="5"/>
    </row>
    <row r="51" spans="1:6">
      <c r="A51" s="213"/>
      <c r="B51" s="215"/>
      <c r="C51" s="110" t="s">
        <v>24</v>
      </c>
      <c r="D51" s="8"/>
      <c r="E51" s="8"/>
      <c r="F51" s="8"/>
    </row>
    <row r="52" spans="1:6">
      <c r="A52" s="14"/>
      <c r="B52" s="25"/>
      <c r="C52" s="21"/>
      <c r="D52" s="8"/>
      <c r="E52" s="8"/>
      <c r="F52" s="8"/>
    </row>
    <row r="53" spans="1:6">
      <c r="A53" s="9"/>
      <c r="B53" s="10"/>
      <c r="C53" s="10"/>
      <c r="D53" s="8"/>
      <c r="E53" s="8"/>
      <c r="F53" s="8"/>
    </row>
    <row r="54" spans="1:6">
      <c r="A54" s="4"/>
      <c r="B54" s="4"/>
      <c r="C54" s="4"/>
      <c r="D54" s="32">
        <f>SUM(D5:D53)</f>
        <v>18070751.189999998</v>
      </c>
      <c r="E54" s="32">
        <f>E6+E11+E16+E21+E26+E31+E36+E41+E46+E51</f>
        <v>0</v>
      </c>
      <c r="F54" s="6"/>
    </row>
    <row r="56" spans="1:6">
      <c r="D56" s="31">
        <f>D20</f>
        <v>0</v>
      </c>
    </row>
    <row r="57" spans="1:6">
      <c r="D57" s="31">
        <f>D54-D56</f>
        <v>18070751.189999998</v>
      </c>
    </row>
  </sheetData>
  <mergeCells count="20">
    <mergeCell ref="A50:A51"/>
    <mergeCell ref="B50:B51"/>
    <mergeCell ref="A35:A36"/>
    <mergeCell ref="B35:B36"/>
    <mergeCell ref="A40:A41"/>
    <mergeCell ref="B40:B41"/>
    <mergeCell ref="A45:A46"/>
    <mergeCell ref="B45:B46"/>
    <mergeCell ref="A15:A16"/>
    <mergeCell ref="B15:B16"/>
    <mergeCell ref="A20:A21"/>
    <mergeCell ref="B20:B21"/>
    <mergeCell ref="A30:A31"/>
    <mergeCell ref="B30:B31"/>
    <mergeCell ref="D1:E1"/>
    <mergeCell ref="D2:E2"/>
    <mergeCell ref="A5:A6"/>
    <mergeCell ref="B5:B6"/>
    <mergeCell ref="A10:A11"/>
    <mergeCell ref="B10:B1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7" orientation="portrait" r:id="rId1"/>
  <headerFooter alignWithMargins="0">
    <oddHeader xml:space="preserve">&amp;LWHIRLPOOL SLOVAKIA spol. s r.o.&amp;RDzP 2009
</oddHeader>
    <oddFooter>&amp;L&amp;F&amp;R&amp;A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F54"/>
  <sheetViews>
    <sheetView showGridLines="0" topLeftCell="A34" workbookViewId="0">
      <selection activeCell="E45" sqref="E45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30.7109375" style="3" bestFit="1" customWidth="1"/>
    <col min="4" max="4" width="12.28515625" style="3" bestFit="1" customWidth="1"/>
    <col min="5" max="5" width="13.28515625" style="3" customWidth="1"/>
    <col min="6" max="6" width="16.28515625" style="3" customWidth="1"/>
    <col min="7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 ht="25.5">
      <c r="A2" s="4"/>
      <c r="B2" s="5" t="s">
        <v>57</v>
      </c>
      <c r="C2" s="51" t="s">
        <v>58</v>
      </c>
      <c r="D2" s="214" t="s">
        <v>35</v>
      </c>
      <c r="E2" s="214"/>
      <c r="F2" s="42">
        <v>2015</v>
      </c>
    </row>
    <row r="3" spans="1:6">
      <c r="A3" s="4"/>
      <c r="B3" s="5"/>
      <c r="C3" s="51"/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170</v>
      </c>
      <c r="E4" s="52" t="s">
        <v>141</v>
      </c>
      <c r="F4" s="6" t="s">
        <v>53</v>
      </c>
    </row>
    <row r="5" spans="1:6">
      <c r="A5" s="213" t="s">
        <v>3</v>
      </c>
      <c r="B5" s="215" t="s">
        <v>16</v>
      </c>
      <c r="C5" s="23" t="s">
        <v>23</v>
      </c>
      <c r="D5" s="5"/>
      <c r="E5" s="5"/>
      <c r="F5" s="5"/>
    </row>
    <row r="6" spans="1:6">
      <c r="A6" s="213"/>
      <c r="B6" s="215"/>
      <c r="C6" s="23" t="s">
        <v>24</v>
      </c>
      <c r="D6" s="8"/>
      <c r="E6" s="8"/>
      <c r="F6" s="8"/>
    </row>
    <row r="7" spans="1:6">
      <c r="A7" s="14"/>
      <c r="B7" s="24"/>
      <c r="C7" s="25"/>
      <c r="D7" s="8"/>
      <c r="E7" s="8"/>
      <c r="F7" s="8"/>
    </row>
    <row r="8" spans="1:6">
      <c r="A8" s="9"/>
      <c r="B8" s="10"/>
      <c r="C8" s="25"/>
      <c r="D8" s="8"/>
      <c r="E8" s="8"/>
      <c r="F8" s="8"/>
    </row>
    <row r="9" spans="1:6">
      <c r="A9" s="18"/>
      <c r="B9" s="19"/>
      <c r="C9" s="19"/>
      <c r="D9" s="6"/>
      <c r="E9" s="6"/>
      <c r="F9" s="6"/>
    </row>
    <row r="10" spans="1:6">
      <c r="A10" s="213" t="s">
        <v>4</v>
      </c>
      <c r="B10" s="215" t="s">
        <v>17</v>
      </c>
      <c r="C10" s="23" t="s">
        <v>23</v>
      </c>
      <c r="D10" s="5"/>
      <c r="E10" s="5"/>
      <c r="F10" s="5"/>
    </row>
    <row r="11" spans="1:6">
      <c r="A11" s="213"/>
      <c r="B11" s="215"/>
      <c r="C11" s="23" t="s">
        <v>24</v>
      </c>
      <c r="D11" s="16"/>
      <c r="E11" s="16"/>
      <c r="F11" s="16"/>
    </row>
    <row r="12" spans="1:6">
      <c r="A12" s="14"/>
      <c r="B12" s="25"/>
      <c r="C12" s="25"/>
      <c r="D12" s="16"/>
      <c r="E12" s="16"/>
      <c r="F12" s="16"/>
    </row>
    <row r="13" spans="1:6">
      <c r="A13" s="20"/>
      <c r="B13" s="21"/>
      <c r="C13" s="21"/>
      <c r="D13" s="22"/>
      <c r="E13" s="22"/>
      <c r="F13" s="22"/>
    </row>
    <row r="14" spans="1:6">
      <c r="A14" s="18"/>
      <c r="B14" s="19"/>
      <c r="C14" s="19"/>
      <c r="D14" s="6"/>
      <c r="E14" s="6"/>
      <c r="F14" s="6"/>
    </row>
    <row r="15" spans="1:6">
      <c r="A15" s="218" t="s">
        <v>5</v>
      </c>
      <c r="B15" s="220" t="s">
        <v>18</v>
      </c>
      <c r="C15" s="23" t="s">
        <v>23</v>
      </c>
      <c r="D15" s="26"/>
      <c r="E15" s="26"/>
      <c r="F15" s="26"/>
    </row>
    <row r="16" spans="1:6">
      <c r="A16" s="219"/>
      <c r="B16" s="221"/>
      <c r="C16" s="23" t="s">
        <v>24</v>
      </c>
      <c r="D16" s="16"/>
      <c r="E16" s="16"/>
      <c r="F16" s="16"/>
    </row>
    <row r="17" spans="1:6">
      <c r="A17" s="14"/>
      <c r="B17" s="17"/>
      <c r="C17" s="17"/>
      <c r="D17" s="16"/>
      <c r="E17" s="16"/>
      <c r="F17" s="16"/>
    </row>
    <row r="18" spans="1:6">
      <c r="A18" s="9"/>
      <c r="B18" s="10"/>
      <c r="C18" s="10"/>
      <c r="D18" s="8"/>
      <c r="E18" s="8"/>
      <c r="F18" s="8"/>
    </row>
    <row r="19" spans="1:6">
      <c r="A19" s="18"/>
      <c r="B19" s="19"/>
      <c r="C19" s="19"/>
      <c r="D19" s="6"/>
      <c r="E19" s="6"/>
      <c r="F19" s="6"/>
    </row>
    <row r="20" spans="1:6">
      <c r="A20" s="218" t="s">
        <v>6</v>
      </c>
      <c r="B20" s="216" t="s">
        <v>8</v>
      </c>
      <c r="C20" s="11" t="s">
        <v>25</v>
      </c>
      <c r="D20" s="26"/>
      <c r="E20" s="26"/>
      <c r="F20" s="26"/>
    </row>
    <row r="21" spans="1:6">
      <c r="A21" s="219"/>
      <c r="B21" s="217"/>
      <c r="C21" s="11" t="s">
        <v>26</v>
      </c>
      <c r="D21" s="16"/>
      <c r="E21" s="16"/>
      <c r="F21" s="16"/>
    </row>
    <row r="22" spans="1:6">
      <c r="A22" s="14"/>
      <c r="B22" s="15"/>
      <c r="C22" s="15"/>
      <c r="D22" s="16"/>
      <c r="E22" s="16"/>
      <c r="F22" s="16"/>
    </row>
    <row r="23" spans="1:6">
      <c r="A23" s="12"/>
      <c r="B23" s="13"/>
      <c r="C23" s="13"/>
      <c r="D23" s="8"/>
      <c r="E23" s="8"/>
      <c r="F23" s="8"/>
    </row>
    <row r="24" spans="1:6">
      <c r="A24" s="1"/>
      <c r="B24" s="11"/>
      <c r="C24" s="11"/>
      <c r="D24" s="6"/>
      <c r="E24" s="6"/>
      <c r="F24" s="6"/>
    </row>
    <row r="25" spans="1:6">
      <c r="A25" s="1" t="s">
        <v>7</v>
      </c>
      <c r="B25" s="7" t="s">
        <v>19</v>
      </c>
      <c r="C25" s="23" t="s">
        <v>23</v>
      </c>
      <c r="D25" s="26"/>
      <c r="E25" s="26"/>
      <c r="F25" s="26"/>
    </row>
    <row r="26" spans="1:6">
      <c r="A26" s="1"/>
      <c r="B26" s="7"/>
      <c r="C26" s="23" t="s">
        <v>24</v>
      </c>
      <c r="D26" s="16"/>
      <c r="E26" s="16"/>
      <c r="F26" s="16"/>
    </row>
    <row r="27" spans="1:6">
      <c r="A27" s="14"/>
      <c r="B27" s="17"/>
      <c r="C27" s="17"/>
      <c r="D27" s="16"/>
      <c r="E27" s="16"/>
      <c r="F27" s="16"/>
    </row>
    <row r="28" spans="1:6">
      <c r="A28" s="12"/>
      <c r="B28" s="10"/>
      <c r="C28" s="10"/>
      <c r="D28" s="8"/>
      <c r="E28" s="8"/>
      <c r="F28" s="8"/>
    </row>
    <row r="29" spans="1:6">
      <c r="A29" s="1"/>
      <c r="B29" s="11"/>
      <c r="C29" s="11"/>
      <c r="D29" s="6"/>
      <c r="E29" s="6"/>
      <c r="F29" s="6"/>
    </row>
    <row r="30" spans="1:6">
      <c r="A30" s="218" t="s">
        <v>9</v>
      </c>
      <c r="B30" s="220" t="s">
        <v>20</v>
      </c>
      <c r="C30" s="23" t="s">
        <v>23</v>
      </c>
      <c r="D30" s="33">
        <v>550385.53</v>
      </c>
      <c r="E30" s="5"/>
      <c r="F30" s="5"/>
    </row>
    <row r="31" spans="1:6">
      <c r="A31" s="219"/>
      <c r="B31" s="221"/>
      <c r="C31" s="23" t="s">
        <v>24</v>
      </c>
      <c r="D31" s="16"/>
      <c r="E31" s="16"/>
      <c r="F31" s="16"/>
    </row>
    <row r="32" spans="1:6">
      <c r="A32" s="14"/>
      <c r="B32" s="17"/>
      <c r="C32" s="17"/>
      <c r="D32" s="16"/>
      <c r="E32" s="16"/>
      <c r="F32" s="16"/>
    </row>
    <row r="33" spans="1:6">
      <c r="A33" s="12"/>
      <c r="B33" s="10"/>
      <c r="C33" s="10"/>
      <c r="D33" s="8"/>
      <c r="E33" s="8"/>
      <c r="F33" s="8"/>
    </row>
    <row r="34" spans="1:6">
      <c r="A34" s="1"/>
      <c r="B34" s="11"/>
      <c r="C34" s="11"/>
      <c r="D34" s="6"/>
      <c r="E34" s="6"/>
      <c r="F34" s="6"/>
    </row>
    <row r="35" spans="1:6">
      <c r="A35" s="213" t="s">
        <v>10</v>
      </c>
      <c r="B35" s="215" t="s">
        <v>21</v>
      </c>
      <c r="C35" s="23" t="s">
        <v>23</v>
      </c>
      <c r="D35" s="46"/>
      <c r="E35" s="5"/>
      <c r="F35" s="5"/>
    </row>
    <row r="36" spans="1:6">
      <c r="A36" s="213"/>
      <c r="B36" s="215"/>
      <c r="C36" s="23" t="s">
        <v>24</v>
      </c>
      <c r="D36" s="16"/>
      <c r="E36" s="47">
        <v>7972.59</v>
      </c>
      <c r="F36" s="16"/>
    </row>
    <row r="37" spans="1:6">
      <c r="A37" s="14"/>
      <c r="B37" s="25"/>
      <c r="C37" s="25"/>
      <c r="D37" s="16"/>
      <c r="E37" s="16"/>
      <c r="F37" s="16"/>
    </row>
    <row r="38" spans="1:6" ht="13.15" customHeight="1">
      <c r="A38" s="12"/>
      <c r="B38" s="10"/>
      <c r="C38" s="10"/>
      <c r="D38" s="8"/>
      <c r="E38" s="8"/>
      <c r="F38" s="8"/>
    </row>
    <row r="39" spans="1:6">
      <c r="A39" s="1"/>
      <c r="B39" s="11"/>
      <c r="C39" s="11"/>
      <c r="D39" s="6"/>
      <c r="E39" s="6"/>
      <c r="F39" s="6"/>
    </row>
    <row r="40" spans="1:6">
      <c r="A40" s="213" t="s">
        <v>11</v>
      </c>
      <c r="B40" s="222" t="s">
        <v>12</v>
      </c>
      <c r="C40" s="11" t="s">
        <v>26</v>
      </c>
      <c r="D40" s="5"/>
      <c r="E40" s="5"/>
      <c r="F40" s="5"/>
    </row>
    <row r="41" spans="1:6">
      <c r="A41" s="213"/>
      <c r="B41" s="222"/>
      <c r="C41" s="11" t="s">
        <v>27</v>
      </c>
      <c r="D41" s="16"/>
      <c r="E41" s="16"/>
      <c r="F41" s="16"/>
    </row>
    <row r="42" spans="1:6">
      <c r="A42" s="14"/>
      <c r="B42" s="15"/>
      <c r="C42" s="15"/>
      <c r="D42" s="16"/>
      <c r="E42" s="16"/>
      <c r="F42" s="16"/>
    </row>
    <row r="43" spans="1:6">
      <c r="A43" s="12"/>
      <c r="B43" s="13"/>
      <c r="C43" s="13"/>
      <c r="D43" s="8"/>
      <c r="E43" s="8"/>
      <c r="F43" s="8"/>
    </row>
    <row r="44" spans="1:6">
      <c r="A44" s="1"/>
      <c r="B44" s="11"/>
      <c r="C44" s="11"/>
      <c r="D44" s="6"/>
      <c r="E44" s="6"/>
      <c r="F44" s="6" t="s">
        <v>56</v>
      </c>
    </row>
    <row r="45" spans="1:6" ht="41.25" customHeight="1">
      <c r="A45" s="213" t="s">
        <v>13</v>
      </c>
      <c r="B45" s="215" t="s">
        <v>22</v>
      </c>
      <c r="C45" s="23" t="s">
        <v>26</v>
      </c>
      <c r="D45" s="33">
        <v>2654282</v>
      </c>
      <c r="E45" s="5"/>
      <c r="F45" s="104" t="s">
        <v>59</v>
      </c>
    </row>
    <row r="46" spans="1:6" ht="25.5">
      <c r="A46" s="213"/>
      <c r="B46" s="215"/>
      <c r="C46" s="23" t="s">
        <v>27</v>
      </c>
      <c r="D46" s="16"/>
      <c r="E46" s="47">
        <v>4015847.67</v>
      </c>
      <c r="F46" s="104" t="s">
        <v>44</v>
      </c>
    </row>
    <row r="47" spans="1:6">
      <c r="A47" s="14"/>
      <c r="B47" s="25"/>
      <c r="C47" s="25"/>
      <c r="D47" s="16"/>
      <c r="E47" s="16"/>
      <c r="F47" s="16"/>
    </row>
    <row r="48" spans="1:6">
      <c r="A48" s="14"/>
      <c r="B48" s="15"/>
      <c r="C48" s="15"/>
      <c r="D48" s="8"/>
      <c r="E48" s="8"/>
      <c r="F48" s="8"/>
    </row>
    <row r="49" spans="1:6">
      <c r="A49" s="1"/>
      <c r="B49" s="11"/>
      <c r="C49" s="11"/>
      <c r="D49" s="6"/>
      <c r="E49" s="6"/>
      <c r="F49" s="6"/>
    </row>
    <row r="50" spans="1:6">
      <c r="A50" s="213" t="s">
        <v>14</v>
      </c>
      <c r="B50" s="215" t="s">
        <v>15</v>
      </c>
      <c r="C50" s="23" t="s">
        <v>23</v>
      </c>
      <c r="D50" s="5"/>
      <c r="E50" s="5"/>
      <c r="F50" s="5"/>
    </row>
    <row r="51" spans="1:6">
      <c r="A51" s="213"/>
      <c r="B51" s="215"/>
      <c r="C51" s="23" t="s">
        <v>24</v>
      </c>
      <c r="D51" s="8"/>
      <c r="E51" s="8"/>
      <c r="F51" s="8"/>
    </row>
    <row r="52" spans="1:6">
      <c r="A52" s="14"/>
      <c r="B52" s="25"/>
      <c r="C52" s="21"/>
      <c r="D52" s="8"/>
      <c r="E52" s="8"/>
      <c r="F52" s="8"/>
    </row>
    <row r="53" spans="1:6">
      <c r="A53" s="9"/>
      <c r="B53" s="10"/>
      <c r="C53" s="10"/>
      <c r="D53" s="8"/>
      <c r="E53" s="8"/>
      <c r="F53" s="8"/>
    </row>
    <row r="54" spans="1:6">
      <c r="A54" s="4"/>
      <c r="B54" s="4"/>
      <c r="C54" s="4"/>
      <c r="D54" s="32">
        <f>D50+D45+D40+D35+D30+D25+D15+D20+D10+D5</f>
        <v>3204667.5300000003</v>
      </c>
      <c r="E54" s="32">
        <f>E6+E11+E16+E21+E26+E31+E36+E41+E46+E51</f>
        <v>4023820.26</v>
      </c>
      <c r="F54" s="6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30:B31"/>
    <mergeCell ref="A30:A31"/>
    <mergeCell ref="A10:A11"/>
    <mergeCell ref="B10:B11"/>
    <mergeCell ref="B15:B16"/>
    <mergeCell ref="A15:A16"/>
    <mergeCell ref="D1:E1"/>
    <mergeCell ref="D2:E2"/>
    <mergeCell ref="A5:A6"/>
    <mergeCell ref="B5:B6"/>
    <mergeCell ref="B20:B21"/>
    <mergeCell ref="A20:A2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23">
    <pageSetUpPr fitToPage="1"/>
  </sheetPr>
  <dimension ref="A1:H54"/>
  <sheetViews>
    <sheetView showGridLines="0" workbookViewId="0">
      <selection activeCell="D30" sqref="D30"/>
    </sheetView>
  </sheetViews>
  <sheetFormatPr defaultColWidth="8.85546875" defaultRowHeight="12.75"/>
  <cols>
    <col min="1" max="1" width="3.7109375" style="3" bestFit="1" customWidth="1"/>
    <col min="2" max="2" width="26.42578125" style="3" bestFit="1" customWidth="1"/>
    <col min="3" max="3" width="39" style="3" bestFit="1" customWidth="1"/>
    <col min="4" max="4" width="13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57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>
      <c r="A2" s="4"/>
      <c r="B2" s="170" t="s">
        <v>213</v>
      </c>
      <c r="C2" s="134" t="s">
        <v>214</v>
      </c>
      <c r="D2" s="214" t="s">
        <v>212</v>
      </c>
      <c r="E2" s="214"/>
      <c r="F2" s="158">
        <v>2015</v>
      </c>
    </row>
    <row r="3" spans="1:6">
      <c r="A3" s="4"/>
      <c r="B3" s="41"/>
      <c r="C3" s="39"/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159" t="s">
        <v>23</v>
      </c>
      <c r="D5" s="5"/>
      <c r="E5" s="33"/>
      <c r="F5" s="5"/>
    </row>
    <row r="6" spans="1:6">
      <c r="A6" s="213"/>
      <c r="B6" s="215"/>
      <c r="C6" s="159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159" t="s">
        <v>23</v>
      </c>
      <c r="D10" s="5"/>
      <c r="E10" s="33"/>
      <c r="F10" s="5"/>
    </row>
    <row r="11" spans="1:6">
      <c r="A11" s="213"/>
      <c r="B11" s="215"/>
      <c r="C11" s="159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159" t="s">
        <v>23</v>
      </c>
      <c r="D15" s="26"/>
      <c r="E15" s="30"/>
      <c r="F15" s="26"/>
    </row>
    <row r="16" spans="1:6">
      <c r="A16" s="219"/>
      <c r="B16" s="221"/>
      <c r="C16" s="159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18" t="s">
        <v>6</v>
      </c>
      <c r="B20" s="216" t="s">
        <v>8</v>
      </c>
      <c r="C20" s="161" t="s">
        <v>25</v>
      </c>
      <c r="D20" s="26"/>
      <c r="E20" s="30"/>
      <c r="F20" s="26"/>
    </row>
    <row r="21" spans="1:8">
      <c r="A21" s="219"/>
      <c r="B21" s="217"/>
      <c r="C21" s="16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57"/>
      <c r="B24" s="161"/>
      <c r="C24" s="161"/>
      <c r="D24" s="6"/>
      <c r="E24" s="32"/>
      <c r="F24" s="6"/>
      <c r="H24" s="37"/>
    </row>
    <row r="25" spans="1:8">
      <c r="A25" s="157" t="s">
        <v>7</v>
      </c>
      <c r="B25" s="160" t="s">
        <v>19</v>
      </c>
      <c r="C25" s="159" t="s">
        <v>23</v>
      </c>
      <c r="D25" s="36"/>
      <c r="E25" s="30"/>
      <c r="F25" s="26"/>
      <c r="H25" s="37"/>
    </row>
    <row r="26" spans="1:8">
      <c r="A26" s="157"/>
      <c r="B26" s="160"/>
      <c r="C26" s="159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57"/>
      <c r="B29" s="161"/>
      <c r="C29" s="161"/>
      <c r="D29" s="6"/>
      <c r="E29" s="32"/>
      <c r="F29" s="6"/>
    </row>
    <row r="30" spans="1:8">
      <c r="A30" s="218" t="s">
        <v>9</v>
      </c>
      <c r="B30" s="220" t="s">
        <v>20</v>
      </c>
      <c r="C30" s="159" t="s">
        <v>23</v>
      </c>
      <c r="D30" s="33">
        <v>7848101.4199999999</v>
      </c>
      <c r="E30" s="33"/>
      <c r="F30" s="5"/>
    </row>
    <row r="31" spans="1:8">
      <c r="A31" s="219"/>
      <c r="B31" s="221"/>
      <c r="C31" s="159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57"/>
      <c r="B34" s="161"/>
      <c r="C34" s="161"/>
      <c r="D34" s="6"/>
      <c r="E34" s="32"/>
      <c r="F34" s="6"/>
    </row>
    <row r="35" spans="1:6">
      <c r="A35" s="213" t="s">
        <v>10</v>
      </c>
      <c r="B35" s="215" t="s">
        <v>21</v>
      </c>
      <c r="C35" s="159" t="s">
        <v>23</v>
      </c>
      <c r="D35" s="33"/>
      <c r="E35" s="33"/>
      <c r="F35" s="5"/>
    </row>
    <row r="36" spans="1:6">
      <c r="A36" s="213"/>
      <c r="B36" s="215"/>
      <c r="C36" s="159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57"/>
      <c r="B39" s="161"/>
      <c r="C39" s="161"/>
      <c r="D39" s="6"/>
      <c r="E39" s="32"/>
      <c r="F39" s="6"/>
    </row>
    <row r="40" spans="1:6">
      <c r="A40" s="213" t="s">
        <v>11</v>
      </c>
      <c r="B40" s="222" t="s">
        <v>12</v>
      </c>
      <c r="C40" s="161" t="s">
        <v>26</v>
      </c>
      <c r="D40" s="5"/>
      <c r="E40" s="33"/>
      <c r="F40" s="5"/>
    </row>
    <row r="41" spans="1:6">
      <c r="A41" s="213"/>
      <c r="B41" s="222"/>
      <c r="C41" s="16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57"/>
      <c r="B44" s="161"/>
      <c r="C44" s="161"/>
      <c r="D44" s="6"/>
      <c r="E44" s="32"/>
      <c r="F44" s="6"/>
    </row>
    <row r="45" spans="1:6">
      <c r="A45" s="213" t="s">
        <v>13</v>
      </c>
      <c r="B45" s="215" t="s">
        <v>22</v>
      </c>
      <c r="C45" s="159" t="s">
        <v>26</v>
      </c>
      <c r="D45" s="29"/>
      <c r="E45" s="33"/>
      <c r="F45" s="5"/>
    </row>
    <row r="46" spans="1:6">
      <c r="A46" s="213"/>
      <c r="B46" s="215"/>
      <c r="C46" s="159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57"/>
      <c r="B49" s="161"/>
      <c r="C49" s="161"/>
      <c r="D49" s="6"/>
      <c r="E49" s="32"/>
      <c r="F49" s="6"/>
    </row>
    <row r="50" spans="1:6">
      <c r="A50" s="213" t="s">
        <v>14</v>
      </c>
      <c r="B50" s="215" t="s">
        <v>15</v>
      </c>
      <c r="C50" s="159" t="s">
        <v>23</v>
      </c>
      <c r="D50" s="5"/>
      <c r="E50" s="33"/>
      <c r="F50" s="5"/>
    </row>
    <row r="51" spans="1:6">
      <c r="A51" s="213"/>
      <c r="B51" s="215"/>
      <c r="C51" s="159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7848101.4199999999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A15:A16"/>
    <mergeCell ref="B15:B16"/>
    <mergeCell ref="A20:A21"/>
    <mergeCell ref="B20:B21"/>
    <mergeCell ref="A30:A31"/>
    <mergeCell ref="B30:B31"/>
    <mergeCell ref="A50:A51"/>
    <mergeCell ref="B50:B51"/>
    <mergeCell ref="A35:A36"/>
    <mergeCell ref="B35:B36"/>
    <mergeCell ref="A40:A41"/>
    <mergeCell ref="B40:B41"/>
    <mergeCell ref="A45:A46"/>
    <mergeCell ref="B45:B4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9" orientation="portrait" r:id="rId1"/>
  <headerFooter alignWithMargins="0">
    <oddHeader>&amp;LWHIRLPOOL SLOVAKIA spol. s r.o.&amp;RDzP</oddHeader>
    <oddFooter>&amp;L&amp;F&amp;R&amp;A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24">
    <pageSetUpPr fitToPage="1"/>
  </sheetPr>
  <dimension ref="A1:H54"/>
  <sheetViews>
    <sheetView showGridLines="0" workbookViewId="0">
      <selection activeCell="E30" sqref="E30"/>
    </sheetView>
  </sheetViews>
  <sheetFormatPr defaultColWidth="8.85546875" defaultRowHeight="12.75"/>
  <cols>
    <col min="1" max="1" width="3.7109375" style="3" bestFit="1" customWidth="1"/>
    <col min="2" max="2" width="26.42578125" style="3" bestFit="1" customWidth="1"/>
    <col min="3" max="3" width="39" style="3" bestFit="1" customWidth="1"/>
    <col min="4" max="4" width="13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57" t="s">
        <v>0</v>
      </c>
      <c r="B1" s="2" t="s">
        <v>1</v>
      </c>
      <c r="C1" s="2" t="s">
        <v>28</v>
      </c>
      <c r="D1" s="213" t="s">
        <v>2</v>
      </c>
      <c r="E1" s="213"/>
      <c r="F1" s="2" t="s">
        <v>29</v>
      </c>
    </row>
    <row r="2" spans="1:6">
      <c r="A2" s="4"/>
      <c r="B2" s="170" t="s">
        <v>215</v>
      </c>
      <c r="C2" s="134" t="s">
        <v>214</v>
      </c>
      <c r="D2" s="214" t="s">
        <v>212</v>
      </c>
      <c r="E2" s="214"/>
      <c r="F2" s="158">
        <v>2015</v>
      </c>
    </row>
    <row r="3" spans="1:6">
      <c r="A3" s="4"/>
      <c r="B3" s="41"/>
      <c r="C3" s="39"/>
      <c r="D3" s="54" t="s">
        <v>30</v>
      </c>
      <c r="E3" s="54" t="s">
        <v>31</v>
      </c>
      <c r="F3" s="54" t="s">
        <v>32</v>
      </c>
    </row>
    <row r="4" spans="1:6" ht="25.5">
      <c r="A4" s="4"/>
      <c r="B4" s="4"/>
      <c r="C4" s="4"/>
      <c r="D4" s="52" t="s">
        <v>140</v>
      </c>
      <c r="E4" s="55" t="s">
        <v>141</v>
      </c>
      <c r="F4" s="6" t="s">
        <v>53</v>
      </c>
    </row>
    <row r="5" spans="1:6">
      <c r="A5" s="213" t="s">
        <v>3</v>
      </c>
      <c r="B5" s="215" t="s">
        <v>16</v>
      </c>
      <c r="C5" s="159" t="s">
        <v>23</v>
      </c>
      <c r="D5" s="5"/>
      <c r="E5" s="33"/>
      <c r="F5" s="5"/>
    </row>
    <row r="6" spans="1:6">
      <c r="A6" s="213"/>
      <c r="B6" s="215"/>
      <c r="C6" s="159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13" t="s">
        <v>4</v>
      </c>
      <c r="B10" s="215" t="s">
        <v>17</v>
      </c>
      <c r="C10" s="159" t="s">
        <v>23</v>
      </c>
      <c r="D10" s="5"/>
      <c r="E10" s="33"/>
      <c r="F10" s="5"/>
    </row>
    <row r="11" spans="1:6">
      <c r="A11" s="213"/>
      <c r="B11" s="215"/>
      <c r="C11" s="159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18" t="s">
        <v>5</v>
      </c>
      <c r="B15" s="220" t="s">
        <v>18</v>
      </c>
      <c r="C15" s="159" t="s">
        <v>23</v>
      </c>
      <c r="D15" s="26"/>
      <c r="E15" s="30"/>
      <c r="F15" s="26"/>
    </row>
    <row r="16" spans="1:6">
      <c r="A16" s="219"/>
      <c r="B16" s="221"/>
      <c r="C16" s="159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18" t="s">
        <v>6</v>
      </c>
      <c r="B20" s="216" t="s">
        <v>8</v>
      </c>
      <c r="C20" s="161" t="s">
        <v>25</v>
      </c>
      <c r="D20" s="26"/>
      <c r="E20" s="30"/>
      <c r="F20" s="26"/>
    </row>
    <row r="21" spans="1:8">
      <c r="A21" s="219"/>
      <c r="B21" s="217"/>
      <c r="C21" s="16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57"/>
      <c r="B24" s="161"/>
      <c r="C24" s="161"/>
      <c r="D24" s="6"/>
      <c r="E24" s="32"/>
      <c r="F24" s="6"/>
      <c r="H24" s="37"/>
    </row>
    <row r="25" spans="1:8">
      <c r="A25" s="157" t="s">
        <v>7</v>
      </c>
      <c r="B25" s="160" t="s">
        <v>19</v>
      </c>
      <c r="C25" s="159" t="s">
        <v>23</v>
      </c>
      <c r="D25" s="36"/>
      <c r="E25" s="30"/>
      <c r="F25" s="26"/>
      <c r="H25" s="37"/>
    </row>
    <row r="26" spans="1:8">
      <c r="A26" s="157"/>
      <c r="B26" s="160"/>
      <c r="C26" s="159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57"/>
      <c r="B29" s="161"/>
      <c r="C29" s="161"/>
      <c r="D29" s="6"/>
      <c r="E29" s="32"/>
      <c r="F29" s="6"/>
    </row>
    <row r="30" spans="1:8">
      <c r="A30" s="218" t="s">
        <v>9</v>
      </c>
      <c r="B30" s="220" t="s">
        <v>20</v>
      </c>
      <c r="C30" s="159" t="s">
        <v>23</v>
      </c>
      <c r="D30" s="33">
        <v>1907834.29</v>
      </c>
      <c r="E30" s="33"/>
      <c r="F30" s="5"/>
    </row>
    <row r="31" spans="1:8">
      <c r="A31" s="219"/>
      <c r="B31" s="221"/>
      <c r="C31" s="159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57"/>
      <c r="B34" s="161"/>
      <c r="C34" s="161"/>
      <c r="D34" s="6"/>
      <c r="E34" s="32"/>
      <c r="F34" s="6"/>
    </row>
    <row r="35" spans="1:6">
      <c r="A35" s="213" t="s">
        <v>10</v>
      </c>
      <c r="B35" s="215" t="s">
        <v>21</v>
      </c>
      <c r="C35" s="159" t="s">
        <v>23</v>
      </c>
      <c r="D35" s="33"/>
      <c r="E35" s="33"/>
      <c r="F35" s="5"/>
    </row>
    <row r="36" spans="1:6">
      <c r="A36" s="213"/>
      <c r="B36" s="215"/>
      <c r="C36" s="159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57"/>
      <c r="B39" s="161"/>
      <c r="C39" s="161"/>
      <c r="D39" s="6"/>
      <c r="E39" s="32"/>
      <c r="F39" s="6"/>
    </row>
    <row r="40" spans="1:6">
      <c r="A40" s="213" t="s">
        <v>11</v>
      </c>
      <c r="B40" s="222" t="s">
        <v>12</v>
      </c>
      <c r="C40" s="161" t="s">
        <v>26</v>
      </c>
      <c r="D40" s="5"/>
      <c r="E40" s="33"/>
      <c r="F40" s="5"/>
    </row>
    <row r="41" spans="1:6">
      <c r="A41" s="213"/>
      <c r="B41" s="222"/>
      <c r="C41" s="16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57"/>
      <c r="B44" s="161"/>
      <c r="C44" s="161"/>
      <c r="D44" s="6"/>
      <c r="E44" s="32"/>
      <c r="F44" s="6"/>
    </row>
    <row r="45" spans="1:6">
      <c r="A45" s="213" t="s">
        <v>13</v>
      </c>
      <c r="B45" s="215" t="s">
        <v>22</v>
      </c>
      <c r="C45" s="159" t="s">
        <v>26</v>
      </c>
      <c r="D45" s="29"/>
      <c r="E45" s="33"/>
      <c r="F45" s="5"/>
    </row>
    <row r="46" spans="1:6">
      <c r="A46" s="213"/>
      <c r="B46" s="215"/>
      <c r="C46" s="159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57"/>
      <c r="B49" s="161"/>
      <c r="C49" s="161"/>
      <c r="D49" s="6"/>
      <c r="E49" s="32"/>
      <c r="F49" s="6"/>
    </row>
    <row r="50" spans="1:6">
      <c r="A50" s="213" t="s">
        <v>14</v>
      </c>
      <c r="B50" s="215" t="s">
        <v>15</v>
      </c>
      <c r="C50" s="159" t="s">
        <v>23</v>
      </c>
      <c r="D50" s="5"/>
      <c r="E50" s="33"/>
      <c r="F50" s="5"/>
    </row>
    <row r="51" spans="1:6">
      <c r="A51" s="213"/>
      <c r="B51" s="215"/>
      <c r="C51" s="159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1907834.29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A10:A11"/>
    <mergeCell ref="B10:B11"/>
    <mergeCell ref="A15:A16"/>
    <mergeCell ref="B15:B16"/>
    <mergeCell ref="A20:A21"/>
    <mergeCell ref="B20:B21"/>
    <mergeCell ref="A30:A31"/>
    <mergeCell ref="B30:B31"/>
    <mergeCell ref="A50:A51"/>
    <mergeCell ref="B50:B51"/>
    <mergeCell ref="A35:A36"/>
    <mergeCell ref="B35:B36"/>
    <mergeCell ref="A40:A41"/>
    <mergeCell ref="B40:B41"/>
    <mergeCell ref="A45:A46"/>
    <mergeCell ref="B45:B4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9" orientation="portrait" r:id="rId1"/>
  <headerFooter alignWithMargins="0">
    <oddHeader>&amp;LWHIRLPOOL SLOVAKIA spol. s r.o.&amp;RDzP</oddHeader>
    <oddFooter>&amp;L&amp;F&amp;R&amp;A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</vt:i4>
      </vt:variant>
    </vt:vector>
  </HeadingPairs>
  <TitlesOfParts>
    <vt:vector size="29" baseType="lpstr">
      <vt:lpstr>tax return reporting </vt:lpstr>
      <vt:lpstr>summary</vt:lpstr>
      <vt:lpstr>tab.DP_IT</vt:lpstr>
      <vt:lpstr>tab.DP_IT (2)</vt:lpstr>
      <vt:lpstr>tab.DP_IT (3)</vt:lpstr>
      <vt:lpstr>tab.DP_IT _VAT-SK</vt:lpstr>
      <vt:lpstr>tab. DP_US</vt:lpstr>
      <vt:lpstr>tab.DP_UK</vt:lpstr>
      <vt:lpstr>tab.DP_UK (2)</vt:lpstr>
      <vt:lpstr>tab. DP_GER</vt:lpstr>
      <vt:lpstr>tab. DP_GER(2)</vt:lpstr>
      <vt:lpstr>tab.DP_HU</vt:lpstr>
      <vt:lpstr>tab.DP_PL</vt:lpstr>
      <vt:lpstr>tab.DP_PL_polar</vt:lpstr>
      <vt:lpstr>tab.DP_ESP</vt:lpstr>
      <vt:lpstr>tab.DP_ESP (2)</vt:lpstr>
      <vt:lpstr>tab.DP_CR</vt:lpstr>
      <vt:lpstr>tab.DP_FR</vt:lpstr>
      <vt:lpstr>tab.DP_RO</vt:lpstr>
      <vt:lpstr>tab.DP_WH ost_nak_predaj</vt:lpstr>
      <vt:lpstr>tab.DP_NOR</vt:lpstr>
      <vt:lpstr>tab.DP_DEN</vt:lpstr>
      <vt:lpstr>tab.DP_FIN</vt:lpstr>
      <vt:lpstr>tab.DP_SWE</vt:lpstr>
      <vt:lpstr>tabuľka k DP_WECC_BEL</vt:lpstr>
      <vt:lpstr>tabuľka k DP_Finance_NL </vt:lpstr>
      <vt:lpstr>tabuľka k DP_Indesit Hungary</vt:lpstr>
      <vt:lpstr>tabuľka k DP_Indesit Poland</vt:lpstr>
      <vt:lpstr>'tax return reporting '!Print_Area</vt:lpstr>
    </vt:vector>
  </TitlesOfParts>
  <Company>DÚ VDS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eva.zachova</dc:creator>
  <cp:lastModifiedBy>GRAINM</cp:lastModifiedBy>
  <cp:lastPrinted>2011-05-31T07:59:13Z</cp:lastPrinted>
  <dcterms:created xsi:type="dcterms:W3CDTF">2007-12-03T08:56:12Z</dcterms:created>
  <dcterms:modified xsi:type="dcterms:W3CDTF">2016-06-28T13:02:08Z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